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OpenSource\Crypto\crypto-rtd\doc\"/>
    </mc:Choice>
  </mc:AlternateContent>
  <xr:revisionPtr revIDLastSave="0" documentId="13_ncr:1_{365FF02D-474D-49AF-A8D7-0351EE71D6A1}" xr6:coauthVersionLast="34" xr6:coauthVersionMax="34" xr10:uidLastSave="{00000000-0000-0000-0000-000000000000}"/>
  <bookViews>
    <workbookView xWindow="0" yWindow="0" windowWidth="16200" windowHeight="12225" tabRatio="245" activeTab="2" xr2:uid="{FA204BA2-54FD-4EAD-B49B-FB8867D94DC8}"/>
  </bookViews>
  <sheets>
    <sheet name="BINANCE" sheetId="1" r:id="rId1"/>
    <sheet name="Sheet2" sheetId="4" r:id="rId2"/>
    <sheet name="Sheet1" sheetId="3" r:id="rId3"/>
    <sheet name="GDAX" sheetId="2" r:id="rId4"/>
  </sheets>
  <definedNames>
    <definedName name="BINACE_TRADE">BINANCE!$G$13</definedName>
    <definedName name="BINANCE">BINANCE!$A$3</definedName>
    <definedName name="BINANCE_24H">BINANCE!$G$3</definedName>
    <definedName name="BINANCE_CANDLE">BINANCE!$A$28</definedName>
    <definedName name="BINANCE_DEPTH">BINANCE!$A$13</definedName>
    <definedName name="BINANCE_HISTORY">BINANCE!$G$23</definedName>
    <definedName name="GDAX">GDAX!$A$1</definedName>
    <definedName name="progId">BINANCE!$E$1</definedName>
  </definedNames>
  <calcPr calcId="179021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7" i="3" l="1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6" i="3"/>
  <c r="J7" i="3"/>
  <c r="N7" i="3" s="1"/>
  <c r="K7" i="3"/>
  <c r="L7" i="3"/>
  <c r="M7" i="3"/>
  <c r="J8" i="3"/>
  <c r="K8" i="3"/>
  <c r="L8" i="3"/>
  <c r="M8" i="3"/>
  <c r="N8" i="3"/>
  <c r="J9" i="3"/>
  <c r="N9" i="3" s="1"/>
  <c r="K9" i="3"/>
  <c r="L9" i="3"/>
  <c r="M9" i="3"/>
  <c r="J10" i="3"/>
  <c r="K10" i="3"/>
  <c r="N10" i="3" s="1"/>
  <c r="L10" i="3"/>
  <c r="M10" i="3"/>
  <c r="J11" i="3"/>
  <c r="K11" i="3"/>
  <c r="L11" i="3"/>
  <c r="M11" i="3"/>
  <c r="N11" i="3"/>
  <c r="J12" i="3"/>
  <c r="N12" i="3" s="1"/>
  <c r="K12" i="3"/>
  <c r="L12" i="3"/>
  <c r="M12" i="3"/>
  <c r="J13" i="3"/>
  <c r="K13" i="3"/>
  <c r="L13" i="3"/>
  <c r="M13" i="3"/>
  <c r="N13" i="3" s="1"/>
  <c r="J14" i="3"/>
  <c r="N14" i="3" s="1"/>
  <c r="K14" i="3"/>
  <c r="L14" i="3"/>
  <c r="M14" i="3"/>
  <c r="J15" i="3"/>
  <c r="N15" i="3" s="1"/>
  <c r="K15" i="3"/>
  <c r="L15" i="3"/>
  <c r="M15" i="3"/>
  <c r="J16" i="3"/>
  <c r="K16" i="3"/>
  <c r="L16" i="3"/>
  <c r="M16" i="3"/>
  <c r="N16" i="3"/>
  <c r="J17" i="3"/>
  <c r="N17" i="3" s="1"/>
  <c r="K17" i="3"/>
  <c r="L17" i="3"/>
  <c r="M17" i="3"/>
  <c r="J18" i="3"/>
  <c r="K18" i="3"/>
  <c r="N18" i="3" s="1"/>
  <c r="L18" i="3"/>
  <c r="M18" i="3"/>
  <c r="J19" i="3"/>
  <c r="K19" i="3"/>
  <c r="N19" i="3" s="1"/>
  <c r="L19" i="3"/>
  <c r="M19" i="3"/>
  <c r="J20" i="3"/>
  <c r="N20" i="3" s="1"/>
  <c r="K20" i="3"/>
  <c r="L20" i="3"/>
  <c r="M20" i="3"/>
  <c r="J21" i="3"/>
  <c r="K21" i="3"/>
  <c r="L21" i="3"/>
  <c r="M21" i="3"/>
  <c r="N21" i="3" s="1"/>
  <c r="J22" i="3"/>
  <c r="N22" i="3" s="1"/>
  <c r="K22" i="3"/>
  <c r="L22" i="3"/>
  <c r="M22" i="3"/>
  <c r="J23" i="3"/>
  <c r="N23" i="3" s="1"/>
  <c r="K23" i="3"/>
  <c r="L23" i="3"/>
  <c r="M23" i="3"/>
  <c r="J24" i="3"/>
  <c r="K24" i="3"/>
  <c r="L24" i="3"/>
  <c r="M24" i="3"/>
  <c r="N24" i="3"/>
  <c r="J25" i="3"/>
  <c r="N25" i="3" s="1"/>
  <c r="K25" i="3"/>
  <c r="L25" i="3"/>
  <c r="M25" i="3"/>
  <c r="J26" i="3"/>
  <c r="K26" i="3"/>
  <c r="N26" i="3" s="1"/>
  <c r="L26" i="3"/>
  <c r="M26" i="3"/>
  <c r="J27" i="3"/>
  <c r="K27" i="3"/>
  <c r="N27" i="3" s="1"/>
  <c r="L27" i="3"/>
  <c r="M27" i="3"/>
  <c r="J28" i="3"/>
  <c r="N28" i="3" s="1"/>
  <c r="K28" i="3"/>
  <c r="L28" i="3"/>
  <c r="M28" i="3"/>
  <c r="J29" i="3"/>
  <c r="K29" i="3"/>
  <c r="L29" i="3"/>
  <c r="M29" i="3"/>
  <c r="N29" i="3" s="1"/>
  <c r="J30" i="3"/>
  <c r="N30" i="3" s="1"/>
  <c r="K30" i="3"/>
  <c r="L30" i="3"/>
  <c r="M30" i="3"/>
  <c r="J31" i="3"/>
  <c r="N31" i="3" s="1"/>
  <c r="K31" i="3"/>
  <c r="L31" i="3"/>
  <c r="M31" i="3"/>
  <c r="J32" i="3"/>
  <c r="K32" i="3"/>
  <c r="L32" i="3"/>
  <c r="M32" i="3"/>
  <c r="N32" i="3"/>
  <c r="J33" i="3"/>
  <c r="N33" i="3" s="1"/>
  <c r="K33" i="3"/>
  <c r="L33" i="3"/>
  <c r="M33" i="3"/>
  <c r="J34" i="3"/>
  <c r="K34" i="3"/>
  <c r="N34" i="3" s="1"/>
  <c r="L34" i="3"/>
  <c r="M34" i="3"/>
  <c r="J35" i="3"/>
  <c r="K35" i="3"/>
  <c r="N35" i="3" s="1"/>
  <c r="L35" i="3"/>
  <c r="M35" i="3"/>
  <c r="J36" i="3"/>
  <c r="N36" i="3" s="1"/>
  <c r="K36" i="3"/>
  <c r="L36" i="3"/>
  <c r="M36" i="3"/>
  <c r="J37" i="3"/>
  <c r="K37" i="3"/>
  <c r="L37" i="3"/>
  <c r="M37" i="3"/>
  <c r="N37" i="3" s="1"/>
  <c r="J38" i="3"/>
  <c r="K38" i="3"/>
  <c r="L38" i="3"/>
  <c r="N38" i="3" s="1"/>
  <c r="M38" i="3"/>
  <c r="J39" i="3"/>
  <c r="N39" i="3" s="1"/>
  <c r="K39" i="3"/>
  <c r="L39" i="3"/>
  <c r="M39" i="3"/>
  <c r="J40" i="3"/>
  <c r="K40" i="3"/>
  <c r="L40" i="3"/>
  <c r="M40" i="3"/>
  <c r="N40" i="3"/>
  <c r="J41" i="3"/>
  <c r="N41" i="3" s="1"/>
  <c r="K41" i="3"/>
  <c r="L41" i="3"/>
  <c r="M41" i="3"/>
  <c r="J42" i="3"/>
  <c r="N42" i="3" s="1"/>
  <c r="K42" i="3"/>
  <c r="L42" i="3"/>
  <c r="M42" i="3"/>
  <c r="J43" i="3"/>
  <c r="K43" i="3"/>
  <c r="N43" i="3" s="1"/>
  <c r="L43" i="3"/>
  <c r="M43" i="3"/>
  <c r="J44" i="3"/>
  <c r="N44" i="3" s="1"/>
  <c r="K44" i="3"/>
  <c r="L44" i="3"/>
  <c r="M44" i="3"/>
  <c r="J45" i="3"/>
  <c r="K45" i="3"/>
  <c r="L45" i="3"/>
  <c r="M45" i="3"/>
  <c r="N45" i="3" s="1"/>
  <c r="J46" i="3"/>
  <c r="K46" i="3"/>
  <c r="N46" i="3" s="1"/>
  <c r="L46" i="3"/>
  <c r="M46" i="3"/>
  <c r="J47" i="3"/>
  <c r="N47" i="3" s="1"/>
  <c r="K47" i="3"/>
  <c r="L47" i="3"/>
  <c r="M47" i="3"/>
  <c r="J48" i="3"/>
  <c r="K48" i="3"/>
  <c r="L48" i="3"/>
  <c r="M48" i="3"/>
  <c r="N48" i="3"/>
  <c r="J49" i="3"/>
  <c r="N49" i="3" s="1"/>
  <c r="K49" i="3"/>
  <c r="L49" i="3"/>
  <c r="M49" i="3"/>
  <c r="J50" i="3"/>
  <c r="K50" i="3"/>
  <c r="N50" i="3" s="1"/>
  <c r="L50" i="3"/>
  <c r="M50" i="3"/>
  <c r="J51" i="3"/>
  <c r="N51" i="3" s="1"/>
  <c r="K51" i="3"/>
  <c r="L51" i="3"/>
  <c r="M51" i="3"/>
  <c r="J52" i="3"/>
  <c r="N52" i="3" s="1"/>
  <c r="K52" i="3"/>
  <c r="L52" i="3"/>
  <c r="M52" i="3"/>
  <c r="J53" i="3"/>
  <c r="K53" i="3"/>
  <c r="L53" i="3"/>
  <c r="M53" i="3"/>
  <c r="N53" i="3" s="1"/>
  <c r="J54" i="3"/>
  <c r="N54" i="3" s="1"/>
  <c r="K54" i="3"/>
  <c r="L54" i="3"/>
  <c r="M54" i="3"/>
  <c r="J55" i="3"/>
  <c r="N55" i="3" s="1"/>
  <c r="K55" i="3"/>
  <c r="L55" i="3"/>
  <c r="M55" i="3"/>
  <c r="J56" i="3"/>
  <c r="K56" i="3"/>
  <c r="L56" i="3"/>
  <c r="M56" i="3"/>
  <c r="N56" i="3"/>
  <c r="J57" i="3"/>
  <c r="N57" i="3" s="1"/>
  <c r="K57" i="3"/>
  <c r="L57" i="3"/>
  <c r="M57" i="3"/>
  <c r="J58" i="3"/>
  <c r="K58" i="3"/>
  <c r="L58" i="3"/>
  <c r="N58" i="3" s="1"/>
  <c r="M58" i="3"/>
  <c r="J59" i="3"/>
  <c r="N59" i="3" s="1"/>
  <c r="K59" i="3"/>
  <c r="L59" i="3"/>
  <c r="M59" i="3"/>
  <c r="J60" i="3"/>
  <c r="N60" i="3" s="1"/>
  <c r="K60" i="3"/>
  <c r="L60" i="3"/>
  <c r="M60" i="3"/>
  <c r="J61" i="3"/>
  <c r="K61" i="3"/>
  <c r="L61" i="3"/>
  <c r="M61" i="3"/>
  <c r="N61" i="3" s="1"/>
  <c r="J62" i="3"/>
  <c r="N62" i="3" s="1"/>
  <c r="K62" i="3"/>
  <c r="L62" i="3"/>
  <c r="M62" i="3"/>
  <c r="J63" i="3"/>
  <c r="K63" i="3"/>
  <c r="N63" i="3" s="1"/>
  <c r="L63" i="3"/>
  <c r="M63" i="3"/>
  <c r="J64" i="3"/>
  <c r="K64" i="3"/>
  <c r="L64" i="3"/>
  <c r="M64" i="3"/>
  <c r="N64" i="3"/>
  <c r="J65" i="3"/>
  <c r="N65" i="3" s="1"/>
  <c r="K65" i="3"/>
  <c r="L65" i="3"/>
  <c r="M65" i="3"/>
  <c r="J66" i="3"/>
  <c r="K66" i="3"/>
  <c r="L66" i="3"/>
  <c r="N66" i="3" s="1"/>
  <c r="M66" i="3"/>
  <c r="J67" i="3"/>
  <c r="N67" i="3" s="1"/>
  <c r="K67" i="3"/>
  <c r="L67" i="3"/>
  <c r="M67" i="3"/>
  <c r="J68" i="3"/>
  <c r="N68" i="3" s="1"/>
  <c r="K68" i="3"/>
  <c r="L68" i="3"/>
  <c r="M68" i="3"/>
  <c r="J69" i="3"/>
  <c r="K69" i="3"/>
  <c r="L69" i="3"/>
  <c r="M69" i="3"/>
  <c r="N69" i="3" s="1"/>
  <c r="J70" i="3"/>
  <c r="N70" i="3" s="1"/>
  <c r="K70" i="3"/>
  <c r="L70" i="3"/>
  <c r="M70" i="3"/>
  <c r="J71" i="3"/>
  <c r="K71" i="3"/>
  <c r="N71" i="3" s="1"/>
  <c r="L71" i="3"/>
  <c r="M71" i="3"/>
  <c r="J72" i="3"/>
  <c r="K72" i="3"/>
  <c r="L72" i="3"/>
  <c r="M72" i="3"/>
  <c r="N72" i="3"/>
  <c r="J73" i="3"/>
  <c r="N73" i="3" s="1"/>
  <c r="K73" i="3"/>
  <c r="L73" i="3"/>
  <c r="M73" i="3"/>
  <c r="J74" i="3"/>
  <c r="K74" i="3"/>
  <c r="L74" i="3"/>
  <c r="N74" i="3" s="1"/>
  <c r="M74" i="3"/>
  <c r="J75" i="3"/>
  <c r="N75" i="3" s="1"/>
  <c r="K75" i="3"/>
  <c r="L75" i="3"/>
  <c r="M75" i="3"/>
  <c r="J76" i="3"/>
  <c r="N76" i="3" s="1"/>
  <c r="K76" i="3"/>
  <c r="L76" i="3"/>
  <c r="M76" i="3"/>
  <c r="J77" i="3"/>
  <c r="K77" i="3"/>
  <c r="L77" i="3"/>
  <c r="M77" i="3"/>
  <c r="N77" i="3" s="1"/>
  <c r="J78" i="3"/>
  <c r="N78" i="3" s="1"/>
  <c r="K78" i="3"/>
  <c r="L78" i="3"/>
  <c r="M78" i="3"/>
  <c r="J79" i="3"/>
  <c r="K79" i="3"/>
  <c r="N79" i="3" s="1"/>
  <c r="L79" i="3"/>
  <c r="M79" i="3"/>
  <c r="J80" i="3"/>
  <c r="K80" i="3"/>
  <c r="L80" i="3"/>
  <c r="M80" i="3"/>
  <c r="N80" i="3"/>
  <c r="J81" i="3"/>
  <c r="N81" i="3" s="1"/>
  <c r="K81" i="3"/>
  <c r="L81" i="3"/>
  <c r="M81" i="3"/>
  <c r="J82" i="3"/>
  <c r="K82" i="3"/>
  <c r="L82" i="3"/>
  <c r="N82" i="3" s="1"/>
  <c r="M82" i="3"/>
  <c r="J83" i="3"/>
  <c r="N83" i="3" s="1"/>
  <c r="K83" i="3"/>
  <c r="L83" i="3"/>
  <c r="M83" i="3"/>
  <c r="J84" i="3"/>
  <c r="N84" i="3" s="1"/>
  <c r="K84" i="3"/>
  <c r="L84" i="3"/>
  <c r="M84" i="3"/>
  <c r="J85" i="3"/>
  <c r="K85" i="3"/>
  <c r="L85" i="3"/>
  <c r="M85" i="3"/>
  <c r="N85" i="3" s="1"/>
  <c r="J86" i="3"/>
  <c r="N86" i="3" s="1"/>
  <c r="K86" i="3"/>
  <c r="L86" i="3"/>
  <c r="M86" i="3"/>
  <c r="J87" i="3"/>
  <c r="K87" i="3"/>
  <c r="N87" i="3" s="1"/>
  <c r="L87" i="3"/>
  <c r="M87" i="3"/>
  <c r="J88" i="3"/>
  <c r="K88" i="3"/>
  <c r="L88" i="3"/>
  <c r="M88" i="3"/>
  <c r="N88" i="3"/>
  <c r="J89" i="3"/>
  <c r="N89" i="3" s="1"/>
  <c r="K89" i="3"/>
  <c r="L89" i="3"/>
  <c r="M89" i="3"/>
  <c r="J90" i="3"/>
  <c r="K90" i="3"/>
  <c r="L90" i="3"/>
  <c r="N90" i="3" s="1"/>
  <c r="M90" i="3"/>
  <c r="J91" i="3"/>
  <c r="N91" i="3" s="1"/>
  <c r="K91" i="3"/>
  <c r="L91" i="3"/>
  <c r="M91" i="3"/>
  <c r="J92" i="3"/>
  <c r="N92" i="3" s="1"/>
  <c r="K92" i="3"/>
  <c r="L92" i="3"/>
  <c r="M92" i="3"/>
  <c r="J93" i="3"/>
  <c r="K93" i="3"/>
  <c r="L93" i="3"/>
  <c r="M93" i="3"/>
  <c r="N93" i="3" s="1"/>
  <c r="J94" i="3"/>
  <c r="N94" i="3" s="1"/>
  <c r="K94" i="3"/>
  <c r="L94" i="3"/>
  <c r="M94" i="3"/>
  <c r="J95" i="3"/>
  <c r="K95" i="3"/>
  <c r="N95" i="3" s="1"/>
  <c r="L95" i="3"/>
  <c r="M95" i="3"/>
  <c r="J96" i="3"/>
  <c r="K96" i="3"/>
  <c r="L96" i="3"/>
  <c r="M96" i="3"/>
  <c r="N96" i="3"/>
  <c r="J97" i="3"/>
  <c r="N97" i="3" s="1"/>
  <c r="K97" i="3"/>
  <c r="L97" i="3"/>
  <c r="M97" i="3"/>
  <c r="J98" i="3"/>
  <c r="K98" i="3"/>
  <c r="L98" i="3"/>
  <c r="N98" i="3" s="1"/>
  <c r="M98" i="3"/>
  <c r="J99" i="3"/>
  <c r="N99" i="3" s="1"/>
  <c r="K99" i="3"/>
  <c r="L99" i="3"/>
  <c r="M99" i="3"/>
  <c r="J100" i="3"/>
  <c r="N100" i="3" s="1"/>
  <c r="K100" i="3"/>
  <c r="L100" i="3"/>
  <c r="M100" i="3"/>
  <c r="J101" i="3"/>
  <c r="K101" i="3"/>
  <c r="L101" i="3"/>
  <c r="M101" i="3"/>
  <c r="N101" i="3" s="1"/>
  <c r="J102" i="3"/>
  <c r="N102" i="3" s="1"/>
  <c r="K102" i="3"/>
  <c r="L102" i="3"/>
  <c r="M102" i="3"/>
  <c r="J103" i="3"/>
  <c r="K103" i="3"/>
  <c r="N103" i="3" s="1"/>
  <c r="L103" i="3"/>
  <c r="M103" i="3"/>
  <c r="J104" i="3"/>
  <c r="K104" i="3"/>
  <c r="L104" i="3"/>
  <c r="M104" i="3"/>
  <c r="N104" i="3"/>
  <c r="J105" i="3"/>
  <c r="N105" i="3" s="1"/>
  <c r="K105" i="3"/>
  <c r="L105" i="3"/>
  <c r="M105" i="3"/>
  <c r="J106" i="3"/>
  <c r="K106" i="3"/>
  <c r="L106" i="3"/>
  <c r="N106" i="3" s="1"/>
  <c r="M106" i="3"/>
  <c r="J107" i="3"/>
  <c r="N107" i="3" s="1"/>
  <c r="K107" i="3"/>
  <c r="L107" i="3"/>
  <c r="M107" i="3"/>
  <c r="J108" i="3"/>
  <c r="N108" i="3" s="1"/>
  <c r="K108" i="3"/>
  <c r="L108" i="3"/>
  <c r="M108" i="3"/>
  <c r="J109" i="3"/>
  <c r="K109" i="3"/>
  <c r="L109" i="3"/>
  <c r="M109" i="3"/>
  <c r="N109" i="3" s="1"/>
  <c r="J110" i="3"/>
  <c r="N110" i="3" s="1"/>
  <c r="K110" i="3"/>
  <c r="L110" i="3"/>
  <c r="M110" i="3"/>
  <c r="J111" i="3"/>
  <c r="K111" i="3"/>
  <c r="N111" i="3" s="1"/>
  <c r="L111" i="3"/>
  <c r="M111" i="3"/>
  <c r="J112" i="3"/>
  <c r="K112" i="3"/>
  <c r="L112" i="3"/>
  <c r="M112" i="3"/>
  <c r="N112" i="3"/>
  <c r="J113" i="3"/>
  <c r="N113" i="3" s="1"/>
  <c r="K113" i="3"/>
  <c r="L113" i="3"/>
  <c r="M113" i="3"/>
  <c r="J114" i="3"/>
  <c r="K114" i="3"/>
  <c r="L114" i="3"/>
  <c r="N114" i="3" s="1"/>
  <c r="M114" i="3"/>
  <c r="J115" i="3"/>
  <c r="N115" i="3" s="1"/>
  <c r="K115" i="3"/>
  <c r="L115" i="3"/>
  <c r="M115" i="3"/>
  <c r="J116" i="3"/>
  <c r="N116" i="3" s="1"/>
  <c r="K116" i="3"/>
  <c r="L116" i="3"/>
  <c r="M116" i="3"/>
  <c r="J117" i="3"/>
  <c r="K117" i="3"/>
  <c r="L117" i="3"/>
  <c r="M117" i="3"/>
  <c r="N117" i="3" s="1"/>
  <c r="J118" i="3"/>
  <c r="N118" i="3" s="1"/>
  <c r="K118" i="3"/>
  <c r="L118" i="3"/>
  <c r="M118" i="3"/>
  <c r="J119" i="3"/>
  <c r="K119" i="3"/>
  <c r="N119" i="3" s="1"/>
  <c r="L119" i="3"/>
  <c r="M119" i="3"/>
  <c r="J120" i="3"/>
  <c r="K120" i="3"/>
  <c r="L120" i="3"/>
  <c r="M120" i="3"/>
  <c r="N120" i="3"/>
  <c r="J121" i="3"/>
  <c r="N121" i="3" s="1"/>
  <c r="K121" i="3"/>
  <c r="L121" i="3"/>
  <c r="M121" i="3"/>
  <c r="J122" i="3"/>
  <c r="K122" i="3"/>
  <c r="L122" i="3"/>
  <c r="N122" i="3" s="1"/>
  <c r="M122" i="3"/>
  <c r="J123" i="3"/>
  <c r="N123" i="3" s="1"/>
  <c r="K123" i="3"/>
  <c r="L123" i="3"/>
  <c r="M123" i="3"/>
  <c r="J124" i="3"/>
  <c r="N124" i="3" s="1"/>
  <c r="K124" i="3"/>
  <c r="L124" i="3"/>
  <c r="M124" i="3"/>
  <c r="J125" i="3"/>
  <c r="K125" i="3"/>
  <c r="L125" i="3"/>
  <c r="M125" i="3"/>
  <c r="N125" i="3" s="1"/>
  <c r="J126" i="3"/>
  <c r="N126" i="3" s="1"/>
  <c r="K126" i="3"/>
  <c r="L126" i="3"/>
  <c r="M126" i="3"/>
  <c r="J127" i="3"/>
  <c r="K127" i="3"/>
  <c r="N127" i="3" s="1"/>
  <c r="L127" i="3"/>
  <c r="M127" i="3"/>
  <c r="J128" i="3"/>
  <c r="K128" i="3"/>
  <c r="L128" i="3"/>
  <c r="M128" i="3"/>
  <c r="N128" i="3"/>
  <c r="J129" i="3"/>
  <c r="N129" i="3" s="1"/>
  <c r="K129" i="3"/>
  <c r="L129" i="3"/>
  <c r="M129" i="3"/>
  <c r="J130" i="3"/>
  <c r="K130" i="3"/>
  <c r="L130" i="3"/>
  <c r="N130" i="3" s="1"/>
  <c r="M130" i="3"/>
  <c r="J131" i="3"/>
  <c r="N131" i="3" s="1"/>
  <c r="K131" i="3"/>
  <c r="L131" i="3"/>
  <c r="M131" i="3"/>
  <c r="J132" i="3"/>
  <c r="N132" i="3" s="1"/>
  <c r="K132" i="3"/>
  <c r="L132" i="3"/>
  <c r="M132" i="3"/>
  <c r="J133" i="3"/>
  <c r="K133" i="3"/>
  <c r="L133" i="3"/>
  <c r="M133" i="3"/>
  <c r="N133" i="3" s="1"/>
  <c r="J134" i="3"/>
  <c r="N134" i="3" s="1"/>
  <c r="K134" i="3"/>
  <c r="L134" i="3"/>
  <c r="M134" i="3"/>
  <c r="J135" i="3"/>
  <c r="K135" i="3"/>
  <c r="N135" i="3" s="1"/>
  <c r="L135" i="3"/>
  <c r="M135" i="3"/>
  <c r="J136" i="3"/>
  <c r="K136" i="3"/>
  <c r="L136" i="3"/>
  <c r="M136" i="3"/>
  <c r="N136" i="3"/>
  <c r="J137" i="3"/>
  <c r="N137" i="3" s="1"/>
  <c r="K137" i="3"/>
  <c r="L137" i="3"/>
  <c r="M137" i="3"/>
  <c r="J138" i="3"/>
  <c r="K138" i="3"/>
  <c r="L138" i="3"/>
  <c r="M138" i="3"/>
  <c r="N138" i="3"/>
  <c r="J139" i="3"/>
  <c r="N139" i="3" s="1"/>
  <c r="K139" i="3"/>
  <c r="L139" i="3"/>
  <c r="M139" i="3"/>
  <c r="J140" i="3"/>
  <c r="N140" i="3" s="1"/>
  <c r="K140" i="3"/>
  <c r="L140" i="3"/>
  <c r="M140" i="3"/>
  <c r="J141" i="3"/>
  <c r="K141" i="3"/>
  <c r="L141" i="3"/>
  <c r="M141" i="3"/>
  <c r="N141" i="3" s="1"/>
  <c r="J142" i="3"/>
  <c r="N142" i="3" s="1"/>
  <c r="K142" i="3"/>
  <c r="L142" i="3"/>
  <c r="M142" i="3"/>
  <c r="J143" i="3"/>
  <c r="K143" i="3"/>
  <c r="N143" i="3" s="1"/>
  <c r="L143" i="3"/>
  <c r="M143" i="3"/>
  <c r="J144" i="3"/>
  <c r="K144" i="3"/>
  <c r="L144" i="3"/>
  <c r="M144" i="3"/>
  <c r="N144" i="3"/>
  <c r="J145" i="3"/>
  <c r="N145" i="3" s="1"/>
  <c r="K145" i="3"/>
  <c r="L145" i="3"/>
  <c r="M145" i="3"/>
  <c r="J146" i="3"/>
  <c r="K146" i="3"/>
  <c r="L146" i="3"/>
  <c r="M146" i="3"/>
  <c r="N146" i="3"/>
  <c r="J147" i="3"/>
  <c r="N147" i="3" s="1"/>
  <c r="K147" i="3"/>
  <c r="L147" i="3"/>
  <c r="M147" i="3"/>
  <c r="J148" i="3"/>
  <c r="N148" i="3" s="1"/>
  <c r="K148" i="3"/>
  <c r="L148" i="3"/>
  <c r="M148" i="3"/>
  <c r="J149" i="3"/>
  <c r="K149" i="3"/>
  <c r="L149" i="3"/>
  <c r="M149" i="3"/>
  <c r="N149" i="3" s="1"/>
  <c r="J150" i="3"/>
  <c r="N150" i="3" s="1"/>
  <c r="K150" i="3"/>
  <c r="L150" i="3"/>
  <c r="M150" i="3"/>
  <c r="J151" i="3"/>
  <c r="K151" i="3"/>
  <c r="N151" i="3" s="1"/>
  <c r="L151" i="3"/>
  <c r="M151" i="3"/>
  <c r="J152" i="3"/>
  <c r="K152" i="3"/>
  <c r="L152" i="3"/>
  <c r="M152" i="3"/>
  <c r="N152" i="3"/>
  <c r="J153" i="3"/>
  <c r="N153" i="3" s="1"/>
  <c r="K153" i="3"/>
  <c r="L153" i="3"/>
  <c r="M153" i="3"/>
  <c r="J154" i="3"/>
  <c r="K154" i="3"/>
  <c r="L154" i="3"/>
  <c r="M154" i="3"/>
  <c r="N154" i="3"/>
  <c r="J155" i="3"/>
  <c r="N155" i="3" s="1"/>
  <c r="K155" i="3"/>
  <c r="L155" i="3"/>
  <c r="M155" i="3"/>
  <c r="J156" i="3"/>
  <c r="N156" i="3" s="1"/>
  <c r="K156" i="3"/>
  <c r="L156" i="3"/>
  <c r="M156" i="3"/>
  <c r="J157" i="3"/>
  <c r="K157" i="3"/>
  <c r="L157" i="3"/>
  <c r="M157" i="3"/>
  <c r="N157" i="3" s="1"/>
  <c r="J158" i="3"/>
  <c r="N158" i="3" s="1"/>
  <c r="K158" i="3"/>
  <c r="L158" i="3"/>
  <c r="M158" i="3"/>
  <c r="J159" i="3"/>
  <c r="K159" i="3"/>
  <c r="N159" i="3" s="1"/>
  <c r="L159" i="3"/>
  <c r="M159" i="3"/>
  <c r="J160" i="3"/>
  <c r="K160" i="3"/>
  <c r="L160" i="3"/>
  <c r="M160" i="3"/>
  <c r="N160" i="3"/>
  <c r="J161" i="3"/>
  <c r="N161" i="3" s="1"/>
  <c r="K161" i="3"/>
  <c r="L161" i="3"/>
  <c r="M161" i="3"/>
  <c r="J162" i="3"/>
  <c r="K162" i="3"/>
  <c r="L162" i="3"/>
  <c r="M162" i="3"/>
  <c r="N162" i="3"/>
  <c r="J163" i="3"/>
  <c r="N163" i="3" s="1"/>
  <c r="K163" i="3"/>
  <c r="L163" i="3"/>
  <c r="M163" i="3"/>
  <c r="J164" i="3"/>
  <c r="N164" i="3" s="1"/>
  <c r="K164" i="3"/>
  <c r="L164" i="3"/>
  <c r="M164" i="3"/>
  <c r="J165" i="3"/>
  <c r="K165" i="3"/>
  <c r="L165" i="3"/>
  <c r="M165" i="3"/>
  <c r="N165" i="3" s="1"/>
  <c r="J166" i="3"/>
  <c r="N166" i="3" s="1"/>
  <c r="K166" i="3"/>
  <c r="L166" i="3"/>
  <c r="M166" i="3"/>
  <c r="J167" i="3"/>
  <c r="K167" i="3"/>
  <c r="N167" i="3" s="1"/>
  <c r="L167" i="3"/>
  <c r="M167" i="3"/>
  <c r="J168" i="3"/>
  <c r="K168" i="3"/>
  <c r="L168" i="3"/>
  <c r="M168" i="3"/>
  <c r="N168" i="3"/>
  <c r="J169" i="3"/>
  <c r="N169" i="3" s="1"/>
  <c r="K169" i="3"/>
  <c r="L169" i="3"/>
  <c r="M169" i="3"/>
  <c r="J170" i="3"/>
  <c r="K170" i="3"/>
  <c r="L170" i="3"/>
  <c r="M170" i="3"/>
  <c r="N170" i="3"/>
  <c r="J171" i="3"/>
  <c r="N171" i="3" s="1"/>
  <c r="K171" i="3"/>
  <c r="L171" i="3"/>
  <c r="M171" i="3"/>
  <c r="J172" i="3"/>
  <c r="N172" i="3" s="1"/>
  <c r="K172" i="3"/>
  <c r="L172" i="3"/>
  <c r="M172" i="3"/>
  <c r="J173" i="3"/>
  <c r="K173" i="3"/>
  <c r="L173" i="3"/>
  <c r="M173" i="3"/>
  <c r="N173" i="3" s="1"/>
  <c r="J174" i="3"/>
  <c r="N174" i="3" s="1"/>
  <c r="K174" i="3"/>
  <c r="L174" i="3"/>
  <c r="M174" i="3"/>
  <c r="J175" i="3"/>
  <c r="K175" i="3"/>
  <c r="L175" i="3"/>
  <c r="M175" i="3"/>
  <c r="N175" i="3" s="1"/>
  <c r="J176" i="3"/>
  <c r="K176" i="3"/>
  <c r="L176" i="3"/>
  <c r="M176" i="3"/>
  <c r="N176" i="3"/>
  <c r="J177" i="3"/>
  <c r="N177" i="3" s="1"/>
  <c r="K177" i="3"/>
  <c r="L177" i="3"/>
  <c r="M177" i="3"/>
  <c r="J178" i="3"/>
  <c r="K178" i="3"/>
  <c r="L178" i="3"/>
  <c r="M178" i="3"/>
  <c r="N178" i="3"/>
  <c r="J179" i="3"/>
  <c r="N179" i="3" s="1"/>
  <c r="K179" i="3"/>
  <c r="L179" i="3"/>
  <c r="M179" i="3"/>
  <c r="J180" i="3"/>
  <c r="N180" i="3" s="1"/>
  <c r="K180" i="3"/>
  <c r="L180" i="3"/>
  <c r="M180" i="3"/>
  <c r="J181" i="3"/>
  <c r="K181" i="3"/>
  <c r="L181" i="3"/>
  <c r="M181" i="3"/>
  <c r="N181" i="3" s="1"/>
  <c r="J182" i="3"/>
  <c r="N182" i="3" s="1"/>
  <c r="K182" i="3"/>
  <c r="L182" i="3"/>
  <c r="M182" i="3"/>
  <c r="J183" i="3"/>
  <c r="K183" i="3"/>
  <c r="L183" i="3"/>
  <c r="M183" i="3"/>
  <c r="N183" i="3" s="1"/>
  <c r="J184" i="3"/>
  <c r="K184" i="3"/>
  <c r="L184" i="3"/>
  <c r="M184" i="3"/>
  <c r="N184" i="3"/>
  <c r="J185" i="3"/>
  <c r="N185" i="3" s="1"/>
  <c r="K185" i="3"/>
  <c r="L185" i="3"/>
  <c r="M185" i="3"/>
  <c r="J186" i="3"/>
  <c r="K186" i="3"/>
  <c r="L186" i="3"/>
  <c r="M186" i="3"/>
  <c r="N186" i="3"/>
  <c r="J187" i="3"/>
  <c r="N187" i="3" s="1"/>
  <c r="K187" i="3"/>
  <c r="L187" i="3"/>
  <c r="M187" i="3"/>
  <c r="J188" i="3"/>
  <c r="N188" i="3" s="1"/>
  <c r="K188" i="3"/>
  <c r="L188" i="3"/>
  <c r="M188" i="3"/>
  <c r="J189" i="3"/>
  <c r="K189" i="3"/>
  <c r="L189" i="3"/>
  <c r="M189" i="3"/>
  <c r="N189" i="3" s="1"/>
  <c r="J190" i="3"/>
  <c r="N190" i="3" s="1"/>
  <c r="K190" i="3"/>
  <c r="L190" i="3"/>
  <c r="M190" i="3"/>
  <c r="J191" i="3"/>
  <c r="K191" i="3"/>
  <c r="L191" i="3"/>
  <c r="M191" i="3"/>
  <c r="N191" i="3" s="1"/>
  <c r="J192" i="3"/>
  <c r="K192" i="3"/>
  <c r="L192" i="3"/>
  <c r="M192" i="3"/>
  <c r="N192" i="3"/>
  <c r="J193" i="3"/>
  <c r="K193" i="3"/>
  <c r="N193" i="3" s="1"/>
  <c r="L193" i="3"/>
  <c r="M193" i="3"/>
  <c r="J194" i="3"/>
  <c r="K194" i="3"/>
  <c r="L194" i="3"/>
  <c r="M194" i="3"/>
  <c r="N194" i="3"/>
  <c r="J195" i="3"/>
  <c r="N195" i="3" s="1"/>
  <c r="K195" i="3"/>
  <c r="L195" i="3"/>
  <c r="M195" i="3"/>
  <c r="J196" i="3"/>
  <c r="K196" i="3"/>
  <c r="L196" i="3"/>
  <c r="N196" i="3" s="1"/>
  <c r="M196" i="3"/>
  <c r="J197" i="3"/>
  <c r="N197" i="3" s="1"/>
  <c r="K197" i="3"/>
  <c r="L197" i="3"/>
  <c r="M197" i="3"/>
  <c r="J198" i="3"/>
  <c r="N198" i="3" s="1"/>
  <c r="K198" i="3"/>
  <c r="L198" i="3"/>
  <c r="M198" i="3"/>
  <c r="J199" i="3"/>
  <c r="K199" i="3"/>
  <c r="L199" i="3"/>
  <c r="M199" i="3"/>
  <c r="N199" i="3" s="1"/>
  <c r="J200" i="3"/>
  <c r="N200" i="3" s="1"/>
  <c r="K200" i="3"/>
  <c r="L200" i="3"/>
  <c r="M200" i="3"/>
  <c r="J201" i="3"/>
  <c r="K201" i="3"/>
  <c r="N201" i="3" s="1"/>
  <c r="L201" i="3"/>
  <c r="M201" i="3"/>
  <c r="J202" i="3"/>
  <c r="K202" i="3"/>
  <c r="L202" i="3"/>
  <c r="M202" i="3"/>
  <c r="N202" i="3"/>
  <c r="J203" i="3"/>
  <c r="N203" i="3" s="1"/>
  <c r="K203" i="3"/>
  <c r="L203" i="3"/>
  <c r="M203" i="3"/>
  <c r="J204" i="3"/>
  <c r="K204" i="3"/>
  <c r="L204" i="3"/>
  <c r="N204" i="3" s="1"/>
  <c r="M204" i="3"/>
  <c r="J205" i="3"/>
  <c r="K205" i="3"/>
  <c r="L205" i="3"/>
  <c r="M205" i="3"/>
  <c r="N205" i="3" s="1"/>
  <c r="J206" i="3"/>
  <c r="N206" i="3" s="1"/>
  <c r="K206" i="3"/>
  <c r="L206" i="3"/>
  <c r="M206" i="3"/>
  <c r="J207" i="3"/>
  <c r="K207" i="3"/>
  <c r="L207" i="3"/>
  <c r="M207" i="3"/>
  <c r="N207" i="3" s="1"/>
  <c r="J208" i="3"/>
  <c r="N208" i="3" s="1"/>
  <c r="K208" i="3"/>
  <c r="L208" i="3"/>
  <c r="M208" i="3"/>
  <c r="J209" i="3"/>
  <c r="K209" i="3"/>
  <c r="N209" i="3" s="1"/>
  <c r="L209" i="3"/>
  <c r="M209" i="3"/>
  <c r="J210" i="3"/>
  <c r="K210" i="3"/>
  <c r="L210" i="3"/>
  <c r="M210" i="3"/>
  <c r="N210" i="3"/>
  <c r="J211" i="3"/>
  <c r="N211" i="3" s="1"/>
  <c r="K211" i="3"/>
  <c r="L211" i="3"/>
  <c r="M211" i="3"/>
  <c r="J212" i="3"/>
  <c r="K212" i="3"/>
  <c r="L212" i="3"/>
  <c r="N212" i="3" s="1"/>
  <c r="M212" i="3"/>
  <c r="J213" i="3"/>
  <c r="K213" i="3"/>
  <c r="L213" i="3"/>
  <c r="M213" i="3"/>
  <c r="N213" i="3" s="1"/>
  <c r="J214" i="3"/>
  <c r="N214" i="3" s="1"/>
  <c r="K214" i="3"/>
  <c r="L214" i="3"/>
  <c r="M214" i="3"/>
  <c r="J215" i="3"/>
  <c r="K215" i="3"/>
  <c r="L215" i="3"/>
  <c r="M215" i="3"/>
  <c r="N215" i="3"/>
  <c r="J216" i="3"/>
  <c r="N216" i="3" s="1"/>
  <c r="K216" i="3"/>
  <c r="L216" i="3"/>
  <c r="M216" i="3"/>
  <c r="J217" i="3"/>
  <c r="K217" i="3"/>
  <c r="N217" i="3" s="1"/>
  <c r="L217" i="3"/>
  <c r="M217" i="3"/>
  <c r="J218" i="3"/>
  <c r="K218" i="3"/>
  <c r="L218" i="3"/>
  <c r="M218" i="3"/>
  <c r="N218" i="3"/>
  <c r="J219" i="3"/>
  <c r="N219" i="3" s="1"/>
  <c r="K219" i="3"/>
  <c r="L219" i="3"/>
  <c r="M219" i="3"/>
  <c r="J220" i="3"/>
  <c r="K220" i="3"/>
  <c r="L220" i="3"/>
  <c r="N220" i="3" s="1"/>
  <c r="M220" i="3"/>
  <c r="J221" i="3"/>
  <c r="N221" i="3" s="1"/>
  <c r="K221" i="3"/>
  <c r="L221" i="3"/>
  <c r="M221" i="3"/>
  <c r="J222" i="3"/>
  <c r="N222" i="3" s="1"/>
  <c r="K222" i="3"/>
  <c r="L222" i="3"/>
  <c r="M222" i="3"/>
  <c r="J223" i="3"/>
  <c r="K223" i="3"/>
  <c r="L223" i="3"/>
  <c r="M223" i="3"/>
  <c r="N223" i="3"/>
  <c r="J224" i="3"/>
  <c r="K224" i="3"/>
  <c r="L224" i="3"/>
  <c r="M224" i="3"/>
  <c r="N224" i="3"/>
  <c r="J225" i="3"/>
  <c r="K225" i="3"/>
  <c r="N225" i="3" s="1"/>
  <c r="L225" i="3"/>
  <c r="M225" i="3"/>
  <c r="J226" i="3"/>
  <c r="K226" i="3"/>
  <c r="L226" i="3"/>
  <c r="M226" i="3"/>
  <c r="N226" i="3"/>
  <c r="J227" i="3"/>
  <c r="N227" i="3" s="1"/>
  <c r="K227" i="3"/>
  <c r="L227" i="3"/>
  <c r="M227" i="3"/>
  <c r="J228" i="3"/>
  <c r="K228" i="3"/>
  <c r="L228" i="3"/>
  <c r="N228" i="3" s="1"/>
  <c r="M228" i="3"/>
  <c r="J229" i="3"/>
  <c r="N229" i="3" s="1"/>
  <c r="K229" i="3"/>
  <c r="L229" i="3"/>
  <c r="M229" i="3"/>
  <c r="J230" i="3"/>
  <c r="N230" i="3" s="1"/>
  <c r="K230" i="3"/>
  <c r="L230" i="3"/>
  <c r="M230" i="3"/>
  <c r="J231" i="3"/>
  <c r="K231" i="3"/>
  <c r="L231" i="3"/>
  <c r="M231" i="3"/>
  <c r="N231" i="3"/>
  <c r="J232" i="3"/>
  <c r="K232" i="3"/>
  <c r="L232" i="3"/>
  <c r="M232" i="3"/>
  <c r="N232" i="3"/>
  <c r="J233" i="3"/>
  <c r="K233" i="3"/>
  <c r="N233" i="3" s="1"/>
  <c r="L233" i="3"/>
  <c r="M233" i="3"/>
  <c r="J234" i="3"/>
  <c r="K234" i="3"/>
  <c r="L234" i="3"/>
  <c r="M234" i="3"/>
  <c r="N234" i="3"/>
  <c r="J235" i="3"/>
  <c r="N235" i="3" s="1"/>
  <c r="K235" i="3"/>
  <c r="L235" i="3"/>
  <c r="M235" i="3"/>
  <c r="J236" i="3"/>
  <c r="K236" i="3"/>
  <c r="L236" i="3"/>
  <c r="N236" i="3" s="1"/>
  <c r="M236" i="3"/>
  <c r="J237" i="3"/>
  <c r="N237" i="3" s="1"/>
  <c r="K237" i="3"/>
  <c r="L237" i="3"/>
  <c r="M237" i="3"/>
  <c r="J238" i="3"/>
  <c r="N238" i="3" s="1"/>
  <c r="K238" i="3"/>
  <c r="L238" i="3"/>
  <c r="M238" i="3"/>
  <c r="J239" i="3"/>
  <c r="K239" i="3"/>
  <c r="L239" i="3"/>
  <c r="M239" i="3"/>
  <c r="N239" i="3" s="1"/>
  <c r="J240" i="3"/>
  <c r="K240" i="3"/>
  <c r="L240" i="3"/>
  <c r="M240" i="3"/>
  <c r="N240" i="3"/>
  <c r="J241" i="3"/>
  <c r="K241" i="3"/>
  <c r="N241" i="3" s="1"/>
  <c r="L241" i="3"/>
  <c r="M241" i="3"/>
  <c r="J242" i="3"/>
  <c r="K242" i="3"/>
  <c r="L242" i="3"/>
  <c r="M242" i="3"/>
  <c r="N242" i="3"/>
  <c r="J243" i="3"/>
  <c r="N243" i="3" s="1"/>
  <c r="K243" i="3"/>
  <c r="L243" i="3"/>
  <c r="M243" i="3"/>
  <c r="J244" i="3"/>
  <c r="N244" i="3" s="1"/>
  <c r="K244" i="3"/>
  <c r="L244" i="3"/>
  <c r="M244" i="3"/>
  <c r="J245" i="3"/>
  <c r="K245" i="3"/>
  <c r="L245" i="3"/>
  <c r="M245" i="3"/>
  <c r="N245" i="3" s="1"/>
  <c r="J246" i="3"/>
  <c r="N246" i="3" s="1"/>
  <c r="K246" i="3"/>
  <c r="L246" i="3"/>
  <c r="M246" i="3"/>
  <c r="J247" i="3"/>
  <c r="K247" i="3"/>
  <c r="L247" i="3"/>
  <c r="M247" i="3"/>
  <c r="N247" i="3" s="1"/>
  <c r="J248" i="3"/>
  <c r="K248" i="3"/>
  <c r="L248" i="3"/>
  <c r="M248" i="3"/>
  <c r="N248" i="3"/>
  <c r="J249" i="3"/>
  <c r="K249" i="3"/>
  <c r="N249" i="3" s="1"/>
  <c r="L249" i="3"/>
  <c r="M249" i="3"/>
  <c r="J250" i="3"/>
  <c r="K250" i="3"/>
  <c r="L250" i="3"/>
  <c r="M250" i="3"/>
  <c r="N250" i="3"/>
  <c r="J251" i="3"/>
  <c r="N251" i="3" s="1"/>
  <c r="K251" i="3"/>
  <c r="L251" i="3"/>
  <c r="M251" i="3"/>
  <c r="J252" i="3"/>
  <c r="N252" i="3" s="1"/>
  <c r="K252" i="3"/>
  <c r="L252" i="3"/>
  <c r="M252" i="3"/>
  <c r="J253" i="3"/>
  <c r="N253" i="3" s="1"/>
  <c r="K253" i="3"/>
  <c r="L253" i="3"/>
  <c r="M253" i="3"/>
  <c r="J254" i="3"/>
  <c r="N254" i="3" s="1"/>
  <c r="K254" i="3"/>
  <c r="L254" i="3"/>
  <c r="M254" i="3"/>
  <c r="J255" i="3"/>
  <c r="K255" i="3"/>
  <c r="L255" i="3"/>
  <c r="M255" i="3"/>
  <c r="N255" i="3" s="1"/>
  <c r="J256" i="3"/>
  <c r="K256" i="3"/>
  <c r="L256" i="3"/>
  <c r="M256" i="3"/>
  <c r="N256" i="3"/>
  <c r="J257" i="3"/>
  <c r="K257" i="3"/>
  <c r="N257" i="3" s="1"/>
  <c r="L257" i="3"/>
  <c r="M257" i="3"/>
  <c r="J258" i="3"/>
  <c r="K258" i="3"/>
  <c r="L258" i="3"/>
  <c r="M258" i="3"/>
  <c r="N258" i="3"/>
  <c r="J259" i="3"/>
  <c r="N259" i="3" s="1"/>
  <c r="K259" i="3"/>
  <c r="L259" i="3"/>
  <c r="M259" i="3"/>
  <c r="J260" i="3"/>
  <c r="N260" i="3" s="1"/>
  <c r="K260" i="3"/>
  <c r="L260" i="3"/>
  <c r="M260" i="3"/>
  <c r="J261" i="3"/>
  <c r="N261" i="3" s="1"/>
  <c r="K261" i="3"/>
  <c r="L261" i="3"/>
  <c r="M261" i="3"/>
  <c r="J262" i="3"/>
  <c r="N262" i="3" s="1"/>
  <c r="K262" i="3"/>
  <c r="L262" i="3"/>
  <c r="M262" i="3"/>
  <c r="J263" i="3"/>
  <c r="K263" i="3"/>
  <c r="L263" i="3"/>
  <c r="M263" i="3"/>
  <c r="N263" i="3"/>
  <c r="J264" i="3"/>
  <c r="K264" i="3"/>
  <c r="L264" i="3"/>
  <c r="M264" i="3"/>
  <c r="N264" i="3"/>
  <c r="J265" i="3"/>
  <c r="K265" i="3"/>
  <c r="N265" i="3" s="1"/>
  <c r="L265" i="3"/>
  <c r="M265" i="3"/>
  <c r="J266" i="3"/>
  <c r="K266" i="3"/>
  <c r="L266" i="3"/>
  <c r="M266" i="3"/>
  <c r="N266" i="3"/>
  <c r="J267" i="3"/>
  <c r="N267" i="3" s="1"/>
  <c r="K267" i="3"/>
  <c r="L267" i="3"/>
  <c r="M267" i="3"/>
  <c r="J268" i="3"/>
  <c r="N268" i="3" s="1"/>
  <c r="K268" i="3"/>
  <c r="L268" i="3"/>
  <c r="M268" i="3"/>
  <c r="J269" i="3"/>
  <c r="K269" i="3"/>
  <c r="L269" i="3"/>
  <c r="M269" i="3"/>
  <c r="N269" i="3" s="1"/>
  <c r="J270" i="3"/>
  <c r="N270" i="3" s="1"/>
  <c r="K270" i="3"/>
  <c r="L270" i="3"/>
  <c r="M270" i="3"/>
  <c r="J271" i="3"/>
  <c r="K271" i="3"/>
  <c r="L271" i="3"/>
  <c r="M271" i="3"/>
  <c r="N271" i="3"/>
  <c r="J272" i="3"/>
  <c r="K272" i="3"/>
  <c r="L272" i="3"/>
  <c r="M272" i="3"/>
  <c r="N272" i="3"/>
  <c r="J273" i="3"/>
  <c r="N273" i="3" s="1"/>
  <c r="K273" i="3"/>
  <c r="L273" i="3"/>
  <c r="M273" i="3"/>
  <c r="J274" i="3"/>
  <c r="K274" i="3"/>
  <c r="L274" i="3"/>
  <c r="M274" i="3"/>
  <c r="N274" i="3"/>
  <c r="J275" i="3"/>
  <c r="N275" i="3" s="1"/>
  <c r="K275" i="3"/>
  <c r="L275" i="3"/>
  <c r="M275" i="3"/>
  <c r="J276" i="3"/>
  <c r="N276" i="3" s="1"/>
  <c r="K276" i="3"/>
  <c r="L276" i="3"/>
  <c r="M276" i="3"/>
  <c r="J277" i="3"/>
  <c r="K277" i="3"/>
  <c r="L277" i="3"/>
  <c r="M277" i="3"/>
  <c r="N277" i="3" s="1"/>
  <c r="J278" i="3"/>
  <c r="N278" i="3" s="1"/>
  <c r="K278" i="3"/>
  <c r="L278" i="3"/>
  <c r="M278" i="3"/>
  <c r="J279" i="3"/>
  <c r="K279" i="3"/>
  <c r="L279" i="3"/>
  <c r="M279" i="3"/>
  <c r="N279" i="3"/>
  <c r="J280" i="3"/>
  <c r="K280" i="3"/>
  <c r="L280" i="3"/>
  <c r="M280" i="3"/>
  <c r="N280" i="3"/>
  <c r="J281" i="3"/>
  <c r="N281" i="3" s="1"/>
  <c r="K281" i="3"/>
  <c r="L281" i="3"/>
  <c r="M281" i="3"/>
  <c r="J282" i="3"/>
  <c r="K282" i="3"/>
  <c r="L282" i="3"/>
  <c r="M282" i="3"/>
  <c r="N282" i="3"/>
  <c r="J283" i="3"/>
  <c r="N283" i="3" s="1"/>
  <c r="K283" i="3"/>
  <c r="L283" i="3"/>
  <c r="M283" i="3"/>
  <c r="J284" i="3"/>
  <c r="N284" i="3" s="1"/>
  <c r="K284" i="3"/>
  <c r="L284" i="3"/>
  <c r="M284" i="3"/>
  <c r="J285" i="3"/>
  <c r="K285" i="3"/>
  <c r="L285" i="3"/>
  <c r="M285" i="3"/>
  <c r="N285" i="3" s="1"/>
  <c r="J286" i="3"/>
  <c r="N286" i="3" s="1"/>
  <c r="K286" i="3"/>
  <c r="L286" i="3"/>
  <c r="M286" i="3"/>
  <c r="J287" i="3"/>
  <c r="K287" i="3"/>
  <c r="L287" i="3"/>
  <c r="M287" i="3"/>
  <c r="N287" i="3"/>
  <c r="J288" i="3"/>
  <c r="K288" i="3"/>
  <c r="L288" i="3"/>
  <c r="M288" i="3"/>
  <c r="N288" i="3"/>
  <c r="J289" i="3"/>
  <c r="N289" i="3" s="1"/>
  <c r="K289" i="3"/>
  <c r="L289" i="3"/>
  <c r="M289" i="3"/>
  <c r="J290" i="3"/>
  <c r="K290" i="3"/>
  <c r="L290" i="3"/>
  <c r="M290" i="3"/>
  <c r="N290" i="3"/>
  <c r="J291" i="3"/>
  <c r="N291" i="3" s="1"/>
  <c r="K291" i="3"/>
  <c r="L291" i="3"/>
  <c r="M291" i="3"/>
  <c r="J292" i="3"/>
  <c r="N292" i="3" s="1"/>
  <c r="K292" i="3"/>
  <c r="L292" i="3"/>
  <c r="M292" i="3"/>
  <c r="J293" i="3"/>
  <c r="K293" i="3"/>
  <c r="L293" i="3"/>
  <c r="M293" i="3"/>
  <c r="N293" i="3" s="1"/>
  <c r="J294" i="3"/>
  <c r="N294" i="3" s="1"/>
  <c r="K294" i="3"/>
  <c r="L294" i="3"/>
  <c r="M294" i="3"/>
  <c r="J295" i="3"/>
  <c r="K295" i="3"/>
  <c r="L295" i="3"/>
  <c r="M295" i="3"/>
  <c r="N295" i="3"/>
  <c r="J296" i="3"/>
  <c r="K296" i="3"/>
  <c r="L296" i="3"/>
  <c r="M296" i="3"/>
  <c r="N296" i="3"/>
  <c r="J297" i="3"/>
  <c r="N297" i="3" s="1"/>
  <c r="K297" i="3"/>
  <c r="L297" i="3"/>
  <c r="M297" i="3"/>
  <c r="J298" i="3"/>
  <c r="K298" i="3"/>
  <c r="L298" i="3"/>
  <c r="M298" i="3"/>
  <c r="N298" i="3"/>
  <c r="J299" i="3"/>
  <c r="N299" i="3" s="1"/>
  <c r="K299" i="3"/>
  <c r="L299" i="3"/>
  <c r="M299" i="3"/>
  <c r="J300" i="3"/>
  <c r="N300" i="3" s="1"/>
  <c r="K300" i="3"/>
  <c r="L300" i="3"/>
  <c r="M300" i="3"/>
  <c r="J301" i="3"/>
  <c r="K301" i="3"/>
  <c r="L301" i="3"/>
  <c r="M301" i="3"/>
  <c r="N301" i="3" s="1"/>
  <c r="J302" i="3"/>
  <c r="N302" i="3" s="1"/>
  <c r="K302" i="3"/>
  <c r="L302" i="3"/>
  <c r="M302" i="3"/>
  <c r="J303" i="3"/>
  <c r="K303" i="3"/>
  <c r="L303" i="3"/>
  <c r="M303" i="3"/>
  <c r="N303" i="3"/>
  <c r="J304" i="3"/>
  <c r="K304" i="3"/>
  <c r="L304" i="3"/>
  <c r="M304" i="3"/>
  <c r="N304" i="3"/>
  <c r="J305" i="3"/>
  <c r="N305" i="3" s="1"/>
  <c r="K305" i="3"/>
  <c r="L305" i="3"/>
  <c r="M305" i="3"/>
  <c r="J306" i="3"/>
  <c r="K306" i="3"/>
  <c r="L306" i="3"/>
  <c r="M306" i="3"/>
  <c r="N306" i="3"/>
  <c r="J307" i="3"/>
  <c r="N307" i="3" s="1"/>
  <c r="K307" i="3"/>
  <c r="L307" i="3"/>
  <c r="M307" i="3"/>
  <c r="J308" i="3"/>
  <c r="N308" i="3" s="1"/>
  <c r="K308" i="3"/>
  <c r="L308" i="3"/>
  <c r="M308" i="3"/>
  <c r="J309" i="3"/>
  <c r="K309" i="3"/>
  <c r="L309" i="3"/>
  <c r="M309" i="3"/>
  <c r="N309" i="3" s="1"/>
  <c r="J310" i="3"/>
  <c r="N310" i="3" s="1"/>
  <c r="K310" i="3"/>
  <c r="L310" i="3"/>
  <c r="M310" i="3"/>
  <c r="J311" i="3"/>
  <c r="K311" i="3"/>
  <c r="L311" i="3"/>
  <c r="M311" i="3"/>
  <c r="N311" i="3"/>
  <c r="J312" i="3"/>
  <c r="K312" i="3"/>
  <c r="L312" i="3"/>
  <c r="M312" i="3"/>
  <c r="N312" i="3"/>
  <c r="J313" i="3"/>
  <c r="N313" i="3" s="1"/>
  <c r="K313" i="3"/>
  <c r="L313" i="3"/>
  <c r="M313" i="3"/>
  <c r="J314" i="3"/>
  <c r="K314" i="3"/>
  <c r="L314" i="3"/>
  <c r="M314" i="3"/>
  <c r="N314" i="3"/>
  <c r="J315" i="3"/>
  <c r="N315" i="3" s="1"/>
  <c r="K315" i="3"/>
  <c r="L315" i="3"/>
  <c r="M315" i="3"/>
  <c r="J316" i="3"/>
  <c r="N316" i="3" s="1"/>
  <c r="K316" i="3"/>
  <c r="L316" i="3"/>
  <c r="M316" i="3"/>
  <c r="J317" i="3"/>
  <c r="K317" i="3"/>
  <c r="L317" i="3"/>
  <c r="M317" i="3"/>
  <c r="N317" i="3" s="1"/>
  <c r="J318" i="3"/>
  <c r="N318" i="3" s="1"/>
  <c r="K318" i="3"/>
  <c r="L318" i="3"/>
  <c r="M318" i="3"/>
  <c r="J319" i="3"/>
  <c r="K319" i="3"/>
  <c r="L319" i="3"/>
  <c r="M319" i="3"/>
  <c r="N319" i="3"/>
  <c r="J320" i="3"/>
  <c r="K320" i="3"/>
  <c r="L320" i="3"/>
  <c r="M320" i="3"/>
  <c r="N320" i="3"/>
  <c r="J321" i="3"/>
  <c r="N321" i="3" s="1"/>
  <c r="K321" i="3"/>
  <c r="L321" i="3"/>
  <c r="M321" i="3"/>
  <c r="J322" i="3"/>
  <c r="K322" i="3"/>
  <c r="L322" i="3"/>
  <c r="M322" i="3"/>
  <c r="N322" i="3"/>
  <c r="J323" i="3"/>
  <c r="N323" i="3" s="1"/>
  <c r="K323" i="3"/>
  <c r="L323" i="3"/>
  <c r="M323" i="3"/>
  <c r="J324" i="3"/>
  <c r="N324" i="3" s="1"/>
  <c r="K324" i="3"/>
  <c r="L324" i="3"/>
  <c r="M324" i="3"/>
  <c r="J325" i="3"/>
  <c r="K325" i="3"/>
  <c r="L325" i="3"/>
  <c r="M325" i="3"/>
  <c r="N325" i="3" s="1"/>
  <c r="J326" i="3"/>
  <c r="N326" i="3" s="1"/>
  <c r="K326" i="3"/>
  <c r="L326" i="3"/>
  <c r="M326" i="3"/>
  <c r="J327" i="3"/>
  <c r="K327" i="3"/>
  <c r="L327" i="3"/>
  <c r="M327" i="3"/>
  <c r="N327" i="3"/>
  <c r="J328" i="3"/>
  <c r="K328" i="3"/>
  <c r="L328" i="3"/>
  <c r="M328" i="3"/>
  <c r="N328" i="3"/>
  <c r="J329" i="3"/>
  <c r="N329" i="3" s="1"/>
  <c r="K329" i="3"/>
  <c r="L329" i="3"/>
  <c r="M329" i="3"/>
  <c r="J330" i="3"/>
  <c r="K330" i="3"/>
  <c r="L330" i="3"/>
  <c r="M330" i="3"/>
  <c r="N330" i="3"/>
  <c r="J331" i="3"/>
  <c r="N331" i="3" s="1"/>
  <c r="K331" i="3"/>
  <c r="L331" i="3"/>
  <c r="M331" i="3"/>
  <c r="J332" i="3"/>
  <c r="N332" i="3" s="1"/>
  <c r="K332" i="3"/>
  <c r="L332" i="3"/>
  <c r="M332" i="3"/>
  <c r="J333" i="3"/>
  <c r="K333" i="3"/>
  <c r="L333" i="3"/>
  <c r="M333" i="3"/>
  <c r="N333" i="3" s="1"/>
  <c r="J334" i="3"/>
  <c r="N334" i="3" s="1"/>
  <c r="K334" i="3"/>
  <c r="L334" i="3"/>
  <c r="M334" i="3"/>
  <c r="J335" i="3"/>
  <c r="K335" i="3"/>
  <c r="L335" i="3"/>
  <c r="M335" i="3"/>
  <c r="N335" i="3"/>
  <c r="J336" i="3"/>
  <c r="K336" i="3"/>
  <c r="L336" i="3"/>
  <c r="M336" i="3"/>
  <c r="N336" i="3"/>
  <c r="J337" i="3"/>
  <c r="N337" i="3" s="1"/>
  <c r="K337" i="3"/>
  <c r="L337" i="3"/>
  <c r="M337" i="3"/>
  <c r="J338" i="3"/>
  <c r="K338" i="3"/>
  <c r="L338" i="3"/>
  <c r="M338" i="3"/>
  <c r="N338" i="3"/>
  <c r="J339" i="3"/>
  <c r="N339" i="3" s="1"/>
  <c r="K339" i="3"/>
  <c r="L339" i="3"/>
  <c r="M339" i="3"/>
  <c r="J340" i="3"/>
  <c r="N340" i="3" s="1"/>
  <c r="K340" i="3"/>
  <c r="L340" i="3"/>
  <c r="M340" i="3"/>
  <c r="J341" i="3"/>
  <c r="K341" i="3"/>
  <c r="L341" i="3"/>
  <c r="M341" i="3"/>
  <c r="N341" i="3" s="1"/>
  <c r="J342" i="3"/>
  <c r="N342" i="3" s="1"/>
  <c r="K342" i="3"/>
  <c r="L342" i="3"/>
  <c r="M342" i="3"/>
  <c r="J343" i="3"/>
  <c r="K343" i="3"/>
  <c r="L343" i="3"/>
  <c r="M343" i="3"/>
  <c r="N343" i="3"/>
  <c r="J344" i="3"/>
  <c r="K344" i="3"/>
  <c r="L344" i="3"/>
  <c r="M344" i="3"/>
  <c r="N344" i="3"/>
  <c r="J345" i="3"/>
  <c r="N345" i="3" s="1"/>
  <c r="K345" i="3"/>
  <c r="L345" i="3"/>
  <c r="M345" i="3"/>
  <c r="J346" i="3"/>
  <c r="K346" i="3"/>
  <c r="L346" i="3"/>
  <c r="M346" i="3"/>
  <c r="N346" i="3"/>
  <c r="J347" i="3"/>
  <c r="N347" i="3" s="1"/>
  <c r="K347" i="3"/>
  <c r="L347" i="3"/>
  <c r="M347" i="3"/>
  <c r="J348" i="3"/>
  <c r="N348" i="3" s="1"/>
  <c r="K348" i="3"/>
  <c r="L348" i="3"/>
  <c r="M348" i="3"/>
  <c r="J349" i="3"/>
  <c r="K349" i="3"/>
  <c r="L349" i="3"/>
  <c r="M349" i="3"/>
  <c r="N349" i="3" s="1"/>
  <c r="J350" i="3"/>
  <c r="N350" i="3" s="1"/>
  <c r="K350" i="3"/>
  <c r="L350" i="3"/>
  <c r="M350" i="3"/>
  <c r="J351" i="3"/>
  <c r="K351" i="3"/>
  <c r="L351" i="3"/>
  <c r="M351" i="3"/>
  <c r="N351" i="3"/>
  <c r="J352" i="3"/>
  <c r="K352" i="3"/>
  <c r="L352" i="3"/>
  <c r="M352" i="3"/>
  <c r="N352" i="3"/>
  <c r="J353" i="3"/>
  <c r="N353" i="3" s="1"/>
  <c r="K353" i="3"/>
  <c r="L353" i="3"/>
  <c r="M353" i="3"/>
  <c r="J354" i="3"/>
  <c r="K354" i="3"/>
  <c r="L354" i="3"/>
  <c r="M354" i="3"/>
  <c r="N354" i="3"/>
  <c r="J355" i="3"/>
  <c r="N355" i="3" s="1"/>
  <c r="K355" i="3"/>
  <c r="L355" i="3"/>
  <c r="M355" i="3"/>
  <c r="J356" i="3"/>
  <c r="N356" i="3" s="1"/>
  <c r="K356" i="3"/>
  <c r="L356" i="3"/>
  <c r="M356" i="3"/>
  <c r="J357" i="3"/>
  <c r="K357" i="3"/>
  <c r="L357" i="3"/>
  <c r="M357" i="3"/>
  <c r="N357" i="3" s="1"/>
  <c r="J358" i="3"/>
  <c r="N358" i="3" s="1"/>
  <c r="K358" i="3"/>
  <c r="L358" i="3"/>
  <c r="M358" i="3"/>
  <c r="J359" i="3"/>
  <c r="K359" i="3"/>
  <c r="L359" i="3"/>
  <c r="M359" i="3"/>
  <c r="N359" i="3"/>
  <c r="J360" i="3"/>
  <c r="K360" i="3"/>
  <c r="L360" i="3"/>
  <c r="M360" i="3"/>
  <c r="N360" i="3"/>
  <c r="J361" i="3"/>
  <c r="N361" i="3" s="1"/>
  <c r="K361" i="3"/>
  <c r="L361" i="3"/>
  <c r="M361" i="3"/>
  <c r="J362" i="3"/>
  <c r="K362" i="3"/>
  <c r="L362" i="3"/>
  <c r="M362" i="3"/>
  <c r="N362" i="3"/>
  <c r="J363" i="3"/>
  <c r="N363" i="3" s="1"/>
  <c r="K363" i="3"/>
  <c r="L363" i="3"/>
  <c r="M363" i="3"/>
  <c r="J364" i="3"/>
  <c r="N364" i="3" s="1"/>
  <c r="K364" i="3"/>
  <c r="L364" i="3"/>
  <c r="M364" i="3"/>
  <c r="J365" i="3"/>
  <c r="K365" i="3"/>
  <c r="L365" i="3"/>
  <c r="M365" i="3"/>
  <c r="N365" i="3" s="1"/>
  <c r="J366" i="3"/>
  <c r="N366" i="3" s="1"/>
  <c r="K366" i="3"/>
  <c r="L366" i="3"/>
  <c r="M366" i="3"/>
  <c r="J367" i="3"/>
  <c r="K367" i="3"/>
  <c r="L367" i="3"/>
  <c r="M367" i="3"/>
  <c r="N367" i="3"/>
  <c r="J368" i="3"/>
  <c r="K368" i="3"/>
  <c r="L368" i="3"/>
  <c r="M368" i="3"/>
  <c r="N368" i="3"/>
  <c r="J369" i="3"/>
  <c r="N369" i="3" s="1"/>
  <c r="K369" i="3"/>
  <c r="L369" i="3"/>
  <c r="M369" i="3"/>
  <c r="J370" i="3"/>
  <c r="K370" i="3"/>
  <c r="L370" i="3"/>
  <c r="M370" i="3"/>
  <c r="N370" i="3"/>
  <c r="J371" i="3"/>
  <c r="N371" i="3" s="1"/>
  <c r="K371" i="3"/>
  <c r="L371" i="3"/>
  <c r="M371" i="3"/>
  <c r="J372" i="3"/>
  <c r="N372" i="3" s="1"/>
  <c r="K372" i="3"/>
  <c r="L372" i="3"/>
  <c r="M372" i="3"/>
  <c r="J373" i="3"/>
  <c r="K373" i="3"/>
  <c r="L373" i="3"/>
  <c r="M373" i="3"/>
  <c r="N373" i="3" s="1"/>
  <c r="J374" i="3"/>
  <c r="N374" i="3" s="1"/>
  <c r="K374" i="3"/>
  <c r="L374" i="3"/>
  <c r="M374" i="3"/>
  <c r="J375" i="3"/>
  <c r="K375" i="3"/>
  <c r="L375" i="3"/>
  <c r="M375" i="3"/>
  <c r="N375" i="3"/>
  <c r="J376" i="3"/>
  <c r="K376" i="3"/>
  <c r="L376" i="3"/>
  <c r="M376" i="3"/>
  <c r="N376" i="3"/>
  <c r="J377" i="3"/>
  <c r="N377" i="3" s="1"/>
  <c r="K377" i="3"/>
  <c r="L377" i="3"/>
  <c r="M377" i="3"/>
  <c r="J378" i="3"/>
  <c r="K378" i="3"/>
  <c r="L378" i="3"/>
  <c r="M378" i="3"/>
  <c r="N378" i="3"/>
  <c r="J379" i="3"/>
  <c r="N379" i="3" s="1"/>
  <c r="K379" i="3"/>
  <c r="L379" i="3"/>
  <c r="M379" i="3"/>
  <c r="J380" i="3"/>
  <c r="N380" i="3" s="1"/>
  <c r="K380" i="3"/>
  <c r="L380" i="3"/>
  <c r="M380" i="3"/>
  <c r="J381" i="3"/>
  <c r="K381" i="3"/>
  <c r="L381" i="3"/>
  <c r="M381" i="3"/>
  <c r="N381" i="3" s="1"/>
  <c r="J382" i="3"/>
  <c r="N382" i="3" s="1"/>
  <c r="K382" i="3"/>
  <c r="L382" i="3"/>
  <c r="M382" i="3"/>
  <c r="J383" i="3"/>
  <c r="K383" i="3"/>
  <c r="L383" i="3"/>
  <c r="M383" i="3"/>
  <c r="N383" i="3"/>
  <c r="J384" i="3"/>
  <c r="K384" i="3"/>
  <c r="L384" i="3"/>
  <c r="M384" i="3"/>
  <c r="N384" i="3"/>
  <c r="J385" i="3"/>
  <c r="N385" i="3" s="1"/>
  <c r="K385" i="3"/>
  <c r="L385" i="3"/>
  <c r="M385" i="3"/>
  <c r="J386" i="3"/>
  <c r="K386" i="3"/>
  <c r="L386" i="3"/>
  <c r="M386" i="3"/>
  <c r="N386" i="3"/>
  <c r="J387" i="3"/>
  <c r="N387" i="3" s="1"/>
  <c r="K387" i="3"/>
  <c r="L387" i="3"/>
  <c r="M387" i="3"/>
  <c r="J388" i="3"/>
  <c r="N388" i="3" s="1"/>
  <c r="K388" i="3"/>
  <c r="L388" i="3"/>
  <c r="M388" i="3"/>
  <c r="J389" i="3"/>
  <c r="K389" i="3"/>
  <c r="L389" i="3"/>
  <c r="M389" i="3"/>
  <c r="N389" i="3" s="1"/>
  <c r="N6" i="3"/>
  <c r="K6" i="3"/>
  <c r="L6" i="3"/>
  <c r="M6" i="3"/>
  <c r="J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O66" i="3"/>
  <c r="P66" i="3"/>
  <c r="Q66" i="3"/>
  <c r="R66" i="3"/>
  <c r="O67" i="3"/>
  <c r="P67" i="3"/>
  <c r="Q67" i="3"/>
  <c r="R67" i="3"/>
  <c r="O68" i="3"/>
  <c r="P68" i="3"/>
  <c r="Q68" i="3"/>
  <c r="R68" i="3"/>
  <c r="O69" i="3"/>
  <c r="P69" i="3"/>
  <c r="Q69" i="3"/>
  <c r="R69" i="3"/>
  <c r="O70" i="3"/>
  <c r="P70" i="3"/>
  <c r="Q70" i="3"/>
  <c r="R70" i="3"/>
  <c r="O71" i="3"/>
  <c r="P71" i="3"/>
  <c r="Q71" i="3"/>
  <c r="R71" i="3"/>
  <c r="O72" i="3"/>
  <c r="P72" i="3"/>
  <c r="Q72" i="3"/>
  <c r="R72" i="3"/>
  <c r="O73" i="3"/>
  <c r="P73" i="3"/>
  <c r="Q73" i="3"/>
  <c r="R73" i="3"/>
  <c r="O74" i="3"/>
  <c r="P74" i="3"/>
  <c r="Q74" i="3"/>
  <c r="R74" i="3"/>
  <c r="O75" i="3"/>
  <c r="P75" i="3"/>
  <c r="Q75" i="3"/>
  <c r="R75" i="3"/>
  <c r="O76" i="3"/>
  <c r="P76" i="3"/>
  <c r="Q76" i="3"/>
  <c r="R76" i="3"/>
  <c r="O77" i="3"/>
  <c r="P77" i="3"/>
  <c r="Q77" i="3"/>
  <c r="R77" i="3"/>
  <c r="O78" i="3"/>
  <c r="P78" i="3"/>
  <c r="Q78" i="3"/>
  <c r="R78" i="3"/>
  <c r="O79" i="3"/>
  <c r="P79" i="3"/>
  <c r="Q79" i="3"/>
  <c r="R79" i="3"/>
  <c r="O80" i="3"/>
  <c r="P80" i="3"/>
  <c r="Q80" i="3"/>
  <c r="R80" i="3"/>
  <c r="O81" i="3"/>
  <c r="P81" i="3"/>
  <c r="Q81" i="3"/>
  <c r="R81" i="3"/>
  <c r="O82" i="3"/>
  <c r="P82" i="3"/>
  <c r="Q82" i="3"/>
  <c r="R82" i="3"/>
  <c r="O83" i="3"/>
  <c r="P83" i="3"/>
  <c r="Q83" i="3"/>
  <c r="R83" i="3"/>
  <c r="O84" i="3"/>
  <c r="P84" i="3"/>
  <c r="Q84" i="3"/>
  <c r="R84" i="3"/>
  <c r="O85" i="3"/>
  <c r="P85" i="3"/>
  <c r="Q85" i="3"/>
  <c r="R85" i="3"/>
  <c r="O86" i="3"/>
  <c r="P86" i="3"/>
  <c r="Q86" i="3"/>
  <c r="R86" i="3"/>
  <c r="O87" i="3"/>
  <c r="P87" i="3"/>
  <c r="Q87" i="3"/>
  <c r="R87" i="3"/>
  <c r="O88" i="3"/>
  <c r="P88" i="3"/>
  <c r="Q88" i="3"/>
  <c r="R88" i="3"/>
  <c r="O89" i="3"/>
  <c r="P89" i="3"/>
  <c r="Q89" i="3"/>
  <c r="R89" i="3"/>
  <c r="O90" i="3"/>
  <c r="P90" i="3"/>
  <c r="Q90" i="3"/>
  <c r="R90" i="3"/>
  <c r="O91" i="3"/>
  <c r="P91" i="3"/>
  <c r="Q91" i="3"/>
  <c r="R91" i="3"/>
  <c r="O92" i="3"/>
  <c r="P92" i="3"/>
  <c r="Q92" i="3"/>
  <c r="R92" i="3"/>
  <c r="O93" i="3"/>
  <c r="P93" i="3"/>
  <c r="Q93" i="3"/>
  <c r="R93" i="3"/>
  <c r="O94" i="3"/>
  <c r="P94" i="3"/>
  <c r="Q94" i="3"/>
  <c r="R94" i="3"/>
  <c r="O95" i="3"/>
  <c r="P95" i="3"/>
  <c r="Q95" i="3"/>
  <c r="R95" i="3"/>
  <c r="O96" i="3"/>
  <c r="P96" i="3"/>
  <c r="Q96" i="3"/>
  <c r="R96" i="3"/>
  <c r="O97" i="3"/>
  <c r="P97" i="3"/>
  <c r="Q97" i="3"/>
  <c r="R97" i="3"/>
  <c r="O98" i="3"/>
  <c r="P98" i="3"/>
  <c r="Q98" i="3"/>
  <c r="R98" i="3"/>
  <c r="O99" i="3"/>
  <c r="P99" i="3"/>
  <c r="Q99" i="3"/>
  <c r="R99" i="3"/>
  <c r="O100" i="3"/>
  <c r="P100" i="3"/>
  <c r="Q100" i="3"/>
  <c r="R100" i="3"/>
  <c r="O101" i="3"/>
  <c r="P101" i="3"/>
  <c r="Q101" i="3"/>
  <c r="R101" i="3"/>
  <c r="O102" i="3"/>
  <c r="P102" i="3"/>
  <c r="Q102" i="3"/>
  <c r="R102" i="3"/>
  <c r="O103" i="3"/>
  <c r="P103" i="3"/>
  <c r="Q103" i="3"/>
  <c r="R103" i="3"/>
  <c r="O104" i="3"/>
  <c r="P104" i="3"/>
  <c r="Q104" i="3"/>
  <c r="R104" i="3"/>
  <c r="O105" i="3"/>
  <c r="P105" i="3"/>
  <c r="Q105" i="3"/>
  <c r="R105" i="3"/>
  <c r="O106" i="3"/>
  <c r="P106" i="3"/>
  <c r="Q106" i="3"/>
  <c r="R106" i="3"/>
  <c r="O107" i="3"/>
  <c r="P107" i="3"/>
  <c r="Q107" i="3"/>
  <c r="R107" i="3"/>
  <c r="O108" i="3"/>
  <c r="P108" i="3"/>
  <c r="Q108" i="3"/>
  <c r="R108" i="3"/>
  <c r="O109" i="3"/>
  <c r="P109" i="3"/>
  <c r="Q109" i="3"/>
  <c r="R109" i="3"/>
  <c r="O110" i="3"/>
  <c r="P110" i="3"/>
  <c r="Q110" i="3"/>
  <c r="R110" i="3"/>
  <c r="O111" i="3"/>
  <c r="P111" i="3"/>
  <c r="Q111" i="3"/>
  <c r="R111" i="3"/>
  <c r="O112" i="3"/>
  <c r="P112" i="3"/>
  <c r="Q112" i="3"/>
  <c r="R112" i="3"/>
  <c r="O113" i="3"/>
  <c r="P113" i="3"/>
  <c r="Q113" i="3"/>
  <c r="R113" i="3"/>
  <c r="O114" i="3"/>
  <c r="P114" i="3"/>
  <c r="Q114" i="3"/>
  <c r="R114" i="3"/>
  <c r="O115" i="3"/>
  <c r="P115" i="3"/>
  <c r="Q115" i="3"/>
  <c r="R115" i="3"/>
  <c r="O116" i="3"/>
  <c r="P116" i="3"/>
  <c r="Q116" i="3"/>
  <c r="R116" i="3"/>
  <c r="O117" i="3"/>
  <c r="P117" i="3"/>
  <c r="Q117" i="3"/>
  <c r="R117" i="3"/>
  <c r="O118" i="3"/>
  <c r="P118" i="3"/>
  <c r="Q118" i="3"/>
  <c r="R118" i="3"/>
  <c r="O119" i="3"/>
  <c r="P119" i="3"/>
  <c r="Q119" i="3"/>
  <c r="R119" i="3"/>
  <c r="O120" i="3"/>
  <c r="P120" i="3"/>
  <c r="Q120" i="3"/>
  <c r="R120" i="3"/>
  <c r="O121" i="3"/>
  <c r="P121" i="3"/>
  <c r="Q121" i="3"/>
  <c r="R121" i="3"/>
  <c r="O122" i="3"/>
  <c r="P122" i="3"/>
  <c r="Q122" i="3"/>
  <c r="R122" i="3"/>
  <c r="O123" i="3"/>
  <c r="P123" i="3"/>
  <c r="Q123" i="3"/>
  <c r="R123" i="3"/>
  <c r="O124" i="3"/>
  <c r="P124" i="3"/>
  <c r="Q124" i="3"/>
  <c r="R124" i="3"/>
  <c r="O125" i="3"/>
  <c r="P125" i="3"/>
  <c r="Q125" i="3"/>
  <c r="R125" i="3"/>
  <c r="O126" i="3"/>
  <c r="P126" i="3"/>
  <c r="Q126" i="3"/>
  <c r="R126" i="3"/>
  <c r="O127" i="3"/>
  <c r="P127" i="3"/>
  <c r="Q127" i="3"/>
  <c r="R127" i="3"/>
  <c r="O128" i="3"/>
  <c r="P128" i="3"/>
  <c r="Q128" i="3"/>
  <c r="R128" i="3"/>
  <c r="O129" i="3"/>
  <c r="P129" i="3"/>
  <c r="Q129" i="3"/>
  <c r="R129" i="3"/>
  <c r="O130" i="3"/>
  <c r="P130" i="3"/>
  <c r="Q130" i="3"/>
  <c r="R130" i="3"/>
  <c r="O131" i="3"/>
  <c r="P131" i="3"/>
  <c r="Q131" i="3"/>
  <c r="R131" i="3"/>
  <c r="O132" i="3"/>
  <c r="P132" i="3"/>
  <c r="Q132" i="3"/>
  <c r="R132" i="3"/>
  <c r="O133" i="3"/>
  <c r="P133" i="3"/>
  <c r="Q133" i="3"/>
  <c r="R133" i="3"/>
  <c r="O134" i="3"/>
  <c r="P134" i="3"/>
  <c r="Q134" i="3"/>
  <c r="R134" i="3"/>
  <c r="O135" i="3"/>
  <c r="P135" i="3"/>
  <c r="Q135" i="3"/>
  <c r="R135" i="3"/>
  <c r="O136" i="3"/>
  <c r="P136" i="3"/>
  <c r="Q136" i="3"/>
  <c r="R136" i="3"/>
  <c r="O137" i="3"/>
  <c r="P137" i="3"/>
  <c r="Q137" i="3"/>
  <c r="R137" i="3"/>
  <c r="O138" i="3"/>
  <c r="P138" i="3"/>
  <c r="Q138" i="3"/>
  <c r="R138" i="3"/>
  <c r="O139" i="3"/>
  <c r="P139" i="3"/>
  <c r="Q139" i="3"/>
  <c r="R139" i="3"/>
  <c r="O140" i="3"/>
  <c r="P140" i="3"/>
  <c r="Q140" i="3"/>
  <c r="R140" i="3"/>
  <c r="O141" i="3"/>
  <c r="P141" i="3"/>
  <c r="Q141" i="3"/>
  <c r="R141" i="3"/>
  <c r="O142" i="3"/>
  <c r="P142" i="3"/>
  <c r="Q142" i="3"/>
  <c r="R142" i="3"/>
  <c r="O143" i="3"/>
  <c r="P143" i="3"/>
  <c r="Q143" i="3"/>
  <c r="R143" i="3"/>
  <c r="O144" i="3"/>
  <c r="P144" i="3"/>
  <c r="Q144" i="3"/>
  <c r="R144" i="3"/>
  <c r="O145" i="3"/>
  <c r="P145" i="3"/>
  <c r="Q145" i="3"/>
  <c r="R145" i="3"/>
  <c r="O146" i="3"/>
  <c r="P146" i="3"/>
  <c r="Q146" i="3"/>
  <c r="R146" i="3"/>
  <c r="O147" i="3"/>
  <c r="P147" i="3"/>
  <c r="Q147" i="3"/>
  <c r="R147" i="3"/>
  <c r="O148" i="3"/>
  <c r="P148" i="3"/>
  <c r="Q148" i="3"/>
  <c r="R148" i="3"/>
  <c r="O149" i="3"/>
  <c r="P149" i="3"/>
  <c r="Q149" i="3"/>
  <c r="R149" i="3"/>
  <c r="O150" i="3"/>
  <c r="P150" i="3"/>
  <c r="Q150" i="3"/>
  <c r="R150" i="3"/>
  <c r="O151" i="3"/>
  <c r="P151" i="3"/>
  <c r="Q151" i="3"/>
  <c r="R151" i="3"/>
  <c r="O152" i="3"/>
  <c r="P152" i="3"/>
  <c r="Q152" i="3"/>
  <c r="R152" i="3"/>
  <c r="O153" i="3"/>
  <c r="P153" i="3"/>
  <c r="Q153" i="3"/>
  <c r="R153" i="3"/>
  <c r="O154" i="3"/>
  <c r="P154" i="3"/>
  <c r="Q154" i="3"/>
  <c r="R154" i="3"/>
  <c r="O155" i="3"/>
  <c r="P155" i="3"/>
  <c r="Q155" i="3"/>
  <c r="R155" i="3"/>
  <c r="O156" i="3"/>
  <c r="P156" i="3"/>
  <c r="Q156" i="3"/>
  <c r="R156" i="3"/>
  <c r="O157" i="3"/>
  <c r="P157" i="3"/>
  <c r="Q157" i="3"/>
  <c r="R157" i="3"/>
  <c r="O158" i="3"/>
  <c r="P158" i="3"/>
  <c r="Q158" i="3"/>
  <c r="R158" i="3"/>
  <c r="O159" i="3"/>
  <c r="P159" i="3"/>
  <c r="Q159" i="3"/>
  <c r="R159" i="3"/>
  <c r="O160" i="3"/>
  <c r="P160" i="3"/>
  <c r="Q160" i="3"/>
  <c r="R160" i="3"/>
  <c r="O161" i="3"/>
  <c r="P161" i="3"/>
  <c r="Q161" i="3"/>
  <c r="R161" i="3"/>
  <c r="O162" i="3"/>
  <c r="P162" i="3"/>
  <c r="Q162" i="3"/>
  <c r="R162" i="3"/>
  <c r="O163" i="3"/>
  <c r="P163" i="3"/>
  <c r="Q163" i="3"/>
  <c r="R163" i="3"/>
  <c r="O164" i="3"/>
  <c r="P164" i="3"/>
  <c r="Q164" i="3"/>
  <c r="R164" i="3"/>
  <c r="O165" i="3"/>
  <c r="P165" i="3"/>
  <c r="Q165" i="3"/>
  <c r="R165" i="3"/>
  <c r="O166" i="3"/>
  <c r="P166" i="3"/>
  <c r="Q166" i="3"/>
  <c r="R166" i="3"/>
  <c r="O167" i="3"/>
  <c r="P167" i="3"/>
  <c r="Q167" i="3"/>
  <c r="R167" i="3"/>
  <c r="O168" i="3"/>
  <c r="P168" i="3"/>
  <c r="Q168" i="3"/>
  <c r="R168" i="3"/>
  <c r="O169" i="3"/>
  <c r="P169" i="3"/>
  <c r="Q169" i="3"/>
  <c r="R169" i="3"/>
  <c r="O170" i="3"/>
  <c r="P170" i="3"/>
  <c r="Q170" i="3"/>
  <c r="R170" i="3"/>
  <c r="O171" i="3"/>
  <c r="P171" i="3"/>
  <c r="Q171" i="3"/>
  <c r="R171" i="3"/>
  <c r="O172" i="3"/>
  <c r="P172" i="3"/>
  <c r="Q172" i="3"/>
  <c r="R172" i="3"/>
  <c r="O173" i="3"/>
  <c r="P173" i="3"/>
  <c r="Q173" i="3"/>
  <c r="R173" i="3"/>
  <c r="O174" i="3"/>
  <c r="P174" i="3"/>
  <c r="Q174" i="3"/>
  <c r="R174" i="3"/>
  <c r="O175" i="3"/>
  <c r="P175" i="3"/>
  <c r="Q175" i="3"/>
  <c r="R175" i="3"/>
  <c r="O176" i="3"/>
  <c r="P176" i="3"/>
  <c r="Q176" i="3"/>
  <c r="R176" i="3"/>
  <c r="O177" i="3"/>
  <c r="P177" i="3"/>
  <c r="Q177" i="3"/>
  <c r="R177" i="3"/>
  <c r="O178" i="3"/>
  <c r="P178" i="3"/>
  <c r="Q178" i="3"/>
  <c r="R178" i="3"/>
  <c r="O179" i="3"/>
  <c r="P179" i="3"/>
  <c r="Q179" i="3"/>
  <c r="R179" i="3"/>
  <c r="O180" i="3"/>
  <c r="P180" i="3"/>
  <c r="Q180" i="3"/>
  <c r="R180" i="3"/>
  <c r="O181" i="3"/>
  <c r="P181" i="3"/>
  <c r="Q181" i="3"/>
  <c r="R181" i="3"/>
  <c r="O182" i="3"/>
  <c r="P182" i="3"/>
  <c r="Q182" i="3"/>
  <c r="R182" i="3"/>
  <c r="O183" i="3"/>
  <c r="P183" i="3"/>
  <c r="Q183" i="3"/>
  <c r="R183" i="3"/>
  <c r="O184" i="3"/>
  <c r="P184" i="3"/>
  <c r="Q184" i="3"/>
  <c r="R184" i="3"/>
  <c r="O185" i="3"/>
  <c r="P185" i="3"/>
  <c r="Q185" i="3"/>
  <c r="R185" i="3"/>
  <c r="O186" i="3"/>
  <c r="P186" i="3"/>
  <c r="Q186" i="3"/>
  <c r="R186" i="3"/>
  <c r="O187" i="3"/>
  <c r="P187" i="3"/>
  <c r="Q187" i="3"/>
  <c r="R187" i="3"/>
  <c r="O188" i="3"/>
  <c r="P188" i="3"/>
  <c r="Q188" i="3"/>
  <c r="R188" i="3"/>
  <c r="O189" i="3"/>
  <c r="P189" i="3"/>
  <c r="Q189" i="3"/>
  <c r="R189" i="3"/>
  <c r="O190" i="3"/>
  <c r="P190" i="3"/>
  <c r="Q190" i="3"/>
  <c r="R190" i="3"/>
  <c r="O191" i="3"/>
  <c r="P191" i="3"/>
  <c r="Q191" i="3"/>
  <c r="R191" i="3"/>
  <c r="O192" i="3"/>
  <c r="P192" i="3"/>
  <c r="Q192" i="3"/>
  <c r="R192" i="3"/>
  <c r="O193" i="3"/>
  <c r="P193" i="3"/>
  <c r="Q193" i="3"/>
  <c r="R193" i="3"/>
  <c r="O194" i="3"/>
  <c r="P194" i="3"/>
  <c r="Q194" i="3"/>
  <c r="R194" i="3"/>
  <c r="O195" i="3"/>
  <c r="P195" i="3"/>
  <c r="Q195" i="3"/>
  <c r="R195" i="3"/>
  <c r="O196" i="3"/>
  <c r="P196" i="3"/>
  <c r="Q196" i="3"/>
  <c r="R196" i="3"/>
  <c r="O197" i="3"/>
  <c r="P197" i="3"/>
  <c r="Q197" i="3"/>
  <c r="R197" i="3"/>
  <c r="O198" i="3"/>
  <c r="P198" i="3"/>
  <c r="Q198" i="3"/>
  <c r="R198" i="3"/>
  <c r="O199" i="3"/>
  <c r="P199" i="3"/>
  <c r="Q199" i="3"/>
  <c r="R199" i="3"/>
  <c r="O200" i="3"/>
  <c r="P200" i="3"/>
  <c r="Q200" i="3"/>
  <c r="R200" i="3"/>
  <c r="O201" i="3"/>
  <c r="P201" i="3"/>
  <c r="Q201" i="3"/>
  <c r="R201" i="3"/>
  <c r="O202" i="3"/>
  <c r="P202" i="3"/>
  <c r="Q202" i="3"/>
  <c r="R202" i="3"/>
  <c r="O203" i="3"/>
  <c r="P203" i="3"/>
  <c r="Q203" i="3"/>
  <c r="R203" i="3"/>
  <c r="O204" i="3"/>
  <c r="P204" i="3"/>
  <c r="Q204" i="3"/>
  <c r="R204" i="3"/>
  <c r="O205" i="3"/>
  <c r="P205" i="3"/>
  <c r="Q205" i="3"/>
  <c r="R205" i="3"/>
  <c r="O206" i="3"/>
  <c r="P206" i="3"/>
  <c r="Q206" i="3"/>
  <c r="R206" i="3"/>
  <c r="O207" i="3"/>
  <c r="P207" i="3"/>
  <c r="Q207" i="3"/>
  <c r="R207" i="3"/>
  <c r="O208" i="3"/>
  <c r="P208" i="3"/>
  <c r="Q208" i="3"/>
  <c r="R208" i="3"/>
  <c r="O209" i="3"/>
  <c r="P209" i="3"/>
  <c r="Q209" i="3"/>
  <c r="R209" i="3"/>
  <c r="O210" i="3"/>
  <c r="P210" i="3"/>
  <c r="Q210" i="3"/>
  <c r="R210" i="3"/>
  <c r="O211" i="3"/>
  <c r="P211" i="3"/>
  <c r="Q211" i="3"/>
  <c r="R211" i="3"/>
  <c r="O212" i="3"/>
  <c r="P212" i="3"/>
  <c r="Q212" i="3"/>
  <c r="R212" i="3"/>
  <c r="O213" i="3"/>
  <c r="P213" i="3"/>
  <c r="Q213" i="3"/>
  <c r="R213" i="3"/>
  <c r="O214" i="3"/>
  <c r="P214" i="3"/>
  <c r="Q214" i="3"/>
  <c r="R214" i="3"/>
  <c r="O215" i="3"/>
  <c r="P215" i="3"/>
  <c r="Q215" i="3"/>
  <c r="R215" i="3"/>
  <c r="O216" i="3"/>
  <c r="P216" i="3"/>
  <c r="Q216" i="3"/>
  <c r="R216" i="3"/>
  <c r="O217" i="3"/>
  <c r="P217" i="3"/>
  <c r="Q217" i="3"/>
  <c r="R217" i="3"/>
  <c r="O218" i="3"/>
  <c r="P218" i="3"/>
  <c r="Q218" i="3"/>
  <c r="R218" i="3"/>
  <c r="O219" i="3"/>
  <c r="P219" i="3"/>
  <c r="Q219" i="3"/>
  <c r="R219" i="3"/>
  <c r="O220" i="3"/>
  <c r="P220" i="3"/>
  <c r="Q220" i="3"/>
  <c r="R220" i="3"/>
  <c r="O221" i="3"/>
  <c r="P221" i="3"/>
  <c r="Q221" i="3"/>
  <c r="R221" i="3"/>
  <c r="O222" i="3"/>
  <c r="P222" i="3"/>
  <c r="Q222" i="3"/>
  <c r="R222" i="3"/>
  <c r="O223" i="3"/>
  <c r="P223" i="3"/>
  <c r="Q223" i="3"/>
  <c r="R223" i="3"/>
  <c r="O224" i="3"/>
  <c r="P224" i="3"/>
  <c r="Q224" i="3"/>
  <c r="R224" i="3"/>
  <c r="O225" i="3"/>
  <c r="P225" i="3"/>
  <c r="Q225" i="3"/>
  <c r="R225" i="3"/>
  <c r="O226" i="3"/>
  <c r="P226" i="3"/>
  <c r="Q226" i="3"/>
  <c r="R226" i="3"/>
  <c r="O227" i="3"/>
  <c r="P227" i="3"/>
  <c r="Q227" i="3"/>
  <c r="R227" i="3"/>
  <c r="O228" i="3"/>
  <c r="P228" i="3"/>
  <c r="Q228" i="3"/>
  <c r="R228" i="3"/>
  <c r="O229" i="3"/>
  <c r="P229" i="3"/>
  <c r="Q229" i="3"/>
  <c r="R229" i="3"/>
  <c r="O230" i="3"/>
  <c r="P230" i="3"/>
  <c r="Q230" i="3"/>
  <c r="R230" i="3"/>
  <c r="O231" i="3"/>
  <c r="P231" i="3"/>
  <c r="Q231" i="3"/>
  <c r="R231" i="3"/>
  <c r="O232" i="3"/>
  <c r="P232" i="3"/>
  <c r="Q232" i="3"/>
  <c r="R232" i="3"/>
  <c r="O233" i="3"/>
  <c r="P233" i="3"/>
  <c r="Q233" i="3"/>
  <c r="R233" i="3"/>
  <c r="O234" i="3"/>
  <c r="P234" i="3"/>
  <c r="Q234" i="3"/>
  <c r="R234" i="3"/>
  <c r="O235" i="3"/>
  <c r="P235" i="3"/>
  <c r="Q235" i="3"/>
  <c r="R235" i="3"/>
  <c r="O236" i="3"/>
  <c r="P236" i="3"/>
  <c r="Q236" i="3"/>
  <c r="R236" i="3"/>
  <c r="O237" i="3"/>
  <c r="P237" i="3"/>
  <c r="Q237" i="3"/>
  <c r="R237" i="3"/>
  <c r="O238" i="3"/>
  <c r="P238" i="3"/>
  <c r="Q238" i="3"/>
  <c r="R238" i="3"/>
  <c r="O239" i="3"/>
  <c r="P239" i="3"/>
  <c r="Q239" i="3"/>
  <c r="R239" i="3"/>
  <c r="O240" i="3"/>
  <c r="P240" i="3"/>
  <c r="Q240" i="3"/>
  <c r="R240" i="3"/>
  <c r="O241" i="3"/>
  <c r="P241" i="3"/>
  <c r="Q241" i="3"/>
  <c r="R241" i="3"/>
  <c r="O242" i="3"/>
  <c r="P242" i="3"/>
  <c r="Q242" i="3"/>
  <c r="R242" i="3"/>
  <c r="O243" i="3"/>
  <c r="P243" i="3"/>
  <c r="Q243" i="3"/>
  <c r="R243" i="3"/>
  <c r="O244" i="3"/>
  <c r="P244" i="3"/>
  <c r="Q244" i="3"/>
  <c r="R244" i="3"/>
  <c r="O245" i="3"/>
  <c r="P245" i="3"/>
  <c r="Q245" i="3"/>
  <c r="R245" i="3"/>
  <c r="O246" i="3"/>
  <c r="P246" i="3"/>
  <c r="Q246" i="3"/>
  <c r="R246" i="3"/>
  <c r="O247" i="3"/>
  <c r="P247" i="3"/>
  <c r="Q247" i="3"/>
  <c r="R247" i="3"/>
  <c r="O248" i="3"/>
  <c r="P248" i="3"/>
  <c r="Q248" i="3"/>
  <c r="R248" i="3"/>
  <c r="O249" i="3"/>
  <c r="P249" i="3"/>
  <c r="Q249" i="3"/>
  <c r="R249" i="3"/>
  <c r="O250" i="3"/>
  <c r="P250" i="3"/>
  <c r="Q250" i="3"/>
  <c r="R250" i="3"/>
  <c r="O251" i="3"/>
  <c r="P251" i="3"/>
  <c r="Q251" i="3"/>
  <c r="R251" i="3"/>
  <c r="O252" i="3"/>
  <c r="P252" i="3"/>
  <c r="Q252" i="3"/>
  <c r="R252" i="3"/>
  <c r="O253" i="3"/>
  <c r="P253" i="3"/>
  <c r="Q253" i="3"/>
  <c r="R253" i="3"/>
  <c r="O254" i="3"/>
  <c r="P254" i="3"/>
  <c r="Q254" i="3"/>
  <c r="R254" i="3"/>
  <c r="O255" i="3"/>
  <c r="P255" i="3"/>
  <c r="Q255" i="3"/>
  <c r="R255" i="3"/>
  <c r="O256" i="3"/>
  <c r="P256" i="3"/>
  <c r="Q256" i="3"/>
  <c r="R256" i="3"/>
  <c r="O257" i="3"/>
  <c r="P257" i="3"/>
  <c r="Q257" i="3"/>
  <c r="R257" i="3"/>
  <c r="O258" i="3"/>
  <c r="P258" i="3"/>
  <c r="Q258" i="3"/>
  <c r="R258" i="3"/>
  <c r="O259" i="3"/>
  <c r="P259" i="3"/>
  <c r="Q259" i="3"/>
  <c r="R259" i="3"/>
  <c r="O260" i="3"/>
  <c r="P260" i="3"/>
  <c r="Q260" i="3"/>
  <c r="R260" i="3"/>
  <c r="O261" i="3"/>
  <c r="P261" i="3"/>
  <c r="Q261" i="3"/>
  <c r="R261" i="3"/>
  <c r="O262" i="3"/>
  <c r="P262" i="3"/>
  <c r="Q262" i="3"/>
  <c r="R262" i="3"/>
  <c r="O263" i="3"/>
  <c r="P263" i="3"/>
  <c r="Q263" i="3"/>
  <c r="R263" i="3"/>
  <c r="O264" i="3"/>
  <c r="P264" i="3"/>
  <c r="Q264" i="3"/>
  <c r="R264" i="3"/>
  <c r="O265" i="3"/>
  <c r="P265" i="3"/>
  <c r="Q265" i="3"/>
  <c r="R265" i="3"/>
  <c r="O266" i="3"/>
  <c r="P266" i="3"/>
  <c r="Q266" i="3"/>
  <c r="R266" i="3"/>
  <c r="O267" i="3"/>
  <c r="P267" i="3"/>
  <c r="Q267" i="3"/>
  <c r="R267" i="3"/>
  <c r="O268" i="3"/>
  <c r="P268" i="3"/>
  <c r="Q268" i="3"/>
  <c r="R268" i="3"/>
  <c r="O269" i="3"/>
  <c r="P269" i="3"/>
  <c r="Q269" i="3"/>
  <c r="R269" i="3"/>
  <c r="O270" i="3"/>
  <c r="P270" i="3"/>
  <c r="Q270" i="3"/>
  <c r="R270" i="3"/>
  <c r="O271" i="3"/>
  <c r="P271" i="3"/>
  <c r="Q271" i="3"/>
  <c r="R271" i="3"/>
  <c r="O272" i="3"/>
  <c r="P272" i="3"/>
  <c r="Q272" i="3"/>
  <c r="R272" i="3"/>
  <c r="O273" i="3"/>
  <c r="P273" i="3"/>
  <c r="Q273" i="3"/>
  <c r="R273" i="3"/>
  <c r="O274" i="3"/>
  <c r="P274" i="3"/>
  <c r="Q274" i="3"/>
  <c r="R274" i="3"/>
  <c r="O275" i="3"/>
  <c r="P275" i="3"/>
  <c r="Q275" i="3"/>
  <c r="R275" i="3"/>
  <c r="O276" i="3"/>
  <c r="P276" i="3"/>
  <c r="Q276" i="3"/>
  <c r="R276" i="3"/>
  <c r="O277" i="3"/>
  <c r="P277" i="3"/>
  <c r="Q277" i="3"/>
  <c r="R277" i="3"/>
  <c r="O278" i="3"/>
  <c r="P278" i="3"/>
  <c r="Q278" i="3"/>
  <c r="R278" i="3"/>
  <c r="O279" i="3"/>
  <c r="P279" i="3"/>
  <c r="Q279" i="3"/>
  <c r="R279" i="3"/>
  <c r="O280" i="3"/>
  <c r="P280" i="3"/>
  <c r="Q280" i="3"/>
  <c r="R280" i="3"/>
  <c r="O281" i="3"/>
  <c r="P281" i="3"/>
  <c r="Q281" i="3"/>
  <c r="R281" i="3"/>
  <c r="O282" i="3"/>
  <c r="P282" i="3"/>
  <c r="Q282" i="3"/>
  <c r="R282" i="3"/>
  <c r="O283" i="3"/>
  <c r="P283" i="3"/>
  <c r="Q283" i="3"/>
  <c r="R283" i="3"/>
  <c r="O284" i="3"/>
  <c r="P284" i="3"/>
  <c r="Q284" i="3"/>
  <c r="R284" i="3"/>
  <c r="O285" i="3"/>
  <c r="P285" i="3"/>
  <c r="Q285" i="3"/>
  <c r="R285" i="3"/>
  <c r="O286" i="3"/>
  <c r="P286" i="3"/>
  <c r="Q286" i="3"/>
  <c r="R286" i="3"/>
  <c r="O287" i="3"/>
  <c r="P287" i="3"/>
  <c r="Q287" i="3"/>
  <c r="R287" i="3"/>
  <c r="O288" i="3"/>
  <c r="P288" i="3"/>
  <c r="Q288" i="3"/>
  <c r="R288" i="3"/>
  <c r="O289" i="3"/>
  <c r="P289" i="3"/>
  <c r="Q289" i="3"/>
  <c r="R289" i="3"/>
  <c r="O290" i="3"/>
  <c r="P290" i="3"/>
  <c r="Q290" i="3"/>
  <c r="R290" i="3"/>
  <c r="O291" i="3"/>
  <c r="P291" i="3"/>
  <c r="Q291" i="3"/>
  <c r="R291" i="3"/>
  <c r="O292" i="3"/>
  <c r="P292" i="3"/>
  <c r="Q292" i="3"/>
  <c r="R292" i="3"/>
  <c r="O293" i="3"/>
  <c r="P293" i="3"/>
  <c r="Q293" i="3"/>
  <c r="R293" i="3"/>
  <c r="O294" i="3"/>
  <c r="P294" i="3"/>
  <c r="Q294" i="3"/>
  <c r="R294" i="3"/>
  <c r="O295" i="3"/>
  <c r="P295" i="3"/>
  <c r="Q295" i="3"/>
  <c r="R295" i="3"/>
  <c r="O296" i="3"/>
  <c r="P296" i="3"/>
  <c r="Q296" i="3"/>
  <c r="R296" i="3"/>
  <c r="O297" i="3"/>
  <c r="P297" i="3"/>
  <c r="Q297" i="3"/>
  <c r="R297" i="3"/>
  <c r="O298" i="3"/>
  <c r="P298" i="3"/>
  <c r="Q298" i="3"/>
  <c r="R298" i="3"/>
  <c r="O299" i="3"/>
  <c r="P299" i="3"/>
  <c r="Q299" i="3"/>
  <c r="R299" i="3"/>
  <c r="O300" i="3"/>
  <c r="P300" i="3"/>
  <c r="Q300" i="3"/>
  <c r="R300" i="3"/>
  <c r="O301" i="3"/>
  <c r="P301" i="3"/>
  <c r="Q301" i="3"/>
  <c r="R301" i="3"/>
  <c r="O302" i="3"/>
  <c r="P302" i="3"/>
  <c r="Q302" i="3"/>
  <c r="R302" i="3"/>
  <c r="O303" i="3"/>
  <c r="P303" i="3"/>
  <c r="Q303" i="3"/>
  <c r="R303" i="3"/>
  <c r="O304" i="3"/>
  <c r="P304" i="3"/>
  <c r="Q304" i="3"/>
  <c r="R304" i="3"/>
  <c r="O305" i="3"/>
  <c r="P305" i="3"/>
  <c r="Q305" i="3"/>
  <c r="R305" i="3"/>
  <c r="O306" i="3"/>
  <c r="P306" i="3"/>
  <c r="Q306" i="3"/>
  <c r="R306" i="3"/>
  <c r="O307" i="3"/>
  <c r="P307" i="3"/>
  <c r="Q307" i="3"/>
  <c r="R307" i="3"/>
  <c r="O308" i="3"/>
  <c r="P308" i="3"/>
  <c r="Q308" i="3"/>
  <c r="R308" i="3"/>
  <c r="O309" i="3"/>
  <c r="P309" i="3"/>
  <c r="Q309" i="3"/>
  <c r="R309" i="3"/>
  <c r="O310" i="3"/>
  <c r="P310" i="3"/>
  <c r="Q310" i="3"/>
  <c r="R310" i="3"/>
  <c r="O311" i="3"/>
  <c r="P311" i="3"/>
  <c r="Q311" i="3"/>
  <c r="R311" i="3"/>
  <c r="O312" i="3"/>
  <c r="P312" i="3"/>
  <c r="Q312" i="3"/>
  <c r="R312" i="3"/>
  <c r="O313" i="3"/>
  <c r="P313" i="3"/>
  <c r="Q313" i="3"/>
  <c r="R313" i="3"/>
  <c r="O314" i="3"/>
  <c r="P314" i="3"/>
  <c r="Q314" i="3"/>
  <c r="R314" i="3"/>
  <c r="O315" i="3"/>
  <c r="P315" i="3"/>
  <c r="Q315" i="3"/>
  <c r="R315" i="3"/>
  <c r="O316" i="3"/>
  <c r="P316" i="3"/>
  <c r="Q316" i="3"/>
  <c r="R316" i="3"/>
  <c r="O317" i="3"/>
  <c r="P317" i="3"/>
  <c r="Q317" i="3"/>
  <c r="R317" i="3"/>
  <c r="O318" i="3"/>
  <c r="P318" i="3"/>
  <c r="Q318" i="3"/>
  <c r="R318" i="3"/>
  <c r="O319" i="3"/>
  <c r="P319" i="3"/>
  <c r="Q319" i="3"/>
  <c r="R319" i="3"/>
  <c r="O320" i="3"/>
  <c r="P320" i="3"/>
  <c r="Q320" i="3"/>
  <c r="R320" i="3"/>
  <c r="O321" i="3"/>
  <c r="P321" i="3"/>
  <c r="Q321" i="3"/>
  <c r="R321" i="3"/>
  <c r="O322" i="3"/>
  <c r="P322" i="3"/>
  <c r="Q322" i="3"/>
  <c r="R322" i="3"/>
  <c r="O323" i="3"/>
  <c r="P323" i="3"/>
  <c r="Q323" i="3"/>
  <c r="R323" i="3"/>
  <c r="O324" i="3"/>
  <c r="P324" i="3"/>
  <c r="Q324" i="3"/>
  <c r="R324" i="3"/>
  <c r="O325" i="3"/>
  <c r="P325" i="3"/>
  <c r="Q325" i="3"/>
  <c r="R325" i="3"/>
  <c r="O326" i="3"/>
  <c r="P326" i="3"/>
  <c r="Q326" i="3"/>
  <c r="R326" i="3"/>
  <c r="O327" i="3"/>
  <c r="P327" i="3"/>
  <c r="Q327" i="3"/>
  <c r="R327" i="3"/>
  <c r="O328" i="3"/>
  <c r="P328" i="3"/>
  <c r="Q328" i="3"/>
  <c r="R328" i="3"/>
  <c r="O329" i="3"/>
  <c r="P329" i="3"/>
  <c r="Q329" i="3"/>
  <c r="R329" i="3"/>
  <c r="O330" i="3"/>
  <c r="P330" i="3"/>
  <c r="Q330" i="3"/>
  <c r="R330" i="3"/>
  <c r="O331" i="3"/>
  <c r="P331" i="3"/>
  <c r="Q331" i="3"/>
  <c r="R331" i="3"/>
  <c r="O332" i="3"/>
  <c r="P332" i="3"/>
  <c r="Q332" i="3"/>
  <c r="R332" i="3"/>
  <c r="O333" i="3"/>
  <c r="P333" i="3"/>
  <c r="Q333" i="3"/>
  <c r="R333" i="3"/>
  <c r="O334" i="3"/>
  <c r="P334" i="3"/>
  <c r="Q334" i="3"/>
  <c r="R334" i="3"/>
  <c r="O335" i="3"/>
  <c r="P335" i="3"/>
  <c r="Q335" i="3"/>
  <c r="R335" i="3"/>
  <c r="O336" i="3"/>
  <c r="P336" i="3"/>
  <c r="Q336" i="3"/>
  <c r="R336" i="3"/>
  <c r="O337" i="3"/>
  <c r="P337" i="3"/>
  <c r="Q337" i="3"/>
  <c r="R337" i="3"/>
  <c r="O338" i="3"/>
  <c r="P338" i="3"/>
  <c r="Q338" i="3"/>
  <c r="R338" i="3"/>
  <c r="O339" i="3"/>
  <c r="P339" i="3"/>
  <c r="Q339" i="3"/>
  <c r="R339" i="3"/>
  <c r="O340" i="3"/>
  <c r="P340" i="3"/>
  <c r="Q340" i="3"/>
  <c r="R340" i="3"/>
  <c r="O341" i="3"/>
  <c r="P341" i="3"/>
  <c r="Q341" i="3"/>
  <c r="R341" i="3"/>
  <c r="O342" i="3"/>
  <c r="P342" i="3"/>
  <c r="Q342" i="3"/>
  <c r="R342" i="3"/>
  <c r="O343" i="3"/>
  <c r="P343" i="3"/>
  <c r="Q343" i="3"/>
  <c r="R343" i="3"/>
  <c r="O344" i="3"/>
  <c r="P344" i="3"/>
  <c r="Q344" i="3"/>
  <c r="R344" i="3"/>
  <c r="O345" i="3"/>
  <c r="P345" i="3"/>
  <c r="Q345" i="3"/>
  <c r="R345" i="3"/>
  <c r="O346" i="3"/>
  <c r="P346" i="3"/>
  <c r="Q346" i="3"/>
  <c r="R346" i="3"/>
  <c r="O347" i="3"/>
  <c r="P347" i="3"/>
  <c r="Q347" i="3"/>
  <c r="R347" i="3"/>
  <c r="O348" i="3"/>
  <c r="P348" i="3"/>
  <c r="Q348" i="3"/>
  <c r="R348" i="3"/>
  <c r="O349" i="3"/>
  <c r="P349" i="3"/>
  <c r="Q349" i="3"/>
  <c r="R349" i="3"/>
  <c r="O350" i="3"/>
  <c r="P350" i="3"/>
  <c r="Q350" i="3"/>
  <c r="R350" i="3"/>
  <c r="O351" i="3"/>
  <c r="P351" i="3"/>
  <c r="Q351" i="3"/>
  <c r="R351" i="3"/>
  <c r="O352" i="3"/>
  <c r="P352" i="3"/>
  <c r="Q352" i="3"/>
  <c r="R352" i="3"/>
  <c r="O353" i="3"/>
  <c r="P353" i="3"/>
  <c r="Q353" i="3"/>
  <c r="R353" i="3"/>
  <c r="O354" i="3"/>
  <c r="P354" i="3"/>
  <c r="Q354" i="3"/>
  <c r="R354" i="3"/>
  <c r="O355" i="3"/>
  <c r="P355" i="3"/>
  <c r="Q355" i="3"/>
  <c r="R355" i="3"/>
  <c r="O356" i="3"/>
  <c r="P356" i="3"/>
  <c r="Q356" i="3"/>
  <c r="R356" i="3"/>
  <c r="O357" i="3"/>
  <c r="P357" i="3"/>
  <c r="Q357" i="3"/>
  <c r="R357" i="3"/>
  <c r="O358" i="3"/>
  <c r="P358" i="3"/>
  <c r="Q358" i="3"/>
  <c r="R358" i="3"/>
  <c r="O359" i="3"/>
  <c r="P359" i="3"/>
  <c r="Q359" i="3"/>
  <c r="R359" i="3"/>
  <c r="O360" i="3"/>
  <c r="P360" i="3"/>
  <c r="Q360" i="3"/>
  <c r="R360" i="3"/>
  <c r="O361" i="3"/>
  <c r="P361" i="3"/>
  <c r="Q361" i="3"/>
  <c r="R361" i="3"/>
  <c r="O362" i="3"/>
  <c r="P362" i="3"/>
  <c r="Q362" i="3"/>
  <c r="R362" i="3"/>
  <c r="O363" i="3"/>
  <c r="P363" i="3"/>
  <c r="Q363" i="3"/>
  <c r="R363" i="3"/>
  <c r="O364" i="3"/>
  <c r="P364" i="3"/>
  <c r="Q364" i="3"/>
  <c r="R364" i="3"/>
  <c r="O365" i="3"/>
  <c r="P365" i="3"/>
  <c r="Q365" i="3"/>
  <c r="R365" i="3"/>
  <c r="O366" i="3"/>
  <c r="P366" i="3"/>
  <c r="Q366" i="3"/>
  <c r="R366" i="3"/>
  <c r="O367" i="3"/>
  <c r="P367" i="3"/>
  <c r="Q367" i="3"/>
  <c r="R367" i="3"/>
  <c r="O368" i="3"/>
  <c r="P368" i="3"/>
  <c r="Q368" i="3"/>
  <c r="R368" i="3"/>
  <c r="O369" i="3"/>
  <c r="P369" i="3"/>
  <c r="Q369" i="3"/>
  <c r="R369" i="3"/>
  <c r="O370" i="3"/>
  <c r="P370" i="3"/>
  <c r="Q370" i="3"/>
  <c r="R370" i="3"/>
  <c r="O371" i="3"/>
  <c r="P371" i="3"/>
  <c r="Q371" i="3"/>
  <c r="R371" i="3"/>
  <c r="O372" i="3"/>
  <c r="P372" i="3"/>
  <c r="Q372" i="3"/>
  <c r="R372" i="3"/>
  <c r="O373" i="3"/>
  <c r="P373" i="3"/>
  <c r="Q373" i="3"/>
  <c r="R373" i="3"/>
  <c r="O374" i="3"/>
  <c r="P374" i="3"/>
  <c r="Q374" i="3"/>
  <c r="R374" i="3"/>
  <c r="O375" i="3"/>
  <c r="P375" i="3"/>
  <c r="Q375" i="3"/>
  <c r="R375" i="3"/>
  <c r="O376" i="3"/>
  <c r="P376" i="3"/>
  <c r="Q376" i="3"/>
  <c r="R376" i="3"/>
  <c r="O377" i="3"/>
  <c r="P377" i="3"/>
  <c r="Q377" i="3"/>
  <c r="R377" i="3"/>
  <c r="O378" i="3"/>
  <c r="P378" i="3"/>
  <c r="Q378" i="3"/>
  <c r="R378" i="3"/>
  <c r="O379" i="3"/>
  <c r="P379" i="3"/>
  <c r="Q379" i="3"/>
  <c r="R379" i="3"/>
  <c r="O380" i="3"/>
  <c r="P380" i="3"/>
  <c r="Q380" i="3"/>
  <c r="R380" i="3"/>
  <c r="O381" i="3"/>
  <c r="P381" i="3"/>
  <c r="Q381" i="3"/>
  <c r="R381" i="3"/>
  <c r="O382" i="3"/>
  <c r="P382" i="3"/>
  <c r="Q382" i="3"/>
  <c r="R382" i="3"/>
  <c r="O383" i="3"/>
  <c r="P383" i="3"/>
  <c r="Q383" i="3"/>
  <c r="R383" i="3"/>
  <c r="O384" i="3"/>
  <c r="P384" i="3"/>
  <c r="Q384" i="3"/>
  <c r="R384" i="3"/>
  <c r="O385" i="3"/>
  <c r="P385" i="3"/>
  <c r="Q385" i="3"/>
  <c r="R385" i="3"/>
  <c r="O386" i="3"/>
  <c r="P386" i="3"/>
  <c r="Q386" i="3"/>
  <c r="R386" i="3"/>
  <c r="O387" i="3"/>
  <c r="P387" i="3"/>
  <c r="Q387" i="3"/>
  <c r="R387" i="3"/>
  <c r="O388" i="3"/>
  <c r="P388" i="3"/>
  <c r="Q388" i="3"/>
  <c r="R388" i="3"/>
  <c r="O389" i="3"/>
  <c r="P389" i="3"/>
  <c r="Q389" i="3"/>
  <c r="R389" i="3"/>
  <c r="P6" i="3"/>
  <c r="Q6" i="3"/>
  <c r="R6" i="3"/>
  <c r="O6" i="3"/>
  <c r="C16" i="1" l="1"/>
  <c r="C17" i="1" l="1"/>
  <c r="D6" i="3"/>
  <c r="U19" i="1"/>
  <c r="S19" i="1"/>
  <c r="N16" i="1"/>
  <c r="E9" i="3"/>
  <c r="R16" i="1"/>
  <c r="R21" i="1"/>
  <c r="Q20" i="1"/>
  <c r="F8" i="3"/>
  <c r="M32" i="1"/>
  <c r="G31" i="1"/>
  <c r="H30" i="1"/>
  <c r="M36" i="1"/>
  <c r="F46" i="3"/>
  <c r="F27" i="3"/>
  <c r="F343" i="3"/>
  <c r="F163" i="3"/>
  <c r="F69" i="3"/>
  <c r="F186" i="3"/>
  <c r="E100" i="3"/>
  <c r="E114" i="3"/>
  <c r="E380" i="3"/>
  <c r="E365" i="3"/>
  <c r="E87" i="3"/>
  <c r="E41" i="3"/>
  <c r="D53" i="3"/>
  <c r="D303" i="3"/>
  <c r="D344" i="3"/>
  <c r="D93" i="3"/>
  <c r="F191" i="3"/>
  <c r="F235" i="3"/>
  <c r="F45" i="3"/>
  <c r="F39" i="3"/>
  <c r="F61" i="3"/>
  <c r="F353" i="3"/>
  <c r="E53" i="3"/>
  <c r="E321" i="3"/>
  <c r="E292" i="3"/>
  <c r="E278" i="3"/>
  <c r="E274" i="3"/>
  <c r="D291" i="3"/>
  <c r="D367" i="3"/>
  <c r="D281" i="3"/>
  <c r="D214" i="3"/>
  <c r="F50" i="3"/>
  <c r="F159" i="3"/>
  <c r="F340" i="3"/>
  <c r="F139" i="3"/>
  <c r="F210" i="3"/>
  <c r="F73" i="3"/>
  <c r="E248" i="3"/>
  <c r="E28" i="3"/>
  <c r="E230" i="3"/>
  <c r="E78" i="3"/>
  <c r="E92" i="3"/>
  <c r="E193" i="3"/>
  <c r="D184" i="3"/>
  <c r="D177" i="3"/>
  <c r="D175" i="3"/>
  <c r="D121" i="3"/>
  <c r="F352" i="3"/>
  <c r="F185" i="3"/>
  <c r="F295" i="3"/>
  <c r="F335" i="3"/>
  <c r="F56" i="3"/>
  <c r="F366" i="3"/>
  <c r="E284" i="3"/>
  <c r="E177" i="3"/>
  <c r="E227" i="3"/>
  <c r="E157" i="3"/>
  <c r="E44" i="3"/>
  <c r="E226" i="3"/>
  <c r="D300" i="3"/>
  <c r="D195" i="3"/>
  <c r="D65" i="3"/>
  <c r="D282" i="3"/>
  <c r="F389" i="3"/>
  <c r="F204" i="3"/>
  <c r="F255" i="3"/>
  <c r="F382" i="3"/>
  <c r="F130" i="3"/>
  <c r="F129" i="3"/>
  <c r="E75" i="3"/>
  <c r="E297" i="3"/>
  <c r="E175" i="3"/>
  <c r="E121" i="3"/>
  <c r="E61" i="3"/>
  <c r="E73" i="3"/>
  <c r="D119" i="3"/>
  <c r="F219" i="3"/>
  <c r="F197" i="3"/>
  <c r="E170" i="3"/>
  <c r="E10" i="3"/>
  <c r="D167" i="3"/>
  <c r="D346" i="3"/>
  <c r="D325" i="3"/>
  <c r="D205" i="3"/>
  <c r="C212" i="3"/>
  <c r="C141" i="3"/>
  <c r="C83" i="3"/>
  <c r="C370" i="3"/>
  <c r="C388" i="3"/>
  <c r="C205" i="3"/>
  <c r="K18" i="1"/>
  <c r="F212" i="3"/>
  <c r="F52" i="3"/>
  <c r="E153" i="3"/>
  <c r="E122" i="3"/>
  <c r="E59" i="3"/>
  <c r="D114" i="3"/>
  <c r="D201" i="3"/>
  <c r="D54" i="3"/>
  <c r="D349" i="3"/>
  <c r="C383" i="3"/>
  <c r="C211" i="3"/>
  <c r="C62" i="3"/>
  <c r="C239" i="3"/>
  <c r="C64" i="3"/>
  <c r="C73" i="3"/>
  <c r="O30" i="1"/>
  <c r="F149" i="3"/>
  <c r="F62" i="3"/>
  <c r="F71" i="3"/>
  <c r="E52" i="3"/>
  <c r="E12" i="3"/>
  <c r="D29" i="3"/>
  <c r="D311" i="3"/>
  <c r="Q18" i="1"/>
  <c r="C7" i="3"/>
  <c r="R15" i="1"/>
  <c r="O16" i="1"/>
  <c r="O15" i="1"/>
  <c r="D9" i="3"/>
  <c r="S15" i="1"/>
  <c r="P16" i="1"/>
  <c r="C4" i="3"/>
  <c r="E8" i="3"/>
  <c r="H32" i="1"/>
  <c r="F32" i="1"/>
  <c r="D31" i="1"/>
  <c r="C32" i="1"/>
  <c r="F132" i="3"/>
  <c r="F166" i="3"/>
  <c r="F286" i="3"/>
  <c r="F247" i="3"/>
  <c r="F228" i="3"/>
  <c r="F205" i="3"/>
  <c r="E167" i="3"/>
  <c r="E43" i="3"/>
  <c r="E142" i="3"/>
  <c r="E239" i="3"/>
  <c r="E64" i="3"/>
  <c r="D322" i="3"/>
  <c r="D338" i="3"/>
  <c r="D102" i="3"/>
  <c r="D294" i="3"/>
  <c r="D110" i="3"/>
  <c r="F188" i="3"/>
  <c r="F32" i="3"/>
  <c r="F128" i="3"/>
  <c r="F337" i="3"/>
  <c r="F91" i="3"/>
  <c r="E109" i="3"/>
  <c r="E338" i="3"/>
  <c r="E101" i="3"/>
  <c r="E104" i="3"/>
  <c r="E260" i="3"/>
  <c r="E66" i="3"/>
  <c r="D127" i="3"/>
  <c r="D28" i="3"/>
  <c r="D240" i="3"/>
  <c r="D178" i="3"/>
  <c r="F153" i="3"/>
  <c r="F367" i="3"/>
  <c r="F321" i="3"/>
  <c r="F254" i="3"/>
  <c r="F305" i="3"/>
  <c r="F150" i="3"/>
  <c r="E271" i="3"/>
  <c r="E329" i="3"/>
  <c r="E108" i="3"/>
  <c r="E155" i="3"/>
  <c r="E149" i="3"/>
  <c r="E189" i="3"/>
  <c r="D389" i="3"/>
  <c r="D106" i="3"/>
  <c r="D83" i="3"/>
  <c r="D63" i="3"/>
  <c r="F213" i="3"/>
  <c r="F177" i="3"/>
  <c r="F250" i="3"/>
  <c r="F202" i="3"/>
  <c r="F60" i="3"/>
  <c r="F79" i="3"/>
  <c r="E236" i="3"/>
  <c r="E106" i="3"/>
  <c r="E373" i="3"/>
  <c r="E220" i="3"/>
  <c r="E299" i="3"/>
  <c r="E148" i="3"/>
  <c r="D70" i="3"/>
  <c r="D306" i="3"/>
  <c r="D309" i="3"/>
  <c r="D337" i="3"/>
  <c r="F369" i="3"/>
  <c r="F297" i="3"/>
  <c r="F281" i="3"/>
  <c r="F331" i="3"/>
  <c r="F304" i="3"/>
  <c r="F334" i="3"/>
  <c r="E156" i="3"/>
  <c r="E141" i="3"/>
  <c r="E83" i="3"/>
  <c r="E228" i="3"/>
  <c r="E135" i="3"/>
  <c r="E150" i="3"/>
  <c r="D345" i="3"/>
  <c r="F303" i="3"/>
  <c r="F96" i="3"/>
  <c r="E372" i="3"/>
  <c r="E343" i="3"/>
  <c r="D144" i="3"/>
  <c r="D78" i="3"/>
  <c r="D133" i="3"/>
  <c r="D182" i="3"/>
  <c r="C99" i="3"/>
  <c r="C19" i="3"/>
  <c r="C81" i="3"/>
  <c r="C337" i="3"/>
  <c r="C259" i="3"/>
  <c r="C182" i="3"/>
  <c r="Q5" i="1"/>
  <c r="F241" i="3"/>
  <c r="F182" i="3"/>
  <c r="E99" i="3"/>
  <c r="E302" i="3"/>
  <c r="E16" i="3"/>
  <c r="D192" i="3"/>
  <c r="D33" i="3"/>
  <c r="D51" i="3"/>
  <c r="D200" i="3"/>
  <c r="C288" i="3"/>
  <c r="C356" i="3"/>
  <c r="C307" i="3"/>
  <c r="C311" i="3"/>
  <c r="C193" i="3"/>
  <c r="H4" i="2"/>
  <c r="B37" i="1"/>
  <c r="F288" i="3"/>
  <c r="F178" i="3"/>
  <c r="E213" i="3"/>
  <c r="E337" i="3"/>
  <c r="N20" i="1"/>
  <c r="U18" i="1"/>
  <c r="E5" i="3"/>
  <c r="R17" i="1"/>
  <c r="N17" i="1"/>
  <c r="A1" i="3"/>
  <c r="F6" i="3"/>
  <c r="S16" i="1"/>
  <c r="O20" i="1"/>
  <c r="C6" i="3"/>
  <c r="H38" i="1"/>
  <c r="M31" i="1"/>
  <c r="K20" i="1"/>
  <c r="C38" i="1"/>
  <c r="F326" i="3"/>
  <c r="F261" i="3"/>
  <c r="F229" i="3"/>
  <c r="F171" i="3"/>
  <c r="F173" i="3"/>
  <c r="E233" i="3"/>
  <c r="E147" i="3"/>
  <c r="E29" i="3"/>
  <c r="E58" i="3"/>
  <c r="E311" i="3"/>
  <c r="E348" i="3"/>
  <c r="D217" i="3"/>
  <c r="D298" i="3"/>
  <c r="D115" i="3"/>
  <c r="D52" i="3"/>
  <c r="F273" i="3"/>
  <c r="F53" i="3"/>
  <c r="F114" i="3"/>
  <c r="F385" i="3"/>
  <c r="F296" i="3"/>
  <c r="F246" i="3"/>
  <c r="E300" i="3"/>
  <c r="E298" i="3"/>
  <c r="E24" i="3"/>
  <c r="E35" i="3"/>
  <c r="E333" i="3"/>
  <c r="E293" i="3"/>
  <c r="D118" i="3"/>
  <c r="D329" i="3"/>
  <c r="D55" i="3"/>
  <c r="D334" i="3"/>
  <c r="F119" i="3"/>
  <c r="F28" i="3"/>
  <c r="F101" i="3"/>
  <c r="F346" i="3"/>
  <c r="F365" i="3"/>
  <c r="F81" i="3"/>
  <c r="E136" i="3"/>
  <c r="E125" i="3"/>
  <c r="E36" i="3"/>
  <c r="E270" i="3"/>
  <c r="E207" i="3"/>
  <c r="E129" i="3"/>
  <c r="D369" i="3"/>
  <c r="D387" i="3"/>
  <c r="D81" i="3"/>
  <c r="D171" i="3"/>
  <c r="F160" i="3"/>
  <c r="F106" i="3"/>
  <c r="F230" i="3"/>
  <c r="F120" i="3"/>
  <c r="F360" i="3"/>
  <c r="F187" i="3"/>
  <c r="E290" i="3"/>
  <c r="E387" i="3"/>
  <c r="E134" i="3"/>
  <c r="E72" i="3"/>
  <c r="E48" i="3"/>
  <c r="E111" i="3"/>
  <c r="D268" i="3"/>
  <c r="D350" i="3"/>
  <c r="D116" i="3"/>
  <c r="D296" i="3"/>
  <c r="F221" i="3"/>
  <c r="F141" i="3"/>
  <c r="F240" i="3"/>
  <c r="F103" i="3"/>
  <c r="F93" i="3"/>
  <c r="F82" i="3"/>
  <c r="E31" i="3"/>
  <c r="E19" i="3"/>
  <c r="E326" i="3"/>
  <c r="E171" i="3"/>
  <c r="E339" i="3"/>
  <c r="E81" i="3"/>
  <c r="F291" i="3"/>
  <c r="F373" i="3"/>
  <c r="F237" i="3"/>
  <c r="E223" i="3"/>
  <c r="E286" i="3"/>
  <c r="D94" i="3"/>
  <c r="D270" i="3"/>
  <c r="D87" i="3"/>
  <c r="D176" i="3"/>
  <c r="C57" i="3"/>
  <c r="C366" i="3"/>
  <c r="C265" i="3"/>
  <c r="C296" i="3"/>
  <c r="C343" i="3"/>
  <c r="C176" i="3"/>
  <c r="L11" i="1"/>
  <c r="F195" i="3"/>
  <c r="F201" i="3"/>
  <c r="E241" i="3"/>
  <c r="E42" i="3"/>
  <c r="D319" i="3"/>
  <c r="D227" i="3"/>
  <c r="D86" i="3"/>
  <c r="D155" i="3"/>
  <c r="C233" i="3"/>
  <c r="C34" i="3"/>
  <c r="C223" i="3"/>
  <c r="C302" i="3"/>
  <c r="C86" i="3"/>
  <c r="C155" i="3"/>
  <c r="L7" i="1"/>
  <c r="T19" i="1"/>
  <c r="F222" i="3"/>
  <c r="F270" i="3"/>
  <c r="E377" i="3"/>
  <c r="E362" i="3"/>
  <c r="D136" i="3"/>
  <c r="D82" i="3"/>
  <c r="O19" i="1"/>
  <c r="S17" i="1"/>
  <c r="D7" i="3"/>
  <c r="P20" i="1"/>
  <c r="P21" i="1"/>
  <c r="U20" i="1"/>
  <c r="E7" i="3"/>
  <c r="Q19" i="1"/>
  <c r="U16" i="1"/>
  <c r="P15" i="1"/>
  <c r="M38" i="1"/>
  <c r="K19" i="1"/>
  <c r="B38" i="1"/>
  <c r="F319" i="3"/>
  <c r="F167" i="3"/>
  <c r="F211" i="3"/>
  <c r="F380" i="3"/>
  <c r="F232" i="3"/>
  <c r="F249" i="3"/>
  <c r="E184" i="3"/>
  <c r="E144" i="3"/>
  <c r="E216" i="3"/>
  <c r="E38" i="3"/>
  <c r="E86" i="3"/>
  <c r="E349" i="3"/>
  <c r="D75" i="3"/>
  <c r="D253" i="3"/>
  <c r="D287" i="3"/>
  <c r="D151" i="3"/>
  <c r="F284" i="3"/>
  <c r="F338" i="3"/>
  <c r="F43" i="3"/>
  <c r="F313" i="3"/>
  <c r="F77" i="3"/>
  <c r="F59" i="3"/>
  <c r="E70" i="3"/>
  <c r="E253" i="3"/>
  <c r="E180" i="3"/>
  <c r="E243" i="3"/>
  <c r="E95" i="3"/>
  <c r="E383" i="3"/>
  <c r="D212" i="3"/>
  <c r="D125" i="3"/>
  <c r="D383" i="3"/>
  <c r="D42" i="3"/>
  <c r="F345" i="3"/>
  <c r="F329" i="3"/>
  <c r="F24" i="3"/>
  <c r="F285" i="3"/>
  <c r="F239" i="3"/>
  <c r="F131" i="3"/>
  <c r="E328" i="3"/>
  <c r="E143" i="3"/>
  <c r="E336" i="3"/>
  <c r="E342" i="3"/>
  <c r="E280" i="3"/>
  <c r="E334" i="3"/>
  <c r="D221" i="3"/>
  <c r="D13" i="3"/>
  <c r="D265" i="3"/>
  <c r="D232" i="3"/>
  <c r="F231" i="3"/>
  <c r="F387" i="3"/>
  <c r="F108" i="3"/>
  <c r="F157" i="3"/>
  <c r="F278" i="3"/>
  <c r="F242" i="3"/>
  <c r="E85" i="3"/>
  <c r="E13" i="3"/>
  <c r="E244" i="3"/>
  <c r="E117" i="3"/>
  <c r="E199" i="3"/>
  <c r="E309" i="3"/>
  <c r="D158" i="3"/>
  <c r="D111" i="3"/>
  <c r="D165" i="3"/>
  <c r="D77" i="3"/>
  <c r="F289" i="3"/>
  <c r="F19" i="3"/>
  <c r="F55" i="3"/>
  <c r="F121" i="3"/>
  <c r="F110" i="3"/>
  <c r="F315" i="3"/>
  <c r="E105" i="3"/>
  <c r="E277" i="3"/>
  <c r="E265" i="3"/>
  <c r="E232" i="3"/>
  <c r="E164" i="3"/>
  <c r="E131" i="3"/>
  <c r="F156" i="3"/>
  <c r="F275" i="3"/>
  <c r="F155" i="3"/>
  <c r="E88" i="3"/>
  <c r="E151" i="3"/>
  <c r="D219" i="3"/>
  <c r="D209" i="3"/>
  <c r="D64" i="3"/>
  <c r="D341" i="3"/>
  <c r="C189" i="3"/>
  <c r="C74" i="3"/>
  <c r="C183" i="3"/>
  <c r="C77" i="3"/>
  <c r="C351" i="3"/>
  <c r="C349" i="3"/>
  <c r="O7" i="1"/>
  <c r="F262" i="3"/>
  <c r="F68" i="3"/>
  <c r="E195" i="3"/>
  <c r="E304" i="3"/>
  <c r="D160" i="3"/>
  <c r="D91" i="3"/>
  <c r="D333" i="3"/>
  <c r="D152" i="3"/>
  <c r="C184" i="3"/>
  <c r="C266" i="3"/>
  <c r="C215" i="3"/>
  <c r="C363" i="3"/>
  <c r="C181" i="3"/>
  <c r="C152" i="3"/>
  <c r="K6" i="1"/>
  <c r="C4" i="2"/>
  <c r="F97" i="3"/>
  <c r="F374" i="3"/>
  <c r="E288" i="3"/>
  <c r="E205" i="3"/>
  <c r="D37" i="3"/>
  <c r="D380" i="3"/>
  <c r="R18" i="1"/>
  <c r="U15" i="1"/>
  <c r="C8" i="3"/>
  <c r="N21" i="1"/>
  <c r="T7" i="1"/>
  <c r="N18" i="1"/>
  <c r="D4" i="3"/>
  <c r="S21" i="1"/>
  <c r="N15" i="1"/>
  <c r="D5" i="3"/>
  <c r="K15" i="1"/>
  <c r="F30" i="1"/>
  <c r="B32" i="1"/>
  <c r="F248" i="3"/>
  <c r="F147" i="3"/>
  <c r="F356" i="3"/>
  <c r="F142" i="3"/>
  <c r="F267" i="3"/>
  <c r="F151" i="3"/>
  <c r="E389" i="3"/>
  <c r="E371" i="3"/>
  <c r="E80" i="3"/>
  <c r="E324" i="3"/>
  <c r="E181" i="3"/>
  <c r="E51" i="3"/>
  <c r="D156" i="3"/>
  <c r="D25" i="3"/>
  <c r="D148" i="3"/>
  <c r="D196" i="3"/>
  <c r="F236" i="3"/>
  <c r="F298" i="3"/>
  <c r="F29" i="3"/>
  <c r="F292" i="3"/>
  <c r="F112" i="3"/>
  <c r="F308" i="3"/>
  <c r="E268" i="3"/>
  <c r="E25" i="3"/>
  <c r="E252" i="3"/>
  <c r="E206" i="3"/>
  <c r="E357" i="3"/>
  <c r="E347" i="3"/>
  <c r="D99" i="3"/>
  <c r="D143" i="3"/>
  <c r="D169" i="3"/>
  <c r="D301" i="3"/>
  <c r="F377" i="3"/>
  <c r="F125" i="3"/>
  <c r="F180" i="3"/>
  <c r="F78" i="3"/>
  <c r="F311" i="3"/>
  <c r="F386" i="3"/>
  <c r="E46" i="3"/>
  <c r="E276" i="3"/>
  <c r="E139" i="3"/>
  <c r="E209" i="3"/>
  <c r="E166" i="3"/>
  <c r="E82" i="3"/>
  <c r="D289" i="3"/>
  <c r="D74" i="3"/>
  <c r="D183" i="3"/>
  <c r="D267" i="3"/>
  <c r="F263" i="3"/>
  <c r="F13" i="3"/>
  <c r="F36" i="3"/>
  <c r="F355" i="3"/>
  <c r="F333" i="3"/>
  <c r="F299" i="3"/>
  <c r="E37" i="3"/>
  <c r="E219" i="3"/>
  <c r="E272" i="3"/>
  <c r="E201" i="3"/>
  <c r="E218" i="3"/>
  <c r="E237" i="3"/>
  <c r="D76" i="3"/>
  <c r="D211" i="3"/>
  <c r="D62" i="3"/>
  <c r="D112" i="3"/>
  <c r="F388" i="3"/>
  <c r="F174" i="3"/>
  <c r="F357" i="3"/>
  <c r="F218" i="3"/>
  <c r="F314" i="3"/>
  <c r="F280" i="3"/>
  <c r="E47" i="3"/>
  <c r="E74" i="3"/>
  <c r="E183" i="3"/>
  <c r="E267" i="3"/>
  <c r="E191" i="3"/>
  <c r="E386" i="3"/>
  <c r="F76" i="3"/>
  <c r="F122" i="3"/>
  <c r="E127" i="3"/>
  <c r="E165" i="3"/>
  <c r="E242" i="3"/>
  <c r="D295" i="3"/>
  <c r="D168" i="3"/>
  <c r="D66" i="3"/>
  <c r="D347" i="3"/>
  <c r="C279" i="3"/>
  <c r="C89" i="3"/>
  <c r="C382" i="3"/>
  <c r="C112" i="3"/>
  <c r="C126" i="3"/>
  <c r="C30" i="1"/>
  <c r="L6" i="1"/>
  <c r="F310" i="3"/>
  <c r="F162" i="3"/>
  <c r="E262" i="3"/>
  <c r="E208" i="3"/>
  <c r="D46" i="3"/>
  <c r="D272" i="3"/>
  <c r="D95" i="3"/>
  <c r="D44" i="3"/>
  <c r="C389" i="3"/>
  <c r="C251" i="3"/>
  <c r="C65" i="3"/>
  <c r="C41" i="3"/>
  <c r="C355" i="3"/>
  <c r="C44" i="3"/>
  <c r="M5" i="1"/>
  <c r="L30" i="1"/>
  <c r="F74" i="3"/>
  <c r="F113" i="3"/>
  <c r="E222" i="3"/>
  <c r="E388" i="3"/>
  <c r="D361" i="3"/>
  <c r="D58" i="3"/>
  <c r="Q21" i="1"/>
  <c r="R20" i="1"/>
  <c r="Q15" i="1"/>
  <c r="D8" i="3"/>
  <c r="R19" i="1"/>
  <c r="P18" i="1"/>
  <c r="F4" i="3"/>
  <c r="E4" i="3"/>
  <c r="S20" i="1"/>
  <c r="P32" i="1"/>
  <c r="P31" i="1"/>
  <c r="M37" i="1"/>
  <c r="H31" i="1"/>
  <c r="F136" i="3"/>
  <c r="F371" i="3"/>
  <c r="F215" i="3"/>
  <c r="F38" i="3"/>
  <c r="F359" i="3"/>
  <c r="F282" i="3"/>
  <c r="E221" i="3"/>
  <c r="E27" i="3"/>
  <c r="E224" i="3"/>
  <c r="E210" i="3"/>
  <c r="E325" i="3"/>
  <c r="E123" i="3"/>
  <c r="D105" i="3"/>
  <c r="D310" i="3"/>
  <c r="D40" i="3"/>
  <c r="D130" i="3"/>
  <c r="F85" i="3"/>
  <c r="F25" i="3"/>
  <c r="F80" i="3"/>
  <c r="F35" i="3"/>
  <c r="F208" i="3"/>
  <c r="F12" i="3"/>
  <c r="E76" i="3"/>
  <c r="E381" i="3"/>
  <c r="E385" i="3"/>
  <c r="E60" i="3"/>
  <c r="E235" i="3"/>
  <c r="E317" i="3"/>
  <c r="D370" i="3"/>
  <c r="D20" i="3"/>
  <c r="D378" i="3"/>
  <c r="D362" i="3"/>
  <c r="F172" i="3"/>
  <c r="F64" i="3"/>
  <c r="F30" i="3"/>
  <c r="F348" i="3"/>
  <c r="F18" i="3"/>
  <c r="F224" i="3"/>
  <c r="E159" i="3"/>
  <c r="E295" i="3"/>
  <c r="E346" i="3"/>
  <c r="E168" i="3"/>
  <c r="E225" i="3"/>
  <c r="E320" i="3"/>
  <c r="D256" i="3"/>
  <c r="D323" i="3"/>
  <c r="D331" i="3"/>
  <c r="D359" i="3"/>
  <c r="F107" i="3"/>
  <c r="F14" i="3"/>
  <c r="F244" i="3"/>
  <c r="F243" i="3"/>
  <c r="F341" i="3"/>
  <c r="F138" i="3"/>
  <c r="E256" i="3"/>
  <c r="E192" i="3"/>
  <c r="E202" i="3"/>
  <c r="E33" i="3"/>
  <c r="E15" i="3"/>
  <c r="E32" i="3"/>
  <c r="D376" i="3"/>
  <c r="D223" i="3"/>
  <c r="D302" i="3"/>
  <c r="F233" i="3"/>
  <c r="F279" i="3"/>
  <c r="F190" i="3"/>
  <c r="F265" i="3"/>
  <c r="F196" i="3"/>
  <c r="F193" i="3"/>
  <c r="E322" i="3"/>
  <c r="E361" i="3"/>
  <c r="E323" i="3"/>
  <c r="E331" i="3"/>
  <c r="E359" i="3"/>
  <c r="E11" i="3"/>
  <c r="D50" i="3"/>
  <c r="F266" i="3"/>
  <c r="F198" i="3"/>
  <c r="E124" i="3"/>
  <c r="E196" i="3"/>
  <c r="D236" i="3"/>
  <c r="D36" i="3"/>
  <c r="D181" i="3"/>
  <c r="D384" i="3"/>
  <c r="C127" i="3"/>
  <c r="C204" i="3"/>
  <c r="C354" i="3"/>
  <c r="C103" i="3"/>
  <c r="C208" i="3"/>
  <c r="C384" i="3"/>
  <c r="I18" i="1"/>
  <c r="C3" i="2"/>
  <c r="F287" i="3"/>
  <c r="F41" i="3"/>
  <c r="E115" i="3"/>
  <c r="E258" i="3"/>
  <c r="D222" i="3"/>
  <c r="D157" i="3"/>
  <c r="D132" i="3"/>
  <c r="D32" i="3"/>
  <c r="C221" i="3"/>
  <c r="C262" i="3"/>
  <c r="C116" i="3"/>
  <c r="C305" i="3"/>
  <c r="C133" i="3"/>
  <c r="C32" i="3"/>
  <c r="G4" i="2"/>
  <c r="F217" i="3"/>
  <c r="F83" i="3"/>
  <c r="F111" i="3"/>
  <c r="E240" i="3"/>
  <c r="E173" i="3"/>
  <c r="D19" i="3"/>
  <c r="D210" i="3"/>
  <c r="F7" i="3"/>
  <c r="S18" i="1"/>
  <c r="U21" i="1"/>
  <c r="C9" i="3"/>
  <c r="F5" i="3"/>
  <c r="O18" i="1"/>
  <c r="N19" i="1"/>
  <c r="C5" i="3"/>
  <c r="P19" i="1"/>
  <c r="G32" i="1"/>
  <c r="F31" i="1"/>
  <c r="G30" i="1"/>
  <c r="M30" i="1"/>
  <c r="F328" i="3"/>
  <c r="F94" i="3"/>
  <c r="F65" i="3"/>
  <c r="F324" i="3"/>
  <c r="F22" i="3"/>
  <c r="F16" i="3"/>
  <c r="E289" i="3"/>
  <c r="E182" i="3"/>
  <c r="E229" i="3"/>
  <c r="E305" i="3"/>
  <c r="E133" i="3"/>
  <c r="E63" i="3"/>
  <c r="D59" i="3"/>
  <c r="D372" i="3"/>
  <c r="D122" i="3"/>
  <c r="D304" i="3"/>
  <c r="F37" i="3"/>
  <c r="F146" i="3"/>
  <c r="F179" i="3"/>
  <c r="F225" i="3"/>
  <c r="F351" i="3"/>
  <c r="F258" i="3"/>
  <c r="E203" i="3"/>
  <c r="E340" i="3"/>
  <c r="E313" i="3"/>
  <c r="E360" i="3"/>
  <c r="E54" i="3"/>
  <c r="E71" i="3"/>
  <c r="D159" i="3"/>
  <c r="D255" i="3"/>
  <c r="D145" i="3"/>
  <c r="D197" i="3"/>
  <c r="F381" i="3"/>
  <c r="F176" i="3"/>
  <c r="F336" i="3"/>
  <c r="F276" i="3"/>
  <c r="F194" i="3"/>
  <c r="E319" i="3"/>
  <c r="E367" i="3"/>
  <c r="E250" i="3"/>
  <c r="E285" i="3"/>
  <c r="E68" i="3"/>
  <c r="E137" i="3"/>
  <c r="D233" i="3"/>
  <c r="D185" i="3"/>
  <c r="D354" i="3"/>
  <c r="D103" i="3"/>
  <c r="F257" i="3"/>
  <c r="F256" i="3"/>
  <c r="F161" i="3"/>
  <c r="F272" i="3"/>
  <c r="F206" i="3"/>
  <c r="F238" i="3"/>
  <c r="E273" i="3"/>
  <c r="E185" i="3"/>
  <c r="E312" i="3"/>
  <c r="E120" i="3"/>
  <c r="E113" i="3"/>
  <c r="E198" i="3"/>
  <c r="D109" i="3"/>
  <c r="D84" i="3"/>
  <c r="D215" i="3"/>
  <c r="D363" i="3"/>
  <c r="F184" i="3"/>
  <c r="F361" i="3"/>
  <c r="F20" i="3"/>
  <c r="F183" i="3"/>
  <c r="F327" i="3"/>
  <c r="F189" i="3"/>
  <c r="E217" i="3"/>
  <c r="E204" i="3"/>
  <c r="E354" i="3"/>
  <c r="E103" i="3"/>
  <c r="E22" i="3"/>
  <c r="E194" i="3"/>
  <c r="D153" i="3"/>
  <c r="F170" i="3"/>
  <c r="F209" i="3"/>
  <c r="E266" i="3"/>
  <c r="E77" i="3"/>
  <c r="D263" i="3"/>
  <c r="D139" i="3"/>
  <c r="D355" i="3"/>
  <c r="D277" i="3"/>
  <c r="C118" i="3"/>
  <c r="C297" i="3"/>
  <c r="C175" i="3"/>
  <c r="C121" i="3"/>
  <c r="C140" i="3"/>
  <c r="C277" i="3"/>
  <c r="K36" i="1"/>
  <c r="F109" i="3"/>
  <c r="F378" i="3"/>
  <c r="F274" i="3"/>
  <c r="E188" i="3"/>
  <c r="E341" i="3"/>
  <c r="D170" i="3"/>
  <c r="D72" i="3"/>
  <c r="D235" i="3"/>
  <c r="D39" i="3"/>
  <c r="C289" i="3"/>
  <c r="C59" i="3"/>
  <c r="C165" i="3"/>
  <c r="C365" i="3"/>
  <c r="C87" i="3"/>
  <c r="C39" i="3"/>
  <c r="G6" i="1"/>
  <c r="F268" i="3"/>
  <c r="F283" i="3"/>
  <c r="F317" i="3"/>
  <c r="E378" i="3"/>
  <c r="E79" i="3"/>
  <c r="D340" i="3"/>
  <c r="D365" i="3"/>
  <c r="Q17" i="1"/>
  <c r="P17" i="1"/>
  <c r="F58" i="3"/>
  <c r="E96" i="3"/>
  <c r="F104" i="3"/>
  <c r="E370" i="3"/>
  <c r="F181" i="3"/>
  <c r="E315" i="3"/>
  <c r="F152" i="3"/>
  <c r="E17" i="3"/>
  <c r="F320" i="3"/>
  <c r="E264" i="3"/>
  <c r="D348" i="3"/>
  <c r="T18" i="1"/>
  <c r="D162" i="3"/>
  <c r="K7" i="1"/>
  <c r="D324" i="3"/>
  <c r="D189" i="3"/>
  <c r="D237" i="3"/>
  <c r="C167" i="3"/>
  <c r="C43" i="3"/>
  <c r="C142" i="3"/>
  <c r="C360" i="3"/>
  <c r="C54" i="3"/>
  <c r="C150" i="3"/>
  <c r="F376" i="3"/>
  <c r="F363" i="3"/>
  <c r="E118" i="3"/>
  <c r="E62" i="3"/>
  <c r="E200" i="3"/>
  <c r="D101" i="3"/>
  <c r="D278" i="3"/>
  <c r="D366" i="3"/>
  <c r="D317" i="3"/>
  <c r="C53" i="3"/>
  <c r="C321" i="3"/>
  <c r="C313" i="3"/>
  <c r="C168" i="3"/>
  <c r="C225" i="3"/>
  <c r="C347" i="3"/>
  <c r="F379" i="3"/>
  <c r="F145" i="3"/>
  <c r="E119" i="3"/>
  <c r="E344" i="3"/>
  <c r="E308" i="3"/>
  <c r="D250" i="3"/>
  <c r="D68" i="3"/>
  <c r="D134" i="3"/>
  <c r="C290" i="3"/>
  <c r="C125" i="3"/>
  <c r="C36" i="3"/>
  <c r="C72" i="3"/>
  <c r="C48" i="3"/>
  <c r="C261" i="3"/>
  <c r="I38" i="1"/>
  <c r="F260" i="3"/>
  <c r="F307" i="3"/>
  <c r="E291" i="3"/>
  <c r="E116" i="3"/>
  <c r="E249" i="3"/>
  <c r="D312" i="3"/>
  <c r="D113" i="3"/>
  <c r="D308" i="3"/>
  <c r="D264" i="3"/>
  <c r="C256" i="3"/>
  <c r="C192" i="3"/>
  <c r="C202" i="3"/>
  <c r="C93" i="3"/>
  <c r="C309" i="3"/>
  <c r="H20" i="1"/>
  <c r="N7" i="1"/>
  <c r="F84" i="3"/>
  <c r="F117" i="3"/>
  <c r="E98" i="3"/>
  <c r="E21" i="3"/>
  <c r="D85" i="3"/>
  <c r="D229" i="3"/>
  <c r="D135" i="3"/>
  <c r="D137" i="3"/>
  <c r="C213" i="3"/>
  <c r="C306" i="3"/>
  <c r="C287" i="3"/>
  <c r="C111" i="3"/>
  <c r="C26" i="3"/>
  <c r="C137" i="3"/>
  <c r="J16" i="1"/>
  <c r="F322" i="3"/>
  <c r="C217" i="3"/>
  <c r="F36" i="1"/>
  <c r="N9" i="1"/>
  <c r="H11" i="1"/>
  <c r="F70" i="3"/>
  <c r="D343" i="3"/>
  <c r="C353" i="3"/>
  <c r="Q30" i="1"/>
  <c r="D271" i="3"/>
  <c r="C214" i="3"/>
  <c r="L8" i="1"/>
  <c r="D6" i="1"/>
  <c r="E16" i="1"/>
  <c r="J7" i="1"/>
  <c r="H18" i="1"/>
  <c r="C49" i="3"/>
  <c r="M11" i="1"/>
  <c r="H16" i="1"/>
  <c r="O5" i="1"/>
  <c r="G38" i="1"/>
  <c r="D252" i="3"/>
  <c r="C317" i="3"/>
  <c r="L21" i="1"/>
  <c r="L17" i="1"/>
  <c r="E294" i="3"/>
  <c r="C96" i="3"/>
  <c r="C31" i="1"/>
  <c r="C20" i="3"/>
  <c r="F214" i="3"/>
  <c r="C169" i="3"/>
  <c r="J31" i="1"/>
  <c r="E3" i="2"/>
  <c r="E211" i="3"/>
  <c r="G10" i="1"/>
  <c r="U17" i="1"/>
  <c r="D32" i="1"/>
  <c r="F364" i="3"/>
  <c r="D31" i="3"/>
  <c r="F21" i="3"/>
  <c r="D57" i="3"/>
  <c r="F86" i="3"/>
  <c r="D41" i="3"/>
  <c r="F90" i="3"/>
  <c r="D124" i="3"/>
  <c r="F358" i="3"/>
  <c r="F124" i="3"/>
  <c r="C291" i="3"/>
  <c r="F323" i="3"/>
  <c r="C369" i="3"/>
  <c r="F312" i="3"/>
  <c r="D226" i="3"/>
  <c r="D260" i="3"/>
  <c r="C109" i="3"/>
  <c r="C147" i="3"/>
  <c r="C29" i="3"/>
  <c r="C58" i="3"/>
  <c r="C278" i="3"/>
  <c r="C238" i="3"/>
  <c r="I8" i="1"/>
  <c r="F251" i="3"/>
  <c r="F72" i="3"/>
  <c r="E263" i="3"/>
  <c r="E178" i="3"/>
  <c r="D352" i="3"/>
  <c r="D180" i="3"/>
  <c r="D249" i="3"/>
  <c r="D90" i="3"/>
  <c r="C319" i="3"/>
  <c r="C338" i="3"/>
  <c r="C101" i="3"/>
  <c r="C292" i="3"/>
  <c r="C68" i="3"/>
  <c r="C246" i="3"/>
  <c r="J20" i="1"/>
  <c r="F330" i="3"/>
  <c r="F325" i="3"/>
  <c r="E57" i="3"/>
  <c r="E363" i="3"/>
  <c r="E234" i="3"/>
  <c r="D108" i="3"/>
  <c r="D96" i="3"/>
  <c r="D198" i="3"/>
  <c r="C85" i="3"/>
  <c r="C143" i="3"/>
  <c r="C336" i="3"/>
  <c r="C117" i="3"/>
  <c r="C199" i="3"/>
  <c r="C247" i="3"/>
  <c r="I11" i="1"/>
  <c r="F34" i="3"/>
  <c r="F164" i="3"/>
  <c r="E160" i="3"/>
  <c r="E145" i="3"/>
  <c r="E187" i="3"/>
  <c r="D373" i="3"/>
  <c r="D123" i="3"/>
  <c r="D47" i="3"/>
  <c r="C50" i="3"/>
  <c r="C185" i="3"/>
  <c r="C312" i="3"/>
  <c r="C120" i="3"/>
  <c r="C110" i="3"/>
  <c r="C47" i="3"/>
  <c r="N30" i="1"/>
  <c r="M10" i="1"/>
  <c r="F98" i="3"/>
  <c r="F168" i="3"/>
  <c r="E190" i="3"/>
  <c r="E26" i="3"/>
  <c r="D279" i="3"/>
  <c r="D142" i="3"/>
  <c r="D339" i="3"/>
  <c r="D203" i="3"/>
  <c r="C160" i="3"/>
  <c r="C350" i="3"/>
  <c r="C51" i="3"/>
  <c r="C42" i="3"/>
  <c r="C174" i="3"/>
  <c r="C203" i="3"/>
  <c r="I37" i="1"/>
  <c r="F301" i="3"/>
  <c r="C330" i="3"/>
  <c r="L38" i="1"/>
  <c r="N10" i="1"/>
  <c r="E4" i="2"/>
  <c r="F192" i="3"/>
  <c r="D353" i="3"/>
  <c r="G9" i="1"/>
  <c r="I7" i="1"/>
  <c r="D321" i="3"/>
  <c r="C22" i="3"/>
  <c r="D36" i="1"/>
  <c r="I16" i="1"/>
  <c r="I21" i="1"/>
  <c r="K5" i="1"/>
  <c r="F44" i="3"/>
  <c r="C240" i="3"/>
  <c r="P10" i="1"/>
  <c r="D38" i="1"/>
  <c r="E32" i="1"/>
  <c r="M6" i="1"/>
  <c r="D386" i="3"/>
  <c r="C276" i="3"/>
  <c r="N31" i="1"/>
  <c r="Q9" i="1"/>
  <c r="E366" i="3"/>
  <c r="C171" i="3"/>
  <c r="L37" i="1"/>
  <c r="G8" i="1"/>
  <c r="E350" i="3"/>
  <c r="C232" i="3"/>
  <c r="B16" i="1"/>
  <c r="F4" i="2"/>
  <c r="E374" i="3"/>
  <c r="J32" i="1"/>
  <c r="O21" i="1"/>
  <c r="H37" i="1"/>
  <c r="F200" i="3"/>
  <c r="D146" i="3"/>
  <c r="F318" i="3"/>
  <c r="D190" i="3"/>
  <c r="F54" i="3"/>
  <c r="D89" i="3"/>
  <c r="F126" i="3"/>
  <c r="D356" i="3"/>
  <c r="F316" i="3"/>
  <c r="F302" i="3"/>
  <c r="C361" i="3"/>
  <c r="F383" i="3"/>
  <c r="C98" i="3"/>
  <c r="F349" i="3"/>
  <c r="D149" i="3"/>
  <c r="D220" i="3"/>
  <c r="C300" i="3"/>
  <c r="C144" i="3"/>
  <c r="C216" i="3"/>
  <c r="C38" i="3"/>
  <c r="C173" i="3"/>
  <c r="C260" i="3"/>
  <c r="P37" i="1"/>
  <c r="F140" i="3"/>
  <c r="F269" i="3"/>
  <c r="E376" i="3"/>
  <c r="E327" i="3"/>
  <c r="D290" i="3"/>
  <c r="D315" i="3"/>
  <c r="D299" i="3"/>
  <c r="D92" i="3"/>
  <c r="C248" i="3"/>
  <c r="C298" i="3"/>
  <c r="C24" i="3"/>
  <c r="C104" i="3"/>
  <c r="C148" i="3"/>
  <c r="C90" i="3"/>
  <c r="H17" i="1"/>
  <c r="F306" i="3"/>
  <c r="F42" i="3"/>
  <c r="E330" i="3"/>
  <c r="E301" i="3"/>
  <c r="D248" i="3"/>
  <c r="D336" i="3"/>
  <c r="D97" i="3"/>
  <c r="D261" i="3"/>
  <c r="C37" i="3"/>
  <c r="C315" i="3"/>
  <c r="C139" i="3"/>
  <c r="C201" i="3"/>
  <c r="C218" i="3"/>
  <c r="C63" i="3"/>
  <c r="K9" i="1"/>
  <c r="F49" i="3"/>
  <c r="F342" i="3"/>
  <c r="E23" i="3"/>
  <c r="E358" i="3"/>
  <c r="D284" i="3"/>
  <c r="D244" i="3"/>
  <c r="D26" i="3"/>
  <c r="D316" i="3"/>
  <c r="C153" i="3"/>
  <c r="C177" i="3"/>
  <c r="C227" i="3"/>
  <c r="C157" i="3"/>
  <c r="C79" i="3"/>
  <c r="C316" i="3"/>
  <c r="L18" i="1"/>
  <c r="Q36" i="1"/>
  <c r="F384" i="3"/>
  <c r="F154" i="3"/>
  <c r="E102" i="3"/>
  <c r="E154" i="3"/>
  <c r="D204" i="3"/>
  <c r="D38" i="3"/>
  <c r="D164" i="3"/>
  <c r="D228" i="3"/>
  <c r="C231" i="3"/>
  <c r="C226" i="3"/>
  <c r="C283" i="3"/>
  <c r="C301" i="3"/>
  <c r="C314" i="3"/>
  <c r="C228" i="3"/>
  <c r="L32" i="1"/>
  <c r="F259" i="3"/>
  <c r="C378" i="3"/>
  <c r="G37" i="1"/>
  <c r="L15" i="1"/>
  <c r="B10" i="1"/>
  <c r="F33" i="3"/>
  <c r="C75" i="3"/>
  <c r="B15" i="1"/>
  <c r="Q31" i="1"/>
  <c r="D360" i="3"/>
  <c r="C45" i="3"/>
  <c r="C10" i="1"/>
  <c r="J9" i="1"/>
  <c r="P9" i="1"/>
  <c r="B3" i="2"/>
  <c r="E186" i="3"/>
  <c r="C178" i="3"/>
  <c r="T4" i="1"/>
  <c r="H19" i="1"/>
  <c r="P7" i="1"/>
  <c r="K11" i="1"/>
  <c r="D16" i="3"/>
  <c r="A16" i="1"/>
  <c r="K16" i="1"/>
  <c r="I15" i="1"/>
  <c r="D288" i="3"/>
  <c r="C135" i="3"/>
  <c r="E37" i="1"/>
  <c r="I6" i="1"/>
  <c r="E247" i="3"/>
  <c r="J19" i="1"/>
  <c r="B4" i="2"/>
  <c r="Q32" i="1"/>
  <c r="D98" i="3"/>
  <c r="J11" i="1"/>
  <c r="D16" i="1"/>
  <c r="E6" i="3"/>
  <c r="P30" i="1"/>
  <c r="E369" i="3"/>
  <c r="D283" i="3"/>
  <c r="E158" i="3"/>
  <c r="D245" i="3"/>
  <c r="E275" i="3"/>
  <c r="D382" i="3"/>
  <c r="E176" i="3"/>
  <c r="D307" i="3"/>
  <c r="E279" i="3"/>
  <c r="E231" i="3"/>
  <c r="C323" i="3"/>
  <c r="E20" i="3"/>
  <c r="C131" i="3"/>
  <c r="E90" i="3"/>
  <c r="D207" i="3"/>
  <c r="D358" i="3"/>
  <c r="C70" i="3"/>
  <c r="C371" i="3"/>
  <c r="C80" i="3"/>
  <c r="C324" i="3"/>
  <c r="C333" i="3"/>
  <c r="C220" i="3"/>
  <c r="G24" i="1"/>
  <c r="F332" i="3"/>
  <c r="F10" i="3"/>
  <c r="E251" i="3"/>
  <c r="E112" i="3"/>
  <c r="D23" i="3"/>
  <c r="D385" i="3"/>
  <c r="D48" i="3"/>
  <c r="D71" i="3"/>
  <c r="C271" i="3"/>
  <c r="C253" i="3"/>
  <c r="C180" i="3"/>
  <c r="C35" i="3"/>
  <c r="C149" i="3"/>
  <c r="C92" i="3"/>
  <c r="O10" i="1"/>
  <c r="F199" i="3"/>
  <c r="F375" i="3"/>
  <c r="E306" i="3"/>
  <c r="E93" i="3"/>
  <c r="D231" i="3"/>
  <c r="D254" i="3"/>
  <c r="D379" i="3"/>
  <c r="D247" i="3"/>
  <c r="C282" i="3"/>
  <c r="C161" i="3"/>
  <c r="C254" i="3"/>
  <c r="C375" i="3"/>
  <c r="C172" i="3"/>
  <c r="Q10" i="1"/>
  <c r="B9" i="1"/>
  <c r="F47" i="3"/>
  <c r="F362" i="3"/>
  <c r="E34" i="3"/>
  <c r="E296" i="3"/>
  <c r="D328" i="3"/>
  <c r="D335" i="3"/>
  <c r="D174" i="3"/>
  <c r="D88" i="3"/>
  <c r="C119" i="3"/>
  <c r="C106" i="3"/>
  <c r="C373" i="3"/>
  <c r="C249" i="3"/>
  <c r="C97" i="3"/>
  <c r="C88" i="3"/>
  <c r="O38" i="1"/>
  <c r="L5" i="1"/>
  <c r="F115" i="3"/>
  <c r="F293" i="3"/>
  <c r="E65" i="3"/>
  <c r="E126" i="3"/>
  <c r="D141" i="3"/>
  <c r="D17" i="3"/>
  <c r="D191" i="3"/>
  <c r="D61" i="3"/>
  <c r="C263" i="3"/>
  <c r="C310" i="3"/>
  <c r="C40" i="3"/>
  <c r="C374" i="3"/>
  <c r="C186" i="3"/>
  <c r="C61" i="3"/>
  <c r="T21" i="1"/>
  <c r="E110" i="3"/>
  <c r="C364" i="3"/>
  <c r="O36" i="1"/>
  <c r="I32" i="1"/>
  <c r="Q11" i="1"/>
  <c r="E352" i="3"/>
  <c r="C67" i="3"/>
  <c r="O6" i="1"/>
  <c r="F57" i="3"/>
  <c r="D351" i="3"/>
  <c r="C381" i="3"/>
  <c r="I31" i="1"/>
  <c r="I5" i="1"/>
  <c r="O11" i="1"/>
  <c r="C241" i="3"/>
  <c r="D377" i="3"/>
  <c r="C386" i="3"/>
  <c r="Q8" i="1"/>
  <c r="E36" i="1"/>
  <c r="N11" i="1"/>
  <c r="F203" i="3"/>
  <c r="D276" i="3"/>
  <c r="J17" i="1"/>
  <c r="H15" i="1"/>
  <c r="C8" i="1"/>
  <c r="D128" i="3"/>
  <c r="C274" i="3"/>
  <c r="P5" i="1"/>
  <c r="M8" i="1"/>
  <c r="E318" i="3"/>
  <c r="B11" i="1"/>
  <c r="D10" i="1"/>
  <c r="O32" i="1"/>
  <c r="D104" i="3"/>
  <c r="Q16" i="1"/>
  <c r="H36" i="1"/>
  <c r="E94" i="3"/>
  <c r="D327" i="3"/>
  <c r="E146" i="3"/>
  <c r="D374" i="3"/>
  <c r="E161" i="3"/>
  <c r="D364" i="3"/>
  <c r="E332" i="3"/>
  <c r="D21" i="3"/>
  <c r="E89" i="3"/>
  <c r="E214" i="3"/>
  <c r="C331" i="3"/>
  <c r="E174" i="3"/>
  <c r="C210" i="3"/>
  <c r="E163" i="3"/>
  <c r="D280" i="3"/>
  <c r="D320" i="3"/>
  <c r="C268" i="3"/>
  <c r="C94" i="3"/>
  <c r="C179" i="3"/>
  <c r="C243" i="3"/>
  <c r="C95" i="3"/>
  <c r="C358" i="3"/>
  <c r="Q37" i="1"/>
  <c r="F102" i="3"/>
  <c r="F66" i="3"/>
  <c r="E152" i="3"/>
  <c r="E353" i="3"/>
  <c r="D34" i="3"/>
  <c r="D292" i="3"/>
  <c r="D199" i="3"/>
  <c r="D326" i="3"/>
  <c r="C136" i="3"/>
  <c r="C25" i="3"/>
  <c r="C252" i="3"/>
  <c r="C270" i="3"/>
  <c r="C207" i="3"/>
  <c r="C71" i="3"/>
  <c r="H5" i="1"/>
  <c r="F372" i="3"/>
  <c r="F95" i="3"/>
  <c r="E368" i="3"/>
  <c r="E14" i="3"/>
  <c r="D147" i="3"/>
  <c r="D285" i="3"/>
  <c r="D154" i="3"/>
  <c r="D238" i="3"/>
  <c r="C159" i="3"/>
  <c r="C295" i="3"/>
  <c r="C346" i="3"/>
  <c r="C33" i="3"/>
  <c r="C15" i="3"/>
  <c r="I30" i="1"/>
  <c r="C37" i="1"/>
  <c r="F89" i="3"/>
  <c r="F339" i="3"/>
  <c r="E49" i="3"/>
  <c r="E197" i="3"/>
  <c r="D241" i="3"/>
  <c r="D120" i="3"/>
  <c r="D314" i="3"/>
  <c r="D275" i="3"/>
  <c r="C345" i="3"/>
  <c r="C387" i="3"/>
  <c r="C341" i="3"/>
  <c r="C196" i="3"/>
  <c r="C379" i="3"/>
  <c r="C275" i="3"/>
  <c r="T16" i="1"/>
  <c r="D5" i="1"/>
  <c r="F92" i="3"/>
  <c r="F63" i="3"/>
  <c r="E40" i="3"/>
  <c r="E246" i="3"/>
  <c r="D242" i="3"/>
  <c r="D305" i="3"/>
  <c r="D45" i="3"/>
  <c r="D14" i="3"/>
  <c r="C124" i="3"/>
  <c r="C372" i="3"/>
  <c r="C122" i="3"/>
  <c r="C362" i="3"/>
  <c r="C163" i="3"/>
  <c r="C14" i="3"/>
  <c r="H7" i="1"/>
  <c r="D12" i="3"/>
  <c r="C164" i="3"/>
  <c r="N8" i="1"/>
  <c r="N37" i="1"/>
  <c r="D7" i="1"/>
  <c r="E281" i="3"/>
  <c r="C255" i="3"/>
  <c r="J15" i="1"/>
  <c r="F175" i="3"/>
  <c r="D381" i="3"/>
  <c r="L20" i="1"/>
  <c r="K38" i="1"/>
  <c r="D3" i="2"/>
  <c r="K31" i="1"/>
  <c r="C100" i="3"/>
  <c r="D24" i="3"/>
  <c r="C11" i="3"/>
  <c r="I9" i="1"/>
  <c r="D37" i="1"/>
  <c r="J8" i="1"/>
  <c r="F148" i="3"/>
  <c r="C105" i="3"/>
  <c r="L36" i="1"/>
  <c r="T6" i="1"/>
  <c r="F67" i="3"/>
  <c r="D140" i="3"/>
  <c r="C264" i="3"/>
  <c r="T20" i="1"/>
  <c r="A15" i="1"/>
  <c r="D266" i="3"/>
  <c r="P38" i="1"/>
  <c r="J18" i="1"/>
  <c r="O17" i="1"/>
  <c r="F271" i="3"/>
  <c r="E179" i="3"/>
  <c r="F290" i="3"/>
  <c r="E128" i="3"/>
  <c r="F23" i="3"/>
  <c r="E254" i="3"/>
  <c r="F15" i="3"/>
  <c r="E335" i="3"/>
  <c r="F277" i="3"/>
  <c r="E382" i="3"/>
  <c r="D257" i="3"/>
  <c r="C21" i="3"/>
  <c r="D330" i="3"/>
  <c r="C325" i="3"/>
  <c r="D273" i="3"/>
  <c r="D166" i="3"/>
  <c r="D188" i="3"/>
  <c r="C158" i="3"/>
  <c r="C27" i="3"/>
  <c r="C318" i="3"/>
  <c r="C206" i="3"/>
  <c r="C357" i="3"/>
  <c r="C320" i="3"/>
  <c r="F127" i="3"/>
  <c r="F26" i="3"/>
  <c r="F123" i="3"/>
  <c r="E303" i="3"/>
  <c r="E379" i="3"/>
  <c r="D251" i="3"/>
  <c r="D35" i="3"/>
  <c r="D218" i="3"/>
  <c r="D286" i="3"/>
  <c r="C328" i="3"/>
  <c r="C146" i="3"/>
  <c r="C12" i="3"/>
  <c r="C342" i="3"/>
  <c r="C280" i="3"/>
  <c r="C326" i="3"/>
  <c r="B31" i="1"/>
  <c r="F354" i="3"/>
  <c r="F226" i="3"/>
  <c r="E255" i="3"/>
  <c r="E314" i="3"/>
  <c r="D371" i="3"/>
  <c r="D73" i="3"/>
  <c r="D258" i="3"/>
  <c r="C273" i="3"/>
  <c r="C367" i="3"/>
  <c r="C250" i="3"/>
  <c r="C285" i="3"/>
  <c r="C113" i="3"/>
  <c r="C151" i="3"/>
  <c r="L19" i="1"/>
  <c r="K17" i="1"/>
  <c r="F227" i="3"/>
  <c r="F51" i="3"/>
  <c r="E310" i="3"/>
  <c r="E97" i="3"/>
  <c r="D67" i="3"/>
  <c r="D150" i="3"/>
  <c r="D186" i="3"/>
  <c r="D224" i="3"/>
  <c r="C377" i="3"/>
  <c r="C13" i="3"/>
  <c r="C244" i="3"/>
  <c r="C327" i="3"/>
  <c r="C154" i="3"/>
  <c r="C224" i="3"/>
  <c r="L10" i="1"/>
  <c r="F118" i="3"/>
  <c r="F245" i="3"/>
  <c r="E50" i="3"/>
  <c r="E307" i="3"/>
  <c r="E282" i="3"/>
  <c r="D43" i="3"/>
  <c r="D239" i="3"/>
  <c r="D11" i="3"/>
  <c r="D246" i="3"/>
  <c r="C376" i="3"/>
  <c r="C303" i="3"/>
  <c r="C344" i="3"/>
  <c r="C197" i="3"/>
  <c r="C30" i="3"/>
  <c r="C16" i="3"/>
  <c r="P11" i="1"/>
  <c r="D243" i="3"/>
  <c r="C368" i="3"/>
  <c r="H8" i="1"/>
  <c r="G5" i="1"/>
  <c r="L31" i="1"/>
  <c r="E140" i="3"/>
  <c r="C145" i="3"/>
  <c r="L9" i="1"/>
  <c r="F234" i="3"/>
  <c r="C156" i="3"/>
  <c r="D15" i="1"/>
  <c r="J10" i="1"/>
  <c r="E15" i="1"/>
  <c r="B8" i="1"/>
  <c r="P36" i="1"/>
  <c r="D22" i="3"/>
  <c r="I17" i="1"/>
  <c r="M7" i="1"/>
  <c r="F38" i="1"/>
  <c r="L16" i="1"/>
  <c r="E384" i="3"/>
  <c r="C170" i="3"/>
  <c r="I36" i="1"/>
  <c r="Q6" i="1"/>
  <c r="F165" i="3"/>
  <c r="D274" i="3"/>
  <c r="H9" i="1"/>
  <c r="N38" i="1"/>
  <c r="K21" i="1"/>
  <c r="D313" i="3"/>
  <c r="M9" i="1"/>
  <c r="G7" i="1"/>
  <c r="E38" i="1"/>
  <c r="C322" i="3"/>
  <c r="N5" i="1"/>
  <c r="T8" i="1"/>
  <c r="F144" i="3"/>
  <c r="E138" i="3"/>
  <c r="F253" i="3"/>
  <c r="E56" i="3"/>
  <c r="F143" i="3"/>
  <c r="E269" i="3"/>
  <c r="F11" i="3"/>
  <c r="E375" i="3"/>
  <c r="F137" i="3"/>
  <c r="E364" i="3"/>
  <c r="D230" i="3"/>
  <c r="C348" i="3"/>
  <c r="D202" i="3"/>
  <c r="C162" i="3"/>
  <c r="D297" i="3"/>
  <c r="D69" i="3"/>
  <c r="D194" i="3"/>
  <c r="C76" i="3"/>
  <c r="C200" i="3"/>
  <c r="C229" i="3"/>
  <c r="C56" i="3"/>
  <c r="C132" i="3"/>
  <c r="C188" i="3"/>
  <c r="F31" i="3"/>
  <c r="F169" i="3"/>
  <c r="F17" i="3"/>
  <c r="E215" i="3"/>
  <c r="E351" i="3"/>
  <c r="D262" i="3"/>
  <c r="D206" i="3"/>
  <c r="D172" i="3"/>
  <c r="D138" i="3"/>
  <c r="C46" i="3"/>
  <c r="C82" i="3"/>
  <c r="C128" i="3"/>
  <c r="C209" i="3"/>
  <c r="C166" i="3"/>
  <c r="C286" i="3"/>
  <c r="F300" i="3"/>
  <c r="F48" i="3"/>
  <c r="F347" i="3"/>
  <c r="E287" i="3"/>
  <c r="E18" i="3"/>
  <c r="D27" i="3"/>
  <c r="D342" i="3"/>
  <c r="D18" i="3"/>
  <c r="C284" i="3"/>
  <c r="C28" i="3"/>
  <c r="C230" i="3"/>
  <c r="C78" i="3"/>
  <c r="C129" i="3"/>
  <c r="C134" i="3"/>
  <c r="C36" i="1"/>
  <c r="F75" i="3"/>
  <c r="F133" i="3"/>
  <c r="F309" i="3"/>
  <c r="E356" i="3"/>
  <c r="E259" i="3"/>
  <c r="D49" i="3"/>
  <c r="D117" i="3"/>
  <c r="D163" i="3"/>
  <c r="D107" i="3"/>
  <c r="C23" i="3"/>
  <c r="C219" i="3"/>
  <c r="C272" i="3"/>
  <c r="C130" i="3"/>
  <c r="C258" i="3"/>
  <c r="C107" i="3"/>
  <c r="F3" i="2"/>
  <c r="F105" i="3"/>
  <c r="F294" i="3"/>
  <c r="E212" i="3"/>
  <c r="E162" i="3"/>
  <c r="E39" i="3"/>
  <c r="D216" i="3"/>
  <c r="D10" i="3"/>
  <c r="D318" i="3"/>
  <c r="C257" i="3"/>
  <c r="C84" i="3"/>
  <c r="C102" i="3"/>
  <c r="C294" i="3"/>
  <c r="C10" i="3"/>
  <c r="C237" i="3"/>
  <c r="I20" i="1"/>
  <c r="E31" i="1"/>
  <c r="D259" i="3"/>
  <c r="K32" i="1"/>
  <c r="P6" i="1"/>
  <c r="P8" i="1"/>
  <c r="T15" i="1"/>
  <c r="E107" i="3"/>
  <c r="C359" i="3"/>
  <c r="I19" i="1"/>
  <c r="E345" i="3"/>
  <c r="C222" i="3"/>
  <c r="G36" i="1"/>
  <c r="D30" i="1"/>
  <c r="J5" i="1"/>
  <c r="J30" i="1"/>
  <c r="B36" i="1"/>
  <c r="D126" i="3"/>
  <c r="O8" i="1"/>
  <c r="O31" i="1"/>
  <c r="F37" i="1"/>
  <c r="E30" i="1"/>
  <c r="E245" i="3"/>
  <c r="C55" i="3"/>
  <c r="O9" i="1"/>
  <c r="T5" i="1"/>
  <c r="F370" i="3"/>
  <c r="D129" i="3"/>
  <c r="N32" i="1"/>
  <c r="H3" i="2"/>
  <c r="Q38" i="1"/>
  <c r="C91" i="3"/>
  <c r="H6" i="1"/>
  <c r="D8" i="1"/>
  <c r="F88" i="3"/>
  <c r="C267" i="3"/>
  <c r="D388" i="3"/>
  <c r="F9" i="3"/>
  <c r="F223" i="3"/>
  <c r="E355" i="3"/>
  <c r="F216" i="3"/>
  <c r="E132" i="3"/>
  <c r="F252" i="3"/>
  <c r="E69" i="3"/>
  <c r="F134" i="3"/>
  <c r="E172" i="3"/>
  <c r="F368" i="3"/>
  <c r="E45" i="3"/>
  <c r="D208" i="3"/>
  <c r="C9" i="1"/>
  <c r="D357" i="3"/>
  <c r="O37" i="1"/>
  <c r="D80" i="3"/>
  <c r="D225" i="3"/>
  <c r="D193" i="3"/>
  <c r="C123" i="3"/>
  <c r="C114" i="3"/>
  <c r="C380" i="3"/>
  <c r="C60" i="3"/>
  <c r="C235" i="3"/>
  <c r="C194" i="3"/>
  <c r="F207" i="3"/>
  <c r="F344" i="3"/>
  <c r="F264" i="3"/>
  <c r="E283" i="3"/>
  <c r="E91" i="3"/>
  <c r="D161" i="3"/>
  <c r="D60" i="3"/>
  <c r="D15" i="3"/>
  <c r="D173" i="3"/>
  <c r="C308" i="3"/>
  <c r="C340" i="3"/>
  <c r="C385" i="3"/>
  <c r="C269" i="3"/>
  <c r="C69" i="3"/>
  <c r="C138" i="3"/>
  <c r="F99" i="3"/>
  <c r="F116" i="3"/>
  <c r="E257" i="3"/>
  <c r="E169" i="3"/>
  <c r="E238" i="3"/>
  <c r="D332" i="3"/>
  <c r="D269" i="3"/>
  <c r="D79" i="3"/>
  <c r="C236" i="3"/>
  <c r="C329" i="3"/>
  <c r="C108" i="3"/>
  <c r="C66" i="3"/>
  <c r="C299" i="3"/>
  <c r="C198" i="3"/>
  <c r="J6" i="1"/>
  <c r="F158" i="3"/>
  <c r="F40" i="3"/>
  <c r="F135" i="3"/>
  <c r="E55" i="3"/>
  <c r="E30" i="3"/>
  <c r="D131" i="3"/>
  <c r="D375" i="3"/>
  <c r="D30" i="3"/>
  <c r="D293" i="3"/>
  <c r="C17" i="3"/>
  <c r="C332" i="3"/>
  <c r="C335" i="3"/>
  <c r="C304" i="3"/>
  <c r="C18" i="3"/>
  <c r="C242" i="3"/>
  <c r="J38" i="1"/>
  <c r="F220" i="3"/>
  <c r="F87" i="3"/>
  <c r="E84" i="3"/>
  <c r="E130" i="3"/>
  <c r="D213" i="3"/>
  <c r="D179" i="3"/>
  <c r="D187" i="3"/>
  <c r="D234" i="3"/>
  <c r="C352" i="3"/>
  <c r="C195" i="3"/>
  <c r="C115" i="3"/>
  <c r="C52" i="3"/>
  <c r="C187" i="3"/>
  <c r="C234" i="3"/>
  <c r="J36" i="1"/>
  <c r="K37" i="1"/>
  <c r="D368" i="3"/>
  <c r="I10" i="1"/>
  <c r="B30" i="1"/>
  <c r="T17" i="1"/>
  <c r="J21" i="1"/>
  <c r="D56" i="3"/>
  <c r="C191" i="3"/>
  <c r="C11" i="1"/>
  <c r="E316" i="3"/>
  <c r="C281" i="3"/>
  <c r="N6" i="1"/>
  <c r="D9" i="1"/>
  <c r="G3" i="2"/>
  <c r="H10" i="1"/>
  <c r="D11" i="1"/>
  <c r="C31" i="3"/>
  <c r="K8" i="1"/>
  <c r="G11" i="1"/>
  <c r="H21" i="1"/>
  <c r="D100" i="3"/>
  <c r="E261" i="3"/>
  <c r="C334" i="3"/>
  <c r="D4" i="2"/>
  <c r="C245" i="3"/>
  <c r="E67" i="3"/>
  <c r="C293" i="3"/>
  <c r="N36" i="1"/>
  <c r="J37" i="1"/>
  <c r="F350" i="3"/>
  <c r="C190" i="3"/>
  <c r="Q7" i="1"/>
  <c r="K30" i="1"/>
  <c r="F100" i="3"/>
  <c r="C339" i="3"/>
  <c r="K10" i="1"/>
  <c r="B6" i="1"/>
  <c r="B7" i="1"/>
  <c r="B5" i="1"/>
  <c r="C5" i="1"/>
  <c r="E17" i="1"/>
  <c r="C7" i="1"/>
  <c r="C6" i="1"/>
  <c r="C18" i="1" l="1"/>
  <c r="A17" i="1"/>
  <c r="D17" i="1"/>
  <c r="E18" i="1"/>
  <c r="A18" i="1"/>
  <c r="B17" i="1"/>
  <c r="C19" i="1" l="1"/>
  <c r="C20" i="1" s="1"/>
  <c r="D18" i="1"/>
  <c r="B18" i="1"/>
  <c r="D20" i="1"/>
  <c r="B19" i="1"/>
  <c r="C21" i="1" l="1"/>
  <c r="C22" i="1" s="1"/>
  <c r="A21" i="1"/>
  <c r="D22" i="1"/>
  <c r="E19" i="1"/>
  <c r="A22" i="1"/>
  <c r="B20" i="1"/>
  <c r="E22" i="1"/>
  <c r="A19" i="1"/>
  <c r="A20" i="1"/>
  <c r="D19" i="1"/>
  <c r="E20" i="1"/>
  <c r="B22" i="1"/>
  <c r="C23" i="1" l="1"/>
  <c r="B23" i="1"/>
  <c r="D23" i="1"/>
  <c r="E23" i="1"/>
  <c r="D21" i="1"/>
  <c r="E21" i="1"/>
  <c r="B21" i="1"/>
  <c r="A23" i="1"/>
  <c r="C24" i="1" l="1"/>
  <c r="A24" i="1"/>
  <c r="B24" i="1"/>
  <c r="E24" i="1"/>
  <c r="B26" i="1" l="1"/>
  <c r="B25" i="1"/>
  <c r="E25" i="1"/>
  <c r="A25" i="1"/>
  <c r="D24" i="1"/>
  <c r="D25" i="1" l="1"/>
  <c r="C25" i="1" s="1"/>
  <c r="D26" i="1"/>
</calcChain>
</file>

<file path=xl/sharedStrings.xml><?xml version="1.0" encoding="utf-8"?>
<sst xmlns="http://schemas.openxmlformats.org/spreadsheetml/2006/main" count="1441" uniqueCount="1001">
  <si>
    <t>GDAX</t>
  </si>
  <si>
    <t>Ticker</t>
  </si>
  <si>
    <t>BID</t>
  </si>
  <si>
    <t>ASK</t>
  </si>
  <si>
    <t>LAST_PRICE</t>
  </si>
  <si>
    <t>ETH-USD</t>
  </si>
  <si>
    <t>BTC-USD</t>
  </si>
  <si>
    <t>BINANCE</t>
  </si>
  <si>
    <t>LOW</t>
  </si>
  <si>
    <t>HIGH</t>
  </si>
  <si>
    <t>OPEN</t>
  </si>
  <si>
    <t>ethusdt</t>
  </si>
  <si>
    <t>btcusdt</t>
  </si>
  <si>
    <t>PRICE%</t>
  </si>
  <si>
    <t>TRADES</t>
  </si>
  <si>
    <t>PRICE_CHANGE</t>
  </si>
  <si>
    <t>ltcusdt</t>
  </si>
  <si>
    <t>Spread</t>
  </si>
  <si>
    <t>VOL</t>
  </si>
  <si>
    <t>BID_DEPTH</t>
  </si>
  <si>
    <t>ASK_DEPTH</t>
  </si>
  <si>
    <t>BID_DEPTH_SIZE</t>
  </si>
  <si>
    <t>ASK_DEPTH_SIZE</t>
  </si>
  <si>
    <t>ASK_SIZE</t>
  </si>
  <si>
    <t>BID_SIZE</t>
  </si>
  <si>
    <t>CLOSE</t>
  </si>
  <si>
    <t>xrpusdt</t>
  </si>
  <si>
    <t>neobtc</t>
  </si>
  <si>
    <t>xrpbtc</t>
  </si>
  <si>
    <t>trxbtc</t>
  </si>
  <si>
    <t>Application.RTD.ThrottleInterval=0</t>
  </si>
  <si>
    <t>QUOTE_VOL</t>
  </si>
  <si>
    <t>TRADE_ID</t>
  </si>
  <si>
    <t>BUYER_IS_MAKER</t>
  </si>
  <si>
    <t>BINANCE_DEPTH</t>
  </si>
  <si>
    <t>BINANCE_TRADE</t>
  </si>
  <si>
    <t>BINANCE_24H</t>
  </si>
  <si>
    <t>BINANCE_CANDLE</t>
  </si>
  <si>
    <t>SYMBOL</t>
  </si>
  <si>
    <t>OPEN_TIME</t>
  </si>
  <si>
    <t>CLOSE_TIME</t>
  </si>
  <si>
    <t>FINAL</t>
  </si>
  <si>
    <t>INTERVAL</t>
  </si>
  <si>
    <t>Event_Time</t>
  </si>
  <si>
    <t>TAKE_BUY_VOL</t>
  </si>
  <si>
    <t>TAKE_BUY_QUOTE_VOL</t>
  </si>
  <si>
    <t>FIRST_ID</t>
  </si>
  <si>
    <t>LAST_ID</t>
  </si>
  <si>
    <t>PRICE</t>
  </si>
  <si>
    <t>QUANTITY</t>
  </si>
  <si>
    <t>TRADE_TIME</t>
  </si>
  <si>
    <t>open_24h</t>
  </si>
  <si>
    <t>high_24h</t>
  </si>
  <si>
    <t>low_24h</t>
  </si>
  <si>
    <t>volume_24h</t>
  </si>
  <si>
    <t>BINANCE_HISTORY</t>
  </si>
  <si>
    <t>crypto</t>
  </si>
  <si>
    <t>Range</t>
  </si>
  <si>
    <t>1 hour</t>
  </si>
  <si>
    <t>ETHUSDT</t>
  </si>
  <si>
    <t>CLOCK</t>
  </si>
  <si>
    <t>DRIFT</t>
  </si>
  <si>
    <t>EXCHANGE_TIME</t>
  </si>
  <si>
    <t>EXCHANGE_TIMEZONE</t>
  </si>
  <si>
    <t>EXCHANGE_SYMBOLS</t>
  </si>
  <si>
    <t>BASE_ASSET</t>
  </si>
  <si>
    <t>BASE_ASSET_PRECISION</t>
  </si>
  <si>
    <t>ICEBERG_ALLOWED</t>
  </si>
  <si>
    <t>NAME</t>
  </si>
  <si>
    <t>ORDER_TYPES</t>
  </si>
  <si>
    <t>QUOTE_ASSET</t>
  </si>
  <si>
    <t>QUOTE_ASSET_PRECISION</t>
  </si>
  <si>
    <t>STATUS</t>
  </si>
  <si>
    <t>EXCHANGE_INFO</t>
  </si>
  <si>
    <t>1 Minute</t>
  </si>
  <si>
    <t>spread</t>
  </si>
  <si>
    <t>Vol</t>
  </si>
  <si>
    <t>Symbol</t>
  </si>
  <si>
    <t>[0]</t>
  </si>
  <si>
    <t>ETHBTC</t>
  </si>
  <si>
    <t>[1]</t>
  </si>
  <si>
    <t>LTCBTC</t>
  </si>
  <si>
    <t>[2]</t>
  </si>
  <si>
    <t>BNBBTC</t>
  </si>
  <si>
    <t>[3]</t>
  </si>
  <si>
    <t>NEOBTC</t>
  </si>
  <si>
    <t>[4]</t>
  </si>
  <si>
    <t>QTUMETH</t>
  </si>
  <si>
    <t>[5]</t>
  </si>
  <si>
    <t>EOSETH</t>
  </si>
  <si>
    <t>[6]</t>
  </si>
  <si>
    <t>SNTETH</t>
  </si>
  <si>
    <t>[7]</t>
  </si>
  <si>
    <t>BNTETH</t>
  </si>
  <si>
    <t>[8]</t>
  </si>
  <si>
    <t>BCCBTC</t>
  </si>
  <si>
    <t>[9]</t>
  </si>
  <si>
    <t>GASBTC</t>
  </si>
  <si>
    <t>[10]</t>
  </si>
  <si>
    <t>BNBETH</t>
  </si>
  <si>
    <t>[11]</t>
  </si>
  <si>
    <t>BTCUSDT</t>
  </si>
  <si>
    <t>[12]</t>
  </si>
  <si>
    <t>[13]</t>
  </si>
  <si>
    <t>HSRBTC</t>
  </si>
  <si>
    <t>[14]</t>
  </si>
  <si>
    <t>OAXETH</t>
  </si>
  <si>
    <t>[15]</t>
  </si>
  <si>
    <t>DNTETH</t>
  </si>
  <si>
    <t>[16]</t>
  </si>
  <si>
    <t>MCOETH</t>
  </si>
  <si>
    <t>[17]</t>
  </si>
  <si>
    <t>ICNETH</t>
  </si>
  <si>
    <t>[18]</t>
  </si>
  <si>
    <t>MCOBTC</t>
  </si>
  <si>
    <t>[19]</t>
  </si>
  <si>
    <t>WTCBTC</t>
  </si>
  <si>
    <t>[20]</t>
  </si>
  <si>
    <t>WTCETH</t>
  </si>
  <si>
    <t>[21]</t>
  </si>
  <si>
    <t>LRCBTC</t>
  </si>
  <si>
    <t>[22]</t>
  </si>
  <si>
    <t>LRCETH</t>
  </si>
  <si>
    <t>[23]</t>
  </si>
  <si>
    <t>QTUMBTC</t>
  </si>
  <si>
    <t>[24]</t>
  </si>
  <si>
    <t>YOYOBTC</t>
  </si>
  <si>
    <t>[25]</t>
  </si>
  <si>
    <t>OMGBTC</t>
  </si>
  <si>
    <t>[26]</t>
  </si>
  <si>
    <t>OMGETH</t>
  </si>
  <si>
    <t>[27]</t>
  </si>
  <si>
    <t>ZRXBTC</t>
  </si>
  <si>
    <t>[28]</t>
  </si>
  <si>
    <t>ZRXETH</t>
  </si>
  <si>
    <t>[29]</t>
  </si>
  <si>
    <t>STRATBTC</t>
  </si>
  <si>
    <t>[30]</t>
  </si>
  <si>
    <t>STRATETH</t>
  </si>
  <si>
    <t>[31]</t>
  </si>
  <si>
    <t>SNGLSBTC</t>
  </si>
  <si>
    <t>[32]</t>
  </si>
  <si>
    <t>SNGLSETH</t>
  </si>
  <si>
    <t>[33]</t>
  </si>
  <si>
    <t>BQXBTC</t>
  </si>
  <si>
    <t>[34]</t>
  </si>
  <si>
    <t>BQXETH</t>
  </si>
  <si>
    <t>[35]</t>
  </si>
  <si>
    <t>KNCBTC</t>
  </si>
  <si>
    <t>[36]</t>
  </si>
  <si>
    <t>KNCETH</t>
  </si>
  <si>
    <t>[37]</t>
  </si>
  <si>
    <t>FUNBTC</t>
  </si>
  <si>
    <t>[38]</t>
  </si>
  <si>
    <t>FUNETH</t>
  </si>
  <si>
    <t>[39]</t>
  </si>
  <si>
    <t>SNMBTC</t>
  </si>
  <si>
    <t>[40]</t>
  </si>
  <si>
    <t>SNMETH</t>
  </si>
  <si>
    <t>[41]</t>
  </si>
  <si>
    <t>NEOETH</t>
  </si>
  <si>
    <t>[42]</t>
  </si>
  <si>
    <t>IOTABTC</t>
  </si>
  <si>
    <t>[43]</t>
  </si>
  <si>
    <t>IOTAETH</t>
  </si>
  <si>
    <t>[44]</t>
  </si>
  <si>
    <t>LINKBTC</t>
  </si>
  <si>
    <t>[45]</t>
  </si>
  <si>
    <t>LINKETH</t>
  </si>
  <si>
    <t>[46]</t>
  </si>
  <si>
    <t>XVGBTC</t>
  </si>
  <si>
    <t>[47]</t>
  </si>
  <si>
    <t>XVGETH</t>
  </si>
  <si>
    <t>[48]</t>
  </si>
  <si>
    <t>SALTBTC</t>
  </si>
  <si>
    <t>[49]</t>
  </si>
  <si>
    <t>SALTETH</t>
  </si>
  <si>
    <t>[50]</t>
  </si>
  <si>
    <t>MDABTC</t>
  </si>
  <si>
    <t>[51]</t>
  </si>
  <si>
    <t>MDAETH</t>
  </si>
  <si>
    <t>[52]</t>
  </si>
  <si>
    <t>MTLBTC</t>
  </si>
  <si>
    <t>[53]</t>
  </si>
  <si>
    <t>MTLETH</t>
  </si>
  <si>
    <t>[54]</t>
  </si>
  <si>
    <t>SUBBTC</t>
  </si>
  <si>
    <t>[55]</t>
  </si>
  <si>
    <t>SUBETH</t>
  </si>
  <si>
    <t>[56]</t>
  </si>
  <si>
    <t>EOSBTC</t>
  </si>
  <si>
    <t>[57]</t>
  </si>
  <si>
    <t>SNTBTC</t>
  </si>
  <si>
    <t>[58]</t>
  </si>
  <si>
    <t>ETCETH</t>
  </si>
  <si>
    <t>[59]</t>
  </si>
  <si>
    <t>ETCBTC</t>
  </si>
  <si>
    <t>[60]</t>
  </si>
  <si>
    <t>MTHBTC</t>
  </si>
  <si>
    <t>[61]</t>
  </si>
  <si>
    <t>MTHETH</t>
  </si>
  <si>
    <t>[62]</t>
  </si>
  <si>
    <t>ENGBTC</t>
  </si>
  <si>
    <t>[63]</t>
  </si>
  <si>
    <t>ENGETH</t>
  </si>
  <si>
    <t>[64]</t>
  </si>
  <si>
    <t>DNTBTC</t>
  </si>
  <si>
    <t>[65]</t>
  </si>
  <si>
    <t>ZECBTC</t>
  </si>
  <si>
    <t>[66]</t>
  </si>
  <si>
    <t>ZECETH</t>
  </si>
  <si>
    <t>[67]</t>
  </si>
  <si>
    <t>BNTBTC</t>
  </si>
  <si>
    <t>[68]</t>
  </si>
  <si>
    <t>ASTBTC</t>
  </si>
  <si>
    <t>[69]</t>
  </si>
  <si>
    <t>ASTETH</t>
  </si>
  <si>
    <t>[70]</t>
  </si>
  <si>
    <t>DASHBTC</t>
  </si>
  <si>
    <t>[71]</t>
  </si>
  <si>
    <t>DASHETH</t>
  </si>
  <si>
    <t>[72]</t>
  </si>
  <si>
    <t>OAXBTC</t>
  </si>
  <si>
    <t>[73]</t>
  </si>
  <si>
    <t>ICNBTC</t>
  </si>
  <si>
    <t>[74]</t>
  </si>
  <si>
    <t>BTGBTC</t>
  </si>
  <si>
    <t>[75]</t>
  </si>
  <si>
    <t>BTGETH</t>
  </si>
  <si>
    <t>[76]</t>
  </si>
  <si>
    <t>EVXBTC</t>
  </si>
  <si>
    <t>[77]</t>
  </si>
  <si>
    <t>EVXETH</t>
  </si>
  <si>
    <t>[78]</t>
  </si>
  <si>
    <t>REQBTC</t>
  </si>
  <si>
    <t>[79]</t>
  </si>
  <si>
    <t>REQETH</t>
  </si>
  <si>
    <t>[80]</t>
  </si>
  <si>
    <t>VIBBTC</t>
  </si>
  <si>
    <t>[81]</t>
  </si>
  <si>
    <t>VIBETH</t>
  </si>
  <si>
    <t>[82]</t>
  </si>
  <si>
    <t>HSRETH</t>
  </si>
  <si>
    <t>[83]</t>
  </si>
  <si>
    <t>TRXBTC</t>
  </si>
  <si>
    <t>[84]</t>
  </si>
  <si>
    <t>TRXETH</t>
  </si>
  <si>
    <t>[85]</t>
  </si>
  <si>
    <t>POWRBTC</t>
  </si>
  <si>
    <t>[86]</t>
  </si>
  <si>
    <t>POWRETH</t>
  </si>
  <si>
    <t>[87]</t>
  </si>
  <si>
    <t>ARKBTC</t>
  </si>
  <si>
    <t>[88]</t>
  </si>
  <si>
    <t>ARKETH</t>
  </si>
  <si>
    <t>[89]</t>
  </si>
  <si>
    <t>YOYOETH</t>
  </si>
  <si>
    <t>[90]</t>
  </si>
  <si>
    <t>XRPBTC</t>
  </si>
  <si>
    <t>[91]</t>
  </si>
  <si>
    <t>XRPETH</t>
  </si>
  <si>
    <t>[92]</t>
  </si>
  <si>
    <t>MODBTC</t>
  </si>
  <si>
    <t>[93]</t>
  </si>
  <si>
    <t>MODETH</t>
  </si>
  <si>
    <t>[94]</t>
  </si>
  <si>
    <t>ENJBTC</t>
  </si>
  <si>
    <t>[95]</t>
  </si>
  <si>
    <t>ENJETH</t>
  </si>
  <si>
    <t>[96]</t>
  </si>
  <si>
    <t>STORJBTC</t>
  </si>
  <si>
    <t>[97]</t>
  </si>
  <si>
    <t>STORJETH</t>
  </si>
  <si>
    <t>[98]</t>
  </si>
  <si>
    <t>BNBUSDT</t>
  </si>
  <si>
    <t>[99]</t>
  </si>
  <si>
    <t>VENBNB</t>
  </si>
  <si>
    <t>[100]</t>
  </si>
  <si>
    <t>YOYOBNB</t>
  </si>
  <si>
    <t>[101]</t>
  </si>
  <si>
    <t>POWRBNB</t>
  </si>
  <si>
    <t>[102]</t>
  </si>
  <si>
    <t>VENBTC</t>
  </si>
  <si>
    <t>[103]</t>
  </si>
  <si>
    <t>VENETH</t>
  </si>
  <si>
    <t>[104]</t>
  </si>
  <si>
    <t>KMDBTC</t>
  </si>
  <si>
    <t>[105]</t>
  </si>
  <si>
    <t>KMDETH</t>
  </si>
  <si>
    <t>[106]</t>
  </si>
  <si>
    <t>NULSBNB</t>
  </si>
  <si>
    <t>[107]</t>
  </si>
  <si>
    <t>RCNBTC</t>
  </si>
  <si>
    <t>[108]</t>
  </si>
  <si>
    <t>RCNETH</t>
  </si>
  <si>
    <t>[109]</t>
  </si>
  <si>
    <t>RCNBNB</t>
  </si>
  <si>
    <t>[110]</t>
  </si>
  <si>
    <t>NULSBTC</t>
  </si>
  <si>
    <t>[111]</t>
  </si>
  <si>
    <t>NULSETH</t>
  </si>
  <si>
    <t>[112]</t>
  </si>
  <si>
    <t>RDNBTC</t>
  </si>
  <si>
    <t>[113]</t>
  </si>
  <si>
    <t>RDNETH</t>
  </si>
  <si>
    <t>[114]</t>
  </si>
  <si>
    <t>RDNBNB</t>
  </si>
  <si>
    <t>[115]</t>
  </si>
  <si>
    <t>XMRBTC</t>
  </si>
  <si>
    <t>[116]</t>
  </si>
  <si>
    <t>XMRETH</t>
  </si>
  <si>
    <t>[117]</t>
  </si>
  <si>
    <t>DLTBNB</t>
  </si>
  <si>
    <t>[118]</t>
  </si>
  <si>
    <t>WTCBNB</t>
  </si>
  <si>
    <t>[119]</t>
  </si>
  <si>
    <t>DLTBTC</t>
  </si>
  <si>
    <t>[120]</t>
  </si>
  <si>
    <t>DLTETH</t>
  </si>
  <si>
    <t>[121]</t>
  </si>
  <si>
    <t>AMBBTC</t>
  </si>
  <si>
    <t>[122]</t>
  </si>
  <si>
    <t>AMBETH</t>
  </si>
  <si>
    <t>[123]</t>
  </si>
  <si>
    <t>AMBBNB</t>
  </si>
  <si>
    <t>[124]</t>
  </si>
  <si>
    <t>BCCETH</t>
  </si>
  <si>
    <t>[125]</t>
  </si>
  <si>
    <t>BCCUSDT</t>
  </si>
  <si>
    <t>[126]</t>
  </si>
  <si>
    <t>BCCBNB</t>
  </si>
  <si>
    <t>[127]</t>
  </si>
  <si>
    <t>BATBTC</t>
  </si>
  <si>
    <t>[128]</t>
  </si>
  <si>
    <t>BATETH</t>
  </si>
  <si>
    <t>[129]</t>
  </si>
  <si>
    <t>BATBNB</t>
  </si>
  <si>
    <t>[130]</t>
  </si>
  <si>
    <t>BCPTBTC</t>
  </si>
  <si>
    <t>[131]</t>
  </si>
  <si>
    <t>BCPTETH</t>
  </si>
  <si>
    <t>[132]</t>
  </si>
  <si>
    <t>BCPTBNB</t>
  </si>
  <si>
    <t>[133]</t>
  </si>
  <si>
    <t>ARNBTC</t>
  </si>
  <si>
    <t>[134]</t>
  </si>
  <si>
    <t>ARNETH</t>
  </si>
  <si>
    <t>[135]</t>
  </si>
  <si>
    <t>GVTBTC</t>
  </si>
  <si>
    <t>[136]</t>
  </si>
  <si>
    <t>GVTETH</t>
  </si>
  <si>
    <t>[137]</t>
  </si>
  <si>
    <t>CDTBTC</t>
  </si>
  <si>
    <t>[138]</t>
  </si>
  <si>
    <t>CDTETH</t>
  </si>
  <si>
    <t>[139]</t>
  </si>
  <si>
    <t>GXSBTC</t>
  </si>
  <si>
    <t>[140]</t>
  </si>
  <si>
    <t>GXSETH</t>
  </si>
  <si>
    <t>[141]</t>
  </si>
  <si>
    <t>NEOUSDT</t>
  </si>
  <si>
    <t>[142]</t>
  </si>
  <si>
    <t>NEOBNB</t>
  </si>
  <si>
    <t>[143]</t>
  </si>
  <si>
    <t>POEBTC</t>
  </si>
  <si>
    <t>[144]</t>
  </si>
  <si>
    <t>POEETH</t>
  </si>
  <si>
    <t>[145]</t>
  </si>
  <si>
    <t>QSPBTC</t>
  </si>
  <si>
    <t>[146]</t>
  </si>
  <si>
    <t>QSPETH</t>
  </si>
  <si>
    <t>[147]</t>
  </si>
  <si>
    <t>QSPBNB</t>
  </si>
  <si>
    <t>[148]</t>
  </si>
  <si>
    <t>BTSBTC</t>
  </si>
  <si>
    <t>[149]</t>
  </si>
  <si>
    <t>BTSETH</t>
  </si>
  <si>
    <t>[150]</t>
  </si>
  <si>
    <t>BTSBNB</t>
  </si>
  <si>
    <t>[151]</t>
  </si>
  <si>
    <t>XZCBTC</t>
  </si>
  <si>
    <t>[152]</t>
  </si>
  <si>
    <t>XZCETH</t>
  </si>
  <si>
    <t>[153]</t>
  </si>
  <si>
    <t>XZCBNB</t>
  </si>
  <si>
    <t>[154]</t>
  </si>
  <si>
    <t>LSKBTC</t>
  </si>
  <si>
    <t>[155]</t>
  </si>
  <si>
    <t>LSKETH</t>
  </si>
  <si>
    <t>[156]</t>
  </si>
  <si>
    <t>LSKBNB</t>
  </si>
  <si>
    <t>[157]</t>
  </si>
  <si>
    <t>TNTBTC</t>
  </si>
  <si>
    <t>[158]</t>
  </si>
  <si>
    <t>TNTETH</t>
  </si>
  <si>
    <t>[159]</t>
  </si>
  <si>
    <t>FUELBTC</t>
  </si>
  <si>
    <t>[160]</t>
  </si>
  <si>
    <t>FUELETH</t>
  </si>
  <si>
    <t>[161]</t>
  </si>
  <si>
    <t>MANABTC</t>
  </si>
  <si>
    <t>[162]</t>
  </si>
  <si>
    <t>MANAETH</t>
  </si>
  <si>
    <t>[163]</t>
  </si>
  <si>
    <t>BCDBTC</t>
  </si>
  <si>
    <t>[164]</t>
  </si>
  <si>
    <t>BCDETH</t>
  </si>
  <si>
    <t>[165]</t>
  </si>
  <si>
    <t>DGDBTC</t>
  </si>
  <si>
    <t>[166]</t>
  </si>
  <si>
    <t>DGDETH</t>
  </si>
  <si>
    <t>[167]</t>
  </si>
  <si>
    <t>IOTABNB</t>
  </si>
  <si>
    <t>[168]</t>
  </si>
  <si>
    <t>ADXBTC</t>
  </si>
  <si>
    <t>[169]</t>
  </si>
  <si>
    <t>ADXETH</t>
  </si>
  <si>
    <t>[170]</t>
  </si>
  <si>
    <t>ADXBNB</t>
  </si>
  <si>
    <t>[171]</t>
  </si>
  <si>
    <t>ADABTC</t>
  </si>
  <si>
    <t>[172]</t>
  </si>
  <si>
    <t>ADAETH</t>
  </si>
  <si>
    <t>[173]</t>
  </si>
  <si>
    <t>PPTBTC</t>
  </si>
  <si>
    <t>[174]</t>
  </si>
  <si>
    <t>PPTETH</t>
  </si>
  <si>
    <t>[175]</t>
  </si>
  <si>
    <t>CMTBTC</t>
  </si>
  <si>
    <t>[176]</t>
  </si>
  <si>
    <t>CMTETH</t>
  </si>
  <si>
    <t>[177]</t>
  </si>
  <si>
    <t>CMTBNB</t>
  </si>
  <si>
    <t>[178]</t>
  </si>
  <si>
    <t>XLMBTC</t>
  </si>
  <si>
    <t>[179]</t>
  </si>
  <si>
    <t>XLMETH</t>
  </si>
  <si>
    <t>[180]</t>
  </si>
  <si>
    <t>XLMBNB</t>
  </si>
  <si>
    <t>[181]</t>
  </si>
  <si>
    <t>CNDBTC</t>
  </si>
  <si>
    <t>[182]</t>
  </si>
  <si>
    <t>CNDETH</t>
  </si>
  <si>
    <t>[183]</t>
  </si>
  <si>
    <t>CNDBNB</t>
  </si>
  <si>
    <t>[184]</t>
  </si>
  <si>
    <t>LENDBTC</t>
  </si>
  <si>
    <t>[185]</t>
  </si>
  <si>
    <t>LENDETH</t>
  </si>
  <si>
    <t>[186]</t>
  </si>
  <si>
    <t>WABIBTC</t>
  </si>
  <si>
    <t>[187]</t>
  </si>
  <si>
    <t>WABIETH</t>
  </si>
  <si>
    <t>[188]</t>
  </si>
  <si>
    <t>WABIBNB</t>
  </si>
  <si>
    <t>[189]</t>
  </si>
  <si>
    <t>LTCETH</t>
  </si>
  <si>
    <t>[190]</t>
  </si>
  <si>
    <t>LTCUSDT</t>
  </si>
  <si>
    <t>[191]</t>
  </si>
  <si>
    <t>LTCBNB</t>
  </si>
  <si>
    <t>[192]</t>
  </si>
  <si>
    <t>TNBBTC</t>
  </si>
  <si>
    <t>[193]</t>
  </si>
  <si>
    <t>TNBETH</t>
  </si>
  <si>
    <t>[194]</t>
  </si>
  <si>
    <t>WAVESBTC</t>
  </si>
  <si>
    <t>[195]</t>
  </si>
  <si>
    <t>WAVESETH</t>
  </si>
  <si>
    <t>[196]</t>
  </si>
  <si>
    <t>WAVESBNB</t>
  </si>
  <si>
    <t>[197]</t>
  </si>
  <si>
    <t>GTOBTC</t>
  </si>
  <si>
    <t>[198]</t>
  </si>
  <si>
    <t>GTOETH</t>
  </si>
  <si>
    <t>[199]</t>
  </si>
  <si>
    <t>GTOBNB</t>
  </si>
  <si>
    <t>[200]</t>
  </si>
  <si>
    <t>ICXBTC</t>
  </si>
  <si>
    <t>[201]</t>
  </si>
  <si>
    <t>ICXETH</t>
  </si>
  <si>
    <t>[202]</t>
  </si>
  <si>
    <t>ICXBNB</t>
  </si>
  <si>
    <t>[203]</t>
  </si>
  <si>
    <t>OSTBTC</t>
  </si>
  <si>
    <t>[204]</t>
  </si>
  <si>
    <t>OSTETH</t>
  </si>
  <si>
    <t>[205]</t>
  </si>
  <si>
    <t>OSTBNB</t>
  </si>
  <si>
    <t>[206]</t>
  </si>
  <si>
    <t>ELFBTC</t>
  </si>
  <si>
    <t>[207]</t>
  </si>
  <si>
    <t>ELFETH</t>
  </si>
  <si>
    <t>[208]</t>
  </si>
  <si>
    <t>AIONBTC</t>
  </si>
  <si>
    <t>[209]</t>
  </si>
  <si>
    <t>AIONETH</t>
  </si>
  <si>
    <t>[210]</t>
  </si>
  <si>
    <t>AIONBNB</t>
  </si>
  <si>
    <t>[211]</t>
  </si>
  <si>
    <t>NEBLBTC</t>
  </si>
  <si>
    <t>[212]</t>
  </si>
  <si>
    <t>NEBLETH</t>
  </si>
  <si>
    <t>[213]</t>
  </si>
  <si>
    <t>NEBLBNB</t>
  </si>
  <si>
    <t>[214]</t>
  </si>
  <si>
    <t>BRDBTC</t>
  </si>
  <si>
    <t>[215]</t>
  </si>
  <si>
    <t>BRDETH</t>
  </si>
  <si>
    <t>[216]</t>
  </si>
  <si>
    <t>BRDBNB</t>
  </si>
  <si>
    <t>[217]</t>
  </si>
  <si>
    <t>MCOBNB</t>
  </si>
  <si>
    <t>[218]</t>
  </si>
  <si>
    <t>EDOBTC</t>
  </si>
  <si>
    <t>[219]</t>
  </si>
  <si>
    <t>EDOETH</t>
  </si>
  <si>
    <t>[220]</t>
  </si>
  <si>
    <t>WINGSBTC</t>
  </si>
  <si>
    <t>[221]</t>
  </si>
  <si>
    <t>WINGSETH</t>
  </si>
  <si>
    <t>[222]</t>
  </si>
  <si>
    <t>NAVBTC</t>
  </si>
  <si>
    <t>[223]</t>
  </si>
  <si>
    <t>NAVETH</t>
  </si>
  <si>
    <t>[224]</t>
  </si>
  <si>
    <t>NAVBNB</t>
  </si>
  <si>
    <t>[225]</t>
  </si>
  <si>
    <t>LUNBTC</t>
  </si>
  <si>
    <t>[226]</t>
  </si>
  <si>
    <t>LUNETH</t>
  </si>
  <si>
    <t>[227]</t>
  </si>
  <si>
    <t>TRIGBTC</t>
  </si>
  <si>
    <t>[228]</t>
  </si>
  <si>
    <t>TRIGETH</t>
  </si>
  <si>
    <t>[229]</t>
  </si>
  <si>
    <t>TRIGBNB</t>
  </si>
  <si>
    <t>[230]</t>
  </si>
  <si>
    <t>APPCBTC</t>
  </si>
  <si>
    <t>[231]</t>
  </si>
  <si>
    <t>APPCETH</t>
  </si>
  <si>
    <t>[232]</t>
  </si>
  <si>
    <t>APPCBNB</t>
  </si>
  <si>
    <t>[233]</t>
  </si>
  <si>
    <t>VIBEBTC</t>
  </si>
  <si>
    <t>[234]</t>
  </si>
  <si>
    <t>VIBEETH</t>
  </si>
  <si>
    <t>[235]</t>
  </si>
  <si>
    <t>RLCBTC</t>
  </si>
  <si>
    <t>[236]</t>
  </si>
  <si>
    <t>RLCETH</t>
  </si>
  <si>
    <t>[237]</t>
  </si>
  <si>
    <t>RLCBNB</t>
  </si>
  <si>
    <t>[238]</t>
  </si>
  <si>
    <t>INSBTC</t>
  </si>
  <si>
    <t>[239]</t>
  </si>
  <si>
    <t>INSETH</t>
  </si>
  <si>
    <t>[240]</t>
  </si>
  <si>
    <t>PIVXBTC</t>
  </si>
  <si>
    <t>[241]</t>
  </si>
  <si>
    <t>PIVXETH</t>
  </si>
  <si>
    <t>[242]</t>
  </si>
  <si>
    <t>PIVXBNB</t>
  </si>
  <si>
    <t>[243]</t>
  </si>
  <si>
    <t>IOSTBTC</t>
  </si>
  <si>
    <t>[244]</t>
  </si>
  <si>
    <t>IOSTETH</t>
  </si>
  <si>
    <t>[245]</t>
  </si>
  <si>
    <t>CHATBTC</t>
  </si>
  <si>
    <t>[246]</t>
  </si>
  <si>
    <t>CHATETH</t>
  </si>
  <si>
    <t>[247]</t>
  </si>
  <si>
    <t>STEEMBTC</t>
  </si>
  <si>
    <t>[248]</t>
  </si>
  <si>
    <t>STEEMETH</t>
  </si>
  <si>
    <t>[249]</t>
  </si>
  <si>
    <t>STEEMBNB</t>
  </si>
  <si>
    <t>[250]</t>
  </si>
  <si>
    <t>NANOBTC</t>
  </si>
  <si>
    <t>[251]</t>
  </si>
  <si>
    <t>NANOETH</t>
  </si>
  <si>
    <t>[252]</t>
  </si>
  <si>
    <t>NANOBNB</t>
  </si>
  <si>
    <t>[253]</t>
  </si>
  <si>
    <t>VIABTC</t>
  </si>
  <si>
    <t>[254]</t>
  </si>
  <si>
    <t>VIAETH</t>
  </si>
  <si>
    <t>[255]</t>
  </si>
  <si>
    <t>VIABNB</t>
  </si>
  <si>
    <t>[256]</t>
  </si>
  <si>
    <t>BLZBTC</t>
  </si>
  <si>
    <t>[257]</t>
  </si>
  <si>
    <t>BLZETH</t>
  </si>
  <si>
    <t>[258]</t>
  </si>
  <si>
    <t>BLZBNB</t>
  </si>
  <si>
    <t>[259]</t>
  </si>
  <si>
    <t>AEBTC</t>
  </si>
  <si>
    <t>[260]</t>
  </si>
  <si>
    <t>AEETH</t>
  </si>
  <si>
    <t>[261]</t>
  </si>
  <si>
    <t>AEBNB</t>
  </si>
  <si>
    <t>[262]</t>
  </si>
  <si>
    <t>RPXBTC</t>
  </si>
  <si>
    <t>[263]</t>
  </si>
  <si>
    <t>RPXETH</t>
  </si>
  <si>
    <t>[264]</t>
  </si>
  <si>
    <t>RPXBNB</t>
  </si>
  <si>
    <t>[265]</t>
  </si>
  <si>
    <t>NCASHBTC</t>
  </si>
  <si>
    <t>[266]</t>
  </si>
  <si>
    <t>NCASHETH</t>
  </si>
  <si>
    <t>[267]</t>
  </si>
  <si>
    <t>NCASHBNB</t>
  </si>
  <si>
    <t>[268]</t>
  </si>
  <si>
    <t>POABTC</t>
  </si>
  <si>
    <t>[269]</t>
  </si>
  <si>
    <t>POAETH</t>
  </si>
  <si>
    <t>[270]</t>
  </si>
  <si>
    <t>POABNB</t>
  </si>
  <si>
    <t>[271]</t>
  </si>
  <si>
    <t>ZILBTC</t>
  </si>
  <si>
    <t>[272]</t>
  </si>
  <si>
    <t>ZILETH</t>
  </si>
  <si>
    <t>[273]</t>
  </si>
  <si>
    <t>ZILBNB</t>
  </si>
  <si>
    <t>[274]</t>
  </si>
  <si>
    <t>ONTBTC</t>
  </si>
  <si>
    <t>[275]</t>
  </si>
  <si>
    <t>ONTETH</t>
  </si>
  <si>
    <t>[276]</t>
  </si>
  <si>
    <t>ONTBNB</t>
  </si>
  <si>
    <t>[277]</t>
  </si>
  <si>
    <t>STORMBTC</t>
  </si>
  <si>
    <t>[278]</t>
  </si>
  <si>
    <t>STORMETH</t>
  </si>
  <si>
    <t>[279]</t>
  </si>
  <si>
    <t>STORMBNB</t>
  </si>
  <si>
    <t>[280]</t>
  </si>
  <si>
    <t>QTUMBNB</t>
  </si>
  <si>
    <t>[281]</t>
  </si>
  <si>
    <t>QTUMUSDT</t>
  </si>
  <si>
    <t>[282]</t>
  </si>
  <si>
    <t>XEMBTC</t>
  </si>
  <si>
    <t>[283]</t>
  </si>
  <si>
    <t>XEMETH</t>
  </si>
  <si>
    <t>[284]</t>
  </si>
  <si>
    <t>XEMBNB</t>
  </si>
  <si>
    <t>[285]</t>
  </si>
  <si>
    <t>WANBTC</t>
  </si>
  <si>
    <t>[286]</t>
  </si>
  <si>
    <t>WANETH</t>
  </si>
  <si>
    <t>[287]</t>
  </si>
  <si>
    <t>WANBNB</t>
  </si>
  <si>
    <t>[288]</t>
  </si>
  <si>
    <t>WPRBTC</t>
  </si>
  <si>
    <t>[289]</t>
  </si>
  <si>
    <t>WPRETH</t>
  </si>
  <si>
    <t>[290]</t>
  </si>
  <si>
    <t>QLCBTC</t>
  </si>
  <si>
    <t>[291]</t>
  </si>
  <si>
    <t>QLCETH</t>
  </si>
  <si>
    <t>[292]</t>
  </si>
  <si>
    <t>SYSBTC</t>
  </si>
  <si>
    <t>[293]</t>
  </si>
  <si>
    <t>SYSETH</t>
  </si>
  <si>
    <t>[294]</t>
  </si>
  <si>
    <t>SYSBNB</t>
  </si>
  <si>
    <t>[295]</t>
  </si>
  <si>
    <t>QLCBNB</t>
  </si>
  <si>
    <t>[296]</t>
  </si>
  <si>
    <t>GRSBTC</t>
  </si>
  <si>
    <t>[297]</t>
  </si>
  <si>
    <t>GRSETH</t>
  </si>
  <si>
    <t>[298]</t>
  </si>
  <si>
    <t>ADAUSDT</t>
  </si>
  <si>
    <t>[299]</t>
  </si>
  <si>
    <t>ADABNB</t>
  </si>
  <si>
    <t>[300]</t>
  </si>
  <si>
    <t>CLOAKBTC</t>
  </si>
  <si>
    <t>[301]</t>
  </si>
  <si>
    <t>CLOAKETH</t>
  </si>
  <si>
    <t>[302]</t>
  </si>
  <si>
    <t>GNTBTC</t>
  </si>
  <si>
    <t>[303]</t>
  </si>
  <si>
    <t>GNTETH</t>
  </si>
  <si>
    <t>[304]</t>
  </si>
  <si>
    <t>GNTBNB</t>
  </si>
  <si>
    <t>[305]</t>
  </si>
  <si>
    <t>LOOMBTC</t>
  </si>
  <si>
    <t>[306]</t>
  </si>
  <si>
    <t>LOOMETH</t>
  </si>
  <si>
    <t>[307]</t>
  </si>
  <si>
    <t>LOOMBNB</t>
  </si>
  <si>
    <t>[308]</t>
  </si>
  <si>
    <t>XRPUSDT</t>
  </si>
  <si>
    <t>[309]</t>
  </si>
  <si>
    <t>BCNBTC</t>
  </si>
  <si>
    <t>[310]</t>
  </si>
  <si>
    <t>BCNETH</t>
  </si>
  <si>
    <t>[311]</t>
  </si>
  <si>
    <t>BCNBNB</t>
  </si>
  <si>
    <t>[312]</t>
  </si>
  <si>
    <t>REPBTC</t>
  </si>
  <si>
    <t>[313]</t>
  </si>
  <si>
    <t>REPETH</t>
  </si>
  <si>
    <t>[314]</t>
  </si>
  <si>
    <t>REPBNB</t>
  </si>
  <si>
    <t>[315]</t>
  </si>
  <si>
    <t>TUSDBTC</t>
  </si>
  <si>
    <t>[316]</t>
  </si>
  <si>
    <t>TUSDETH</t>
  </si>
  <si>
    <t>[317]</t>
  </si>
  <si>
    <t>TUSDBNB</t>
  </si>
  <si>
    <t>[318]</t>
  </si>
  <si>
    <t>ZENBTC</t>
  </si>
  <si>
    <t>[319]</t>
  </si>
  <si>
    <t>ZENETH</t>
  </si>
  <si>
    <t>[320]</t>
  </si>
  <si>
    <t>ZENBNB</t>
  </si>
  <si>
    <t>[321]</t>
  </si>
  <si>
    <t>SKYBTC</t>
  </si>
  <si>
    <t>[322]</t>
  </si>
  <si>
    <t>SKYETH</t>
  </si>
  <si>
    <t>[323]</t>
  </si>
  <si>
    <t>SKYBNB</t>
  </si>
  <si>
    <t>[324]</t>
  </si>
  <si>
    <t>EOSUSDT</t>
  </si>
  <si>
    <t>[325]</t>
  </si>
  <si>
    <t>EOSBNB</t>
  </si>
  <si>
    <t>[326]</t>
  </si>
  <si>
    <t>CVCBTC</t>
  </si>
  <si>
    <t>[327]</t>
  </si>
  <si>
    <t>CVCETH</t>
  </si>
  <si>
    <t>[328]</t>
  </si>
  <si>
    <t>CVCBNB</t>
  </si>
  <si>
    <t>[329]</t>
  </si>
  <si>
    <t>THETABTC</t>
  </si>
  <si>
    <t>[330]</t>
  </si>
  <si>
    <t>THETAETH</t>
  </si>
  <si>
    <t>[331]</t>
  </si>
  <si>
    <t>THETABNB</t>
  </si>
  <si>
    <t>[332]</t>
  </si>
  <si>
    <t>XRPBNB</t>
  </si>
  <si>
    <t>[333]</t>
  </si>
  <si>
    <t>TUSDUSDT</t>
  </si>
  <si>
    <t>[334]</t>
  </si>
  <si>
    <t>IOTAUSDT</t>
  </si>
  <si>
    <t>[335]</t>
  </si>
  <si>
    <t>XLMUSDT</t>
  </si>
  <si>
    <t>[336]</t>
  </si>
  <si>
    <t>IOTXBTC</t>
  </si>
  <si>
    <t>[337]</t>
  </si>
  <si>
    <t>IOTXETH</t>
  </si>
  <si>
    <t>[338]</t>
  </si>
  <si>
    <t>QKCBTC</t>
  </si>
  <si>
    <t>[339]</t>
  </si>
  <si>
    <t>QKCETH</t>
  </si>
  <si>
    <t>[340]</t>
  </si>
  <si>
    <t>AGIBTC</t>
  </si>
  <si>
    <t>[341]</t>
  </si>
  <si>
    <t>AGIETH</t>
  </si>
  <si>
    <t>[342]</t>
  </si>
  <si>
    <t>AGIBNB</t>
  </si>
  <si>
    <t>[343]</t>
  </si>
  <si>
    <t>NXSBTC</t>
  </si>
  <si>
    <t>[344]</t>
  </si>
  <si>
    <t>NXSETH</t>
  </si>
  <si>
    <t>[345]</t>
  </si>
  <si>
    <t>NXSBNB</t>
  </si>
  <si>
    <t>[346]</t>
  </si>
  <si>
    <t>ENJBNB</t>
  </si>
  <si>
    <t>[347]</t>
  </si>
  <si>
    <t>DATABTC</t>
  </si>
  <si>
    <t>[348]</t>
  </si>
  <si>
    <t>DATAETH</t>
  </si>
  <si>
    <t>[349]</t>
  </si>
  <si>
    <t>ONTUSDT</t>
  </si>
  <si>
    <t>[350]</t>
  </si>
  <si>
    <t>TRXUSDT</t>
  </si>
  <si>
    <t>[351]</t>
  </si>
  <si>
    <t>ETCUSDT</t>
  </si>
  <si>
    <t>[352]</t>
  </si>
  <si>
    <t>ETCBNB</t>
  </si>
  <si>
    <t>[353]</t>
  </si>
  <si>
    <t>ICXUSDT</t>
  </si>
  <si>
    <t>[354]</t>
  </si>
  <si>
    <t>SCBTC</t>
  </si>
  <si>
    <t>[355]</t>
  </si>
  <si>
    <t>SCETH</t>
  </si>
  <si>
    <t>[356]</t>
  </si>
  <si>
    <t>SCBNB</t>
  </si>
  <si>
    <t>[357]</t>
  </si>
  <si>
    <t>NPXSBTC</t>
  </si>
  <si>
    <t>[358]</t>
  </si>
  <si>
    <t>NPXSETH</t>
  </si>
  <si>
    <t>[359]</t>
  </si>
  <si>
    <t>VENUSDT</t>
  </si>
  <si>
    <t>[360]</t>
  </si>
  <si>
    <t>KEYBTC</t>
  </si>
  <si>
    <t>[361]</t>
  </si>
  <si>
    <t>KEYETH</t>
  </si>
  <si>
    <t>[362]</t>
  </si>
  <si>
    <t>NASBTC</t>
  </si>
  <si>
    <t>[363]</t>
  </si>
  <si>
    <t>NASETH</t>
  </si>
  <si>
    <t>[364]</t>
  </si>
  <si>
    <t>NASBNB</t>
  </si>
  <si>
    <t>[365]</t>
  </si>
  <si>
    <t>MFTBTC</t>
  </si>
  <si>
    <t>[366]</t>
  </si>
  <si>
    <t>MFTETH</t>
  </si>
  <si>
    <t>[367]</t>
  </si>
  <si>
    <t>MFTBNB</t>
  </si>
  <si>
    <t>[368]</t>
  </si>
  <si>
    <t>DENTBTC</t>
  </si>
  <si>
    <t>[369]</t>
  </si>
  <si>
    <t>DENTETH</t>
  </si>
  <si>
    <t>[370]</t>
  </si>
  <si>
    <t>ARDRBTC</t>
  </si>
  <si>
    <t>[371]</t>
  </si>
  <si>
    <t>ARDRETH</t>
  </si>
  <si>
    <t>[372]</t>
  </si>
  <si>
    <t>ARDRBNB</t>
  </si>
  <si>
    <t>[373]</t>
  </si>
  <si>
    <t>NULSUSDT</t>
  </si>
  <si>
    <t>[374]</t>
  </si>
  <si>
    <t>HOTBTC</t>
  </si>
  <si>
    <t>[375]</t>
  </si>
  <si>
    <t>HOTETH</t>
  </si>
  <si>
    <t>[376]</t>
  </si>
  <si>
    <t>VETBTC</t>
  </si>
  <si>
    <t>[377]</t>
  </si>
  <si>
    <t>VETETH</t>
  </si>
  <si>
    <t>[378]</t>
  </si>
  <si>
    <t>VETUSDT</t>
  </si>
  <si>
    <t>[379]</t>
  </si>
  <si>
    <t>VETBNB</t>
  </si>
  <si>
    <t>[380]</t>
  </si>
  <si>
    <t>DOCKBTC</t>
  </si>
  <si>
    <t>[381]</t>
  </si>
  <si>
    <t>DOCKETH</t>
  </si>
  <si>
    <t>[382]</t>
  </si>
  <si>
    <t>POLYBTC</t>
  </si>
  <si>
    <t>[383]</t>
  </si>
  <si>
    <t>POLYBNB</t>
  </si>
  <si>
    <t>Index</t>
  </si>
  <si>
    <t>BTC</t>
  </si>
  <si>
    <t>USDT</t>
  </si>
  <si>
    <t>ETH</t>
  </si>
  <si>
    <t>BNB</t>
  </si>
  <si>
    <t>One</t>
  </si>
  <si>
    <t>Primary</t>
  </si>
  <si>
    <t>Quote</t>
  </si>
  <si>
    <t>Row Labels</t>
  </si>
  <si>
    <t>ADA</t>
  </si>
  <si>
    <t>ADX</t>
  </si>
  <si>
    <t>AE</t>
  </si>
  <si>
    <t>AGI</t>
  </si>
  <si>
    <t>AION</t>
  </si>
  <si>
    <t>AMB</t>
  </si>
  <si>
    <t>APPC</t>
  </si>
  <si>
    <t>ARDR</t>
  </si>
  <si>
    <t>ARK</t>
  </si>
  <si>
    <t>ARN</t>
  </si>
  <si>
    <t>AST</t>
  </si>
  <si>
    <t>BAT</t>
  </si>
  <si>
    <t>BCC</t>
  </si>
  <si>
    <t>BCD</t>
  </si>
  <si>
    <t>BCN</t>
  </si>
  <si>
    <t>BCPT</t>
  </si>
  <si>
    <t>BLZ</t>
  </si>
  <si>
    <t>BNT</t>
  </si>
  <si>
    <t>BQX</t>
  </si>
  <si>
    <t>BRD</t>
  </si>
  <si>
    <t>BTG</t>
  </si>
  <si>
    <t>BTS</t>
  </si>
  <si>
    <t>CDT</t>
  </si>
  <si>
    <t>CHAT</t>
  </si>
  <si>
    <t>CLOAK</t>
  </si>
  <si>
    <t>CMT</t>
  </si>
  <si>
    <t>CND</t>
  </si>
  <si>
    <t>CVC</t>
  </si>
  <si>
    <t>DASH</t>
  </si>
  <si>
    <t>DATA</t>
  </si>
  <si>
    <t>DENT</t>
  </si>
  <si>
    <t>DGD</t>
  </si>
  <si>
    <t>DLT</t>
  </si>
  <si>
    <t>DNT</t>
  </si>
  <si>
    <t>DOCK</t>
  </si>
  <si>
    <t>EDO</t>
  </si>
  <si>
    <t>ELF</t>
  </si>
  <si>
    <t>ENG</t>
  </si>
  <si>
    <t>ENJ</t>
  </si>
  <si>
    <t>EOS</t>
  </si>
  <si>
    <t>ETC</t>
  </si>
  <si>
    <t>EVX</t>
  </si>
  <si>
    <t>FUEL</t>
  </si>
  <si>
    <t>FUN</t>
  </si>
  <si>
    <t>GAS</t>
  </si>
  <si>
    <t>GNT</t>
  </si>
  <si>
    <t>GRS</t>
  </si>
  <si>
    <t>GTO</t>
  </si>
  <si>
    <t>GVT</t>
  </si>
  <si>
    <t>GXS</t>
  </si>
  <si>
    <t>HOT</t>
  </si>
  <si>
    <t>HSR</t>
  </si>
  <si>
    <t>ICN</t>
  </si>
  <si>
    <t>ICX</t>
  </si>
  <si>
    <t>INS</t>
  </si>
  <si>
    <t>IOST</t>
  </si>
  <si>
    <t>IOTA</t>
  </si>
  <si>
    <t>IOTX</t>
  </si>
  <si>
    <t>KEY</t>
  </si>
  <si>
    <t>KMD</t>
  </si>
  <si>
    <t>KNC</t>
  </si>
  <si>
    <t>LEND</t>
  </si>
  <si>
    <t>LINK</t>
  </si>
  <si>
    <t>LOOM</t>
  </si>
  <si>
    <t>LRC</t>
  </si>
  <si>
    <t>LSK</t>
  </si>
  <si>
    <t>LTC</t>
  </si>
  <si>
    <t>LUN</t>
  </si>
  <si>
    <t>MANA</t>
  </si>
  <si>
    <t>MCO</t>
  </si>
  <si>
    <t>MDA</t>
  </si>
  <si>
    <t>MFT</t>
  </si>
  <si>
    <t>MOD</t>
  </si>
  <si>
    <t>MTH</t>
  </si>
  <si>
    <t>MTL</t>
  </si>
  <si>
    <t>NANO</t>
  </si>
  <si>
    <t>NAS</t>
  </si>
  <si>
    <t>NAV</t>
  </si>
  <si>
    <t>NCASH</t>
  </si>
  <si>
    <t>NEBL</t>
  </si>
  <si>
    <t>NEO</t>
  </si>
  <si>
    <t>NPXS</t>
  </si>
  <si>
    <t>NULS</t>
  </si>
  <si>
    <t>NXS</t>
  </si>
  <si>
    <t>OAX</t>
  </si>
  <si>
    <t>OMG</t>
  </si>
  <si>
    <t>ONT</t>
  </si>
  <si>
    <t>OST</t>
  </si>
  <si>
    <t>PIVX</t>
  </si>
  <si>
    <t>POA</t>
  </si>
  <si>
    <t>POE</t>
  </si>
  <si>
    <t>POLY</t>
  </si>
  <si>
    <t>POWR</t>
  </si>
  <si>
    <t>PPT</t>
  </si>
  <si>
    <t>QKC</t>
  </si>
  <si>
    <t>QLC</t>
  </si>
  <si>
    <t>QSP</t>
  </si>
  <si>
    <t>QTUM</t>
  </si>
  <si>
    <t>RCN</t>
  </si>
  <si>
    <t>RDN</t>
  </si>
  <si>
    <t>REP</t>
  </si>
  <si>
    <t>REQ</t>
  </si>
  <si>
    <t>RLC</t>
  </si>
  <si>
    <t>RPX</t>
  </si>
  <si>
    <t>SALT</t>
  </si>
  <si>
    <t>SC</t>
  </si>
  <si>
    <t>SKY</t>
  </si>
  <si>
    <t>SNGLS</t>
  </si>
  <si>
    <t>SNM</t>
  </si>
  <si>
    <t>SNT</t>
  </si>
  <si>
    <t>STEEM</t>
  </si>
  <si>
    <t>STORJ</t>
  </si>
  <si>
    <t>STORM</t>
  </si>
  <si>
    <t>STRAT</t>
  </si>
  <si>
    <t>SUB</t>
  </si>
  <si>
    <t>SYS</t>
  </si>
  <si>
    <t>THETA</t>
  </si>
  <si>
    <t>TNB</t>
  </si>
  <si>
    <t>TNT</t>
  </si>
  <si>
    <t>TRIG</t>
  </si>
  <si>
    <t>TRX</t>
  </si>
  <si>
    <t>TUSD</t>
  </si>
  <si>
    <t>USDTBTC</t>
  </si>
  <si>
    <t>VEN</t>
  </si>
  <si>
    <t>VET</t>
  </si>
  <si>
    <t>VIA</t>
  </si>
  <si>
    <t>VIB</t>
  </si>
  <si>
    <t>VIBE</t>
  </si>
  <si>
    <t>WABI</t>
  </si>
  <si>
    <t>WAN</t>
  </si>
  <si>
    <t>WAVES</t>
  </si>
  <si>
    <t>WINGS</t>
  </si>
  <si>
    <t>WPR</t>
  </si>
  <si>
    <t>WTC</t>
  </si>
  <si>
    <t>XEM</t>
  </si>
  <si>
    <t>XLM</t>
  </si>
  <si>
    <t>XMR</t>
  </si>
  <si>
    <t>XRP</t>
  </si>
  <si>
    <t>XVG</t>
  </si>
  <si>
    <t>XZC</t>
  </si>
  <si>
    <t>YOYO</t>
  </si>
  <si>
    <t>ZEC</t>
  </si>
  <si>
    <t>ZEN</t>
  </si>
  <si>
    <t>ZIL</t>
  </si>
  <si>
    <t>ZRX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</si>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</sst>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h:mm:ss;@"/>
    <numFmt numFmtId="167" formatCode="[$-F400]h:mm:ss\ AM/PM"/>
    <numFmt numFmtId="168" formatCode="0.0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F5A3C0"/>
      <name val="Arial"/>
      <family val="2"/>
    </font>
    <font>
      <b/>
      <sz val="9"/>
      <color rgb="FF000000"/>
      <name val="Arial"/>
      <family val="2"/>
    </font>
    <font>
      <sz val="10"/>
      <color rgb="FFC7254E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ck">
        <color theme="4" tint="0.499984740745262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7" borderId="6" applyNumberFormat="0" applyAlignment="0" applyProtection="0"/>
    <xf numFmtId="0" fontId="9" fillId="8" borderId="0" applyNumberFormat="0" applyBorder="0" applyAlignment="0" applyProtection="0"/>
    <xf numFmtId="0" fontId="11" fillId="0" borderId="8" applyNumberFormat="0" applyFill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/>
    <xf numFmtId="43" fontId="0" fillId="0" borderId="0" xfId="1" applyFont="1"/>
    <xf numFmtId="0" fontId="0" fillId="2" borderId="1" xfId="0" applyFill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5" fillId="0" borderId="0" xfId="0" applyFont="1"/>
    <xf numFmtId="0" fontId="6" fillId="0" borderId="3" xfId="0" applyFont="1" applyBorder="1"/>
    <xf numFmtId="0" fontId="6" fillId="0" borderId="4" xfId="0" applyFont="1" applyBorder="1"/>
    <xf numFmtId="0" fontId="0" fillId="3" borderId="2" xfId="1" applyNumberFormat="1" applyFont="1" applyFill="1" applyBorder="1"/>
    <xf numFmtId="165" fontId="0" fillId="0" borderId="0" xfId="2" applyNumberFormat="1" applyFont="1"/>
    <xf numFmtId="43" fontId="1" fillId="5" borderId="2" xfId="4" applyNumberFormat="1" applyBorder="1"/>
    <xf numFmtId="43" fontId="1" fillId="4" borderId="2" xfId="3" applyNumberFormat="1" applyBorder="1"/>
    <xf numFmtId="0" fontId="7" fillId="6" borderId="2" xfId="0" applyFont="1" applyFill="1" applyBorder="1"/>
    <xf numFmtId="0" fontId="0" fillId="3" borderId="5" xfId="1" applyNumberFormat="1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5" xfId="0" applyFont="1" applyFill="1" applyBorder="1"/>
    <xf numFmtId="20" fontId="0" fillId="3" borderId="2" xfId="1" applyNumberFormat="1" applyFont="1" applyFill="1" applyBorder="1"/>
    <xf numFmtId="21" fontId="0" fillId="3" borderId="2" xfId="1" applyNumberFormat="1" applyFont="1" applyFill="1" applyBorder="1"/>
    <xf numFmtId="1" fontId="0" fillId="3" borderId="2" xfId="1" applyNumberFormat="1" applyFont="1" applyFill="1" applyBorder="1"/>
    <xf numFmtId="1" fontId="0" fillId="3" borderId="5" xfId="1" applyNumberFormat="1" applyFont="1" applyFill="1" applyBorder="1"/>
    <xf numFmtId="0" fontId="0" fillId="3" borderId="0" xfId="1" applyNumberFormat="1" applyFont="1" applyFill="1"/>
    <xf numFmtId="0" fontId="8" fillId="7" borderId="6" xfId="5"/>
    <xf numFmtId="166" fontId="0" fillId="3" borderId="2" xfId="1" applyNumberFormat="1" applyFont="1" applyFill="1" applyBorder="1"/>
    <xf numFmtId="166" fontId="0" fillId="3" borderId="5" xfId="1" applyNumberFormat="1" applyFont="1" applyFill="1" applyBorder="1"/>
    <xf numFmtId="43" fontId="0" fillId="0" borderId="0" xfId="0" applyNumberFormat="1"/>
    <xf numFmtId="43" fontId="1" fillId="5" borderId="5" xfId="4" applyNumberFormat="1" applyBorder="1"/>
    <xf numFmtId="0" fontId="0" fillId="0" borderId="0" xfId="0" applyBorder="1" applyAlignment="1">
      <alignment horizontal="center"/>
    </xf>
    <xf numFmtId="43" fontId="1" fillId="4" borderId="5" xfId="3" applyNumberFormat="1" applyBorder="1"/>
    <xf numFmtId="0" fontId="8" fillId="7" borderId="7" xfId="5" applyBorder="1"/>
    <xf numFmtId="0" fontId="0" fillId="0" borderId="0" xfId="0" quotePrefix="1"/>
    <xf numFmtId="0" fontId="9" fillId="8" borderId="0" xfId="6"/>
    <xf numFmtId="167" fontId="9" fillId="8" borderId="0" xfId="6" applyNumberFormat="1"/>
    <xf numFmtId="0" fontId="10" fillId="8" borderId="0" xfId="6" applyFont="1"/>
    <xf numFmtId="164" fontId="0" fillId="0" borderId="0" xfId="1" applyNumberFormat="1" applyFont="1" applyAlignment="1">
      <alignment horizontal="center"/>
    </xf>
    <xf numFmtId="43" fontId="1" fillId="9" borderId="0" xfId="8" applyNumberFormat="1"/>
    <xf numFmtId="0" fontId="11" fillId="9" borderId="8" xfId="7" applyFill="1"/>
    <xf numFmtId="41" fontId="1" fillId="9" borderId="0" xfId="8" applyNumberFormat="1"/>
    <xf numFmtId="168" fontId="0" fillId="0" borderId="0" xfId="9" applyNumberFormat="1" applyFon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0">
    <cellStyle name="20% - Accent1" xfId="8" builtinId="30"/>
    <cellStyle name="20% - Accent2" xfId="3" builtinId="34"/>
    <cellStyle name="20% - Accent6" xfId="4" builtinId="50"/>
    <cellStyle name="Comma" xfId="1" builtinId="3"/>
    <cellStyle name="Currency" xfId="2" builtinId="4"/>
    <cellStyle name="Good" xfId="6" builtinId="26"/>
    <cellStyle name="Heading 2" xfId="7" builtinId="17"/>
    <cellStyle name="Input" xfId="5" builtinId="20"/>
    <cellStyle name="Normal" xfId="0" builtinId="0"/>
    <cellStyle name="Percent" xfId="9" builtinId="5"/>
  </cellStyles>
  <dxfs count="66"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h:mm:ss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rypto">
      <tp>
        <v>2E-8</v>
        <stp/>
        <stp>BINANCE</stp>
        <stp>IOSTBTC</stp>
        <stp>spread</stp>
        <tr r="E24" s="3"/>
      </tp>
      <tp>
        <v>2.8000000000000002E-7</v>
        <stp/>
        <stp>BINANCE</stp>
        <stp>IOSTETH</stp>
        <stp>spread</stp>
        <tr r="E58" s="3"/>
      </tp>
      <tp>
        <v>7.0000000000000005E-8</v>
        <stp/>
        <stp>BINANCE</stp>
        <stp>DENTETH</stp>
        <stp>spread</stp>
        <tr r="E37" s="3"/>
      </tp>
      <tp>
        <v>2.9999999999999997E-8</v>
        <stp/>
        <stp>BINANCE</stp>
        <stp>CHATBTC</stp>
        <stp>spread</stp>
        <tr r="E112" s="3"/>
      </tp>
      <tp>
        <v>1.7000000000000001E-4</v>
        <stp/>
        <stp>BINANCE</stp>
        <stp>BCPTBNB</stp>
        <stp>spread</stp>
        <tr r="E254" s="3"/>
      </tp>
      <tp>
        <v>4.0000000000000001E-8</v>
        <stp/>
        <stp>BINANCE</stp>
        <stp>BCPTBTC</stp>
        <stp>spread</stp>
        <tr r="E84" s="3"/>
      </tp>
      <tp>
        <v>2.7499999999999999E-6</v>
        <stp/>
        <stp>BINANCE</stp>
        <stp>BCPTETH</stp>
        <stp>spread</stp>
        <tr r="E192" s="3"/>
      </tp>
      <tp>
        <v>1E-8</v>
        <stp/>
        <stp>BINANCE</stp>
        <stp>DENTBTC</stp>
        <stp>spread</stp>
        <tr r="E16" s="3"/>
      </tp>
      <tp>
        <v>8.1999999999999998E-7</v>
        <stp/>
        <stp>BINANCE</stp>
        <stp>CHATETH</stp>
        <stp>spread</stp>
        <tr r="E191" s="3"/>
      </tp>
      <tp>
        <v>33035</v>
        <stp/>
        <stp>BINANCE_24H</stp>
        <stp>trxbtc</stp>
        <stp>TRADES</stp>
        <tr r="O11" s="1"/>
      </tp>
      <tp>
        <v>2.9999999999999999E-7</v>
        <stp/>
        <stp>BINANCE</stp>
        <stp>SALTBTC</stp>
        <stp>spread</stp>
        <tr r="E173" s="3"/>
      </tp>
      <tp>
        <v>1.8E-5</v>
        <stp/>
        <stp>BINANCE</stp>
        <stp>SALTETH</stp>
        <stp>spread</stp>
        <tr r="E273" s="3"/>
      </tp>
      <tp>
        <v>11.608268349999999</v>
        <stp/>
        <stp>BINANCE_CANDLE</stp>
        <stp>trxbtc</stp>
        <stp>QUOTE_VOL</stp>
        <stp>5</stp>
        <tr r="I32" s="1"/>
      </tp>
      <tp>
        <v>0.31070098000000002</v>
        <stp/>
        <stp>BINANCE_CANDLE</stp>
        <stp>trxbtc</stp>
        <stp>QUOTE_VOL</stp>
        <stp>0</stp>
        <tr r="I38" s="1"/>
      </tp>
      <tp>
        <v>4.0999999999999999E-4</v>
        <stp/>
        <stp>BINANCE</stp>
        <stp>XLMUSDT</stp>
        <stp>spread</stp>
        <tr r="E39" s="3"/>
      </tp>
      <tp>
        <v>2.9999999999999997E-4</v>
        <stp/>
        <stp>BINANCE</stp>
        <stp>XRPUSDT</stp>
        <stp>spread</stp>
        <tr r="E38" s="3"/>
      </tp>
      <tp>
        <v>3.0000000000000001E-5</v>
        <stp/>
        <stp>BINANCE</stp>
        <stp>VETUSDT</stp>
        <stp>spread</stp>
        <tr r="E13" s="3"/>
      </tp>
      <tp t="s">
        <v>&lt;?&gt;</v>
        <stp/>
        <stp>BINANCE</stp>
        <stp>VENUSDT</stp>
        <stp>spread</stp>
        <tr r="E9" s="3"/>
      </tp>
      <tp t="s">
        <v>NEO</v>
        <stp/>
        <stp>BINANCE</stp>
        <stp>neobtc</stp>
        <stp>BASE_ASSET</stp>
        <tr r="N19" s="1"/>
      </tp>
      <tp>
        <v>2.0000000000000002E-5</v>
        <stp/>
        <stp>BINANCE</stp>
        <stp>TRXUSDT</stp>
        <stp>spread</stp>
        <tr r="E15" s="3"/>
      </tp>
      <tp>
        <v>2.2000000000000001E-3</v>
        <stp/>
        <stp>BINANCE</stp>
        <stp>ICXUSDT</stp>
        <stp>spread</stp>
        <tr r="E76" s="3"/>
      </tp>
      <tp>
        <v>1.6E-2</v>
        <stp/>
        <stp>BINANCE</stp>
        <stp>NEOUSDT</stp>
        <stp>spread</stp>
        <tr r="E209" s="3"/>
      </tp>
      <tp>
        <v>3.0000000000000001E-3</v>
        <stp/>
        <stp>BINANCE</stp>
        <stp>ONTUSDT</stp>
        <stp>spread</stp>
        <tr r="E110" s="3"/>
      </tp>
      <tp>
        <v>0.03</v>
        <stp/>
        <stp>BINANCE</stp>
        <stp>LTCUSDT</stp>
        <stp>spread</stp>
        <tr r="E259" s="3"/>
      </tp>
      <tp>
        <v>1</v>
        <stp/>
        <stp>BINANCE</stp>
        <stp>BCCUSDT</stp>
        <stp>spread</stp>
        <tr r="E305" s="3"/>
      </tp>
      <tp>
        <v>1.6799999999999999E-2</v>
        <stp/>
        <stp>BINANCE</stp>
        <stp>BNBUSDT</stp>
        <stp>spread</stp>
        <tr r="E147" s="3"/>
      </tp>
      <tp>
        <v>0.83</v>
        <stp/>
        <stp>BINANCE</stp>
        <stp>BTCUSDT</stp>
        <stp>spread</stp>
        <tr r="E310" s="3"/>
      </tp>
      <tp>
        <v>1.9000000000000001E-4</v>
        <stp/>
        <stp>BINANCE</stp>
        <stp>ADAUSDT</stp>
        <stp>spread</stp>
        <tr r="E25" s="3"/>
      </tp>
      <tp>
        <v>5.4000000000000003E-3</v>
        <stp/>
        <stp>BINANCE</stp>
        <stp>EOSUSDT</stp>
        <stp>spread</stp>
        <tr r="E78" s="3"/>
      </tp>
      <tp>
        <v>2.0799999999999999E-2</v>
        <stp/>
        <stp>BINANCE</stp>
        <stp>ETCUSDT</stp>
        <stp>spread</stp>
        <tr r="E138" s="3"/>
      </tp>
      <tp>
        <v>0.16</v>
        <stp/>
        <stp>BINANCE</stp>
        <stp>ETHUSDT</stp>
        <stp>spread</stp>
        <tr r="E244" s="3"/>
      </tp>
      <tp>
        <v>7494.81</v>
        <stp/>
        <stp>BINANCE_CANDLE</stp>
        <stp>btcusdt</stp>
        <stp>HIGH</stp>
        <stp>5</stp>
        <tr r="C31" s="1"/>
      </tp>
      <tp>
        <v>7470.71</v>
        <stp/>
        <stp>BINANCE_CANDLE</stp>
        <stp>btcusdt</stp>
        <stp>HIGH</stp>
        <stp>0</stp>
        <tr r="C37" s="1"/>
      </tp>
      <tp>
        <v>419.53</v>
        <stp/>
        <stp>BINANCE_CANDLE</stp>
        <stp>ethusdt</stp>
        <stp>HIGH</stp>
        <stp>5</stp>
        <tr r="C30" s="1"/>
      </tp>
      <tp>
        <v>418.75</v>
        <stp/>
        <stp>BINANCE_CANDLE</stp>
        <stp>ethusdt</stp>
        <stp>HIGH</stp>
        <stp>0</stp>
        <tr r="C36" s="1"/>
      </tp>
      <tp>
        <v>418.89</v>
        <stp/>
        <stp>BINANCE_CANDLE</stp>
        <stp>ethusdt</stp>
        <stp>OPEN</stp>
        <stp>5</stp>
        <tr r="B30" s="1"/>
      </tp>
      <tp>
        <v>418.57</v>
        <stp/>
        <stp>BINANCE_CANDLE</stp>
        <stp>ethusdt</stp>
        <stp>OPEN</stp>
        <stp>0</stp>
        <tr r="B36" s="1"/>
      </tp>
      <tp>
        <v>7481.55</v>
        <stp/>
        <stp>BINANCE_CANDLE</stp>
        <stp>btcusdt</stp>
        <stp>OPEN</stp>
        <stp>5</stp>
        <tr r="B31" s="1"/>
      </tp>
      <tp>
        <v>7469.5</v>
        <stp/>
        <stp>BINANCE_CANDLE</stp>
        <stp>btcusdt</stp>
        <stp>OPEN</stp>
        <stp>0</stp>
        <tr r="B37" s="1"/>
      </tp>
      <tp>
        <v>2939</v>
        <stp/>
        <stp>BINANCE_CANDLE</stp>
        <stp>btcusdt</stp>
        <stp>TRADES</stp>
        <stp>5</stp>
        <tr r="N31" s="1"/>
      </tp>
      <tp>
        <v>40</v>
        <stp/>
        <stp>BINANCE_CANDLE</stp>
        <stp>btcusdt</stp>
        <stp>TRADES</stp>
        <stp>0</stp>
        <tr r="N37" s="1"/>
      </tp>
      <tp>
        <v>1253</v>
        <stp/>
        <stp>BINANCE_CANDLE</stp>
        <stp>ethusdt</stp>
        <stp>TRADES</stp>
        <stp>5</stp>
        <tr r="N30" s="1"/>
      </tp>
      <tp>
        <v>20</v>
        <stp/>
        <stp>BINANCE_CANDLE</stp>
        <stp>ethusdt</stp>
        <stp>TRADES</stp>
        <stp>0</stp>
        <tr r="N36" s="1"/>
      </tp>
      <tp>
        <v>2.9999999999999997E-8</v>
        <stp/>
        <stp>BINANCE</stp>
        <stp>ARDRBTC</stp>
        <stp>spread</stp>
        <tr r="E143" s="3"/>
      </tp>
      <tp>
        <v>3.3E-4</v>
        <stp/>
        <stp>BINANCE</stp>
        <stp>ARDRBNB</stp>
        <stp>spread</stp>
        <tr r="E324" s="3"/>
      </tp>
      <tp>
        <v>5.5199999999999997E-6</v>
        <stp/>
        <stp>BINANCE</stp>
        <stp>ARDRETH</stp>
        <stp>spread</stp>
        <tr r="E252" s="3"/>
      </tp>
      <tp>
        <v>1.4999999999999999E-4</v>
        <stp/>
        <stp>BINANCE</stp>
        <stp>POWRBNB</stp>
        <stp>spread</stp>
        <tr r="E301" s="3"/>
      </tp>
      <tp>
        <v>1.8E-7</v>
        <stp/>
        <stp>BINANCE</stp>
        <stp>POWRBTC</stp>
        <stp>spread</stp>
        <tr r="E117" s="3"/>
      </tp>
      <tp>
        <v>5.9599999999999997E-6</v>
        <stp/>
        <stp>BINANCE</stp>
        <stp>POWRETH</stp>
        <stp>spread</stp>
        <tr r="E207" s="3"/>
      </tp>
      <tp>
        <v>1E-8</v>
        <stp/>
        <stp>BINANCE</stp>
        <stp>NULSETH</stp>
        <stp>spread</stp>
        <tr r="E316" s="3"/>
      </tp>
      <tp>
        <v>1E-8</v>
        <stp/>
        <stp>BINANCE</stp>
        <stp>NPXSETH</stp>
        <stp>spread</stp>
        <tr r="E18" s="3"/>
      </tp>
      <tp>
        <v>7.8000000000000005E-7</v>
        <stp/>
        <stp>BINANCE</stp>
        <stp>NULSBTC</stp>
        <stp>spread</stp>
        <tr r="E174" s="3"/>
      </tp>
      <tp>
        <v>1E-8</v>
        <stp/>
        <stp>BINANCE</stp>
        <stp>NPXSBTC</stp>
        <stp>spread</stp>
        <tr r="E10" s="3"/>
      </tp>
      <tp>
        <v>1.1900000000000001E-3</v>
        <stp/>
        <stp>BINANCE</stp>
        <stp>NULSBNB</stp>
        <stp>spread</stp>
        <tr r="E338" s="3"/>
      </tp>
      <tp>
        <v>-1.4460000000000001E-2</v>
        <stp/>
        <stp>BINANCE_24H</stp>
        <stp>trxbtc</stp>
        <stp>PRICE%</stp>
        <tr r="P11" s="1"/>
      </tp>
      <tp>
        <v>51580</v>
        <stp/>
        <stp>BINANCE_24H</stp>
        <stp>xrpbtc</stp>
        <stp>TRADES</stp>
        <tr r="O10" s="1"/>
      </tp>
      <tp>
        <v>418.51</v>
        <stp/>
        <stp>GDAX</stp>
        <stp>ETH-USD</stp>
        <stp>ASK</stp>
        <tr r="C3" s="2"/>
      </tp>
      <tp t="b">
        <v>1</v>
        <stp/>
        <stp>BINANCE</stp>
        <stp>xrpusdt</stp>
        <stp>ICEBERG_ALLOWED</stp>
        <tr r="P18" s="1"/>
      </tp>
      <tp>
        <v>418.45</v>
        <stp/>
        <stp>GDAX</stp>
        <stp>ETH-USD</stp>
        <stp>BID</stp>
        <tr r="B3" s="2"/>
      </tp>
      <tp>
        <v>1E-8</v>
        <stp/>
        <stp>BINANCE</stp>
        <stp>IOTXBTC</stp>
        <stp>spread</stp>
        <tr r="E41" s="3"/>
      </tp>
      <tp>
        <v>8.0000000000000002E-8</v>
        <stp/>
        <stp>BINANCE</stp>
        <stp>IOTXETH</stp>
        <stp>spread</stp>
        <tr r="E57" s="3"/>
      </tp>
      <tp>
        <v>2.8500000000000001E-3</v>
        <stp/>
        <stp>BINANCE</stp>
        <stp>PIVXBNB</stp>
        <stp>spread</stp>
        <tr r="E329" s="3"/>
      </tp>
      <tp>
        <v>7.9999999999999996E-7</v>
        <stp/>
        <stp>BINANCE</stp>
        <stp>PIVXBTC</stp>
        <stp>spread</stp>
        <tr r="E200" s="3"/>
      </tp>
      <tp>
        <v>5.5999999999999999E-5</v>
        <stp/>
        <stp>BINANCE</stp>
        <stp>PIVXETH</stp>
        <stp>spread</stp>
        <tr r="E290" s="3"/>
      </tp>
      <tp>
        <v>7469</v>
        <stp/>
        <stp>GDAX</stp>
        <stp>BTC-USD</stp>
        <stp>BID</stp>
        <tr r="B4" s="2"/>
      </tp>
      <tp>
        <v>5.5999999999999995E-4</v>
        <stp/>
        <stp>BINANCE</stp>
        <stp>POLYBNB</stp>
        <stp>spread</stp>
        <tr r="E276" s="3"/>
      </tp>
      <tp>
        <v>2E-8</v>
        <stp/>
        <stp>BINANCE</stp>
        <stp>POLYBTC</stp>
        <stp>spread</stp>
        <tr r="E126" s="3"/>
      </tp>
      <tp>
        <v>43315.927777777775</v>
        <stp/>
        <stp>BINANCE_CANDLE</stp>
        <stp>trxbtc</stp>
        <stp>OPEN_TIME</stp>
        <stp>0</stp>
        <tr r="F38" s="1"/>
      </tp>
      <tp>
        <v>43315.916666666664</v>
        <stp/>
        <stp>BINANCE_CANDLE</stp>
        <stp>trxbtc</stp>
        <stp>OPEN_TIME</stp>
        <stp>5</stp>
        <tr r="F32" s="1"/>
      </tp>
      <tp>
        <v>4.0129999999999999E-2</v>
        <stp/>
        <stp>BINANCE_24H</stp>
        <stp>xrpbtc</stp>
        <stp>PRICE%</stp>
        <tr r="P10" s="1"/>
      </tp>
      <tp>
        <v>7469.01</v>
        <stp/>
        <stp>GDAX</stp>
        <stp>BTC-USD</stp>
        <stp>ASK</stp>
        <tr r="C4" s="2"/>
      </tp>
      <tp>
        <v>6.7000000000000004E-7</v>
        <stp/>
        <stp>BINANCE</stp>
        <stp>LENDETH</stp>
        <stp>spread</stp>
        <tr r="E119" s="3"/>
      </tp>
      <tp>
        <v>1</v>
        <stp/>
        <stp>BINANCE</stp>
        <stp>ltcusdt</stp>
        <stp>STATUS</stp>
        <tr r="T17" s="1"/>
      </tp>
      <tp>
        <v>1E-8</v>
        <stp/>
        <stp>BINANCE</stp>
        <stp>LENDBTC</stp>
        <stp>spread</stp>
        <tr r="E59" s="3"/>
      </tp>
      <tp>
        <v>1</v>
        <stp/>
        <stp>BINANCE</stp>
        <stp>ethusdt</stp>
        <stp>STATUS</stp>
        <tr r="T15" s="1"/>
      </tp>
      <tp>
        <v>1</v>
        <stp/>
        <stp>BINANCE</stp>
        <stp>btcusdt</stp>
        <stp>STATUS</stp>
        <tr r="T16" s="1"/>
      </tp>
      <tp>
        <v>7.7600000000000004E-3</v>
        <stp/>
        <stp>BINANCE_24H</stp>
        <stp>neobtc</stp>
        <stp>PRICE%</stp>
        <tr r="P9" s="1"/>
      </tp>
      <tp>
        <v>1</v>
        <stp/>
        <stp>BINANCE</stp>
        <stp>xrpusdt</stp>
        <stp>STATUS</stp>
        <tr r="T18" s="1"/>
      </tp>
      <tp>
        <v>1.039E-5</v>
        <stp/>
        <stp>BINANCE</stp>
        <stp>TUSDETH</stp>
        <stp>spread</stp>
        <tr r="E104" s="3"/>
      </tp>
      <tp>
        <v>3.5999999999999999E-7</v>
        <stp/>
        <stp>BINANCE</stp>
        <stp>TUSDBTC</stp>
        <stp>spread</stp>
        <tr r="E108" s="3"/>
      </tp>
      <tp>
        <v>5.2999999999999998E-4</v>
        <stp/>
        <stp>BINANCE</stp>
        <stp>TUSDBNB</stp>
        <stp>spread</stp>
        <tr r="E311" s="3"/>
      </tp>
      <tp t="b">
        <v>1</v>
        <stp/>
        <stp>BINANCE</stp>
        <stp>btcusdt</stp>
        <stp>ICEBERG_ALLOWED</stp>
        <tr r="P16" s="1"/>
      </tp>
      <tp>
        <v>7285</v>
        <stp/>
        <stp>GDAX</stp>
        <stp>BTC-USD</stp>
        <stp>low_24h</stp>
        <tr r="G4" s="2"/>
      </tp>
      <tp>
        <v>1.3999999999999999E-6</v>
        <stp/>
        <stp>BINANCE</stp>
        <stp>VIBEETH</stp>
        <stp>spread</stp>
        <tr r="E253" s="3"/>
      </tp>
      <tp>
        <v>2.9999999999999997E-8</v>
        <stp/>
        <stp>BINANCE</stp>
        <stp>VIBEBTC</stp>
        <stp>spread</stp>
        <tr r="E136" s="3"/>
      </tp>
      <tp>
        <v>-1.081E-2</v>
        <stp/>
        <stp>BINANCE</stp>
        <stp>SCETH</stp>
        <stp>PRICE%</stp>
        <tr r="D65" s="3"/>
      </tp>
      <tp>
        <v>1.7700000000000001E-3</v>
        <stp/>
        <stp>BINANCE</stp>
        <stp>SCBNB</stp>
        <stp>PRICE%</stp>
        <tr r="D121" s="3"/>
      </tp>
      <tp>
        <v>9.4299999999999991E-3</v>
        <stp/>
        <stp>BINANCE</stp>
        <stp>SCBTC</stp>
        <stp>PRICE%</stp>
        <tr r="D27" s="3"/>
      </tp>
      <tp>
        <v>32145189</v>
        <stp/>
        <stp>BINANCE_CANDLE</stp>
        <stp>trxbtc</stp>
        <stp>LAST_ID</stp>
        <stp>0</stp>
        <tr r="Q38" s="1"/>
      </tp>
      <tp>
        <v>32145189</v>
        <stp/>
        <stp>BINANCE_CANDLE</stp>
        <stp>trxbtc</stp>
        <stp>LAST_ID</stp>
        <stp>5</stp>
        <tr r="Q32" s="1"/>
      </tp>
      <tp>
        <v>1.7591000000000001</v>
        <stp/>
        <stp>BINANCE_CANDLE</stp>
        <stp>ethusdt</stp>
        <stp>TAKE_BUY_VOL</stp>
        <stp>0</stp>
        <tr r="K36" s="1"/>
      </tp>
      <tp>
        <v>1136.3573899999999</v>
        <stp/>
        <stp>BINANCE_CANDLE</stp>
        <stp>ethusdt</stp>
        <stp>TAKE_BUY_VOL</stp>
        <stp>5</stp>
        <tr r="K30" s="1"/>
      </tp>
      <tp>
        <v>5.0012600000000003</v>
        <stp/>
        <stp>BINANCE_CANDLE</stp>
        <stp>btcusdt</stp>
        <stp>TAKE_BUY_VOL</stp>
        <stp>0</stp>
        <tr r="K37" s="1"/>
      </tp>
      <tp>
        <v>288.327541</v>
        <stp/>
        <stp>BINANCE_CANDLE</stp>
        <stp>btcusdt</stp>
        <stp>TAKE_BUY_VOL</stp>
        <stp>5</stp>
        <tr r="K31" s="1"/>
      </tp>
      <tp>
        <v>3.9999999999999998E-6</v>
        <stp/>
        <stp>BINANCE</stp>
        <stp>TRIGETH</stp>
        <stp>spread</stp>
        <tr r="E331" s="3"/>
      </tp>
      <tp>
        <v>60929984</v>
        <stp/>
        <stp>BINANCE_CANDLE</stp>
        <stp>btcusdt</stp>
        <stp>LAST_ID</stp>
        <stp>0</stp>
        <tr r="Q37" s="1"/>
      </tp>
      <tp>
        <v>60929984</v>
        <stp/>
        <stp>BINANCE_CANDLE</stp>
        <stp>btcusdt</stp>
        <stp>LAST_ID</stp>
        <stp>5</stp>
        <tr r="Q31" s="1"/>
      </tp>
      <tp>
        <v>1.9999999999999999E-7</v>
        <stp/>
        <stp>BINANCE</stp>
        <stp>TRIGBTC</stp>
        <stp>spread</stp>
        <tr r="E223" s="3"/>
      </tp>
      <tp>
        <v>3.8000000000000002E-4</v>
        <stp/>
        <stp>BINANCE</stp>
        <stp>TRIGBNB</stp>
        <stp>spread</stp>
        <tr r="E362" s="3"/>
      </tp>
      <tp t="s">
        <v>BTC</v>
        <stp/>
        <stp>BINANCE</stp>
        <stp>neobtc</stp>
        <stp>QUOTE_ASSET</stp>
        <tr r="R19" s="1"/>
      </tp>
      <tp t="s">
        <v>BTC</v>
        <stp/>
        <stp>BINANCE</stp>
        <stp>trxbtc</stp>
        <stp>QUOTE_ASSET</stp>
        <tr r="R21" s="1"/>
      </tp>
      <tp t="s">
        <v>BTC</v>
        <stp/>
        <stp>BINANCE</stp>
        <stp>xrpbtc</stp>
        <stp>QUOTE_ASSET</stp>
        <tr r="R20" s="1"/>
      </tp>
      <tp>
        <v>9.0999999999999997E-7</v>
        <stp/>
        <stp>BINANCE</stp>
        <stp>MANAETH</stp>
        <stp>spread</stp>
        <tr r="E144" s="3"/>
      </tp>
      <tp>
        <v>3.3E-4</v>
        <stp/>
        <stp>BINANCE</stp>
        <stp>IOTABNB</stp>
        <stp>spread</stp>
        <tr r="E198" s="3"/>
      </tp>
      <tp>
        <v>2.1E-7</v>
        <stp/>
        <stp>BINANCE</stp>
        <stp>IOTABTC</stp>
        <stp>spread</stp>
        <tr r="E53" s="3"/>
      </tp>
      <tp>
        <v>6.5799999999999997E-6</v>
        <stp/>
        <stp>BINANCE</stp>
        <stp>IOTAETH</stp>
        <stp>spread</stp>
        <tr r="E114" s="3"/>
      </tp>
      <tp>
        <v>2.9999999999999997E-8</v>
        <stp/>
        <stp>BINANCE</stp>
        <stp>MANABTC</stp>
        <stp>spread</stp>
        <tr r="E70" s="3"/>
      </tp>
      <tp>
        <v>1.17E-6</v>
        <stp/>
        <stp>BINANCE</stp>
        <stp>DATAETH</stp>
        <stp>spread</stp>
        <tr r="E178" s="3"/>
      </tp>
      <tp>
        <v>2E-8</v>
        <stp/>
        <stp>BINANCE</stp>
        <stp>DATABTC</stp>
        <stp>spread</stp>
        <tr r="E83" s="3"/>
      </tp>
      <tp t="s">
        <v>TRX</v>
        <stp/>
        <stp>BINANCE</stp>
        <stp>trxbtc</stp>
        <stp>BASE_ASSET</stp>
        <tr r="N21" s="1"/>
      </tp>
      <tp>
        <v>5.9999999999999995E-8</v>
        <stp/>
        <stp>BINANCE</stp>
        <stp>APPCBTC</stp>
        <stp>spread</stp>
        <tr r="E154" s="3"/>
      </tp>
      <tp>
        <v>1.3999999999999999E-4</v>
        <stp/>
        <stp>BINANCE</stp>
        <stp>APPCBNB</stp>
        <stp>spread</stp>
        <tr r="E309" s="3"/>
      </tp>
      <tp>
        <v>2.7E-6</v>
        <stp/>
        <stp>BINANCE</stp>
        <stp>APPCETH</stp>
        <stp>spread</stp>
        <tr r="E261" s="3"/>
      </tp>
      <tp>
        <v>38168</v>
        <stp/>
        <stp>BINANCE_24H</stp>
        <stp>neobtc</stp>
        <stp>TRADES</stp>
        <tr r="O9" s="1"/>
      </tp>
      <tp t="b">
        <v>1</v>
        <stp/>
        <stp>BINANCE</stp>
        <stp>ethusdt</stp>
        <stp>ICEBERG_ALLOWED</stp>
        <tr r="P15" s="1"/>
      </tp>
      <tp>
        <v>1.7090000000000001E-2</v>
        <stp/>
        <stp>BINANCE</stp>
        <stp>AEETH</stp>
        <stp>PRICE%</stp>
        <tr r="D285" s="3"/>
      </tp>
      <tp>
        <v>3.4880000000000001E-2</v>
        <stp/>
        <stp>BINANCE</stp>
        <stp>AEBNB</stp>
        <stp>PRICE%</stp>
        <tr r="D360" s="3"/>
      </tp>
      <tp>
        <v>3.0669999999999999E-2</v>
        <stp/>
        <stp>BINANCE</stp>
        <stp>AEBTC</stp>
        <stp>PRICE%</stp>
        <tr r="D227" s="3"/>
      </tp>
      <tp>
        <v>395</v>
        <stp/>
        <stp>GDAX</stp>
        <stp>ETH-USD</stp>
        <stp>low_24h</stp>
        <tr r="G3" s="2"/>
      </tp>
      <tp>
        <v>1E-4</v>
        <stp/>
        <stp>BINANCE</stp>
        <stp>NEBLETH</stp>
        <stp>spread</stp>
        <tr r="E344" s="3"/>
      </tp>
      <tp>
        <v>5.3299999999999997E-3</v>
        <stp/>
        <stp>BINANCE</stp>
        <stp>NEBLBNB</stp>
        <stp>spread</stp>
        <tr r="E375" s="3"/>
      </tp>
      <tp>
        <v>9.9999999999999995E-7</v>
        <stp/>
        <stp>BINANCE</stp>
        <stp>NEBLBTC</stp>
        <stp>spread</stp>
        <tr r="E281" s="3"/>
      </tp>
      <tp>
        <v>3.1E-7</v>
        <stp/>
        <stp>BINANCE</stp>
        <stp>FUELETH</stp>
        <stp>spread</stp>
        <tr r="E129" s="3"/>
      </tp>
      <tp>
        <v>1E-8</v>
        <stp/>
        <stp>BINANCE</stp>
        <stp>FUELBTC</stp>
        <stp>spread</stp>
        <tr r="E71" s="3"/>
      </tp>
      <tp>
        <v>33569394</v>
        <stp/>
        <stp>BINANCE_CANDLE</stp>
        <stp>ethusdt</stp>
        <stp>LAST_ID</stp>
        <stp>5</stp>
        <tr r="Q30" s="1"/>
      </tp>
      <tp>
        <v>33569394</v>
        <stp/>
        <stp>BINANCE_CANDLE</stp>
        <stp>ethusdt</stp>
        <stp>LAST_ID</stp>
        <stp>0</stp>
        <tr r="Q36" s="1"/>
      </tp>
      <tp>
        <v>3.6280000000000001E-3</v>
        <stp/>
        <stp>BINANCE</stp>
        <stp>neobtc</stp>
        <stp>LOW</stp>
        <tr r="B9" s="1"/>
      </tp>
      <tp>
        <v>3.9999999999999998E-6</v>
        <stp/>
        <stp>BINANCE</stp>
        <stp>trxbtc</stp>
        <stp>LOW</stp>
        <tr r="B11" s="1"/>
      </tp>
      <tp>
        <v>5.8480000000000003E-5</v>
        <stp/>
        <stp>BINANCE</stp>
        <stp>xrpbtc</stp>
        <stp>LOW</stp>
        <tr r="B10" s="1"/>
      </tp>
      <tp>
        <v>1.0300000000000001E-6</v>
        <stp/>
        <stp>BINANCE</stp>
        <stp>LOOMETH</stp>
        <stp>spread</stp>
        <tr r="E125" s="3"/>
      </tp>
      <tp>
        <v>3.0000000000000001E-5</v>
        <stp/>
        <stp>BINANCE</stp>
        <stp>LOOMBNB</stp>
        <stp>spread</stp>
        <tr r="E180" s="3"/>
      </tp>
      <tp>
        <v>7.0000000000000005E-8</v>
        <stp/>
        <stp>BINANCE</stp>
        <stp>LOOMBTC</stp>
        <stp>spread</stp>
        <tr r="E85" s="3"/>
      </tp>
      <tp>
        <v>1.9999999999999999E-6</v>
        <stp/>
        <stp>BINANCE</stp>
        <stp>QTUMBTC</stp>
        <stp>spread</stp>
        <tr r="E260" s="3"/>
      </tp>
      <tp>
        <v>3.8E-3</v>
        <stp/>
        <stp>BINANCE</stp>
        <stp>QTUMBNB</stp>
        <stp>spread</stp>
        <tr r="E370" s="3"/>
      </tp>
      <tp>
        <v>7.2000000000000002E-5</v>
        <stp/>
        <stp>BINANCE</stp>
        <stp>QTUMETH</stp>
        <stp>spread</stp>
        <tr r="E336" s="3"/>
      </tp>
      <tp t="s">
        <v>[0,6,1,3,5]</v>
        <stp/>
        <stp>BINANCE</stp>
        <stp>neobtc</stp>
        <stp>ORDER_TYPES</stp>
        <tr r="U19" s="1"/>
      </tp>
      <tp t="s">
        <v>[0,6,1,3,5]</v>
        <stp/>
        <stp>BINANCE</stp>
        <stp>trxbtc</stp>
        <stp>ORDER_TYPES</stp>
        <tr r="U21" s="1"/>
      </tp>
      <tp t="s">
        <v>[0,6,1,3,5]</v>
        <stp/>
        <stp>BINANCE</stp>
        <stp>xrpbtc</stp>
        <stp>ORDER_TYPES</stp>
        <tr r="U20" s="1"/>
      </tp>
      <tp>
        <v>5.4000000000000001E-4</v>
        <stp/>
        <stp>BINANCE</stp>
        <stp>AIONBNB</stp>
        <stp>spread</stp>
        <tr r="E297" s="3"/>
      </tp>
      <tp>
        <v>9.9999999999999995E-8</v>
        <stp/>
        <stp>BINANCE</stp>
        <stp>AIONBTC</stp>
        <stp>spread</stp>
        <tr r="E123" s="3"/>
      </tp>
      <tp>
        <v>6.0000000000000002E-6</v>
        <stp/>
        <stp>BINANCE</stp>
        <stp>AIONETH</stp>
        <stp>spread</stp>
        <tr r="E212" s="3"/>
      </tp>
      <tp>
        <v>2.0000000000000002E-5</v>
        <stp/>
        <stp>BINANCE</stp>
        <stp>NANOETH</stp>
        <stp>spread</stp>
        <tr r="E230" s="3"/>
      </tp>
      <tp>
        <v>8.0000000000000004E-4</v>
        <stp/>
        <stp>BINANCE</stp>
        <stp>NANOBNB</stp>
        <stp>spread</stp>
        <tr r="E292" s="3"/>
      </tp>
      <tp>
        <v>2.9999999999999999E-7</v>
        <stp/>
        <stp>BINANCE</stp>
        <stp>NANOBTC</stp>
        <stp>spread</stp>
        <tr r="E106" s="3"/>
      </tp>
      <tp>
        <v>2.5999999999999998E-5</v>
        <stp/>
        <stp>BINANCE</stp>
        <stp>YOYOBNB</stp>
        <stp>spread</stp>
        <tr r="E183" s="3"/>
      </tp>
      <tp>
        <v>2.9999999999999997E-8</v>
        <stp/>
        <stp>BINANCE</stp>
        <stp>YOYOBTC</stp>
        <stp>spread</stp>
        <tr r="E66" s="3"/>
      </tp>
      <tp>
        <v>4.4999999999999998E-7</v>
        <stp/>
        <stp>BINANCE</stp>
        <stp>YOYOETH</stp>
        <stp>spread</stp>
        <tr r="E184" s="3"/>
      </tp>
      <tp>
        <v>1.7099999999999999E-3</v>
        <stp/>
        <stp>BINANCE</stp>
        <stp>DASHETH</stp>
        <stp>spread</stp>
        <tr r="E384" s="3"/>
      </tp>
      <tp>
        <v>7.7000000000000001E-5</v>
        <stp/>
        <stp>BINANCE</stp>
        <stp>DASHBTC</stp>
        <stp>spread</stp>
        <tr r="E355" s="3"/>
      </tp>
      <tp>
        <v>3.2799999999999999E-6</v>
        <stp/>
        <stp>BINANCE</stp>
        <stp>WABIETH</stp>
        <stp>spread</stp>
        <tr r="E250" s="3"/>
      </tp>
      <tp>
        <v>1.4999999999999999E-4</v>
        <stp/>
        <stp>BINANCE</stp>
        <stp>WABIBNB</stp>
        <stp>spread</stp>
        <tr r="E313" s="3"/>
      </tp>
      <tp>
        <v>1.4999999999999999E-7</v>
        <stp/>
        <stp>BINANCE</stp>
        <stp>WABIBTC</stp>
        <stp>spread</stp>
        <tr r="E177" s="3"/>
      </tp>
      <tp t="s">
        <v>XRP</v>
        <stp/>
        <stp>BINANCE</stp>
        <stp>xrpbtc</stp>
        <stp>BASE_ASSET</stp>
        <tr r="N20" s="1"/>
      </tp>
      <tp t="b">
        <v>1</v>
        <stp/>
        <stp>BINANCE</stp>
        <stp>ltcusdt</stp>
        <stp>ICEBERG_ALLOWED</stp>
        <tr r="P17" s="1"/>
      </tp>
      <tp>
        <v>3.0699999999999998E-6</v>
        <stp/>
        <stp>BINANCE</stp>
        <stp>LINKETH</stp>
        <stp>spread</stp>
        <tr r="E171" s="3"/>
      </tp>
      <tp>
        <v>1E-8</v>
        <stp/>
        <stp>BINANCE</stp>
        <stp>LINKBTC</stp>
        <stp>spread</stp>
        <tr r="E116" s="3"/>
      </tp>
      <tp>
        <v>9.5000000000000001E-7</v>
        <stp/>
        <stp>BINANCE</stp>
        <stp>DOCKETH</stp>
        <stp>spread</stp>
        <tr r="E86" s="3"/>
      </tp>
      <tp>
        <v>1E-8</v>
        <stp/>
        <stp>BINANCE</stp>
        <stp>DOCKBTC</stp>
        <stp>spread</stp>
        <tr r="E35" s="3"/>
      </tp>
      <tp t="s">
        <v>8</v>
        <stp/>
        <stp>BINANCE</stp>
        <stp>xrpusdt</stp>
        <stp>QUOTE_ASSET_PRECISION</stp>
        <tr r="S18" s="1"/>
      </tp>
      <tp>
        <v>1.5810000000000001E-2</v>
        <stp/>
        <stp>BINANCE</stp>
        <stp>ARDRETH</stp>
        <stp>PRICE%</stp>
        <tr r="D252" s="3"/>
      </tp>
      <tp>
        <v>4.6059999999999997E-2</v>
        <stp/>
        <stp>BINANCE</stp>
        <stp>ARDRBTC</stp>
        <stp>PRICE%</stp>
        <tr r="D143" s="3"/>
      </tp>
      <tp>
        <v>7.3039999999999994E-2</v>
        <stp/>
        <stp>BINANCE</stp>
        <stp>ARDRBNB</stp>
        <stp>PRICE%</stp>
        <tr r="D324" s="3"/>
      </tp>
      <tp>
        <v>3.3000000000000002E-2</v>
        <stp/>
        <stp>BINANCE</stp>
        <stp>POWRETH</stp>
        <stp>PRICE%</stp>
        <tr r="D207" s="3"/>
      </tp>
      <tp>
        <v>6.3579999999999998E-2</v>
        <stp/>
        <stp>BINANCE</stp>
        <stp>POWRBNB</stp>
        <stp>PRICE%</stp>
        <tr r="D301" s="3"/>
      </tp>
      <tp>
        <v>6.012E-2</v>
        <stp/>
        <stp>BINANCE</stp>
        <stp>POWRBTC</stp>
        <stp>PRICE%</stp>
        <tr r="D117" s="3"/>
      </tp>
      <tp>
        <v>3.5700000000000003E-2</v>
        <stp/>
        <stp>BINANCE</stp>
        <stp>NULSBTC</stp>
        <stp>PRICE%</stp>
        <tr r="D174" s="3"/>
      </tp>
      <tp>
        <v>-3.7039999999999997E-2</v>
        <stp/>
        <stp>BINANCE</stp>
        <stp>NPXSBTC</stp>
        <stp>PRICE%</stp>
        <tr r="D10" s="3"/>
      </tp>
      <tp>
        <v>3.0290000000000001E-2</v>
        <stp/>
        <stp>BINANCE</stp>
        <stp>NULSBNB</stp>
        <stp>PRICE%</stp>
        <tr r="D338" s="3"/>
      </tp>
      <tp>
        <v>1.043E-2</v>
        <stp/>
        <stp>BINANCE</stp>
        <stp>NULSETH</stp>
        <stp>PRICE%</stp>
        <tr r="D316" s="3"/>
      </tp>
      <tp>
        <v>-5.4769999999999999E-2</v>
        <stp/>
        <stp>BINANCE</stp>
        <stp>NPXSETH</stp>
        <stp>PRICE%</stp>
        <tr r="D18" s="3"/>
      </tp>
      <tp>
        <v>4.1200000000000004E-6</v>
        <stp/>
        <stp>BINANCE_CANDLE</stp>
        <stp>trxbtc</stp>
        <stp>OPEN</stp>
        <stp>0</stp>
        <tr r="B38" s="1"/>
      </tp>
      <tp>
        <v>4.1200000000000004E-6</v>
        <stp/>
        <stp>BINANCE_CANDLE</stp>
        <stp>trxbtc</stp>
        <stp>OPEN</stp>
        <stp>5</stp>
        <tr r="B32" s="1"/>
      </tp>
      <tp t="b">
        <v>1</v>
        <stp/>
        <stp>BINANCE_TRADE</stp>
        <stp>trxbtc</stp>
        <stp>BUYER_IS_MAKER</stp>
        <tr r="K21" s="1"/>
      </tp>
      <tp>
        <v>1E-8</v>
        <stp/>
        <stp>BINANCE_24H</stp>
        <stp>trxbtc</stp>
        <stp>Spread</stp>
        <tr r="J11" s="1"/>
      </tp>
      <tp>
        <v>4490082</v>
        <stp/>
        <stp>BINANCE</stp>
        <stp>ZILBNB</stp>
        <stp>Vol</stp>
        <tr r="F99" s="3"/>
      </tp>
      <tp>
        <v>431.03</v>
        <stp/>
        <stp>BINANCE</stp>
        <stp>ZENBNB</stp>
        <stp>Vol</stp>
        <tr r="F386" s="3"/>
      </tp>
      <tp>
        <v>304368.78999999998</v>
        <stp/>
        <stp>BINANCE</stp>
        <stp>ARKBTC</stp>
        <stp>Vol</stp>
        <tr r="F220" s="3"/>
      </tp>
      <tp>
        <v>18618109</v>
        <stp/>
        <stp>BINANCE</stp>
        <stp>ARNBTC</stp>
        <stp>Vol</stp>
        <tr r="F56" s="3"/>
      </tp>
      <tp>
        <v>2004799</v>
        <stp/>
        <stp>BINANCE</stp>
        <stp>ASTBTC</stp>
        <stp>Vol</stp>
        <tr r="F139" s="3"/>
      </tp>
      <tp>
        <v>1318675</v>
        <stp/>
        <stp>BINANCE</stp>
        <stp>AMBBTC</stp>
        <stp>Vol</stp>
        <tr r="F153" s="3"/>
      </tp>
      <tp>
        <v>3551910</v>
        <stp/>
        <stp>BINANCE</stp>
        <stp>ADXBTC</stp>
        <stp>Vol</stp>
        <tr r="F111" s="3"/>
      </tp>
      <tp>
        <v>97559162</v>
        <stp/>
        <stp>BINANCE</stp>
        <stp>ADABTC</stp>
        <stp>Vol</stp>
        <tr r="F29" s="3"/>
      </tp>
      <tp>
        <v>21342649</v>
        <stp/>
        <stp>BINANCE</stp>
        <stp>AGIBTC</stp>
        <stp>Vol</stp>
        <tr r="F52" s="3"/>
      </tp>
      <tp>
        <v>299.88900000000001</v>
        <stp/>
        <stp>BINANCE</stp>
        <stp>XZCBNB</stp>
        <stp>Vol</stp>
        <tr r="F389" s="3"/>
      </tp>
      <tp>
        <v>3724837</v>
        <stp/>
        <stp>BINANCE</stp>
        <stp>BQXBTC</stp>
        <stp>Vol</stp>
        <tr r="F109" s="3"/>
      </tp>
      <tp>
        <v>990746</v>
        <stp/>
        <stp>BINANCE</stp>
        <stp>BRDBTC</stp>
        <stp>Vol</stp>
        <tr r="F166" s="3"/>
      </tp>
      <tp>
        <v>903299.5</v>
        <stp/>
        <stp>BINANCE</stp>
        <stp>XRPBNB</stp>
        <stp>Vol</stp>
        <tr r="F157" s="3"/>
      </tp>
      <tp>
        <v>2325867</v>
        <stp/>
        <stp>BINANCE</stp>
        <stp>BTSBTC</stp>
        <stp>Vol</stp>
        <tr r="F122" s="3"/>
      </tp>
      <tp>
        <v>26083.16</v>
        <stp/>
        <stp>BINANCE</stp>
        <stp>BTGBTC</stp>
        <stp>Vol</stp>
        <tr r="F330" s="3"/>
      </tp>
      <tp>
        <v>2102248</v>
        <stp/>
        <stp>BINANCE</stp>
        <stp>BLZBTC</stp>
        <stp>Vol</stp>
        <tr r="F131" s="3"/>
      </tp>
      <tp>
        <v>1551461.03</v>
        <stp/>
        <stp>BINANCE</stp>
        <stp>XLMBNB</stp>
        <stp>Vol</stp>
        <tr r="F142" s="3"/>
      </tp>
      <tp>
        <v>24341</v>
        <stp/>
        <stp>BINANCE</stp>
        <stp>BNTBTC</stp>
        <stp>Vol</stp>
        <tr r="F332" s="3"/>
      </tp>
      <tp>
        <v>2134775.4300000002</v>
        <stp/>
        <stp>BINANCE</stp>
        <stp>BNBBTC</stp>
        <stp>Vol</stp>
        <tr r="F124" s="3"/>
      </tp>
      <tp>
        <v>4175829</v>
        <stp/>
        <stp>BINANCE</stp>
        <stp>BATBTC</stp>
        <stp>Vol</stp>
        <tr r="F100" s="3"/>
      </tp>
      <tp>
        <v>20986.788</v>
        <stp/>
        <stp>BINANCE</stp>
        <stp>BCCBTC</stp>
        <stp>Vol</stp>
        <tr r="F341" s="3"/>
      </tp>
      <tp>
        <v>9453.3359999999993</v>
        <stp/>
        <stp>BINANCE</stp>
        <stp>BCDBTC</stp>
        <stp>Vol</stp>
        <tr r="F356" s="3"/>
      </tp>
      <tp>
        <v>235942066</v>
        <stp/>
        <stp>BINANCE</stp>
        <stp>BCNBTC</stp>
        <stp>Vol</stp>
        <tr r="F21" s="3"/>
      </tp>
      <tp>
        <v>415324.3</v>
        <stp/>
        <stp>BINANCE</stp>
        <stp>XEMBNB</stp>
        <stp>Vol</stp>
        <tr r="F214" s="3"/>
      </tp>
      <tp>
        <v>13512029</v>
        <stp/>
        <stp>BINANCE</stp>
        <stp>CVCBTC</stp>
        <stp>Vol</stp>
        <tr r="F64" s="3"/>
      </tp>
      <tp>
        <v>5128310</v>
        <stp/>
        <stp>BINANCE</stp>
        <stp>CMTBTC</stp>
        <stp>Vol</stp>
        <tr r="F88" s="3"/>
      </tp>
      <tp>
        <v>6560258</v>
        <stp/>
        <stp>BINANCE</stp>
        <stp>CNDBTC</stp>
        <stp>Vol</stp>
        <tr r="F77" s="3"/>
      </tp>
      <tp>
        <v>7543265</v>
        <stp/>
        <stp>BINANCE</stp>
        <stp>CDTBTC</stp>
        <stp>Vol</stp>
        <tr r="F75" s="3"/>
      </tp>
      <tp>
        <v>1833447</v>
        <stp/>
        <stp>BINANCE</stp>
        <stp>DLTBTC</stp>
        <stp>Vol</stp>
        <tr r="F137" s="3"/>
      </tp>
      <tp>
        <v>7998374</v>
        <stp/>
        <stp>BINANCE</stp>
        <stp>DNTBTC</stp>
        <stp>Vol</stp>
        <tr r="F73" s="3"/>
      </tp>
      <tp>
        <v>3218.652</v>
        <stp/>
        <stp>BINANCE</stp>
        <stp>DGDBTC</stp>
        <stp>Vol</stp>
        <tr r="F374" s="3"/>
      </tp>
      <tp>
        <v>1253297.27</v>
        <stp/>
        <stp>BINANCE</stp>
        <stp>ETCBTC</stp>
        <stp>Vol</stp>
        <tr r="F161" s="3"/>
      </tp>
      <tp>
        <v>121938.783</v>
        <stp/>
        <stp>BINANCE</stp>
        <stp>ETHBTC</stp>
        <stp>Vol</stp>
        <tr r="F264" s="3"/>
      </tp>
      <tp>
        <v>97143</v>
        <stp/>
        <stp>BINANCE</stp>
        <stp>EVXBTC</stp>
        <stp>Vol</stp>
        <tr r="F272" s="3"/>
      </tp>
      <tp>
        <v>1930472</v>
        <stp/>
        <stp>BINANCE</stp>
        <stp>ELFBTC</stp>
        <stp>Vol</stp>
        <tr r="F132" s="3"/>
      </tp>
      <tp>
        <v>1785674</v>
        <stp/>
        <stp>BINANCE</stp>
        <stp>ENGBTC</stp>
        <stp>Vol</stp>
        <tr r="F140" s="3"/>
      </tp>
      <tp>
        <v>23029346</v>
        <stp/>
        <stp>BINANCE</stp>
        <stp>ENJBTC</stp>
        <stp>Vol</stp>
        <tr r="F48" s="3"/>
      </tp>
      <tp>
        <v>5746839.9800000004</v>
        <stp/>
        <stp>BINANCE</stp>
        <stp>EOSBTC</stp>
        <stp>Vol</stp>
        <tr r="F91" s="3"/>
      </tp>
      <tp>
        <v>147631.71</v>
        <stp/>
        <stp>BINANCE</stp>
        <stp>EDOBTC</stp>
        <stp>Vol</stp>
        <tr r="F251" s="3"/>
      </tp>
      <tp>
        <v>32107673</v>
        <stp/>
        <stp>BINANCE</stp>
        <stp>FUNBTC</stp>
        <stp>Vol</stp>
        <tr r="F42" s="3"/>
      </tp>
      <tp>
        <v>43876.02</v>
        <stp/>
        <stp>BINANCE</stp>
        <stp>GXSBTC</stp>
        <stp>Vol</stp>
        <tr r="F303" s="3"/>
      </tp>
      <tp>
        <v>255825</v>
        <stp/>
        <stp>BINANCE</stp>
        <stp>GRSBTC</stp>
        <stp>Vol</stp>
        <tr r="F237" s="3"/>
      </tp>
      <tp>
        <v>16197814</v>
        <stp/>
        <stp>BINANCE</stp>
        <stp>GTOBTC</stp>
        <stp>Vol</stp>
        <tr r="F60" s="3"/>
      </tp>
      <tp>
        <v>102841.1</v>
        <stp/>
        <stp>BINANCE</stp>
        <stp>GVTBTC</stp>
        <stp>Vol</stp>
        <tr r="F277" s="3"/>
      </tp>
      <tp>
        <v>1111616</v>
        <stp/>
        <stp>BINANCE</stp>
        <stp>GNTBTC</stp>
        <stp>Vol</stp>
        <tr r="F163" s="3"/>
      </tp>
      <tp>
        <v>30139.8</v>
        <stp/>
        <stp>BINANCE</stp>
        <stp>GASBTC</stp>
        <stp>Vol</stp>
        <tr r="F322" s="3"/>
      </tp>
      <tp>
        <v>628288</v>
        <stp/>
        <stp>BINANCE</stp>
        <stp>RPXBNB</stp>
        <stp>Vol</stp>
        <tr r="F187" s="3"/>
      </tp>
      <tp>
        <v>113659.89</v>
        <stp/>
        <stp>BINANCE</stp>
        <stp>HSRBTC</stp>
        <stp>Vol</stp>
        <tr r="F270" s="3"/>
      </tp>
      <tp>
        <v>7205.1</v>
        <stp/>
        <stp>BINANCE</stp>
        <stp>RLCBNB</stp>
        <stp>Vol</stp>
        <tr r="F364" s="3"/>
      </tp>
      <tp>
        <v>2121249646</v>
        <stp/>
        <stp>BINANCE</stp>
        <stp>HOTBTC</stp>
        <stp>Vol</stp>
        <tr r="F11" s="3"/>
      </tp>
      <tp>
        <v>288280</v>
        <stp/>
        <stp>BINANCE</stp>
        <stp>RCNBNB</stp>
        <stp>Vol</stp>
        <tr r="F232" s="3"/>
      </tp>
      <tp>
        <v>329.18099999999998</v>
        <stp/>
        <stp>BINANCE</stp>
        <stp>REPBNB</stp>
        <stp>Vol</stp>
        <tr r="F387" s="3"/>
      </tp>
      <tp>
        <v>4185.5</v>
        <stp/>
        <stp>BINANCE</stp>
        <stp>RDNBNB</stp>
        <stp>Vol</stp>
        <tr r="F367" s="3"/>
      </tp>
      <tp>
        <v>147138.6</v>
        <stp/>
        <stp>BINANCE</stp>
        <stp>SYSBNB</stp>
        <stp>Vol</stp>
        <tr r="F258" s="3"/>
      </tp>
      <tp>
        <v>3278.893</v>
        <stp/>
        <stp>BINANCE</stp>
        <stp>SKYBNB</stp>
        <stp>Vol</stp>
        <tr r="F373" s="3"/>
      </tp>
      <tp>
        <v>617605.19999999995</v>
        <stp/>
        <stp>BINANCE</stp>
        <stp>INSBTC</stp>
        <stp>Vol</stp>
        <tr r="F186" s="3"/>
      </tp>
      <tp>
        <v>7112947.2300000004</v>
        <stp/>
        <stp>BINANCE</stp>
        <stp>ICXBTC</stp>
        <stp>Vol</stp>
        <tr r="F79" s="3"/>
      </tp>
      <tp>
        <v>326718</v>
        <stp/>
        <stp>BINANCE</stp>
        <stp>ICNBTC</stp>
        <stp>Vol</stp>
        <tr r="F217" s="3"/>
      </tp>
      <tp>
        <v>249792.88</v>
        <stp/>
        <stp>BINANCE</stp>
        <stp>POABNB</stp>
        <stp>Vol</stp>
        <tr r="F235" s="3"/>
      </tp>
      <tp>
        <v>247102</v>
        <stp/>
        <stp>BINANCE</stp>
        <stp>QSPBNB</stp>
        <stp>Vol</stp>
        <tr r="F255" s="3"/>
      </tp>
      <tp>
        <v>181204</v>
        <stp/>
        <stp>BINANCE</stp>
        <stp>QLCBNB</stp>
        <stp>Vol</stp>
        <tr r="F247" s="3"/>
      </tp>
      <tp>
        <v>1503014.77</v>
        <stp/>
        <stp>BINANCE</stp>
        <stp>KMDBTC</stp>
        <stp>Vol</stp>
        <tr r="F148" s="3"/>
      </tp>
      <tp>
        <v>406679</v>
        <stp/>
        <stp>BINANCE</stp>
        <stp>KNCBTC</stp>
        <stp>Vol</stp>
        <tr r="F211" s="3"/>
      </tp>
      <tp>
        <v>397240268</v>
        <stp/>
        <stp>BINANCE</stp>
        <stp>KEYBTC</stp>
        <stp>Vol</stp>
        <tr r="F17" s="3"/>
      </tp>
      <tp>
        <v>8256827</v>
        <stp/>
        <stp>BINANCE</stp>
        <stp>LRCBTC</stp>
        <stp>Vol</stp>
        <tr r="F72" s="3"/>
      </tp>
      <tp>
        <v>107537.94</v>
        <stp/>
        <stp>BINANCE</stp>
        <stp>LSKBTC</stp>
        <stp>Vol</stp>
        <tr r="F266" s="3"/>
      </tp>
      <tp>
        <v>142511.66</v>
        <stp/>
        <stp>BINANCE</stp>
        <stp>LTCBTC</stp>
        <stp>Vol</stp>
        <tr r="F257" s="3"/>
      </tp>
      <tp>
        <v>107479.29</v>
        <stp/>
        <stp>BINANCE</stp>
        <stp>LUNBTC</stp>
        <stp>Vol</stp>
        <tr r="F268" s="3"/>
      </tp>
      <tp>
        <v>11280.11</v>
        <stp/>
        <stp>BINANCE</stp>
        <stp>VIABNB</stp>
        <stp>Vol</stp>
        <tr r="F353" s="3"/>
      </tp>
      <tp>
        <v>51288835.759999998</v>
        <stp/>
        <stp>BINANCE</stp>
        <stp>VETBNB</stp>
        <stp>Vol</stp>
        <tr r="F36" s="3"/>
      </tp>
      <tp t="s">
        <v>&lt;?&gt;</v>
        <stp/>
        <stp>BINANCE</stp>
        <stp>VENBNB</stp>
        <stp>Vol</stp>
        <tr r="F6" s="3"/>
      </tp>
      <tp>
        <v>2229869</v>
        <stp/>
        <stp>BINANCE</stp>
        <stp>MTHBTC</stp>
        <stp>Vol</stp>
        <tr r="F128" s="3"/>
      </tp>
      <tp>
        <v>471199.45</v>
        <stp/>
        <stp>BINANCE</stp>
        <stp>MTLBTC</stp>
        <stp>Vol</stp>
        <tr r="F229" s="3"/>
      </tp>
      <tp>
        <v>20892.53</v>
        <stp/>
        <stp>BINANCE</stp>
        <stp>WTCBNB</stp>
        <stp>Vol</stp>
        <tr r="F339" s="3"/>
      </tp>
      <tp>
        <v>179490.23</v>
        <stp/>
        <stp>BINANCE</stp>
        <stp>MODBTC</stp>
        <stp>Vol</stp>
        <tr r="F245" s="3"/>
      </tp>
      <tp>
        <v>77431.5</v>
        <stp/>
        <stp>BINANCE</stp>
        <stp>WANBNB</stp>
        <stp>Vol</stp>
        <tr r="F286" s="3"/>
      </tp>
      <tp>
        <v>86847.75</v>
        <stp/>
        <stp>BINANCE</stp>
        <stp>MCOBTC</stp>
        <stp>Vol</stp>
        <tr r="F279" s="3"/>
      </tp>
      <tp>
        <v>1255253</v>
        <stp/>
        <stp>BINANCE</stp>
        <stp>MDABTC</stp>
        <stp>Vol</stp>
        <tr r="F159" s="3"/>
      </tp>
      <tp>
        <v>210113937</v>
        <stp/>
        <stp>BINANCE</stp>
        <stp>MFTBTC</stp>
        <stp>Vol</stp>
        <tr r="F22" s="3"/>
      </tp>
      <tp>
        <v>535679.99</v>
        <stp/>
        <stp>BINANCE</stp>
        <stp>NXSBTC</stp>
        <stp>Vol</stp>
        <tr r="F194" s="3"/>
      </tp>
      <tp>
        <v>1490525.77</v>
        <stp/>
        <stp>BINANCE</stp>
        <stp>NASBTC</stp>
        <stp>Vol</stp>
        <tr r="F146" s="3"/>
      </tp>
      <tp>
        <v>320957.45</v>
        <stp/>
        <stp>BINANCE</stp>
        <stp>NAVBTC</stp>
        <stp>Vol</stp>
        <tr r="F218" s="3"/>
      </tp>
      <tp>
        <v>314588.58</v>
        <stp/>
        <stp>BINANCE</stp>
        <stp>NEOBTC</stp>
        <stp>Vol</stp>
        <tr r="F219" s="3"/>
      </tp>
      <tp>
        <v>4106308</v>
        <stp/>
        <stp>BINANCE</stp>
        <stp>OSTBTC</stp>
        <stp>Vol</stp>
        <tr r="F102" s="3"/>
      </tp>
      <tp>
        <v>244811.7</v>
        <stp/>
        <stp>BINANCE</stp>
        <stp>OMGBTC</stp>
        <stp>Vol</stp>
        <tr r="F233" s="3"/>
      </tp>
      <tp>
        <v>1482589.96</v>
        <stp/>
        <stp>BINANCE</stp>
        <stp>ONTBTC</stp>
        <stp>Vol</stp>
        <tr r="F141" s="3"/>
      </tp>
      <tp>
        <v>236692</v>
        <stp/>
        <stp>BINANCE</stp>
        <stp>OAXBTC</stp>
        <stp>Vol</stp>
        <tr r="F238" s="3"/>
      </tp>
      <tp>
        <v>61371.54</v>
        <stp/>
        <stp>BINANCE</stp>
        <stp>PPTBTC</stp>
        <stp>Vol</stp>
        <tr r="F267" s="3"/>
      </tp>
      <tp>
        <v>2474592</v>
        <stp/>
        <stp>BINANCE</stp>
        <stp>POABTC</stp>
        <stp>Vol</stp>
        <tr r="F120" s="3"/>
      </tp>
      <tp>
        <v>28168725</v>
        <stp/>
        <stp>BINANCE</stp>
        <stp>POEBTC</stp>
        <stp>Vol</stp>
        <tr r="F44" s="3"/>
      </tp>
      <tp>
        <v>2969004</v>
        <stp/>
        <stp>BINANCE</stp>
        <stp>QSPBTC</stp>
        <stp>Vol</stp>
        <tr r="F118" s="3"/>
      </tp>
      <tp>
        <v>292424527</v>
        <stp/>
        <stp>BINANCE</stp>
        <stp>QKCBTC</stp>
        <stp>Vol</stp>
        <tr r="F19" s="3"/>
      </tp>
      <tp>
        <v>4832589</v>
        <stp/>
        <stp>BINANCE</stp>
        <stp>QLCBTC</stp>
        <stp>Vol</stp>
        <tr r="F94" s="3"/>
      </tp>
      <tp>
        <v>5461182</v>
        <stp/>
        <stp>BINANCE</stp>
        <stp>RPXBTC</stp>
        <stp>Vol</stp>
        <tr r="F87" s="3"/>
      </tp>
      <tp>
        <v>319006.73</v>
        <stp/>
        <stp>BINANCE</stp>
        <stp>RLCBTC</stp>
        <stp>Vol</stp>
        <tr r="F216" s="3"/>
      </tp>
      <tp>
        <v>31287611</v>
        <stp/>
        <stp>BINANCE</stp>
        <stp>RCNBTC</stp>
        <stp>Vol</stp>
        <tr r="F43" s="3"/>
      </tp>
      <tp>
        <v>124972</v>
        <stp/>
        <stp>BINANCE</stp>
        <stp>RDNBTC</stp>
        <stp>Vol</stp>
        <tr r="F249" s="3"/>
      </tp>
      <tp>
        <v>4900609</v>
        <stp/>
        <stp>BINANCE</stp>
        <stp>REQBTC</stp>
        <stp>Vol</stp>
        <tr r="F95" s="3"/>
      </tp>
      <tp>
        <v>37524.701000000001</v>
        <stp/>
        <stp>BINANCE</stp>
        <stp>REPBTC</stp>
        <stp>Vol</stp>
        <tr r="F318" s="3"/>
      </tp>
      <tp>
        <v>4158302</v>
        <stp/>
        <stp>BINANCE</stp>
        <stp>SYSBTC</stp>
        <stp>Vol</stp>
        <tr r="F103" s="3"/>
      </tp>
      <tp>
        <v>1691661</v>
        <stp/>
        <stp>BINANCE</stp>
        <stp>SUBBTC</stp>
        <stp>Vol</stp>
        <tr r="F135" s="3"/>
      </tp>
      <tp>
        <v>130842.80499999999</v>
        <stp/>
        <stp>BINANCE</stp>
        <stp>SKYBTC</stp>
        <stp>Vol</stp>
        <tr r="F263" s="3"/>
      </tp>
      <tp>
        <v>19572202</v>
        <stp/>
        <stp>BINANCE</stp>
        <stp>SNTBTC</stp>
        <stp>Vol</stp>
        <tr r="F50" s="3"/>
      </tp>
      <tp>
        <v>1982485</v>
        <stp/>
        <stp>BINANCE</stp>
        <stp>SNMBTC</stp>
        <stp>Vol</stp>
        <tr r="F134" s="3"/>
      </tp>
      <tp>
        <v>271078.59999999998</v>
        <stp/>
        <stp>BINANCE</stp>
        <stp>ICXBNB</stp>
        <stp>Vol</stp>
        <tr r="F222" s="3"/>
      </tp>
      <tp>
        <v>75060.39</v>
        <stp/>
        <stp>BINANCE</stp>
        <stp>NXSBNB</stp>
        <stp>Vol</stp>
        <tr r="F289" s="3"/>
      </tp>
      <tp>
        <v>257897886</v>
        <stp/>
        <stp>BINANCE</stp>
        <stp>TRXBTC</stp>
        <stp>Vol</stp>
        <tr r="F20" s="3"/>
      </tp>
      <tp>
        <v>2069130</v>
        <stp/>
        <stp>BINANCE</stp>
        <stp>TNTBTC</stp>
        <stp>Vol</stp>
        <tr r="F130" s="3"/>
      </tp>
      <tp>
        <v>6472425</v>
        <stp/>
        <stp>BINANCE</stp>
        <stp>TNBBTC</stp>
        <stp>Vol</stp>
        <tr r="F81" s="3"/>
      </tp>
      <tp>
        <v>3099.1</v>
        <stp/>
        <stp>BINANCE</stp>
        <stp>NASBNB</stp>
        <stp>Vol</stp>
        <tr r="F363" s="3"/>
      </tp>
      <tp>
        <v>24862.5</v>
        <stp/>
        <stp>BINANCE</stp>
        <stp>NAVBNB</stp>
        <stp>Vol</stp>
        <tr r="F334" s="3"/>
      </tp>
      <tp>
        <v>8887.366</v>
        <stp/>
        <stp>BINANCE</stp>
        <stp>NEOBNB</stp>
        <stp>Vol</stp>
        <tr r="F357" s="3"/>
      </tp>
      <tp>
        <v>119377</v>
        <stp/>
        <stp>BINANCE</stp>
        <stp>OSTBNB</stp>
        <stp>Vol</stp>
        <tr r="F269" s="3"/>
      </tp>
      <tp>
        <v>59171</v>
        <stp/>
        <stp>BINANCE</stp>
        <stp>ONTBNB</stp>
        <stp>Vol</stp>
        <tr r="F294" s="3"/>
      </tp>
      <tp>
        <v>2140.02</v>
        <stp/>
        <stp>BINANCE</stp>
        <stp>LSKBNB</stp>
        <stp>Vol</stp>
        <tr r="F378" s="3"/>
      </tp>
      <tp>
        <v>3703.0160299999998</v>
        <stp/>
        <stp>BINANCE</stp>
        <stp>LTCBNB</stp>
        <stp>Vol</stp>
        <tr r="F368" s="3"/>
      </tp>
      <tp>
        <v>217995.27</v>
        <stp/>
        <stp>BINANCE</stp>
        <stp>VIABTC</stp>
        <stp>Vol</stp>
        <tr r="F239" s="3"/>
      </tp>
      <tp>
        <v>21320518</v>
        <stp/>
        <stp>BINANCE</stp>
        <stp>VIBBTC</stp>
        <stp>Vol</stp>
        <tr r="F51" s="3"/>
      </tp>
      <tp>
        <v>1712408720</v>
        <stp/>
        <stp>BINANCE</stp>
        <stp>VETBTC</stp>
        <stp>Vol</stp>
        <tr r="F12" s="3"/>
      </tp>
      <tp t="s">
        <v>&lt;?&gt;</v>
        <stp/>
        <stp>BINANCE</stp>
        <stp>VENBTC</stp>
        <stp>Vol</stp>
        <tr r="F7" s="3"/>
      </tp>
      <tp>
        <v>6674529</v>
        <stp/>
        <stp>BINANCE</stp>
        <stp>WPRBTC</stp>
        <stp>Vol</stp>
        <tr r="F82" s="3"/>
      </tp>
      <tp>
        <v>621371.5</v>
        <stp/>
        <stp>BINANCE</stp>
        <stp>WTCBTC</stp>
        <stp>Vol</stp>
        <tr r="F190" s="3"/>
      </tp>
      <tp>
        <v>4754127.7300000004</v>
        <stp/>
        <stp>BINANCE</stp>
        <stp>WANBTC</stp>
        <stp>Vol</stp>
        <tr r="F93" s="3"/>
      </tp>
      <tp>
        <v>3734.4</v>
        <stp/>
        <stp>BINANCE</stp>
        <stp>MCOBNB</stp>
        <stp>Vol</stp>
        <tr r="F369" s="3"/>
      </tp>
      <tp>
        <v>4291963</v>
        <stp/>
        <stp>BINANCE</stp>
        <stp>MFTBNB</stp>
        <stp>Vol</stp>
        <tr r="F107" s="3"/>
      </tp>
      <tp>
        <v>12129.74</v>
        <stp/>
        <stp>BINANCE</stp>
        <stp>XZCBTC</stp>
        <stp>Vol</stp>
        <tr r="F358" s="3"/>
      </tp>
      <tp>
        <v>53340922</v>
        <stp/>
        <stp>BINANCE</stp>
        <stp>XRPBTC</stp>
        <stp>Vol</stp>
        <tr r="F34" s="3"/>
      </tp>
      <tp>
        <v>16222.4</v>
        <stp/>
        <stp>BINANCE</stp>
        <stp>BRDBNB</stp>
        <stp>Vol</stp>
        <tr r="F347" s="3"/>
      </tp>
      <tp>
        <v>86792.9</v>
        <stp/>
        <stp>BINANCE</stp>
        <stp>BTSBNB</stp>
        <stp>Vol</stp>
        <tr r="F280" s="3"/>
      </tp>
      <tp>
        <v>99461863</v>
        <stp/>
        <stp>BINANCE</stp>
        <stp>XVGBTC</stp>
        <stp>Vol</stp>
        <tr r="F26" s="3"/>
      </tp>
      <tp>
        <v>96700167</v>
        <stp/>
        <stp>BINANCE</stp>
        <stp>XLMBTC</stp>
        <stp>Vol</stp>
        <tr r="F28" s="3"/>
      </tp>
      <tp>
        <v>33292.053</v>
        <stp/>
        <stp>BINANCE</stp>
        <stp>XMRBTC</stp>
        <stp>Vol</stp>
        <tr r="F321" s="3"/>
      </tp>
      <tp>
        <v>39478</v>
        <stp/>
        <stp>BINANCE</stp>
        <stp>BLZBNB</stp>
        <stp>Vol</stp>
        <tr r="F306" s="3"/>
      </tp>
      <tp>
        <v>316679.2</v>
        <stp/>
        <stp>BINANCE</stp>
        <stp>BATBNB</stp>
        <stp>Vol</stp>
        <tr r="F213" s="3"/>
      </tp>
      <tp>
        <v>186.29767000000001</v>
        <stp/>
        <stp>BINANCE</stp>
        <stp>BCCBNB</stp>
        <stp>Vol</stp>
        <tr r="F388" s="3"/>
      </tp>
      <tp>
        <v>17233324</v>
        <stp/>
        <stp>BINANCE</stp>
        <stp>BCNBNB</stp>
        <stp>Vol</stp>
        <tr r="F61" s="3"/>
      </tp>
      <tp>
        <v>4734572</v>
        <stp/>
        <stp>BINANCE</stp>
        <stp>XEMBTC</stp>
        <stp>Vol</stp>
        <tr r="F98" s="3"/>
      </tp>
      <tp>
        <v>180115.6</v>
        <stp/>
        <stp>BINANCE</stp>
        <stp>CVCBNB</stp>
        <stp>Vol</stp>
        <tr r="F242" s="3"/>
      </tp>
      <tp>
        <v>255272.8</v>
        <stp/>
        <stp>BINANCE</stp>
        <stp>CMTBNB</stp>
        <stp>Vol</stp>
        <tr r="F236" s="3"/>
      </tp>
      <tp>
        <v>400586</v>
        <stp/>
        <stp>BINANCE</stp>
        <stp>CNDBNB</stp>
        <stp>Vol</stp>
        <tr r="F203" s="3"/>
      </tp>
      <tp>
        <v>7813551</v>
        <stp/>
        <stp>BINANCE</stp>
        <stp>ZRXBTC</stp>
        <stp>Vol</stp>
        <tr r="F74" s="3"/>
      </tp>
      <tp>
        <v>64762970</v>
        <stp/>
        <stp>BINANCE</stp>
        <stp>ZILBTC</stp>
        <stp>Vol</stp>
        <tr r="F32" s="3"/>
      </tp>
      <tp>
        <v>12294.342000000001</v>
        <stp/>
        <stp>BINANCE</stp>
        <stp>ZECBTC</stp>
        <stp>Vol</stp>
        <tr r="F352" s="3"/>
      </tp>
      <tp>
        <v>12701.189</v>
        <stp/>
        <stp>BINANCE</stp>
        <stp>ZENBTC</stp>
        <stp>Vol</stp>
        <tr r="F351" s="3"/>
      </tp>
      <tp>
        <v>89264.9</v>
        <stp/>
        <stp>BINANCE</stp>
        <stp>AMBBNB</stp>
        <stp>Vol</stp>
        <tr r="F295" s="3"/>
      </tp>
      <tp>
        <v>58358.73</v>
        <stp/>
        <stp>BINANCE</stp>
        <stp>ADXBNB</stp>
        <stp>Vol</stp>
        <tr r="F298" s="3"/>
      </tp>
      <tp>
        <v>6735263.2599999998</v>
        <stp/>
        <stp>BINANCE</stp>
        <stp>ADABNB</stp>
        <stp>Vol</stp>
        <tr r="F80" s="3"/>
      </tp>
      <tp>
        <v>285221.90000000002</v>
        <stp/>
        <stp>BINANCE</stp>
        <stp>AGIBNB</stp>
        <stp>Vol</stp>
        <tr r="F225" s="3"/>
      </tp>
      <tp>
        <v>457668</v>
        <stp/>
        <stp>BINANCE</stp>
        <stp>GTOBNB</stp>
        <stp>Vol</stp>
        <tr r="F205" s="3"/>
      </tp>
      <tp>
        <v>71852.2</v>
        <stp/>
        <stp>BINANCE</stp>
        <stp>GNTBNB</stp>
        <stp>Vol</stp>
        <tr r="F282" s="3"/>
      </tp>
      <tp>
        <v>55074.3</v>
        <stp/>
        <stp>BINANCE</stp>
        <stp>DLTBNB</stp>
        <stp>Vol</stp>
        <tr r="F296" s="3"/>
      </tp>
      <tp>
        <v>39583.839999999997</v>
        <stp/>
        <stp>BINANCE</stp>
        <stp>ETCBNB</stp>
        <stp>Vol</stp>
        <tr r="F315" s="3"/>
      </tp>
      <tp>
        <v>95640.15</v>
        <stp/>
        <stp>BINANCE</stp>
        <stp>EOSBNB</stp>
        <stp>Vol</stp>
        <tr r="F278" s="3"/>
      </tp>
      <tp>
        <v>130701</v>
        <stp/>
        <stp>BINANCE</stp>
        <stp>ENJBNB</stp>
        <stp>Vol</stp>
        <tr r="F262" s="3"/>
      </tp>
      <tp>
        <v>1</v>
        <stp/>
        <stp>BINANCE_TRADE</stp>
        <stp>xrpbtc</stp>
        <stp>QUANTITY</stp>
        <tr r="J20" s="1"/>
      </tp>
      <tp>
        <v>12</v>
        <stp/>
        <stp>BINANCE_CANDLE</stp>
        <stp>trxbtc</stp>
        <stp>TRADES</stp>
        <stp>0</stp>
        <tr r="N38" s="1"/>
      </tp>
      <tp>
        <v>390</v>
        <stp/>
        <stp>BINANCE_CANDLE</stp>
        <stp>trxbtc</stp>
        <stp>TRADES</stp>
        <stp>5</stp>
        <tr r="N32" s="1"/>
      </tp>
      <tp>
        <v>15793492</v>
        <stp/>
        <stp>BINANCE_TRADE</stp>
        <stp>neobtc</stp>
        <stp>TRADE_ID</stp>
        <tr r="H19" s="1"/>
      </tp>
      <tp>
        <v>415</v>
        <stp/>
        <stp>BINANCE_24H</stp>
        <stp>xrpbtc</stp>
        <stp>BID_SIZE</stp>
        <tr r="H10" s="1"/>
      </tp>
      <tp>
        <v>437091</v>
        <stp/>
        <stp>BINANCE</stp>
        <stp>ASTETH</stp>
        <stp>Vol</stp>
        <tr r="F206" s="3"/>
      </tp>
      <tp>
        <v>61852.52</v>
        <stp/>
        <stp>BINANCE</stp>
        <stp>ARKETH</stp>
        <stp>Vol</stp>
        <tr r="F293" s="3"/>
      </tp>
      <tp>
        <v>30479</v>
        <stp/>
        <stp>BINANCE</stp>
        <stp>ARNETH</stp>
        <stp>Vol</stp>
        <tr r="F325" s="3"/>
      </tp>
      <tp>
        <v>3258626</v>
        <stp/>
        <stp>BINANCE</stp>
        <stp>AGIETH</stp>
        <stp>Vol</stp>
        <tr r="F113" s="3"/>
      </tp>
      <tp>
        <v>109217</v>
        <stp/>
        <stp>BINANCE</stp>
        <stp>ADXETH</stp>
        <stp>Vol</stp>
        <tr r="F271" s="3"/>
      </tp>
      <tp>
        <v>14969959</v>
        <stp/>
        <stp>BINANCE</stp>
        <stp>ADAETH</stp>
        <stp>Vol</stp>
        <tr r="F62" s="3"/>
      </tp>
      <tp>
        <v>651926</v>
        <stp/>
        <stp>BINANCE</stp>
        <stp>AMBETH</stp>
        <stp>Vol</stp>
        <tr r="F185" s="3"/>
      </tp>
      <tp>
        <v>31100</v>
        <stp/>
        <stp>BINANCE</stp>
        <stp>BRDETH</stp>
        <stp>Vol</stp>
        <tr r="F320" s="3"/>
      </tp>
      <tp>
        <v>1022499</v>
        <stp/>
        <stp>BINANCE</stp>
        <stp>BQXETH</stp>
        <stp>Vol</stp>
        <tr r="F167" s="3"/>
      </tp>
      <tp>
        <v>531226</v>
        <stp/>
        <stp>BINANCE</stp>
        <stp>BTSETH</stp>
        <stp>Vol</stp>
        <tr r="F201" s="3"/>
      </tp>
      <tp>
        <v>3714.97</v>
        <stp/>
        <stp>BINANCE</stp>
        <stp>BTGETH</stp>
        <stp>Vol</stp>
        <tr r="F372" s="3"/>
      </tp>
      <tp>
        <v>613.72900000000004</v>
        <stp/>
        <stp>BINANCE</stp>
        <stp>BCCETH</stp>
        <stp>Vol</stp>
        <tr r="F385" s="3"/>
      </tp>
      <tp>
        <v>1407.9110000000001</v>
        <stp/>
        <stp>BINANCE</stp>
        <stp>BCDETH</stp>
        <stp>Vol</stp>
        <tr r="F382" s="3"/>
      </tp>
      <tp>
        <v>26493810</v>
        <stp/>
        <stp>BINANCE</stp>
        <stp>BCNETH</stp>
        <stp>Vol</stp>
        <tr r="F45" s="3"/>
      </tp>
      <tp>
        <v>1410689</v>
        <stp/>
        <stp>BINANCE</stp>
        <stp>BATETH</stp>
        <stp>Vol</stp>
        <tr r="F150" s="3"/>
      </tp>
      <tp>
        <v>12882.44</v>
        <stp/>
        <stp>BINANCE</stp>
        <stp>BNTETH</stp>
        <stp>Vol</stp>
        <tr r="F348" s="3"/>
      </tp>
      <tp>
        <v>188947.11</v>
        <stp/>
        <stp>BINANCE</stp>
        <stp>BNBETH</stp>
        <stp>Vol</stp>
        <tr r="F241" s="3"/>
      </tp>
      <tp>
        <v>248273</v>
        <stp/>
        <stp>BINANCE</stp>
        <stp>BLZETH</stp>
        <stp>Vol</stp>
        <tr r="F231" s="3"/>
      </tp>
      <tp>
        <v>733424</v>
        <stp/>
        <stp>BINANCE</stp>
        <stp>CVCETH</stp>
        <stp>Vol</stp>
        <tr r="F176" s="3"/>
      </tp>
      <tp>
        <v>9919242</v>
        <stp/>
        <stp>BINANCE</stp>
        <stp>CDTETH</stp>
        <stp>Vol</stp>
        <tr r="F67" s="3"/>
      </tp>
      <tp>
        <v>995236</v>
        <stp/>
        <stp>BINANCE</stp>
        <stp>CNDETH</stp>
        <stp>Vol</stp>
        <tr r="F164" s="3"/>
      </tp>
      <tp>
        <v>1335537</v>
        <stp/>
        <stp>BINANCE</stp>
        <stp>CMTETH</stp>
        <stp>Vol</stp>
        <tr r="F151" s="3"/>
      </tp>
      <tp>
        <v>1978.7380000000001</v>
        <stp/>
        <stp>BINANCE</stp>
        <stp>DGDETH</stp>
        <stp>Vol</stp>
        <tr r="F379" s="3"/>
      </tp>
      <tp>
        <v>1397843</v>
        <stp/>
        <stp>BINANCE</stp>
        <stp>DNTETH</stp>
        <stp>Vol</stp>
        <tr r="F155" s="3"/>
      </tp>
      <tp>
        <v>184440</v>
        <stp/>
        <stp>BINANCE</stp>
        <stp>DLTETH</stp>
        <stp>Vol</stp>
        <tr r="F246" s="3"/>
      </tp>
      <tp>
        <v>16018</v>
        <stp/>
        <stp>BINANCE</stp>
        <stp>EVXETH</stp>
        <stp>Vol</stp>
        <tr r="F342" s="3"/>
      </tp>
      <tp>
        <v>147416.44</v>
        <stp/>
        <stp>BINANCE</stp>
        <stp>ETCETH</stp>
        <stp>Vol</stp>
        <tr r="F256" s="3"/>
      </tp>
      <tp>
        <v>11712.8</v>
        <stp/>
        <stp>BINANCE</stp>
        <stp>EDOETH</stp>
        <stp>Vol</stp>
        <tr r="F354" s="3"/>
      </tp>
      <tp>
        <v>189200.71</v>
        <stp/>
        <stp>BINANCE</stp>
        <stp>EOSETH</stp>
        <stp>Vol</stp>
        <tr r="F243" s="3"/>
      </tp>
      <tp>
        <v>94101</v>
        <stp/>
        <stp>BINANCE</stp>
        <stp>ENGETH</stp>
        <stp>Vol</stp>
        <tr r="F274" s="3"/>
      </tp>
      <tp>
        <v>5357725</v>
        <stp/>
        <stp>BINANCE</stp>
        <stp>ENJETH</stp>
        <stp>Vol</stp>
        <tr r="F92" s="3"/>
      </tp>
      <tp>
        <v>1082424</v>
        <stp/>
        <stp>BINANCE</stp>
        <stp>ELFETH</stp>
        <stp>Vol</stp>
        <tr r="F162" s="3"/>
      </tp>
      <tp>
        <v>4793050</v>
        <stp/>
        <stp>BINANCE</stp>
        <stp>FUNETH</stp>
        <stp>Vol</stp>
        <tr r="F97" s="3"/>
      </tp>
      <tp>
        <v>28468</v>
        <stp/>
        <stp>BINANCE</stp>
        <stp>GRSETH</stp>
        <stp>Vol</stp>
        <tr r="F328" s="3"/>
      </tp>
      <tp>
        <v>4926.8999999999996</v>
        <stp/>
        <stp>BINANCE</stp>
        <stp>GVTETH</stp>
        <stp>Vol</stp>
        <tr r="F366" s="3"/>
      </tp>
      <tp>
        <v>1875702</v>
        <stp/>
        <stp>BINANCE</stp>
        <stp>GTOETH</stp>
        <stp>Vol</stp>
        <tr r="F133" s="3"/>
      </tp>
      <tp>
        <v>20533.759999999998</v>
        <stp/>
        <stp>BINANCE</stp>
        <stp>GXSETH</stp>
        <stp>Vol</stp>
        <tr r="F335" s="3"/>
      </tp>
      <tp>
        <v>293554</v>
        <stp/>
        <stp>BINANCE</stp>
        <stp>GNTETH</stp>
        <stp>Vol</stp>
        <tr r="F224" s="3"/>
      </tp>
      <tp>
        <v>9075.43</v>
        <stp/>
        <stp>BINANCE</stp>
        <stp>HSRETH</stp>
        <stp>Vol</stp>
        <tr r="F361" s="3"/>
      </tp>
      <tp>
        <v>939504368</v>
        <stp/>
        <stp>BINANCE</stp>
        <stp>HOTETH</stp>
        <stp>Vol</stp>
        <tr r="F14" s="3"/>
      </tp>
      <tp>
        <v>1261582.8999999999</v>
        <stp/>
        <stp>BINANCE</stp>
        <stp>ICXETH</stp>
        <stp>Vol</stp>
        <tr r="F156" s="3"/>
      </tp>
      <tp>
        <v>69745</v>
        <stp/>
        <stp>BINANCE</stp>
        <stp>ICNETH</stp>
        <stp>Vol</stp>
        <tr r="F291" s="3"/>
      </tp>
      <tp>
        <v>91996.26</v>
        <stp/>
        <stp>BINANCE</stp>
        <stp>INSETH</stp>
        <stp>Vol</stp>
        <tr r="F275" s="3"/>
      </tp>
      <tp>
        <v>19733134</v>
        <stp/>
        <stp>BINANCE</stp>
        <stp>KEYETH</stp>
        <stp>Vol</stp>
        <tr r="F46" s="3"/>
      </tp>
      <tp>
        <v>118457</v>
        <stp/>
        <stp>BINANCE</stp>
        <stp>KNCETH</stp>
        <stp>Vol</stp>
        <tr r="F265" s="3"/>
      </tp>
      <tp>
        <v>164715.6</v>
        <stp/>
        <stp>BINANCE</stp>
        <stp>KMDETH</stp>
        <stp>Vol</stp>
        <tr r="F248" s="3"/>
      </tp>
      <tp>
        <v>21868.35</v>
        <stp/>
        <stp>BINANCE</stp>
        <stp>LSKETH</stp>
        <stp>Vol</stp>
        <tr r="F323" s="3"/>
      </tp>
      <tp>
        <v>1483467</v>
        <stp/>
        <stp>BINANCE</stp>
        <stp>LRCETH</stp>
        <stp>Vol</stp>
        <tr r="F149" s="3"/>
      </tp>
      <tp>
        <v>3159.7</v>
        <stp/>
        <stp>BINANCE</stp>
        <stp>LUNETH</stp>
        <stp>Vol</stp>
        <tr r="F371" s="3"/>
      </tp>
      <tp>
        <v>6714.6360000000004</v>
        <stp/>
        <stp>BINANCE</stp>
        <stp>LTCETH</stp>
        <stp>Vol</stp>
        <tr r="F365" s="3"/>
      </tp>
      <tp>
        <v>397355</v>
        <stp/>
        <stp>BINANCE</stp>
        <stp>MTHETH</stp>
        <stp>Vol</stp>
        <tr r="F210" s="3"/>
      </tp>
      <tp>
        <v>21346.77</v>
        <stp/>
        <stp>BINANCE</stp>
        <stp>MTLETH</stp>
        <stp>Vol</stp>
        <tr r="F337" s="3"/>
      </tp>
      <tp>
        <v>12943.75</v>
        <stp/>
        <stp>BINANCE</stp>
        <stp>MCOETH</stp>
        <stp>Vol</stp>
        <tr r="F349" s="3"/>
      </tp>
      <tp>
        <v>82819382</v>
        <stp/>
        <stp>BINANCE</stp>
        <stp>MFTETH</stp>
        <stp>Vol</stp>
        <tr r="F30" s="3"/>
      </tp>
      <tp>
        <v>20876</v>
        <stp/>
        <stp>BINANCE</stp>
        <stp>MDAETH</stp>
        <stp>Vol</stp>
        <tr r="F340" s="3"/>
      </tp>
      <tp>
        <v>29621.74</v>
        <stp/>
        <stp>BINANCE</stp>
        <stp>MODETH</stp>
        <stp>Vol</stp>
        <tr r="F327" s="3"/>
      </tp>
      <tp>
        <v>29182.07</v>
        <stp/>
        <stp>BINANCE</stp>
        <stp>NXSETH</stp>
        <stp>Vol</stp>
        <tr r="F317" s="3"/>
      </tp>
      <tp>
        <v>730869.33</v>
        <stp/>
        <stp>BINANCE</stp>
        <stp>NASETH</stp>
        <stp>Vol</stp>
        <tr r="F179" s="3"/>
      </tp>
      <tp>
        <v>31636.65</v>
        <stp/>
        <stp>BINANCE</stp>
        <stp>NAVETH</stp>
        <stp>Vol</stp>
        <tr r="F326" s="3"/>
      </tp>
      <tp>
        <v>33558.58</v>
        <stp/>
        <stp>BINANCE</stp>
        <stp>NEOETH</stp>
        <stp>Vol</stp>
        <tr r="F319" s="3"/>
      </tp>
      <tp>
        <v>459108</v>
        <stp/>
        <stp>BINANCE</stp>
        <stp>OSTETH</stp>
        <stp>Vol</stp>
        <tr r="F202" s="3"/>
      </tp>
      <tp>
        <v>23850</v>
        <stp/>
        <stp>BINANCE</stp>
        <stp>OAXETH</stp>
        <stp>Vol</stp>
        <tr r="F333" s="3"/>
      </tp>
      <tp>
        <v>210747.39</v>
        <stp/>
        <stp>BINANCE</stp>
        <stp>ONTETH</stp>
        <stp>Vol</stp>
        <tr r="F240" s="3"/>
      </tp>
      <tp>
        <v>62536.49</v>
        <stp/>
        <stp>BINANCE</stp>
        <stp>OMGETH</stp>
        <stp>Vol</stp>
        <tr r="F288" s="3"/>
      </tp>
      <tp>
        <v>16663.330000000002</v>
        <stp/>
        <stp>BINANCE</stp>
        <stp>PPTETH</stp>
        <stp>Vol</stp>
        <tr r="F314" s="3"/>
      </tp>
      <tp>
        <v>787312</v>
        <stp/>
        <stp>BINANCE</stp>
        <stp>POAETH</stp>
        <stp>Vol</stp>
        <tr r="F168" s="3"/>
      </tp>
      <tp>
        <v>4704788</v>
        <stp/>
        <stp>BINANCE</stp>
        <stp>POEETH</stp>
        <stp>Vol</stp>
        <tr r="F96" s="3"/>
      </tp>
      <tp>
        <v>476605</v>
        <stp/>
        <stp>BINANCE</stp>
        <stp>QSPETH</stp>
        <stp>Vol</stp>
        <tr r="F204" s="3"/>
      </tp>
      <tp>
        <v>17262943</v>
        <stp/>
        <stp>BINANCE</stp>
        <stp>QKCETH</stp>
        <stp>Vol</stp>
        <tr r="F55" s="3"/>
      </tp>
      <tp>
        <v>348987</v>
        <stp/>
        <stp>BINANCE</stp>
        <stp>QLCETH</stp>
        <stp>Vol</stp>
        <tr r="F215" s="3"/>
      </tp>
      <tp>
        <v>641366</v>
        <stp/>
        <stp>BINANCE</stp>
        <stp>RPXETH</stp>
        <stp>Vol</stp>
        <tr r="F182" s="3"/>
      </tp>
      <tp>
        <v>1040792</v>
        <stp/>
        <stp>BINANCE</stp>
        <stp>RCNETH</stp>
        <stp>Vol</stp>
        <tr r="F165" s="3"/>
      </tp>
      <tp>
        <v>1382054</v>
        <stp/>
        <stp>BINANCE</stp>
        <stp>REQETH</stp>
        <stp>Vol</stp>
        <tr r="F152" s="3"/>
      </tp>
      <tp>
        <v>1988.441</v>
        <stp/>
        <stp>BINANCE</stp>
        <stp>REPETH</stp>
        <stp>Vol</stp>
        <tr r="F377" s="3"/>
      </tp>
      <tp>
        <v>55328</v>
        <stp/>
        <stp>BINANCE</stp>
        <stp>RDNETH</stp>
        <stp>Vol</stp>
        <tr r="F284" s="3"/>
      </tp>
      <tp>
        <v>41593.18</v>
        <stp/>
        <stp>BINANCE</stp>
        <stp>RLCETH</stp>
        <stp>Vol</stp>
        <tr r="F307" s="3"/>
      </tp>
      <tp>
        <v>246844</v>
        <stp/>
        <stp>BINANCE</stp>
        <stp>SUBETH</stp>
        <stp>Vol</stp>
        <tr r="F234" s="3"/>
      </tp>
      <tp>
        <v>520771</v>
        <stp/>
        <stp>BINANCE</stp>
        <stp>SYSETH</stp>
        <stp>Vol</stp>
        <tr r="F197" s="3"/>
      </tp>
      <tp>
        <v>12343.096</v>
        <stp/>
        <stp>BINANCE</stp>
        <stp>SKYETH</stp>
        <stp>Vol</stp>
        <tr r="F350" s="3"/>
      </tp>
      <tp>
        <v>600840</v>
        <stp/>
        <stp>BINANCE</stp>
        <stp>SNTETH</stp>
        <stp>Vol</stp>
        <tr r="F181" s="3"/>
      </tp>
      <tp>
        <v>277559</v>
        <stp/>
        <stp>BINANCE</stp>
        <stp>SNMETH</stp>
        <stp>Vol</stp>
        <tr r="F226" s="3"/>
      </tp>
      <tp>
        <v>35451524</v>
        <stp/>
        <stp>BINANCE</stp>
        <stp>TRXETH</stp>
        <stp>Vol</stp>
        <tr r="F40" s="3"/>
      </tp>
      <tp>
        <v>455511</v>
        <stp/>
        <stp>BINANCE</stp>
        <stp>TNTETH</stp>
        <stp>Vol</stp>
        <tr r="F199" s="3"/>
      </tp>
      <tp>
        <v>1144077</v>
        <stp/>
        <stp>BINANCE</stp>
        <stp>TNBETH</stp>
        <stp>Vol</stp>
        <tr r="F160" s="3"/>
      </tp>
      <tp>
        <v>199404418</v>
        <stp/>
        <stp>BINANCE</stp>
        <stp>VETETH</stp>
        <stp>Vol</stp>
        <tr r="F23" s="3"/>
      </tp>
      <tp t="s">
        <v>&lt;?&gt;</v>
        <stp/>
        <stp>BINANCE</stp>
        <stp>VENETH</stp>
        <stp>Vol</stp>
        <tr r="F8" s="3"/>
      </tp>
      <tp>
        <v>19844.830000000002</v>
        <stp/>
        <stp>BINANCE</stp>
        <stp>VIAETH</stp>
        <stp>Vol</stp>
        <tr r="F343" s="3"/>
      </tp>
      <tp>
        <v>2247851</v>
        <stp/>
        <stp>BINANCE</stp>
        <stp>VIBETH</stp>
        <stp>Vol</stp>
        <tr r="F127" s="3"/>
      </tp>
      <tp>
        <v>1352677</v>
        <stp/>
        <stp>BINANCE</stp>
        <stp>WPRETH</stp>
        <stp>Vol</stp>
        <tr r="F158" s="3"/>
      </tp>
      <tp>
        <v>83797.77</v>
        <stp/>
        <stp>BINANCE</stp>
        <stp>WTCETH</stp>
        <stp>Vol</stp>
        <tr r="F283" s="3"/>
      </tp>
      <tp>
        <v>760348.14</v>
        <stp/>
        <stp>BINANCE</stp>
        <stp>WANETH</stp>
        <stp>Vol</stp>
        <tr r="F172" s="3"/>
      </tp>
      <tp>
        <v>5081607</v>
        <stp/>
        <stp>BINANCE</stp>
        <stp>XRPETH</stp>
        <stp>Vol</stp>
        <tr r="F89" s="3"/>
      </tp>
      <tp>
        <v>20532200</v>
        <stp/>
        <stp>BINANCE</stp>
        <stp>XVGETH</stp>
        <stp>Vol</stp>
        <tr r="F47" s="3"/>
      </tp>
      <tp>
        <v>1357.29</v>
        <stp/>
        <stp>BINANCE</stp>
        <stp>XZCETH</stp>
        <stp>Vol</stp>
        <tr r="F383" s="3"/>
      </tp>
      <tp>
        <v>793001</v>
        <stp/>
        <stp>BINANCE</stp>
        <stp>XEMETH</stp>
        <stp>Vol</stp>
        <tr r="F175" s="3"/>
      </tp>
      <tp>
        <v>2118.9859999999999</v>
        <stp/>
        <stp>BINANCE</stp>
        <stp>XMRETH</stp>
        <stp>Vol</stp>
        <tr r="F380" s="3"/>
      </tp>
      <tp>
        <v>4075980</v>
        <stp/>
        <stp>BINANCE</stp>
        <stp>XLMETH</stp>
        <stp>Vol</stp>
        <tr r="F101" s="3"/>
      </tp>
      <tp>
        <v>801905</v>
        <stp/>
        <stp>BINANCE</stp>
        <stp>ZRXETH</stp>
        <stp>Vol</stp>
        <tr r="F169" s="3"/>
      </tp>
      <tp>
        <v>2407.9360000000001</v>
        <stp/>
        <stp>BINANCE</stp>
        <stp>ZECETH</stp>
        <stp>Vol</stp>
        <tr r="F376" s="3"/>
      </tp>
      <tp>
        <v>1433.1990000000001</v>
        <stp/>
        <stp>BINANCE</stp>
        <stp>ZENETH</stp>
        <stp>Vol</stp>
        <tr r="F381" s="3"/>
      </tp>
      <tp>
        <v>13989888</v>
        <stp/>
        <stp>BINANCE</stp>
        <stp>ZILETH</stp>
        <stp>Vol</stp>
        <tr r="F63" s="3"/>
      </tp>
      <tp>
        <v>5.2659999999999998E-2</v>
        <stp/>
        <stp>BINANCE</stp>
        <stp>IOSTETH</stp>
        <stp>PRICE%</stp>
        <tr r="D58" s="3"/>
      </tp>
      <tp>
        <v>8.2710000000000006E-2</v>
        <stp/>
        <stp>BINANCE</stp>
        <stp>IOSTBTC</stp>
        <stp>PRICE%</stp>
        <tr r="D24" s="3"/>
      </tp>
      <tp>
        <v>-6.25E-2</v>
        <stp/>
        <stp>BINANCE</stp>
        <stp>DENTBTC</stp>
        <stp>PRICE%</stp>
        <tr r="D16" s="3"/>
      </tp>
      <tp>
        <v>-6.7000000000000002E-4</v>
        <stp/>
        <stp>BINANCE</stp>
        <stp>CHATETH</stp>
        <stp>PRICE%</stp>
        <tr r="D191" s="3"/>
      </tp>
      <tp>
        <v>-2.682E-2</v>
        <stp/>
        <stp>BINANCE</stp>
        <stp>BCPTETH</stp>
        <stp>PRICE%</stp>
        <tr r="D192" s="3"/>
      </tp>
      <tp>
        <v>-7.4700000000000001E-3</v>
        <stp/>
        <stp>BINANCE</stp>
        <stp>BCPTBNB</stp>
        <stp>PRICE%</stp>
        <tr r="D254" s="3"/>
      </tp>
      <tp>
        <v>-6.9800000000000001E-3</v>
        <stp/>
        <stp>BINANCE</stp>
        <stp>BCPTBTC</stp>
        <stp>PRICE%</stp>
        <tr r="D84" s="3"/>
      </tp>
      <tp>
        <v>-5.6640000000000003E-2</v>
        <stp/>
        <stp>BINANCE</stp>
        <stp>DENTETH</stp>
        <stp>PRICE%</stp>
        <tr r="D37" s="3"/>
      </tp>
      <tp>
        <v>1.52E-2</v>
        <stp/>
        <stp>BINANCE</stp>
        <stp>CHATBTC</stp>
        <stp>PRICE%</stp>
        <tr r="D112" s="3"/>
      </tp>
      <tp>
        <v>-4.8160000000000001E-2</v>
        <stp/>
        <stp>BINANCE</stp>
        <stp>SALTETH</stp>
        <stp>PRICE%</stp>
        <tr r="D273" s="3"/>
      </tp>
      <tp>
        <v>-2.9960000000000001E-2</v>
        <stp/>
        <stp>BINANCE</stp>
        <stp>SALTBTC</stp>
        <stp>PRICE%</stp>
        <tr r="D173" s="3"/>
      </tp>
      <tp>
        <v>19585612.822071999</v>
        <stp/>
        <stp>BINANCE_24H</stp>
        <stp>xrpusdt</stp>
        <stp>QUOTE_VOL</stp>
        <tr r="N8" s="1"/>
      </tp>
      <tp>
        <v>3.669E-2</v>
        <stp/>
        <stp>BINANCE</stp>
        <stp>XLMUSDT</stp>
        <stp>PRICE%</stp>
        <tr r="D39" s="3"/>
      </tp>
      <tp>
        <v>3.381E-2</v>
        <stp/>
        <stp>BINANCE</stp>
        <stp>XRPUSDT</stp>
        <stp>PRICE%</stp>
        <tr r="D38" s="3"/>
      </tp>
      <tp>
        <v>3.116E-2</v>
        <stp/>
        <stp>BINANCE</stp>
        <stp>TRXUSDT</stp>
        <stp>PRICE%</stp>
        <tr r="D15" s="3"/>
      </tp>
      <tp t="s">
        <v>&lt;?&gt;</v>
        <stp/>
        <stp>BINANCE</stp>
        <stp>VENUSDT</stp>
        <stp>PRICE%</stp>
        <tr r="D9" s="3"/>
      </tp>
      <tp>
        <v>-3.1800000000000001E-3</v>
        <stp/>
        <stp>BINANCE</stp>
        <stp>VETUSDT</stp>
        <stp>PRICE%</stp>
        <tr r="D13" s="3"/>
      </tp>
      <tp>
        <v>4.1300000000000003E-6</v>
        <stp/>
        <stp>BINANCE_CANDLE</stp>
        <stp>trxbtc</stp>
        <stp>HIGH</stp>
        <stp>0</stp>
        <tr r="C38" s="1"/>
      </tp>
      <tp>
        <v>4.1500000000000001E-6</v>
        <stp/>
        <stp>BINANCE_CANDLE</stp>
        <stp>trxbtc</stp>
        <stp>HIGH</stp>
        <stp>5</stp>
        <tr r="C32" s="1"/>
      </tp>
      <tp>
        <v>3.7039999999999997E-2</v>
        <stp/>
        <stp>BINANCE</stp>
        <stp>LTCUSDT</stp>
        <stp>PRICE%</stp>
        <tr r="D259" s="3"/>
      </tp>
      <tp>
        <v>6.7360000000000003E-2</v>
        <stp/>
        <stp>BINANCE</stp>
        <stp>ONTUSDT</stp>
        <stp>PRICE%</stp>
        <tr r="D110" s="3"/>
      </tp>
      <tp>
        <v>5.092E-2</v>
        <stp/>
        <stp>BINANCE</stp>
        <stp>NEOUSDT</stp>
        <stp>PRICE%</stp>
        <tr r="D209" s="3"/>
      </tp>
      <tp>
        <v>7.5469999999999995E-2</v>
        <stp/>
        <stp>BINANCE</stp>
        <stp>ICXUSDT</stp>
        <stp>PRICE%</stp>
        <tr r="D76" s="3"/>
      </tp>
      <tp>
        <v>5.3679999999999999E-2</v>
        <stp/>
        <stp>BINANCE</stp>
        <stp>EOSUSDT</stp>
        <stp>PRICE%</stp>
        <tr r="D78" s="3"/>
      </tp>
      <tp>
        <v>4.3389999999999998E-2</v>
        <stp/>
        <stp>BINANCE</stp>
        <stp>ETHUSDT</stp>
        <stp>PRICE%</stp>
        <tr r="D244" s="3"/>
      </tp>
      <tp>
        <v>0.14981</v>
        <stp/>
        <stp>BINANCE</stp>
        <stp>ETCUSDT</stp>
        <stp>PRICE%</stp>
        <tr r="D138" s="3"/>
      </tp>
      <tp>
        <v>6.3670000000000004E-2</v>
        <stp/>
        <stp>BINANCE</stp>
        <stp>ADAUSDT</stp>
        <stp>PRICE%</stp>
        <tr r="D25" s="3"/>
      </tp>
      <tp>
        <v>3.4360000000000002E-2</v>
        <stp/>
        <stp>BINANCE</stp>
        <stp>BCCUSDT</stp>
        <stp>PRICE%</stp>
        <tr r="D305" s="3"/>
      </tp>
      <tp>
        <v>2.1350000000000001E-2</v>
        <stp/>
        <stp>BINANCE</stp>
        <stp>BNBUSDT</stp>
        <stp>PRICE%</stp>
        <tr r="D147" s="3"/>
      </tp>
      <tp>
        <v>1.737E-2</v>
        <stp/>
        <stp>BINANCE</stp>
        <stp>BTCUSDT</stp>
        <stp>PRICE%</stp>
        <tr r="D310" s="3"/>
      </tp>
      <tp t="b">
        <v>0</v>
        <stp/>
        <stp>BINANCE_TRADE</stp>
        <stp>xrpbtc</stp>
        <stp>BUYER_IS_MAKER</stp>
        <tr r="K20" s="1"/>
      </tp>
      <tp>
        <v>37020</v>
        <stp/>
        <stp>BINANCE_24H</stp>
        <stp>trxbtc</stp>
        <stp>BID_SIZE</stp>
        <tr r="H11" s="1"/>
      </tp>
      <tp>
        <v>1.39</v>
        <stp/>
        <stp>BINANCE_24H</stp>
        <stp>neobtc</stp>
        <stp>ASK_SIZE</stp>
        <tr r="L9" s="1"/>
      </tp>
      <tp>
        <v>2E-8</v>
        <stp/>
        <stp>BINANCE_24H</stp>
        <stp>xrpbtc</stp>
        <stp>Spread</stp>
        <tr r="J10" s="1"/>
      </tp>
      <tp>
        <v>18.962009999999999</v>
        <stp/>
        <stp>BINANCE_24H</stp>
        <stp>ethusdt</stp>
        <stp>ASK_SIZE</stp>
        <tr r="L5" s="1"/>
      </tp>
      <tp>
        <v>1.53976</v>
        <stp/>
        <stp>BINANCE_24H</stp>
        <stp>ltcusdt</stp>
        <stp>ASK_SIZE</stp>
        <tr r="L7" s="1"/>
      </tp>
      <tp>
        <v>0.123348</v>
        <stp/>
        <stp>BINANCE_24H</stp>
        <stp>btcusdt</stp>
        <stp>ASK_SIZE</stp>
        <tr r="L6" s="1"/>
      </tp>
      <tp>
        <v>-3.2599999999999997E-2</v>
        <stp/>
        <stp>BINANCE</stp>
        <stp>IOTXETH</stp>
        <stp>PRICE%</stp>
        <tr r="D57" s="3"/>
      </tp>
      <tp>
        <v>-4.0200000000000001E-3</v>
        <stp/>
        <stp>BINANCE</stp>
        <stp>IOTXBTC</stp>
        <stp>PRICE%</stp>
        <tr r="D41" s="3"/>
      </tp>
      <tp>
        <v>-7.9759999999999998E-2</v>
        <stp/>
        <stp>BINANCE</stp>
        <stp>PIVXETH</stp>
        <stp>PRICE%</stp>
        <tr r="D290" s="3"/>
      </tp>
      <tp>
        <v>-6.4390000000000003E-2</v>
        <stp/>
        <stp>BINANCE</stp>
        <stp>PIVXBNB</stp>
        <stp>PRICE%</stp>
        <tr r="D329" s="3"/>
      </tp>
      <tp>
        <v>-6.5199999999999994E-2</v>
        <stp/>
        <stp>BINANCE</stp>
        <stp>PIVXBTC</stp>
        <stp>PRICE%</stp>
        <tr r="D200" s="3"/>
      </tp>
      <tp>
        <v>642</v>
        <stp/>
        <stp>BINANCE_TRADE</stp>
        <stp>xrpusdt</stp>
        <stp>QUANTITY</stp>
        <tr r="J18" s="1"/>
      </tp>
      <tp>
        <v>1.8890000000000001E-2</v>
        <stp/>
        <stp>BINANCE</stp>
        <stp>POLYBNB</stp>
        <stp>PRICE%</stp>
        <tr r="D276" s="3"/>
      </tp>
      <tp>
        <v>1.8579999999999999E-2</v>
        <stp/>
        <stp>BINANCE</stp>
        <stp>POLYBTC</stp>
        <stp>PRICE%</stp>
        <tr r="D126" s="3"/>
      </tp>
      <tp>
        <v>1084.1934938899999</v>
        <stp/>
        <stp>BINANCE_24H</stp>
        <stp>trxbtc</stp>
        <stp>QUOTE_VOL</stp>
        <tr r="N11" s="1"/>
      </tp>
      <tp>
        <v>3309.9498026800002</v>
        <stp/>
        <stp>BINANCE_24H</stp>
        <stp>xrpbtc</stp>
        <stp>QUOTE_VOL</stp>
        <tr r="N10" s="1"/>
      </tp>
      <tp>
        <v>0.25620999999999999</v>
        <stp/>
        <stp>BINANCE_TRADE</stp>
        <stp>ethusdt</stp>
        <stp>QUANTITY</stp>
        <tr r="J15" s="1"/>
      </tp>
      <tp>
        <v>2.526E-3</v>
        <stp/>
        <stp>BINANCE_TRADE</stp>
        <stp>btcusdt</stp>
        <stp>QUANTITY</stp>
        <tr r="J16" s="1"/>
      </tp>
      <tp>
        <v>5.28512</v>
        <stp/>
        <stp>BINANCE_TRADE</stp>
        <stp>ltcusdt</stp>
        <stp>QUANTITY</stp>
        <tr r="J17" s="1"/>
      </tp>
      <tp>
        <v>4.0134000000000003E-2</v>
        <stp/>
        <stp>BINANCE_DEPTH</stp>
        <stp>btcusdt</stp>
        <stp>ASK_DEPTH_SIZE</stp>
        <stp>8</stp>
        <tr r="E23" s="1"/>
      </tp>
      <tp>
        <v>1.3</v>
        <stp/>
        <stp>BINANCE_DEPTH</stp>
        <stp>btcusdt</stp>
        <stp>ASK_DEPTH_SIZE</stp>
        <stp>9</stp>
        <tr r="E24" s="1"/>
      </tp>
      <tp>
        <v>0.01</v>
        <stp/>
        <stp>BINANCE_DEPTH</stp>
        <stp>btcusdt</stp>
        <stp>ASK_DEPTH_SIZE</stp>
        <stp>4</stp>
        <tr r="E19" s="1"/>
      </tp>
      <tp>
        <v>0.01</v>
        <stp/>
        <stp>BINANCE_DEPTH</stp>
        <stp>btcusdt</stp>
        <stp>ASK_DEPTH_SIZE</stp>
        <stp>5</stp>
        <tr r="E20" s="1"/>
      </tp>
      <tp>
        <v>1.358943</v>
        <stp/>
        <stp>BINANCE_DEPTH</stp>
        <stp>btcusdt</stp>
        <stp>ASK_DEPTH_SIZE</stp>
        <stp>6</stp>
        <tr r="E21" s="1"/>
      </tp>
      <tp>
        <v>7.143E-3</v>
        <stp/>
        <stp>BINANCE_DEPTH</stp>
        <stp>btcusdt</stp>
        <stp>ASK_DEPTH_SIZE</stp>
        <stp>7</stp>
        <tr r="E22" s="1"/>
      </tp>
      <tp>
        <v>1.3527</v>
        <stp/>
        <stp>BINANCE_DEPTH</stp>
        <stp>btcusdt</stp>
        <stp>ASK_DEPTH_SIZE</stp>
        <stp>0</stp>
        <tr r="E15" s="1"/>
      </tp>
      <tp>
        <v>5.2230000000000002E-3</v>
        <stp/>
        <stp>BINANCE_DEPTH</stp>
        <stp>btcusdt</stp>
        <stp>ASK_DEPTH_SIZE</stp>
        <stp>1</stp>
        <tr r="E16" s="1"/>
      </tp>
      <tp>
        <v>0.59791799999999995</v>
        <stp/>
        <stp>BINANCE_DEPTH</stp>
        <stp>btcusdt</stp>
        <stp>ASK_DEPTH_SIZE</stp>
        <stp>2</stp>
        <tr r="E17" s="1"/>
      </tp>
      <tp>
        <v>9.7896999999999998E-2</v>
        <stp/>
        <stp>BINANCE_DEPTH</stp>
        <stp>btcusdt</stp>
        <stp>ASK_DEPTH_SIZE</stp>
        <stp>3</stp>
        <tr r="E18" s="1"/>
      </tp>
      <tp>
        <v>5599</v>
        <stp/>
        <stp>BINANCE_TRADE</stp>
        <stp>trxbtc</stp>
        <stp>QUANTITY</stp>
        <tr r="J21" s="1"/>
      </tp>
      <tp>
        <v>8239</v>
        <stp/>
        <stp>BINANCE_24H</stp>
        <stp>xrpusdt</stp>
        <stp>ASK_SIZE</stp>
        <tr r="L8" s="1"/>
      </tp>
      <tp>
        <v>43315.927687083335</v>
        <stp/>
        <stp>BINANCE_TRADE</stp>
        <stp>xrpusdt</stp>
        <stp>TRADE_TIME</stp>
        <tr r="L18" s="1"/>
      </tp>
      <tp>
        <v>43315.928120115743</v>
        <stp/>
        <stp>BINANCE_TRADE</stp>
        <stp>ltcusdt</stp>
        <stp>TRADE_TIME</stp>
        <tr r="L17" s="1"/>
      </tp>
      <tp>
        <v>43315.928153287037</v>
        <stp/>
        <stp>BINANCE_TRADE</stp>
        <stp>ethusdt</stp>
        <stp>TRADE_TIME</stp>
        <tr r="L15" s="1"/>
      </tp>
      <tp>
        <v>43315.92814895833</v>
        <stp/>
        <stp>BINANCE_TRADE</stp>
        <stp>btcusdt</stp>
        <stp>TRADE_TIME</stp>
        <tr r="L16" s="1"/>
      </tp>
      <tp>
        <v>6.13E-3</v>
        <stp/>
        <stp>BINANCE</stp>
        <stp>APPCETH</stp>
        <stp>PRICE%</stp>
        <tr r="D261" s="3"/>
      </tp>
      <tp>
        <v>1.2239999999999999E-2</v>
        <stp/>
        <stp>BINANCE</stp>
        <stp>APPCBTC</stp>
        <stp>PRICE%</stp>
        <tr r="D154" s="3"/>
      </tp>
      <tp>
        <v>4.4589999999999998E-2</v>
        <stp/>
        <stp>BINANCE</stp>
        <stp>APPCBNB</stp>
        <stp>PRICE%</stp>
        <tr r="D309" s="3"/>
      </tp>
      <tp>
        <v>2.14E-3</v>
        <stp/>
        <stp>BINANCE</stp>
        <stp>AEBNB</stp>
        <stp>spread</stp>
        <tr r="E360" s="3"/>
      </tp>
      <tp>
        <v>1.1999999999999999E-6</v>
        <stp/>
        <stp>BINANCE</stp>
        <stp>AEBTC</stp>
        <stp>spread</stp>
        <tr r="E227" s="3"/>
      </tp>
      <tp>
        <v>3.8999999999999999E-5</v>
        <stp/>
        <stp>BINANCE</stp>
        <stp>AEETH</stp>
        <stp>spread</stp>
        <tr r="E285" s="3"/>
      </tp>
      <tp>
        <v>5.41E-5</v>
        <stp/>
        <stp>BINANCE</stp>
        <stp>FUNETH</stp>
        <stp>BID</stp>
        <tr r="C97" s="3"/>
      </tp>
      <tp>
        <v>5.8520000000000004E-3</v>
        <stp/>
        <stp>BINANCE</stp>
        <stp>GXSETH</stp>
        <stp>BID</stp>
        <tr r="C335" s="3"/>
      </tp>
      <tp>
        <v>1.2798900000000001E-3</v>
        <stp/>
        <stp>BINANCE</stp>
        <stp>GRSETH</stp>
        <stp>BID</stp>
        <tr r="C328" s="3"/>
      </tp>
      <tp>
        <v>1.6108000000000001E-2</v>
        <stp/>
        <stp>BINANCE</stp>
        <stp>GVTETH</stp>
        <stp>BID</stp>
        <tr r="C366" s="3"/>
      </tp>
      <tp>
        <v>2.9502E-4</v>
        <stp/>
        <stp>BINANCE</stp>
        <stp>GTOETH</stp>
        <stp>BID</stp>
        <tr r="C133" s="3"/>
      </tp>
      <tp>
        <v>5.3549000000000001E-4</v>
        <stp/>
        <stp>BINANCE</stp>
        <stp>GNTETH</stp>
        <stp>BID</stp>
        <tr r="C224" s="3"/>
      </tp>
      <tp>
        <v>7.2789999999999999E-5</v>
        <stp/>
        <stp>BINANCE</stp>
        <stp>DNTETH</stp>
        <stp>BID</stp>
        <tr r="C155" s="3"/>
      </tp>
      <tp>
        <v>1.4468E-4</v>
        <stp/>
        <stp>BINANCE</stp>
        <stp>DLTETH</stp>
        <stp>BID</stp>
        <tr r="C246" s="3"/>
      </tp>
      <tp>
        <v>0.19445999999999999</v>
        <stp/>
        <stp>BINANCE</stp>
        <stp>DGDETH</stp>
        <stp>BID</stp>
        <tr r="C379" s="3"/>
      </tp>
      <tp>
        <v>1.3162E-3</v>
        <stp/>
        <stp>BINANCE</stp>
        <stp>EVXETH</stp>
        <stp>BID</stp>
        <tr r="C342" s="3"/>
      </tp>
      <tp>
        <v>3.9614999999999997E-2</v>
        <stp/>
        <stp>BINANCE</stp>
        <stp>ETCETH</stp>
        <stp>BID</stp>
        <tr r="C256" s="3"/>
      </tp>
      <tp>
        <v>1.7375000000000002E-2</v>
        <stp/>
        <stp>BINANCE</stp>
        <stp>EOSETH</stp>
        <stp>BID</stp>
        <tr r="C243" s="3"/>
      </tp>
      <tp>
        <v>2.2671000000000002E-3</v>
        <stp/>
        <stp>BINANCE</stp>
        <stp>ENGETH</stp>
        <stp>BID</stp>
        <tr r="C274" s="3"/>
      </tp>
      <tp>
        <v>1.1784E-4</v>
        <stp/>
        <stp>BINANCE</stp>
        <stp>ENJETH</stp>
        <stp>BID</stp>
        <tr r="C92" s="3"/>
      </tp>
      <tp>
        <v>1.24182E-3</v>
        <stp/>
        <stp>BINANCE</stp>
        <stp>ELFETH</stp>
        <stp>BID</stp>
        <tr r="C162" s="3"/>
      </tp>
      <tp>
        <v>1.9139999999999999E-3</v>
        <stp/>
        <stp>BINANCE</stp>
        <stp>EDOETH</stp>
        <stp>BID</stp>
        <tr r="C354" s="3"/>
      </tp>
      <tp>
        <v>8.5570000000000004E-4</v>
        <stp/>
        <stp>BINANCE</stp>
        <stp>BRDETH</stp>
        <stp>BID</stp>
        <tr r="C320" s="3"/>
      </tp>
      <tp>
        <v>1.7365E-3</v>
        <stp/>
        <stp>BINANCE</stp>
        <stp>BQXETH</stp>
        <stp>BID</stp>
        <tr r="C167" s="3"/>
      </tp>
      <tp>
        <v>3.9123000000000001E-4</v>
        <stp/>
        <stp>BINANCE</stp>
        <stp>BTSETH</stp>
        <stp>BID</stp>
        <tr r="C201" s="3"/>
      </tp>
      <tp>
        <v>5.8608E-2</v>
        <stp/>
        <stp>BINANCE</stp>
        <stp>BTGETH</stp>
        <stp>BID</stp>
        <tr r="C372" s="3"/>
      </tp>
      <tp>
        <v>4.9020000000000001E-3</v>
        <stp/>
        <stp>BINANCE</stp>
        <stp>BNTETH</stp>
        <stp>BID</stp>
        <tr r="C348" s="3"/>
      </tp>
      <tp>
        <v>3.3371999999999999E-2</v>
        <stp/>
        <stp>BINANCE</stp>
        <stp>BNBETH</stp>
        <stp>BID</stp>
        <tr r="C241" s="3"/>
      </tp>
      <tp>
        <v>5.3744000000000003E-4</v>
        <stp/>
        <stp>BINANCE</stp>
        <stp>BLZETH</stp>
        <stp>BID</stp>
        <tr r="C231" s="3"/>
      </tp>
      <tp>
        <v>1.7504</v>
        <stp/>
        <stp>BINANCE</stp>
        <stp>BCCETH</stp>
        <stp>BID</stp>
        <tr r="C385" s="3"/>
      </tp>
      <tp>
        <v>3.1919999999999997E-2</v>
        <stp/>
        <stp>BINANCE</stp>
        <stp>BCDETH</stp>
        <stp>BID</stp>
        <tr r="C382" s="3"/>
      </tp>
      <tp>
        <v>5.9599999999999997E-6</v>
        <stp/>
        <stp>BINANCE</stp>
        <stp>BCNETH</stp>
        <stp>BID</stp>
        <tr r="C45" s="3"/>
      </tp>
      <tp>
        <v>6.3602000000000005E-4</v>
        <stp/>
        <stp>BINANCE</stp>
        <stp>BATETH</stp>
        <stp>BID</stp>
        <tr r="C150" s="3"/>
      </tp>
      <tp>
        <v>4.0401E-4</v>
        <stp/>
        <stp>BINANCE</stp>
        <stp>CVCETH</stp>
        <stp>BID</stp>
        <tr r="C176" s="3"/>
      </tp>
      <tp>
        <v>5.3000000000000001E-5</v>
        <stp/>
        <stp>BINANCE</stp>
        <stp>CNDETH</stp>
        <stp>BID</stp>
        <tr r="C164" s="3"/>
      </tp>
      <tp>
        <v>2.6727000000000001E-4</v>
        <stp/>
        <stp>BINANCE</stp>
        <stp>CMTETH</stp>
        <stp>BID</stp>
        <tr r="C151" s="3"/>
      </tp>
      <tp>
        <v>4.6440000000000003E-5</v>
        <stp/>
        <stp>BINANCE</stp>
        <stp>CDTETH</stp>
        <stp>BID</stp>
        <tr r="C67" s="3"/>
      </tp>
      <tp>
        <v>2.5549999999999998E-4</v>
        <stp/>
        <stp>BINANCE</stp>
        <stp>ASTETH</stp>
        <stp>BID</stp>
        <tr r="C206" s="3"/>
      </tp>
      <tp>
        <v>2.2049999999999999E-3</v>
        <stp/>
        <stp>BINANCE</stp>
        <stp>ARKETH</stp>
        <stp>BID</stp>
        <tr r="C293" s="3"/>
      </tp>
      <tp>
        <v>1.1092599999999999E-3</v>
        <stp/>
        <stp>BINANCE</stp>
        <stp>ARNETH</stp>
        <stp>BID</stp>
        <tr r="C325" s="3"/>
      </tp>
      <tp>
        <v>4.4713000000000001E-4</v>
        <stp/>
        <stp>BINANCE</stp>
        <stp>AMBETH</stp>
        <stp>BID</stp>
        <tr r="C185" s="3"/>
      </tp>
      <tp>
        <v>1.7471000000000001E-4</v>
        <stp/>
        <stp>BINANCE</stp>
        <stp>AGIETH</stp>
        <stp>BID</stp>
        <tr r="C113" s="3"/>
      </tp>
      <tp>
        <v>7.2670000000000005E-4</v>
        <stp/>
        <stp>BINANCE</stp>
        <stp>ADXETH</stp>
        <stp>BID</stp>
        <tr r="C271" s="3"/>
      </tp>
      <tp>
        <v>3.1632999999999997E-4</v>
        <stp/>
        <stp>BINANCE</stp>
        <stp>ADAETH</stp>
        <stp>BID</stp>
        <tr r="C62" s="3"/>
      </tp>
      <tp>
        <v>2.637E-3</v>
        <stp/>
        <stp>BINANCE</stp>
        <stp>NXSETH</stp>
        <stp>BID</stp>
        <tr r="C317" s="3"/>
      </tp>
      <tp>
        <v>5.2599999999999999E-3</v>
        <stp/>
        <stp>BINANCE</stp>
        <stp>NASETH</stp>
        <stp>BID</stp>
        <tr r="C179" s="3"/>
      </tp>
      <tp>
        <v>8.5999999999999998E-4</v>
        <stp/>
        <stp>BINANCE</stp>
        <stp>NAVETH</stp>
        <stp>BID</stp>
        <tr r="C326" s="3"/>
      </tp>
      <tp>
        <v>6.7616999999999997E-2</v>
        <stp/>
        <stp>BINANCE</stp>
        <stp>NEOETH</stp>
        <stp>BID</stp>
        <tr r="C319" s="3"/>
      </tp>
      <tp>
        <v>1.0678E-4</v>
        <stp/>
        <stp>BINANCE</stp>
        <stp>OSTETH</stp>
        <stp>BID</stp>
        <tr r="C202" s="3"/>
      </tp>
      <tp>
        <v>5.6759999999999996E-3</v>
        <stp/>
        <stp>BINANCE</stp>
        <stp>ONTETH</stp>
        <stp>BID</stp>
        <tr r="C240" s="3"/>
      </tp>
      <tp>
        <v>1.3447000000000001E-2</v>
        <stp/>
        <stp>BINANCE</stp>
        <stp>OMGETH</stp>
        <stp>BID</stp>
        <tr r="C288" s="3"/>
      </tp>
      <tp>
        <v>5.911E-4</v>
        <stp/>
        <stp>BINANCE</stp>
        <stp>OAXETH</stp>
        <stp>BID</stp>
        <tr r="C333" s="3"/>
      </tp>
      <tp>
        <v>9.8099999999999993E-3</v>
        <stp/>
        <stp>BINANCE</stp>
        <stp>LSKETH</stp>
        <stp>BID</stp>
        <tr r="C323" s="3"/>
      </tp>
      <tp>
        <v>4.2417000000000003E-4</v>
        <stp/>
        <stp>BINANCE</stp>
        <stp>LRCETH</stp>
        <stp>BID</stp>
        <tr r="C149" s="3"/>
      </tp>
      <tp>
        <v>1.2127000000000001E-2</v>
        <stp/>
        <stp>BINANCE</stp>
        <stp>LUNETH</stp>
        <stp>BID</stp>
        <tr r="C371" s="3"/>
      </tp>
      <tp>
        <v>0.18590999999999999</v>
        <stp/>
        <stp>BINANCE</stp>
        <stp>LTCETH</stp>
        <stp>BID</stp>
        <tr r="C365" s="3"/>
      </tp>
      <tp>
        <v>6.97E-5</v>
        <stp/>
        <stp>BINANCE</stp>
        <stp>MTHETH</stp>
        <stp>BID</stp>
        <tr r="C210" s="3"/>
      </tp>
      <tp>
        <v>2.405E-3</v>
        <stp/>
        <stp>BINANCE</stp>
        <stp>MTLETH</stp>
        <stp>BID</stp>
        <tr r="C337" s="3"/>
      </tp>
      <tp>
        <v>1.8E-3</v>
        <stp/>
        <stp>BINANCE</stp>
        <stp>MODETH</stp>
        <stp>BID</stp>
        <tr r="C327" s="3"/>
      </tp>
      <tp>
        <v>1.6293999999999999E-2</v>
        <stp/>
        <stp>BINANCE</stp>
        <stp>MCOETH</stp>
        <stp>BID</stp>
        <tr r="C349" s="3"/>
      </tp>
      <tp>
        <v>2.6210000000000001E-5</v>
        <stp/>
        <stp>BINANCE</stp>
        <stp>MFTETH</stp>
        <stp>BID</stp>
        <tr r="C30" s="3"/>
      </tp>
      <tp>
        <v>1.2700999999999999E-3</v>
        <stp/>
        <stp>BINANCE</stp>
        <stp>MDAETH</stp>
        <stp>BID</stp>
        <tr r="C340" s="3"/>
      </tp>
      <tp>
        <v>1.6865999999999999E-3</v>
        <stp/>
        <stp>BINANCE</stp>
        <stp>KNCETH</stp>
        <stp>BID</stp>
        <tr r="C265" s="3"/>
      </tp>
      <tp>
        <v>3.3170000000000001E-3</v>
        <stp/>
        <stp>BINANCE</stp>
        <stp>KMDETH</stp>
        <stp>BID</stp>
        <tr r="C248" s="3"/>
      </tp>
      <tp>
        <v>2.2439999999999999E-5</v>
        <stp/>
        <stp>BINANCE</stp>
        <stp>KEYETH</stp>
        <stp>BID</stp>
        <tr r="C46" s="3"/>
      </tp>
      <tp>
        <v>1.2137E-2</v>
        <stp/>
        <stp>BINANCE</stp>
        <stp>HSRETH</stp>
        <stp>BID</stp>
        <tr r="C361" s="3"/>
      </tp>
      <tp>
        <v>1.4300000000000001E-6</v>
        <stp/>
        <stp>BINANCE</stp>
        <stp>HOTETH</stp>
        <stp>BID</stp>
        <tr r="C14" s="3"/>
      </tp>
      <tp>
        <v>8.12E-4</v>
        <stp/>
        <stp>BINANCE</stp>
        <stp>INSETH</stp>
        <stp>BID</stp>
        <tr r="C275" s="3"/>
      </tp>
      <tp>
        <v>2.2550000000000001E-3</v>
        <stp/>
        <stp>BINANCE</stp>
        <stp>ICXETH</stp>
        <stp>BID</stp>
        <tr r="C156" s="3"/>
      </tp>
      <tp>
        <v>1.2055E-3</v>
        <stp/>
        <stp>BINANCE</stp>
        <stp>ICNETH</stp>
        <stp>BID</stp>
        <tr r="C291" s="3"/>
      </tp>
      <tp>
        <v>2.6700000000000001E-3</v>
        <stp/>
        <stp>BINANCE</stp>
        <stp>VIAETH</stp>
        <stp>BID</stp>
        <tr r="C343" s="3"/>
      </tp>
      <tp>
        <v>1.2354999999999999E-4</v>
        <stp/>
        <stp>BINANCE</stp>
        <stp>VIBETH</stp>
        <stp>BID</stp>
        <tr r="C127" s="3"/>
      </tp>
      <tp>
        <v>3.7459999999999997E-5</v>
        <stp/>
        <stp>BINANCE</stp>
        <stp>VETETH</stp>
        <stp>BID</stp>
        <tr r="C23" s="3"/>
      </tp>
      <tp t="s">
        <v>&lt;?&gt;</v>
        <stp/>
        <stp>BINANCE</stp>
        <stp>VENETH</stp>
        <stp>BID</stp>
        <tr r="C8" s="3"/>
      </tp>
      <tp>
        <v>7.0980000000000001E-5</v>
        <stp/>
        <stp>BINANCE</stp>
        <stp>WPRETH</stp>
        <stp>BID</stp>
        <tr r="C158" s="3"/>
      </tp>
      <tp>
        <v>1.0050999999999999E-2</v>
        <stp/>
        <stp>BINANCE</stp>
        <stp>WTCETH</stp>
        <stp>BID</stp>
        <tr r="C283" s="3"/>
      </tp>
      <tp>
        <v>2.9949999999999998E-3</v>
        <stp/>
        <stp>BINANCE</stp>
        <stp>WANETH</stp>
        <stp>BID</stp>
        <tr r="C172" s="3"/>
      </tp>
      <tp>
        <v>7.3479999999999994E-5</v>
        <stp/>
        <stp>BINANCE</stp>
        <stp>TRXETH</stp>
        <stp>BID</stp>
        <tr r="C40" s="3"/>
      </tp>
      <tp>
        <v>6.9109999999999994E-5</v>
        <stp/>
        <stp>BINANCE</stp>
        <stp>TNTETH</stp>
        <stp>BID</stp>
        <tr r="C199" s="3"/>
      </tp>
      <tp>
        <v>3.998E-5</v>
        <stp/>
        <stp>BINANCE</stp>
        <stp>TNBETH</stp>
        <stp>BID</stp>
        <tr r="C160" s="3"/>
      </tp>
      <tp>
        <v>5.91E-5</v>
        <stp/>
        <stp>BINANCE</stp>
        <stp>RPXETH</stp>
        <stp>BID</stp>
        <tr r="C182" s="3"/>
      </tp>
      <tp>
        <v>1.101E-3</v>
        <stp/>
        <stp>BINANCE</stp>
        <stp>RLCETH</stp>
        <stp>BID</stp>
        <tr r="C307" s="3"/>
      </tp>
      <tp>
        <v>8.0840000000000005E-5</v>
        <stp/>
        <stp>BINANCE</stp>
        <stp>RCNETH</stp>
        <stp>BID</stp>
        <tr r="C165" s="3"/>
      </tp>
      <tp>
        <v>1.1340000000000001E-4</v>
        <stp/>
        <stp>BINANCE</stp>
        <stp>REQETH</stp>
        <stp>BID</stp>
        <tr r="C152" s="3"/>
      </tp>
      <tp>
        <v>7.0199999999999999E-2</v>
        <stp/>
        <stp>BINANCE</stp>
        <stp>REPETH</stp>
        <stp>BID</stp>
        <tr r="C377" s="3"/>
      </tp>
      <tp>
        <v>1.57E-3</v>
        <stp/>
        <stp>BINANCE</stp>
        <stp>RDNETH</stp>
        <stp>BID</stp>
        <tr r="C284" s="3"/>
      </tp>
      <tp>
        <v>3.0744000000000002E-4</v>
        <stp/>
        <stp>BINANCE</stp>
        <stp>SYSETH</stp>
        <stp>BID</stp>
        <tr r="C197" s="3"/>
      </tp>
      <tp>
        <v>3.9745999999999998E-4</v>
        <stp/>
        <stp>BINANCE</stp>
        <stp>SUBETH</stp>
        <stp>BID</stp>
        <tr r="C234" s="3"/>
      </tp>
      <tp>
        <v>1.021E-2</v>
        <stp/>
        <stp>BINANCE</stp>
        <stp>SKYETH</stp>
        <stp>BID</stp>
        <tr r="C350" s="3"/>
      </tp>
      <tp>
        <v>1.3255999999999999E-4</v>
        <stp/>
        <stp>BINANCE</stp>
        <stp>SNTETH</stp>
        <stp>BID</stp>
        <tr r="C181" s="3"/>
      </tp>
      <tp>
        <v>2.0275999999999999E-4</v>
        <stp/>
        <stp>BINANCE</stp>
        <stp>SNMETH</stp>
        <stp>BID</stp>
        <tr r="C226" s="3"/>
      </tp>
      <tp>
        <v>1.1362000000000001E-2</v>
        <stp/>
        <stp>BINANCE</stp>
        <stp>PPTETH</stp>
        <stp>BID</stp>
        <tr r="C314" s="3"/>
      </tp>
      <tp>
        <v>2.7171999999999998E-4</v>
        <stp/>
        <stp>BINANCE</stp>
        <stp>POAETH</stp>
        <stp>BID</stp>
        <tr r="C168" s="3"/>
      </tp>
      <tp>
        <v>3.4090000000000001E-5</v>
        <stp/>
        <stp>BINANCE</stp>
        <stp>POEETH</stp>
        <stp>BID</stp>
        <tr r="C96" s="3"/>
      </tp>
      <tp>
        <v>1.2322E-4</v>
        <stp/>
        <stp>BINANCE</stp>
        <stp>QSPETH</stp>
        <stp>BID</stp>
        <tr r="C204" s="3"/>
      </tp>
      <tp>
        <v>1.3501E-4</v>
        <stp/>
        <stp>BINANCE</stp>
        <stp>QKCETH</stp>
        <stp>BID</stp>
        <tr r="C55" s="3"/>
      </tp>
      <tp>
        <v>1.1027E-4</v>
        <stp/>
        <stp>BINANCE</stp>
        <stp>QLCETH</stp>
        <stp>BID</stp>
        <tr r="C215" s="3"/>
      </tp>
      <tp>
        <v>2.32461E-3</v>
        <stp/>
        <stp>BINANCE</stp>
        <stp>ZRXETH</stp>
        <stp>BID</stp>
        <tr r="C169" s="3"/>
      </tp>
      <tp>
        <v>1.3992E-4</v>
        <stp/>
        <stp>BINANCE</stp>
        <stp>ZILETH</stp>
        <stp>BID</stp>
        <tr r="C63" s="3"/>
      </tp>
      <tp>
        <v>0.44411</v>
        <stp/>
        <stp>BINANCE</stp>
        <stp>ZECETH</stp>
        <stp>BID</stp>
        <tr r="C376" s="3"/>
      </tp>
      <tp>
        <v>5.8250000000000003E-2</v>
        <stp/>
        <stp>BINANCE</stp>
        <stp>ZENETH</stp>
        <stp>BID</stp>
        <tr r="C381" s="3"/>
      </tp>
      <tp>
        <v>3.3106999999999998E-2</v>
        <stp/>
        <stp>BINANCE</stp>
        <stp>XZCETH</stp>
        <stp>BID</stp>
        <tr r="C383" s="3"/>
      </tp>
      <tp>
        <v>1.05806E-3</v>
        <stp/>
        <stp>BINANCE</stp>
        <stp>XRPETH</stp>
        <stp>BID</stp>
        <tr r="C89" s="3"/>
      </tp>
      <tp>
        <v>4.7049999999999998E-5</v>
        <stp/>
        <stp>BINANCE</stp>
        <stp>XVGETH</stp>
        <stp>BID</stp>
        <tr r="C47" s="3"/>
      </tp>
      <tp>
        <v>0.28699999999999998</v>
        <stp/>
        <stp>BINANCE</stp>
        <stp>XMRETH</stp>
        <stp>BID</stp>
        <tr r="C380" s="3"/>
      </tp>
      <tp>
        <v>6.1337000000000002E-4</v>
        <stp/>
        <stp>BINANCE</stp>
        <stp>XLMETH</stp>
        <stp>BID</stp>
        <tr r="C101" s="3"/>
      </tp>
      <tp>
        <v>3.6404999999999999E-4</v>
        <stp/>
        <stp>BINANCE</stp>
        <stp>XEMETH</stp>
        <stp>BID</stp>
        <tr r="C175" s="3"/>
      </tp>
      <tp t="s">
        <v>[["SYMBOL","TRADE_ID","PRICE","QUANTITY","TRADE_TIME","IS_BEST_MATCH","BUYER_IS_MAKER"],["ETHUSDT",33559773,417.49000000,10.67282000,"2018-08-03T19:53:52.675-04:00",true,true],["ETHUSDT",33559774,417.49000000,0.93763000,"2018-08-03T19:53:52.965-04:00",true,true],["ETHUSDT",33559775,417.54000000,14.68941000,"2018-08-03T19:53:53.758-04:00",true,false],["ETHUSDT",33559776,417.49000000,3.84816000,"2018-08-03T19:53:53.778-04:00",true,true],["ETHUSDT",33559777,417.49000000,0.13685000,"2018-08-03T19:53:55.037-04:00",true,false],["ETHUSDT",33559778,417.48000000,0.41499000,"2018-08-03T19:53:57.21-04:00",true,true],["ETHUSDT",33559779,417.48000000,0.06168000,"2018-08-03T19:53:57.896-04:00",true,true],["ETHUSDT",33559780,417.48000000,14.33841000,"2018-08-03T19:53:57.911-04:00",true,false],["ETHUSDT",33559781,417.49000000,11.47360000,"2018-08-03T19:53:57.924-04:00",true,false],["ETHUSDT",33559782,417.49000000,3.98501000,"2018-08-03T19:53:57.924-04:00",true,false]]</v>
        <stp/>
        <stp>BINANCE_HISTORY</stp>
        <stp>ETHUSDT</stp>
        <stp>a,b,c</stp>
        <stp>10</stp>
        <tr r="G24" s="1"/>
      </tp>
      <tp>
        <v>19660048</v>
        <stp/>
        <stp>BINANCE_TRADE</stp>
        <stp>xrpbtc</stp>
        <stp>TRADE_ID</stp>
        <tr r="H20" s="1"/>
      </tp>
      <tp>
        <v>418.62</v>
        <stp/>
        <stp>BINANCE_CANDLE</stp>
        <stp>ethusdt</stp>
        <stp>CLOSE</stp>
        <stp>0</stp>
        <tr r="E36" s="1"/>
      </tp>
      <tp>
        <v>418.62</v>
        <stp/>
        <stp>BINANCE_CANDLE</stp>
        <stp>ethusdt</stp>
        <stp>CLOSE</stp>
        <stp>5</stp>
        <tr r="E30" s="1"/>
      </tp>
      <tp>
        <v>3.9300000000000003E-3</v>
        <stp/>
        <stp>BINANCE</stp>
        <stp>MANABTC</stp>
        <stp>PRICE%</stp>
        <tr r="D70" s="3"/>
      </tp>
      <tp>
        <v>0.14838999999999999</v>
        <stp/>
        <stp>BINANCE</stp>
        <stp>IOTAETH</stp>
        <stp>PRICE%</stp>
        <tr r="D114" s="3"/>
      </tp>
      <tp t="s">
        <v>8</v>
        <stp/>
        <stp>BINANCE</stp>
        <stp>ltcusdt</stp>
        <stp>QUOTE_ASSET_PRECISION</stp>
        <tr r="S17" s="1"/>
      </tp>
      <tp t="s">
        <v>8</v>
        <stp/>
        <stp>BINANCE</stp>
        <stp>btcusdt</stp>
        <stp>QUOTE_ASSET_PRECISION</stp>
        <tr r="S16" s="1"/>
      </tp>
      <tp>
        <v>0.18060000000000001</v>
        <stp/>
        <stp>BINANCE</stp>
        <stp>IOTABNB</stp>
        <stp>PRICE%</stp>
        <tr r="D198" s="3"/>
      </tp>
      <tp>
        <v>0.17443</v>
        <stp/>
        <stp>BINANCE</stp>
        <stp>IOTABTC</stp>
        <stp>PRICE%</stp>
        <tr r="D53" s="3"/>
      </tp>
      <tp>
        <v>-1.4880000000000001E-2</v>
        <stp/>
        <stp>BINANCE</stp>
        <stp>MANAETH</stp>
        <stp>PRICE%</stp>
        <tr r="D144" s="3"/>
      </tp>
      <tp>
        <v>4.147E-2</v>
        <stp/>
        <stp>BINANCE</stp>
        <stp>DATABTC</stp>
        <stp>PRICE%</stp>
        <tr r="D83" s="3"/>
      </tp>
      <tp>
        <v>1.1679999999999999E-2</v>
        <stp/>
        <stp>BINANCE</stp>
        <stp>DATAETH</stp>
        <stp>PRICE%</stp>
        <tr r="D178" s="3"/>
      </tp>
      <tp>
        <v>2597509</v>
        <stp/>
        <stp>BINANCE_24H</stp>
        <stp>trxbtc</stp>
        <stp>ASK_SIZE</stp>
        <tr r="L11" s="1"/>
      </tp>
      <tp>
        <v>8.3300000000000006E-3</v>
        <stp/>
        <stp>BINANCE_24H</stp>
        <stp>ltcusdt</stp>
        <stp>BID_SIZE</stp>
        <tr r="H7" s="1"/>
      </tp>
      <tp>
        <v>1</v>
        <stp/>
        <stp>BINANCE_24H</stp>
        <stp>btcusdt</stp>
        <stp>BID_SIZE</stp>
        <tr r="H6" s="1"/>
      </tp>
      <tp>
        <v>1.5</v>
        <stp/>
        <stp>BINANCE_24H</stp>
        <stp>ethusdt</stp>
        <stp>BID_SIZE</stp>
        <tr r="H5" s="1"/>
      </tp>
      <tp>
        <v>30.12</v>
        <stp/>
        <stp>BINANCE_24H</stp>
        <stp>neobtc</stp>
        <stp>BID_SIZE</stp>
        <tr r="H9" s="1"/>
      </tp>
      <tp>
        <v>330589352.34126127</v>
        <stp/>
        <stp>BINANCE_24H</stp>
        <stp>btcusdt</stp>
        <stp>QUOTE_VOL</stp>
        <tr r="N6" s="1"/>
      </tp>
      <tp>
        <v>10775929.4387019</v>
        <stp/>
        <stp>BINANCE_24H</stp>
        <stp>ltcusdt</stp>
        <stp>QUOTE_VOL</stp>
        <tr r="N7" s="1"/>
      </tp>
      <tp>
        <v>1.333E-2</v>
        <stp/>
        <stp>BINANCE</stp>
        <stp>TRIGBTC</stp>
        <stp>PRICE%</stp>
        <tr r="D223" s="3"/>
      </tp>
      <tp>
        <v>6.9499999999999996E-3</v>
        <stp/>
        <stp>BINANCE</stp>
        <stp>TRIGBNB</stp>
        <stp>PRICE%</stp>
        <tr r="D362" s="3"/>
      </tp>
      <tp>
        <v>-1.8790000000000001E-2</v>
        <stp/>
        <stp>BINANCE</stp>
        <stp>TRIGETH</stp>
        <stp>PRICE%</stp>
        <tr r="D331" s="3"/>
      </tp>
      <tp>
        <v>45.3</v>
        <stp/>
        <stp>BINANCE_24H</stp>
        <stp>xrpusdt</stp>
        <stp>BID_SIZE</stp>
        <tr r="H8" s="1"/>
      </tp>
      <tp>
        <v>1.25</v>
        <stp/>
        <stp>BINANCE_TRADE</stp>
        <stp>neobtc</stp>
        <stp>QUANTITY</stp>
        <tr r="J19" s="1"/>
      </tp>
      <tp>
        <v>7469.55</v>
        <stp/>
        <stp>BINANCE_CANDLE</stp>
        <stp>btcusdt</stp>
        <stp>CLOSE</stp>
        <stp>0</stp>
        <tr r="E37" s="1"/>
      </tp>
      <tp>
        <v>7469.55</v>
        <stp/>
        <stp>BINANCE_CANDLE</stp>
        <stp>btcusdt</stp>
        <stp>CLOSE</stp>
        <stp>5</stp>
        <tr r="E31" s="1"/>
      </tp>
      <tp>
        <v>-6.0810000000000003E-2</v>
        <stp/>
        <stp>BINANCE</stp>
        <stp>LENDBTC</stp>
        <stp>PRICE%</stp>
        <tr r="D59" s="3"/>
      </tp>
      <tp>
        <v>-7.5660000000000005E-2</v>
        <stp/>
        <stp>BINANCE</stp>
        <stp>LENDETH</stp>
        <stp>PRICE%</stp>
        <tr r="D119" s="3"/>
      </tp>
      <tp>
        <v>-2.1489999999999999E-2</v>
        <stp/>
        <stp>BINANCE</stp>
        <stp>TUSDBTC</stp>
        <stp>PRICE%</stp>
        <tr r="D108" s="3"/>
      </tp>
      <tp>
        <v>-2.5340000000000001E-2</v>
        <stp/>
        <stp>BINANCE</stp>
        <stp>TUSDBNB</stp>
        <stp>PRICE%</stp>
        <tr r="D311" s="3"/>
      </tp>
      <tp>
        <v>-4.7710000000000002E-2</v>
        <stp/>
        <stp>BINANCE</stp>
        <stp>TUSDETH</stp>
        <stp>PRICE%</stp>
        <tr r="D104" s="3"/>
      </tp>
      <tp t="b">
        <v>0</v>
        <stp/>
        <stp>BINANCE_TRADE</stp>
        <stp>neobtc</stp>
        <stp>BUYER_IS_MAKER</stp>
        <tr r="K19" s="1"/>
      </tp>
      <tp>
        <v>43315.928137372684</v>
        <stp/>
        <stp>CLOCK</stp>
        <tr r="T4" s="1"/>
      </tp>
      <tp>
        <v>9.9999999999999995E-7</v>
        <stp/>
        <stp>BINANCE_24H</stp>
        <stp>neobtc</stp>
        <stp>Spread</stp>
        <tr r="J9" s="1"/>
      </tp>
      <tp>
        <v>3.0400000000000001E-6</v>
        <stp/>
        <stp>BINANCE</stp>
        <stp>FUNBTC</stp>
        <stp>BID</stp>
        <tr r="C42" s="3"/>
      </tp>
      <tp>
        <v>7.2000000000000002E-5</v>
        <stp/>
        <stp>BINANCE</stp>
        <stp>GRSBTC</stp>
        <stp>BID</stp>
        <tr r="C237" s="3"/>
      </tp>
      <tp>
        <v>1.6560000000000001E-5</v>
        <stp/>
        <stp>BINANCE</stp>
        <stp>GTOBTC</stp>
        <stp>BID</stp>
        <tr r="C60" s="3"/>
      </tp>
      <tp>
        <v>8.9720000000000002E-4</v>
        <stp/>
        <stp>BINANCE</stp>
        <stp>GVTBTC</stp>
        <stp>BID</stp>
        <tr r="C277" s="3"/>
      </tp>
      <tp>
        <v>3.2830000000000001E-4</v>
        <stp/>
        <stp>BINANCE</stp>
        <stp>GXSBTC</stp>
        <stp>BID</stp>
        <tr r="C303" s="3"/>
      </tp>
      <tp>
        <v>1.127E-3</v>
        <stp/>
        <stp>BINANCE</stp>
        <stp>GASBTC</stp>
        <stp>BID</stp>
        <tr r="C322" s="3"/>
      </tp>
      <tp>
        <v>3.012E-5</v>
        <stp/>
        <stp>BINANCE</stp>
        <stp>GNTBTC</stp>
        <stp>BID</stp>
        <tr r="C163" s="3"/>
      </tp>
      <tp>
        <v>1.0895999999999999E-2</v>
        <stp/>
        <stp>BINANCE</stp>
        <stp>DGDBTC</stp>
        <stp>BID</stp>
        <tr r="C374" s="3"/>
      </tp>
      <tp>
        <v>8.1300000000000001E-6</v>
        <stp/>
        <stp>BINANCE</stp>
        <stp>DLTBTC</stp>
        <stp>BID</stp>
        <tr r="C137" s="3"/>
      </tp>
      <tp>
        <v>4.0899999999999998E-6</v>
        <stp/>
        <stp>BINANCE</stp>
        <stp>DNTBTC</stp>
        <stp>BID</stp>
        <tr r="C73" s="3"/>
      </tp>
      <tp>
        <v>2.222E-3</v>
        <stp/>
        <stp>BINANCE</stp>
        <stp>ETCBTC</stp>
        <stp>BID</stp>
        <tr r="C161" s="3"/>
      </tp>
      <tp>
        <v>5.6038999999999999E-2</v>
        <stp/>
        <stp>BINANCE</stp>
        <stp>ETHBTC</stp>
        <stp>BID</stp>
        <tr r="C264" s="3"/>
      </tp>
      <tp>
        <v>7.4029999999999994E-5</v>
        <stp/>
        <stp>BINANCE</stp>
        <stp>EVXBTC</stp>
        <stp>BID</stp>
        <tr r="C272" s="3"/>
      </tp>
      <tp>
        <v>1.076E-4</v>
        <stp/>
        <stp>BINANCE</stp>
        <stp>EDOBTC</stp>
        <stp>BID</stp>
        <tr r="C251" s="3"/>
      </tp>
      <tp>
        <v>6.9649999999999999E-5</v>
        <stp/>
        <stp>BINANCE</stp>
        <stp>ELFBTC</stp>
        <stp>BID</stp>
        <tr r="C132" s="3"/>
      </tp>
      <tp>
        <v>1.2684999999999999E-4</v>
        <stp/>
        <stp>BINANCE</stp>
        <stp>ENGBTC</stp>
        <stp>BID</stp>
        <tr r="C140" s="3"/>
      </tp>
      <tp>
        <v>6.6000000000000003E-6</v>
        <stp/>
        <stp>BINANCE</stp>
        <stp>ENJBTC</stp>
        <stp>BID</stp>
        <tr r="C48" s="3"/>
      </tp>
      <tp>
        <v>9.7440000000000005E-4</v>
        <stp/>
        <stp>BINANCE</stp>
        <stp>EOSBTC</stp>
        <stp>BID</stp>
        <tr r="C91" s="3"/>
      </tp>
      <tp>
        <v>9.7559999999999994E-5</v>
        <stp/>
        <stp>BINANCE</stp>
        <stp>BQXBTC</stp>
        <stp>BID</stp>
        <tr r="C109" s="3"/>
      </tp>
      <tp>
        <v>4.8199999999999999E-5</v>
        <stp/>
        <stp>BINANCE</stp>
        <stp>BRDBTC</stp>
        <stp>BID</stp>
        <tr r="C166" s="3"/>
      </tp>
      <tp>
        <v>3.1660000000000001E-2</v>
        <stp/>
        <stp>BINANCE</stp>
        <stp>XRPBNB</stp>
        <stp>BID</stp>
        <tr r="C157" s="3"/>
      </tp>
      <tp>
        <v>2.19E-5</v>
        <stp/>
        <stp>BINANCE</stp>
        <stp>BTSBTC</stp>
        <stp>BID</stp>
        <tr r="C122" s="3"/>
      </tp>
      <tp>
        <v>3.2959999999999999E-3</v>
        <stp/>
        <stp>BINANCE</stp>
        <stp>BTGBTC</stp>
        <stp>BID</stp>
        <tr r="C330" s="3"/>
      </tp>
      <tp>
        <v>0.98699999999999999</v>
        <stp/>
        <stp>BINANCE</stp>
        <stp>XZCBNB</stp>
        <stp>BID</stp>
        <tr r="C389" s="3"/>
      </tp>
      <tp>
        <v>3.5580000000000002E-5</v>
        <stp/>
        <stp>BINANCE</stp>
        <stp>BATBTC</stp>
        <stp>BID</stp>
        <tr r="C100" s="3"/>
      </tp>
      <tp>
        <v>9.8183000000000006E-2</v>
        <stp/>
        <stp>BINANCE</stp>
        <stp>BCCBTC</stp>
        <stp>BID</stp>
        <tr r="C341" s="3"/>
      </tp>
      <tp>
        <v>1.7949999999999999E-3</v>
        <stp/>
        <stp>BINANCE</stp>
        <stp>BCDBTC</stp>
        <stp>BID</stp>
        <tr r="C356" s="3"/>
      </tp>
      <tp>
        <v>3.3000000000000002E-7</v>
        <stp/>
        <stp>BINANCE</stp>
        <stp>BCNBTC</stp>
        <stp>BID</stp>
        <tr r="C21" s="3"/>
      </tp>
      <tp>
        <v>1.089E-2</v>
        <stp/>
        <stp>BINANCE</stp>
        <stp>XEMBNB</stp>
        <stp>BID</stp>
        <tr r="C214" s="3"/>
      </tp>
      <tp>
        <v>3.0190000000000001E-5</v>
        <stp/>
        <stp>BINANCE</stp>
        <stp>BLZBTC</stp>
        <stp>BID</stp>
        <tr r="C131" s="3"/>
      </tp>
      <tp>
        <v>1.8339999999999999E-2</v>
        <stp/>
        <stp>BINANCE</stp>
        <stp>XLMBNB</stp>
        <stp>BID</stp>
        <tr r="C142" s="3"/>
      </tp>
      <tp>
        <v>2.7579999999999998E-4</v>
        <stp/>
        <stp>BINANCE</stp>
        <stp>BNTBTC</stp>
        <stp>BID</stp>
        <tr r="C332" s="3"/>
      </tp>
      <tp>
        <v>1.8718000000000001E-3</v>
        <stp/>
        <stp>BINANCE</stp>
        <stp>BNBBTC</stp>
        <stp>BID</stp>
        <tr r="C124" s="3"/>
      </tp>
      <tp>
        <v>2.2710000000000001E-5</v>
        <stp/>
        <stp>BINANCE</stp>
        <stp>CVCBTC</stp>
        <stp>BID</stp>
        <tr r="C64" s="3"/>
      </tp>
      <tp>
        <v>2.61E-6</v>
        <stp/>
        <stp>BINANCE</stp>
        <stp>CDTBTC</stp>
        <stp>BID</stp>
        <tr r="C75" s="3"/>
      </tp>
      <tp>
        <v>1.502E-5</v>
        <stp/>
        <stp>BINANCE</stp>
        <stp>CMTBTC</stp>
        <stp>BID</stp>
        <tr r="C88" s="3"/>
      </tp>
      <tp>
        <v>2.9699999999999999E-6</v>
        <stp/>
        <stp>BINANCE</stp>
        <stp>CNDBTC</stp>
        <stp>BID</stp>
        <tr r="C77" s="3"/>
      </tp>
      <tp>
        <v>1.7430000000000001</v>
        <stp/>
        <stp>BINANCE</stp>
        <stp>ZENBNB</stp>
        <stp>BID</stp>
        <tr r="C386" s="3"/>
      </tp>
      <tp>
        <v>4.1780000000000003E-3</v>
        <stp/>
        <stp>BINANCE</stp>
        <stp>ZILBNB</stp>
        <stp>BID</stp>
        <tr r="C99" s="3"/>
      </tp>
      <tp>
        <v>1.2410000000000001E-4</v>
        <stp/>
        <stp>BINANCE</stp>
        <stp>ARKBTC</stp>
        <stp>BID</stp>
        <tr r="C220" s="3"/>
      </tp>
      <tp>
        <v>6.2349999999999998E-5</v>
        <stp/>
        <stp>BINANCE</stp>
        <stp>ARNBTC</stp>
        <stp>BID</stp>
        <tr r="C56" s="3"/>
      </tp>
      <tp>
        <v>1.433E-5</v>
        <stp/>
        <stp>BINANCE</stp>
        <stp>ASTBTC</stp>
        <stp>BID</stp>
        <tr r="C139" s="3"/>
      </tp>
      <tp>
        <v>4.0800000000000002E-5</v>
        <stp/>
        <stp>BINANCE</stp>
        <stp>ADXBTC</stp>
        <stp>BID</stp>
        <tr r="C111" s="3"/>
      </tp>
      <tp>
        <v>1.7770000000000001E-5</v>
        <stp/>
        <stp>BINANCE</stp>
        <stp>ADABTC</stp>
        <stp>BID</stp>
        <tr r="C29" s="3"/>
      </tp>
      <tp>
        <v>9.7999999999999993E-6</v>
        <stp/>
        <stp>BINANCE</stp>
        <stp>AGIBTC</stp>
        <stp>BID</stp>
        <tr r="C52" s="3"/>
      </tp>
      <tp>
        <v>2.5199999999999999E-5</v>
        <stp/>
        <stp>BINANCE</stp>
        <stp>AMBBTC</stp>
        <stp>BID</stp>
        <tr r="C153" s="3"/>
      </tp>
      <tp>
        <v>1.482E-4</v>
        <stp/>
        <stp>BINANCE</stp>
        <stp>NXSBTC</stp>
        <stp>BID</stp>
        <tr r="C194" s="3"/>
      </tp>
      <tp>
        <v>2.9480000000000001E-4</v>
        <stp/>
        <stp>BINANCE</stp>
        <stp>NASBTC</stp>
        <stp>BID</stp>
        <tr r="C146" s="3"/>
      </tp>
      <tp>
        <v>4.8300000000000002E-5</v>
        <stp/>
        <stp>BINANCE</stp>
        <stp>NAVBTC</stp>
        <stp>BID</stp>
        <tr r="C218" s="3"/>
      </tp>
      <tp>
        <v>3.7910000000000001E-3</v>
        <stp/>
        <stp>BINANCE</stp>
        <stp>NEOBTC</stp>
        <stp>BID</stp>
        <tr r="C219" s="3"/>
      </tp>
      <tp>
        <v>6.0000000000000002E-6</v>
        <stp/>
        <stp>BINANCE</stp>
        <stp>OSTBTC</stp>
        <stp>BID</stp>
        <tr r="C102" s="3"/>
      </tp>
      <tp>
        <v>3.324E-5</v>
        <stp/>
        <stp>BINANCE</stp>
        <stp>OAXBTC</stp>
        <stp>BID</stp>
        <tr r="C238" s="3"/>
      </tp>
      <tp>
        <v>7.54E-4</v>
        <stp/>
        <stp>BINANCE</stp>
        <stp>OMGBTC</stp>
        <stp>BID</stp>
        <tr r="C233" s="3"/>
      </tp>
      <tp>
        <v>3.1799999999999998E-4</v>
        <stp/>
        <stp>BINANCE</stp>
        <stp>ONTBTC</stp>
        <stp>BID</stp>
        <tr r="C141" s="3"/>
      </tp>
      <tp>
        <v>2.3770000000000001E-5</v>
        <stp/>
        <stp>BINANCE</stp>
        <stp>LRCBTC</stp>
        <stp>BID</stp>
        <tr r="C72" s="3"/>
      </tp>
      <tp>
        <v>5.4889999999999995E-4</v>
        <stp/>
        <stp>BINANCE</stp>
        <stp>LSKBTC</stp>
        <stp>BID</stp>
        <tr r="C266" s="3"/>
      </tp>
      <tp>
        <v>1.042E-2</v>
        <stp/>
        <stp>BINANCE</stp>
        <stp>LTCBTC</stp>
        <stp>BID</stp>
        <tr r="C257" s="3"/>
      </tp>
      <tp>
        <v>6.8440000000000005E-4</v>
        <stp/>
        <stp>BINANCE</stp>
        <stp>LUNBTC</stp>
        <stp>BID</stp>
        <tr r="C268" s="3"/>
      </tp>
      <tp>
        <v>1.1199999999999999E-3</v>
        <stp/>
        <stp>BINANCE</stp>
        <stp>VETBNB</stp>
        <stp>BID</stp>
        <tr r="C36" s="3"/>
      </tp>
      <tp t="s">
        <v>&lt;?&gt;</v>
        <stp/>
        <stp>BINANCE</stp>
        <stp>VENBNB</stp>
        <stp>BID</stp>
        <tr r="C6" s="3"/>
      </tp>
      <tp>
        <v>7.9560000000000006E-2</v>
        <stp/>
        <stp>BINANCE</stp>
        <stp>VIABNB</stp>
        <stp>BID</stp>
        <tr r="C353" s="3"/>
      </tp>
      <tp>
        <v>3.9199999999999997E-6</v>
        <stp/>
        <stp>BINANCE</stp>
        <stp>MTHBTC</stp>
        <stp>BID</stp>
        <tr r="C128" s="3"/>
      </tp>
      <tp>
        <v>1.3520000000000001E-4</v>
        <stp/>
        <stp>BINANCE</stp>
        <stp>MTLBTC</stp>
        <stp>BID</stp>
        <tr r="C229" s="3"/>
      </tp>
      <tp>
        <v>0.30020000000000002</v>
        <stp/>
        <stp>BINANCE</stp>
        <stp>WTCBNB</stp>
        <stp>BID</stp>
        <tr r="C339" s="3"/>
      </tp>
      <tp>
        <v>8.9700000000000002E-2</v>
        <stp/>
        <stp>BINANCE</stp>
        <stp>WANBNB</stp>
        <stp>BID</stp>
        <tr r="C286" s="3"/>
      </tp>
      <tp>
        <v>9.1200000000000005E-4</v>
        <stp/>
        <stp>BINANCE</stp>
        <stp>MCOBTC</stp>
        <stp>BID</stp>
        <tr r="C279" s="3"/>
      </tp>
      <tp>
        <v>7.1390000000000006E-5</v>
        <stp/>
        <stp>BINANCE</stp>
        <stp>MDABTC</stp>
        <stp>BID</stp>
        <tr r="C159" s="3"/>
      </tp>
      <tp>
        <v>1.4699999999999999E-6</v>
        <stp/>
        <stp>BINANCE</stp>
        <stp>MFTBTC</stp>
        <stp>BID</stp>
        <tr r="C22" s="3"/>
      </tp>
      <tp>
        <v>1.011E-4</v>
        <stp/>
        <stp>BINANCE</stp>
        <stp>MODBTC</stp>
        <stp>BID</stp>
        <tr r="C245" s="3"/>
      </tp>
      <tp>
        <v>8.1099999999999992E-3</v>
        <stp/>
        <stp>BINANCE</stp>
        <stp>POABNB</stp>
        <stp>BID</stp>
        <tr r="C235" s="3"/>
      </tp>
      <tp>
        <v>3.6610000000000002E-3</v>
        <stp/>
        <stp>BINANCE</stp>
        <stp>QSPBNB</stp>
        <stp>BID</stp>
        <tr r="C255" s="3"/>
      </tp>
      <tp>
        <v>1.2500000000000001E-6</v>
        <stp/>
        <stp>BINANCE</stp>
        <stp>KEYBTC</stp>
        <stp>BID</stp>
        <tr r="C17" s="3"/>
      </tp>
      <tp>
        <v>3.2950000000000002E-3</v>
        <stp/>
        <stp>BINANCE</stp>
        <stp>QLCBNB</stp>
        <stp>BID</stp>
        <tr r="C247" s="3"/>
      </tp>
      <tp>
        <v>1.864E-4</v>
        <stp/>
        <stp>BINANCE</stp>
        <stp>KMDBTC</stp>
        <stp>BID</stp>
        <tr r="C148" s="3"/>
      </tp>
      <tp>
        <v>9.446E-5</v>
        <stp/>
        <stp>BINANCE</stp>
        <stp>KNCBTC</stp>
        <stp>BID</stp>
        <tr r="C211" s="3"/>
      </tp>
      <tp>
        <v>1.7639999999999999E-3</v>
        <stp/>
        <stp>BINANCE</stp>
        <stp>RPXBNB</stp>
        <stp>BID</stp>
        <tr r="C187" s="3"/>
      </tp>
      <tp>
        <v>6.8000000000000005E-4</v>
        <stp/>
        <stp>BINANCE</stp>
        <stp>HSRBTC</stp>
        <stp>BID</stp>
        <tr r="C270" s="3"/>
      </tp>
      <tp>
        <v>2.4090000000000001E-3</v>
        <stp/>
        <stp>BINANCE</stp>
        <stp>RCNBNB</stp>
        <stp>BID</stp>
        <tr r="C232" s="3"/>
      </tp>
      <tp>
        <v>2.089</v>
        <stp/>
        <stp>BINANCE</stp>
        <stp>REPBNB</stp>
        <stp>BID</stp>
        <tr r="C387" s="3"/>
      </tp>
      <tp>
        <v>4.5679999999999998E-2</v>
        <stp/>
        <stp>BINANCE</stp>
        <stp>RDNBNB</stp>
        <stp>BID</stp>
        <tr r="C367" s="3"/>
      </tp>
      <tp>
        <v>3.2870000000000003E-2</v>
        <stp/>
        <stp>BINANCE</stp>
        <stp>RLCBNB</stp>
        <stp>BID</stp>
        <tr r="C364" s="3"/>
      </tp>
      <tp>
        <v>8.0000000000000002E-8</v>
        <stp/>
        <stp>BINANCE</stp>
        <stp>HOTBTC</stp>
        <stp>BID</stp>
        <tr r="C11" s="3"/>
      </tp>
      <tp>
        <v>9.1400000000000006E-3</v>
        <stp/>
        <stp>BINANCE</stp>
        <stp>SYSBNB</stp>
        <stp>BID</stp>
        <tr r="C258" s="3"/>
      </tp>
      <tp>
        <v>1.2640000000000001E-4</v>
        <stp/>
        <stp>BINANCE</stp>
        <stp>ICXBTC</stp>
        <stp>BID</stp>
        <tr r="C79" s="3"/>
      </tp>
      <tp>
        <v>6.7700000000000006E-5</v>
        <stp/>
        <stp>BINANCE</stp>
        <stp>ICNBTC</stp>
        <stp>BID</stp>
        <tr r="C217" s="3"/>
      </tp>
      <tp>
        <v>0.30499999999999999</v>
        <stp/>
        <stp>BINANCE</stp>
        <stp>SKYBNB</stp>
        <stp>BID</stp>
        <tr r="C373" s="3"/>
      </tp>
      <tp>
        <v>4.57E-5</v>
        <stp/>
        <stp>BINANCE</stp>
        <stp>INSBTC</stp>
        <stp>BID</stp>
        <tr r="C186" s="3"/>
      </tp>
      <tp>
        <v>0.2923</v>
        <stp/>
        <stp>BINANCE</stp>
        <stp>LSKBNB</stp>
        <stp>BID</stp>
        <tr r="C378" s="3"/>
      </tp>
      <tp>
        <v>5.56</v>
        <stp/>
        <stp>BINANCE</stp>
        <stp>LTCBNB</stp>
        <stp>BID</stp>
        <tr r="C368" s="3"/>
      </tp>
      <tp>
        <v>2.0999999999999998E-6</v>
        <stp/>
        <stp>BINANCE</stp>
        <stp>VETBTC</stp>
        <stp>BID</stp>
        <tr r="C12" s="3"/>
      </tp>
      <tp t="s">
        <v>&lt;?&gt;</v>
        <stp/>
        <stp>BINANCE</stp>
        <stp>VENBTC</stp>
        <stp>BID</stp>
        <tr r="C7" s="3"/>
      </tp>
      <tp>
        <v>1.4909999999999999E-4</v>
        <stp/>
        <stp>BINANCE</stp>
        <stp>VIABTC</stp>
        <stp>BID</stp>
        <tr r="C239" s="3"/>
      </tp>
      <tp>
        <v>6.9299999999999997E-6</v>
        <stp/>
        <stp>BINANCE</stp>
        <stp>VIBBTC</stp>
        <stp>BID</stp>
        <tr r="C51" s="3"/>
      </tp>
      <tp>
        <v>3.9899999999999999E-6</v>
        <stp/>
        <stp>BINANCE</stp>
        <stp>WPRBTC</stp>
        <stp>BID</stp>
        <tr r="C82" s="3"/>
      </tp>
      <tp>
        <v>5.6459999999999995E-4</v>
        <stp/>
        <stp>BINANCE</stp>
        <stp>WTCBTC</stp>
        <stp>BID</stp>
        <tr r="C190" s="3"/>
      </tp>
      <tp>
        <v>1.6770000000000001E-4</v>
        <stp/>
        <stp>BINANCE</stp>
        <stp>WANBTC</stp>
        <stp>BID</stp>
        <tr r="C93" s="3"/>
      </tp>
      <tp>
        <v>0.48443999999999998</v>
        <stp/>
        <stp>BINANCE</stp>
        <stp>MCOBNB</stp>
        <stp>BID</stp>
        <tr r="C369" s="3"/>
      </tp>
      <tp>
        <v>7.8200000000000003E-4</v>
        <stp/>
        <stp>BINANCE</stp>
        <stp>MFTBNB</stp>
        <stp>BID</stp>
        <tr r="C107" s="3"/>
      </tp>
      <tp>
        <v>4.1200000000000004E-6</v>
        <stp/>
        <stp>BINANCE</stp>
        <stp>TRXBTC</stp>
        <stp>BID</stp>
        <tr r="C20" s="3"/>
      </tp>
      <tp>
        <v>7.8799999999999995E-2</v>
        <stp/>
        <stp>BINANCE</stp>
        <stp>NXSBNB</stp>
        <stp>BID</stp>
        <tr r="C289" s="3"/>
      </tp>
      <tp>
        <v>0.15622</v>
        <stp/>
        <stp>BINANCE</stp>
        <stp>NASBNB</stp>
        <stp>BID</stp>
        <tr r="C363" s="3"/>
      </tp>
      <tp>
        <v>2.5669999999999998E-2</v>
        <stp/>
        <stp>BINANCE</stp>
        <stp>NAVBNB</stp>
        <stp>BID</stp>
        <tr r="C334" s="3"/>
      </tp>
      <tp>
        <v>2.0219999999999998</v>
        <stp/>
        <stp>BINANCE</stp>
        <stp>NEOBNB</stp>
        <stp>BID</stp>
        <tr r="C357" s="3"/>
      </tp>
      <tp>
        <v>3.8800000000000001E-6</v>
        <stp/>
        <stp>BINANCE</stp>
        <stp>TNTBTC</stp>
        <stp>BID</stp>
        <tr r="C130" s="3"/>
      </tp>
      <tp>
        <v>2.2400000000000002E-6</v>
        <stp/>
        <stp>BINANCE</stp>
        <stp>TNBBTC</stp>
        <stp>BID</stp>
        <tr r="C81" s="3"/>
      </tp>
      <tp>
        <v>3.1939999999999998E-3</v>
        <stp/>
        <stp>BINANCE</stp>
        <stp>OSTBNB</stp>
        <stp>BID</stp>
        <tr r="C269" s="3"/>
      </tp>
      <tp>
        <v>0.16980000000000001</v>
        <stp/>
        <stp>BINANCE</stp>
        <stp>ONTBNB</stp>
        <stp>BID</stp>
        <tr r="C294" s="3"/>
      </tp>
      <tp>
        <v>3.32E-6</v>
        <stp/>
        <stp>BINANCE</stp>
        <stp>RPXBTC</stp>
        <stp>BID</stp>
        <tr r="C87" s="3"/>
      </tp>
      <tp>
        <v>4.5399999999999997E-6</v>
        <stp/>
        <stp>BINANCE</stp>
        <stp>RCNBTC</stp>
        <stp>BID</stp>
        <tr r="C43" s="3"/>
      </tp>
      <tp>
        <v>8.7990000000000003E-5</v>
        <stp/>
        <stp>BINANCE</stp>
        <stp>RDNBTC</stp>
        <stp>BID</stp>
        <tr r="C249" s="3"/>
      </tp>
      <tp>
        <v>6.3600000000000001E-6</v>
        <stp/>
        <stp>BINANCE</stp>
        <stp>REQBTC</stp>
        <stp>BID</stp>
        <tr r="C95" s="3"/>
      </tp>
      <tp>
        <v>3.9319999999999997E-3</v>
        <stp/>
        <stp>BINANCE</stp>
        <stp>REPBTC</stp>
        <stp>BID</stp>
        <tr r="C318" s="3"/>
      </tp>
      <tp>
        <v>6.19E-5</v>
        <stp/>
        <stp>BINANCE</stp>
        <stp>RLCBTC</stp>
        <stp>BID</stp>
        <tr r="C216" s="3"/>
      </tp>
      <tp>
        <v>2.2289999999999998E-5</v>
        <stp/>
        <stp>BINANCE</stp>
        <stp>SUBBTC</stp>
        <stp>BID</stp>
        <tr r="C135" s="3"/>
      </tp>
      <tp>
        <v>1.7200000000000001E-5</v>
        <stp/>
        <stp>BINANCE</stp>
        <stp>SYSBTC</stp>
        <stp>BID</stp>
        <tr r="C103" s="3"/>
      </tp>
      <tp>
        <v>6.7470000000000002E-2</v>
        <stp/>
        <stp>BINANCE</stp>
        <stp>ICXBNB</stp>
        <stp>BID</stp>
        <tr r="C222" s="3"/>
      </tp>
      <tp>
        <v>5.7300000000000005E-4</v>
        <stp/>
        <stp>BINANCE</stp>
        <stp>SKYBTC</stp>
        <stp>BID</stp>
        <tr r="C263" s="3"/>
      </tp>
      <tp>
        <v>7.4200000000000001E-6</v>
        <stp/>
        <stp>BINANCE</stp>
        <stp>SNTBTC</stp>
        <stp>BID</stp>
        <tr r="C50" s="3"/>
      </tp>
      <tp>
        <v>1.1389999999999999E-5</v>
        <stp/>
        <stp>BINANCE</stp>
        <stp>SNMBTC</stp>
        <stp>BID</stp>
        <tr r="C134" s="3"/>
      </tp>
      <tp>
        <v>6.3840000000000001E-4</v>
        <stp/>
        <stp>BINANCE</stp>
        <stp>PPTBTC</stp>
        <stp>BID</stp>
        <tr r="C267" s="3"/>
      </tp>
      <tp>
        <v>1.5270000000000001E-5</v>
        <stp/>
        <stp>BINANCE</stp>
        <stp>POABTC</stp>
        <stp>BID</stp>
        <tr r="C120" s="3"/>
      </tp>
      <tp>
        <v>1.9099999999999999E-6</v>
        <stp/>
        <stp>BINANCE</stp>
        <stp>POEBTC</stp>
        <stp>BID</stp>
        <tr r="C44" s="3"/>
      </tp>
      <tp>
        <v>6.9E-6</v>
        <stp/>
        <stp>BINANCE</stp>
        <stp>QSPBTC</stp>
        <stp>BID</stp>
        <tr r="C118" s="3"/>
      </tp>
      <tp>
        <v>7.5599999999999996E-6</v>
        <stp/>
        <stp>BINANCE</stp>
        <stp>QKCBTC</stp>
        <stp>BID</stp>
        <tr r="C19" s="3"/>
      </tp>
      <tp>
        <v>6.19E-6</v>
        <stp/>
        <stp>BINANCE</stp>
        <stp>QLCBTC</stp>
        <stp>BID</stp>
        <tr r="C94" s="3"/>
      </tp>
      <tp>
        <v>4.3099999999999996E-3</v>
        <stp/>
        <stp>BINANCE</stp>
        <stp>DLTBNB</stp>
        <stp>BID</stp>
        <tr r="C296" s="3"/>
      </tp>
      <tp>
        <v>1.1856</v>
        <stp/>
        <stp>BINANCE</stp>
        <stp>ETCBNB</stp>
        <stp>BID</stp>
        <tr r="C315" s="3"/>
      </tp>
      <tp>
        <v>0.51970000000000005</v>
        <stp/>
        <stp>BINANCE</stp>
        <stp>EOSBNB</stp>
        <stp>BID</stp>
        <tr r="C278" s="3"/>
      </tp>
      <tp>
        <v>3.4940000000000001E-3</v>
        <stp/>
        <stp>BINANCE</stp>
        <stp>ENJBNB</stp>
        <stp>BID</stp>
        <tr r="C262" s="3"/>
      </tp>
      <tp>
        <v>8.8199999999999997E-3</v>
        <stp/>
        <stp>BINANCE</stp>
        <stp>GTOBNB</stp>
        <stp>BID</stp>
        <tr r="C205" s="3"/>
      </tp>
      <tp>
        <v>1.5980000000000001E-2</v>
        <stp/>
        <stp>BINANCE</stp>
        <stp>GNTBNB</stp>
        <stp>BID</stp>
        <tr r="C282" s="3"/>
      </tp>
      <tp>
        <v>1.3001000000000001E-4</v>
        <stp/>
        <stp>BINANCE</stp>
        <stp>ZRXBTC</stp>
        <stp>BID</stp>
        <tr r="C74" s="3"/>
      </tp>
      <tp>
        <v>2.4906999999999999E-2</v>
        <stp/>
        <stp>BINANCE</stp>
        <stp>ZECBTC</stp>
        <stp>BID</stp>
        <tr r="C352" s="3"/>
      </tp>
      <tp>
        <v>3.2690000000000002E-3</v>
        <stp/>
        <stp>BINANCE</stp>
        <stp>ZENBTC</stp>
        <stp>BID</stp>
        <tr r="C351" s="3"/>
      </tp>
      <tp>
        <v>7.8299999999999996E-6</v>
        <stp/>
        <stp>BINANCE</stp>
        <stp>ZILBTC</stp>
        <stp>BID</stp>
        <tr r="C32" s="3"/>
      </tp>
      <tp>
        <v>2.1690000000000001E-2</v>
        <stp/>
        <stp>BINANCE</stp>
        <stp>ADXBNB</stp>
        <stp>BID</stp>
        <tr r="C298" s="3"/>
      </tp>
      <tp>
        <v>9.4900000000000002E-3</v>
        <stp/>
        <stp>BINANCE</stp>
        <stp>ADABNB</stp>
        <stp>BID</stp>
        <tr r="C80" s="3"/>
      </tp>
      <tp>
        <v>5.2100000000000002E-3</v>
        <stp/>
        <stp>BINANCE</stp>
        <stp>AGIBNB</stp>
        <stp>BID</stp>
        <tr r="C225" s="3"/>
      </tp>
      <tp>
        <v>1.3390000000000001E-2</v>
        <stp/>
        <stp>BINANCE</stp>
        <stp>AMBBNB</stp>
        <stp>BID</stp>
        <tr r="C295" s="3"/>
      </tp>
      <tp>
        <v>5.9339999999999998E-5</v>
        <stp/>
        <stp>BINANCE</stp>
        <stp>XRPBTC</stp>
        <stp>BID</stp>
        <tr r="C34" s="3"/>
      </tp>
      <tp>
        <v>2.58E-2</v>
        <stp/>
        <stp>BINANCE</stp>
        <stp>BRDBNB</stp>
        <stp>BID</stp>
        <tr r="C347" s="3"/>
      </tp>
      <tp>
        <v>1.163E-2</v>
        <stp/>
        <stp>BINANCE</stp>
        <stp>BTSBNB</stp>
        <stp>BID</stp>
        <tr r="C280" s="3"/>
      </tp>
      <tp>
        <v>2.6400000000000001E-6</v>
        <stp/>
        <stp>BINANCE</stp>
        <stp>XVGBTC</stp>
        <stp>BID</stp>
        <tr r="C26" s="3"/>
      </tp>
      <tp>
        <v>1.8569999999999999E-3</v>
        <stp/>
        <stp>BINANCE</stp>
        <stp>XZCBTC</stp>
        <stp>BID</stp>
        <tr r="C358" s="3"/>
      </tp>
      <tp>
        <v>1.8960000000000001E-2</v>
        <stp/>
        <stp>BINANCE</stp>
        <stp>BATBNB</stp>
        <stp>BID</stp>
        <tr r="C213" s="3"/>
      </tp>
      <tp>
        <v>52.31</v>
        <stp/>
        <stp>BINANCE</stp>
        <stp>BCCBNB</stp>
        <stp>BID</stp>
        <tr r="C388" s="3"/>
      </tp>
      <tp>
        <v>1.7699999999999999E-4</v>
        <stp/>
        <stp>BINANCE</stp>
        <stp>BCNBNB</stp>
        <stp>BID</stp>
        <tr r="C61" s="3"/>
      </tp>
      <tp>
        <v>2.0429999999999999E-5</v>
        <stp/>
        <stp>BINANCE</stp>
        <stp>XEMBTC</stp>
        <stp>BID</stp>
        <tr r="C98" s="3"/>
      </tp>
      <tp>
        <v>3.4449999999999997E-5</v>
        <stp/>
        <stp>BINANCE</stp>
        <stp>XLMBTC</stp>
        <stp>BID</stp>
        <tr r="C28" s="3"/>
      </tp>
      <tp>
        <v>1.6080000000000001E-2</v>
        <stp/>
        <stp>BINANCE</stp>
        <stp>XMRBTC</stp>
        <stp>BID</stp>
        <tr r="C321" s="3"/>
      </tp>
      <tp>
        <v>1.6049999999999998E-2</v>
        <stp/>
        <stp>BINANCE</stp>
        <stp>BLZBNB</stp>
        <stp>BID</stp>
        <tr r="C306" s="3"/>
      </tp>
      <tp>
        <v>1.21E-2</v>
        <stp/>
        <stp>BINANCE</stp>
        <stp>CVCBNB</stp>
        <stp>BID</stp>
        <tr r="C242" s="3"/>
      </tp>
      <tp>
        <v>8.0300000000000007E-3</v>
        <stp/>
        <stp>BINANCE</stp>
        <stp>CMTBNB</stp>
        <stp>BID</stp>
        <tr r="C236" s="3"/>
      </tp>
      <tp>
        <v>1.5809999999999999E-3</v>
        <stp/>
        <stp>BINANCE</stp>
        <stp>CNDBNB</stp>
        <stp>BID</stp>
        <tr r="C203" s="3"/>
      </tp>
      <tp>
        <v>1091003</v>
        <stp/>
        <stp>BINANCE_CANDLE</stp>
        <stp>trxbtc</stp>
        <stp>TAKE_BUY_VOL</stp>
        <stp>5</stp>
        <tr r="K32" s="1"/>
      </tp>
      <tp>
        <v>3238</v>
        <stp/>
        <stp>BINANCE_CANDLE</stp>
        <stp>trxbtc</stp>
        <stp>TAKE_BUY_VOL</stp>
        <stp>0</stp>
        <tr r="K38" s="1"/>
      </tp>
      <tp>
        <v>-6.2899999999999996E-3</v>
        <stp/>
        <stp>BINANCE</stp>
        <stp>VIBEBTC</stp>
        <stp>PRICE%</stp>
        <tr r="D136" s="3"/>
      </tp>
      <tp>
        <v>-2.7779999999999999E-2</v>
        <stp/>
        <stp>BINANCE</stp>
        <stp>VIBEETH</stp>
        <stp>PRICE%</stp>
        <tr r="D253" s="3"/>
      </tp>
      <tp>
        <v>1.0000000000000001E-5</v>
        <stp/>
        <stp>BINANCE</stp>
        <stp>SCBNB</stp>
        <stp>spread</stp>
        <tr r="E121" s="3"/>
      </tp>
      <tp>
        <v>1E-8</v>
        <stp/>
        <stp>BINANCE</stp>
        <stp>SCBTC</stp>
        <stp>spread</stp>
        <tr r="E27" s="3"/>
      </tp>
      <tp>
        <v>9.9999999999999995E-8</v>
        <stp/>
        <stp>BINANCE</stp>
        <stp>SCETH</stp>
        <stp>spread</stp>
        <tr r="E65" s="3"/>
      </tp>
      <tp>
        <v>1.341E-3</v>
        <stp/>
        <stp>BINANCE_DEPTH</stp>
        <stp>btcusdt</stp>
        <stp>BID_DEPTH_SIZE</stp>
        <stp>8</stp>
        <tr r="A23" s="1"/>
      </tp>
      <tp>
        <v>0.1</v>
        <stp/>
        <stp>BINANCE_DEPTH</stp>
        <stp>btcusdt</stp>
        <stp>BID_DEPTH_SIZE</stp>
        <stp>9</stp>
        <tr r="A24" s="1"/>
      </tp>
      <tp>
        <v>0.48541899999999999</v>
        <stp/>
        <stp>BINANCE_DEPTH</stp>
        <stp>btcusdt</stp>
        <stp>BID_DEPTH_SIZE</stp>
        <stp>4</stp>
        <tr r="A19" s="1"/>
      </tp>
      <tp>
        <v>0.15</v>
        <stp/>
        <stp>BINANCE_DEPTH</stp>
        <stp>btcusdt</stp>
        <stp>BID_DEPTH_SIZE</stp>
        <stp>5</stp>
        <tr r="A20" s="1"/>
      </tp>
      <tp>
        <v>0.166572</v>
        <stp/>
        <stp>BINANCE_DEPTH</stp>
        <stp>btcusdt</stp>
        <stp>BID_DEPTH_SIZE</stp>
        <stp>6</stp>
        <tr r="A21" s="1"/>
      </tp>
      <tp>
        <v>7.8600000000000003E-2</v>
        <stp/>
        <stp>BINANCE_DEPTH</stp>
        <stp>btcusdt</stp>
        <stp>BID_DEPTH_SIZE</stp>
        <stp>7</stp>
        <tr r="A22" s="1"/>
      </tp>
      <tp>
        <v>9.6185000000000007E-2</v>
        <stp/>
        <stp>BINANCE_DEPTH</stp>
        <stp>btcusdt</stp>
        <stp>BID_DEPTH_SIZE</stp>
        <stp>0</stp>
        <tr r="A15" s="1"/>
      </tp>
      <tp>
        <v>0.15</v>
        <stp/>
        <stp>BINANCE_DEPTH</stp>
        <stp>btcusdt</stp>
        <stp>BID_DEPTH_SIZE</stp>
        <stp>1</stp>
        <tr r="A16" s="1"/>
      </tp>
      <tp>
        <v>2</v>
        <stp/>
        <stp>BINANCE_DEPTH</stp>
        <stp>btcusdt</stp>
        <stp>BID_DEPTH_SIZE</stp>
        <stp>2</stp>
        <tr r="A17" s="1"/>
      </tp>
      <tp>
        <v>2.5402559999999998</v>
        <stp/>
        <stp>BINANCE_DEPTH</stp>
        <stp>btcusdt</stp>
        <stp>BID_DEPTH_SIZE</stp>
        <stp>3</stp>
        <tr r="A18" s="1"/>
      </tp>
      <tp>
        <v>9304.1556727000007</v>
        <stp/>
        <stp>GDAX</stp>
        <stp>BTC-USD</stp>
        <stp>volume_24h</stp>
        <tr r="H4" s="2"/>
      </tp>
      <tp>
        <v>71304.445743019998</v>
        <stp/>
        <stp>GDAX</stp>
        <stp>ETH-USD</stp>
        <stp>volume_24h</stp>
        <tr r="H3" s="2"/>
      </tp>
      <tp t="s">
        <v>8</v>
        <stp/>
        <stp>BINANCE</stp>
        <stp>ethusdt</stp>
        <stp>QUOTE_ASSET_PRECISION</stp>
        <tr r="S15" s="1"/>
      </tp>
      <tp>
        <v>-4.4839999999999998E-2</v>
        <stp/>
        <stp>BINANCE</stp>
        <stp>LINKBTC</stp>
        <stp>PRICE%</stp>
        <tr r="D116" s="3"/>
      </tp>
      <tp>
        <v>-7.5730000000000006E-2</v>
        <stp/>
        <stp>BINANCE</stp>
        <stp>LINKETH</stp>
        <stp>PRICE%</stp>
        <tr r="D171" s="3"/>
      </tp>
      <tp>
        <v>5.3240000000000003E-2</v>
        <stp/>
        <stp>BINANCE</stp>
        <stp>DOCKBTC</stp>
        <stp>PRICE%</stp>
        <tr r="D35" s="3"/>
      </tp>
      <tp>
        <v>3.2579999999999998E-2</v>
        <stp/>
        <stp>BINANCE</stp>
        <stp>DOCKETH</stp>
        <stp>PRICE%</stp>
        <tr r="D86" s="3"/>
      </tp>
      <tp t="b">
        <v>0</v>
        <stp/>
        <stp>BINANCE_CANDLE</stp>
        <stp>btcusdt</stp>
        <stp>FINAL</stp>
        <stp>0</stp>
        <tr r="H37" s="1"/>
      </tp>
      <tp t="b">
        <v>0</v>
        <stp/>
        <stp>BINANCE_CANDLE</stp>
        <stp>btcusdt</stp>
        <stp>FINAL</stp>
        <stp>5</stp>
        <tr r="H31" s="1"/>
      </tp>
      <tp>
        <v>2020574</v>
        <stp/>
        <stp>BINANCE_TRADE</stp>
        <stp>xrpusdt</stp>
        <stp>TRADE_ID</stp>
        <tr r="H18" s="1"/>
      </tp>
      <tp>
        <v>3.5380000000000002E-2</v>
        <stp/>
        <stp>BINANCE</stp>
        <stp>DASHBTC</stp>
        <stp>PRICE%</stp>
        <tr r="D355" s="3"/>
      </tp>
      <tp>
        <v>6.2500000000000003E-3</v>
        <stp/>
        <stp>BINANCE</stp>
        <stp>DASHETH</stp>
        <stp>PRICE%</stp>
        <tr r="D384" s="3"/>
      </tp>
      <tp>
        <v>3.5619999999999999E-2</v>
        <stp/>
        <stp>BINANCE</stp>
        <stp>WABIBNB</stp>
        <stp>PRICE%</stp>
        <tr r="D313" s="3"/>
      </tp>
      <tp>
        <v>4.3560000000000001E-2</v>
        <stp/>
        <stp>BINANCE</stp>
        <stp>WABIBTC</stp>
        <stp>PRICE%</stp>
        <tr r="D177" s="3"/>
      </tp>
      <tp>
        <v>1.5440000000000001E-2</v>
        <stp/>
        <stp>BINANCE</stp>
        <stp>WABIETH</stp>
        <stp>PRICE%</stp>
        <tr r="D250" s="3"/>
      </tp>
      <tp>
        <v>-227</v>
        <stp/>
        <stp>BINANCE</stp>
        <stp>DRIFT</stp>
        <tr r="T5" s="1"/>
      </tp>
      <tp>
        <v>4.0730000000000002E-2</v>
        <stp/>
        <stp>BINANCE</stp>
        <stp>AIONETH</stp>
        <stp>PRICE%</stp>
        <tr r="D212" s="3"/>
      </tp>
      <tp>
        <v>7.1529999999999996E-2</v>
        <stp/>
        <stp>BINANCE</stp>
        <stp>AIONBNB</stp>
        <stp>PRICE%</stp>
        <tr r="D297" s="3"/>
      </tp>
      <tp>
        <v>6.6830000000000001E-2</v>
        <stp/>
        <stp>BINANCE</stp>
        <stp>AIONBTC</stp>
        <stp>PRICE%</stp>
        <tr r="D123" s="3"/>
      </tp>
      <tp>
        <v>53920790</v>
        <stp/>
        <stp>BINANCE_TRADE</stp>
        <stp>btcusdt</stp>
        <stp>TRADE_ID</stp>
        <tr r="H16" s="1"/>
      </tp>
      <tp>
        <v>8293927</v>
        <stp/>
        <stp>BINANCE_TRADE</stp>
        <stp>ltcusdt</stp>
        <stp>TRADE_ID</stp>
        <tr r="H17" s="1"/>
      </tp>
      <tp>
        <v>30042182</v>
        <stp/>
        <stp>BINANCE_TRADE</stp>
        <stp>ethusdt</stp>
        <stp>TRADE_ID</stp>
        <tr r="H15" s="1"/>
      </tp>
      <tp>
        <v>1199.55473321</v>
        <stp/>
        <stp>BINANCE_24H</stp>
        <stp>neobtc</stp>
        <stp>QUOTE_VOL</stp>
        <tr r="N9" s="1"/>
      </tp>
      <tp>
        <v>6.25E-2</v>
        <stp/>
        <stp>BINANCE</stp>
        <stp>NANOBNB</stp>
        <stp>PRICE%</stp>
        <tr r="D292" s="3"/>
      </tp>
      <tp>
        <v>6.6379999999999995E-2</v>
        <stp/>
        <stp>BINANCE</stp>
        <stp>NANOBTC</stp>
        <stp>PRICE%</stp>
        <tr r="D106" s="3"/>
      </tp>
      <tp>
        <v>4.0230000000000002E-2</v>
        <stp/>
        <stp>BINANCE</stp>
        <stp>NANOETH</stp>
        <stp>PRICE%</stp>
        <tr r="D230" s="3"/>
      </tp>
      <tp>
        <v>1.5350000000000001E-2</v>
        <stp/>
        <stp>BINANCE</stp>
        <stp>YOYOETH</stp>
        <stp>PRICE%</stp>
        <tr r="D184" s="3"/>
      </tp>
      <tp>
        <v>4.4470000000000003E-2</v>
        <stp/>
        <stp>BINANCE</stp>
        <stp>YOYOBNB</stp>
        <stp>PRICE%</stp>
        <tr r="D183" s="3"/>
      </tp>
      <tp>
        <v>4.7620000000000003E-2</v>
        <stp/>
        <stp>BINANCE</stp>
        <stp>YOYOBTC</stp>
        <stp>PRICE%</stp>
        <tr r="D66" s="3"/>
      </tp>
      <tp>
        <v>-3.8300000000000001E-3</v>
        <stp/>
        <stp>BINANCE</stp>
        <stp>NEBLBNB</stp>
        <stp>PRICE%</stp>
        <tr r="D375" s="3"/>
      </tp>
      <tp>
        <v>-1.7250000000000001E-2</v>
        <stp/>
        <stp>BINANCE</stp>
        <stp>NEBLBTC</stp>
        <stp>PRICE%</stp>
        <tr r="D281" s="3"/>
      </tp>
      <tp>
        <v>-4.99E-2</v>
        <stp/>
        <stp>BINANCE</stp>
        <stp>NEBLETH</stp>
        <stp>PRICE%</stp>
        <tr r="D344" s="3"/>
      </tp>
      <tp>
        <v>-3.5139999999999998E-2</v>
        <stp/>
        <stp>BINANCE</stp>
        <stp>FUELBTC</stp>
        <stp>PRICE%</stp>
        <tr r="D71" s="3"/>
      </tp>
      <tp>
        <v>-7.2590000000000002E-2</v>
        <stp/>
        <stp>BINANCE</stp>
        <stp>FUELETH</stp>
        <stp>PRICE%</stp>
        <tr r="D129" s="3"/>
      </tp>
      <tp>
        <v>20073851</v>
        <stp/>
        <stp>BINANCE_TRADE</stp>
        <stp>trxbtc</stp>
        <stp>TRADE_ID</stp>
        <tr r="H21" s="1"/>
      </tp>
      <tp t="b">
        <v>0</v>
        <stp/>
        <stp>BINANCE_CANDLE</stp>
        <stp>ethusdt</stp>
        <stp>FINAL</stp>
        <stp>0</stp>
        <tr r="H36" s="1"/>
      </tp>
      <tp t="b">
        <v>0</v>
        <stp/>
        <stp>BINANCE_CANDLE</stp>
        <stp>ethusdt</stp>
        <stp>FINAL</stp>
        <stp>5</stp>
        <tr r="H30" s="1"/>
      </tp>
      <tp>
        <v>1.8600000000000001E-3</v>
        <stp/>
        <stp>BINANCE</stp>
        <stp>LOOMBNB</stp>
        <stp>PRICE%</stp>
        <tr r="D180" s="3"/>
      </tp>
      <tp>
        <v>1.49E-3</v>
        <stp/>
        <stp>BINANCE</stp>
        <stp>LOOMBTC</stp>
        <stp>PRICE%</stp>
        <tr r="D85" s="3"/>
      </tp>
      <tp>
        <v>82094605.472481698</v>
        <stp/>
        <stp>BINANCE_24H</stp>
        <stp>ethusdt</stp>
        <stp>QUOTE_VOL</stp>
        <tr r="N5" s="1"/>
      </tp>
      <tp>
        <v>-2.8170000000000001E-2</v>
        <stp/>
        <stp>BINANCE</stp>
        <stp>LOOMETH</stp>
        <stp>PRICE%</stp>
        <tr r="D125" s="3"/>
      </tp>
      <tp>
        <v>1.4149999999999999E-2</v>
        <stp/>
        <stp>BINANCE</stp>
        <stp>QTUMETH</stp>
        <stp>PRICE%</stp>
        <tr r="D336" s="3"/>
      </tp>
      <tp>
        <v>4.0910000000000002E-2</v>
        <stp/>
        <stp>BINANCE</stp>
        <stp>QTUMBTC</stp>
        <stp>PRICE%</stp>
        <tr r="D260" s="3"/>
      </tp>
      <tp>
        <v>4.9410000000000003E-2</v>
        <stp/>
        <stp>BINANCE</stp>
        <stp>QTUMBNB</stp>
        <stp>PRICE%</stp>
        <tr r="D370" s="3"/>
      </tp>
      <tp>
        <v>62</v>
        <stp/>
        <stp>BINANCE_24H</stp>
        <stp>xrpbtc</stp>
        <stp>ASK_SIZE</stp>
        <tr r="L10" s="1"/>
      </tp>
      <tp>
        <v>43315.824512893516</v>
        <stp/>
        <stp>BINANCE</stp>
        <stp>EXCHANGE_TIME</stp>
        <tr r="T6" s="1"/>
      </tp>
      <tp>
        <v>82146144</v>
        <stp/>
        <stp>BINANCE</stp>
        <stp>NCASHBTC</stp>
        <stp>Vol</stp>
        <tr r="F31" s="3"/>
      </tp>
      <tp>
        <v>2778569</v>
        <stp/>
        <stp>BINANCE</stp>
        <stp>NCASHBNB</stp>
        <stp>Vol</stp>
        <tr r="F115" s="3"/>
      </tp>
      <tp>
        <v>3.7569999999999999E-2</v>
        <stp/>
        <stp>BINANCE</stp>
        <stp>STEEMETH</stp>
        <stp>PRICE%</stp>
        <tr r="D308" s="3"/>
      </tp>
      <tp>
        <v>-1.6799999999999999E-2</v>
        <stp/>
        <stp>BINANCE</stp>
        <stp>STORMETH</stp>
        <stp>PRICE%</stp>
        <tr r="D69" s="3"/>
      </tp>
      <tp>
        <v>5.64E-3</v>
        <stp/>
        <stp>BINANCE</stp>
        <stp>STORMBNB</stp>
        <stp>PRICE%</stp>
        <tr r="D188" s="3"/>
      </tp>
      <tp>
        <v>6.7409999999999998E-2</v>
        <stp/>
        <stp>BINANCE</stp>
        <stp>STEEMBNB</stp>
        <stp>PRICE%</stp>
        <tr r="D345" s="3"/>
      </tp>
      <tp>
        <v>7.4270000000000003E-2</v>
        <stp/>
        <stp>BINANCE</stp>
        <stp>STEEMBTC</stp>
        <stp>PRICE%</stp>
        <tr r="D228" s="3"/>
      </tp>
      <tp>
        <v>-1.1979999999999999E-2</v>
        <stp/>
        <stp>BINANCE</stp>
        <stp>STORMBTC</stp>
        <stp>PRICE%</stp>
        <tr r="D33" s="3"/>
      </tp>
      <tp t="s">
        <v>XRPUSDT</v>
        <stp/>
        <stp>BINANCE</stp>
        <stp>xrpusdt</stp>
        <stp>NAME</stp>
        <tr r="Q18" s="1"/>
      </tp>
      <tp t="s">
        <v>[0,6,1,3,5]</v>
        <stp/>
        <stp>BINANCE</stp>
        <stp>ethusdt</stp>
        <stp>ORDER_TYPES</stp>
        <tr r="U15" s="1"/>
      </tp>
      <tp t="s">
        <v>NEOBTC</v>
        <stp/>
        <stp>BINANCE</stp>
        <stp>neobtc</stp>
        <stp>NAME</stp>
        <tr r="Q19" s="1"/>
      </tp>
      <tp>
        <v>9.5000000000000001E-7</v>
        <stp/>
        <stp>BINANCE</stp>
        <stp>REQETH</stp>
        <stp>spread</stp>
        <tr r="E152" s="3"/>
      </tp>
      <tp>
        <v>2.9999999999999997E-8</v>
        <stp/>
        <stp>BINANCE</stp>
        <stp>REQBTC</stp>
        <stp>spread</stp>
        <tr r="E95" s="3"/>
      </tp>
      <tp>
        <v>397.31</v>
        <stp/>
        <stp>BINANCE</stp>
        <stp>ethusdt</stp>
        <stp>LOW</stp>
        <tr r="B5" s="1"/>
      </tp>
      <tp>
        <v>1.9400000000000001E-6</v>
        <stp/>
        <stp>BINANCE</stp>
        <stp>XRPETH</stp>
        <stp>spread</stp>
        <tr r="E89" s="3"/>
      </tp>
      <tp>
        <v>2.9E-4</v>
        <stp/>
        <stp>BINANCE</stp>
        <stp>REPETH</stp>
        <stp>spread</stp>
        <tr r="E377" s="3"/>
      </tp>
      <tp>
        <v>1.17E-6</v>
        <stp/>
        <stp>BINANCE</stp>
        <stp>QSPETH</stp>
        <stp>spread</stp>
        <tr r="E204" s="3"/>
      </tp>
      <tp>
        <v>17393226</v>
        <stp/>
        <stp>BINANCE</stp>
        <stp>IOTXETH</stp>
        <stp>Vol</stp>
        <tr r="F57" s="3"/>
      </tp>
      <tp>
        <v>3109774</v>
        <stp/>
        <stp>BINANCE</stp>
        <stp>IOTAETH</stp>
        <stp>Vol</stp>
        <tr r="F114" s="3"/>
      </tp>
      <tp>
        <v>15559791</v>
        <stp/>
        <stp>BINANCE</stp>
        <stp>IOSTETH</stp>
        <stp>Vol</stp>
        <tr r="F58" s="3"/>
      </tp>
      <tp>
        <v>22569.95</v>
        <stp/>
        <stp>BINANCE</stp>
        <stp>NULSBNB</stp>
        <stp>Vol</stp>
        <tr r="F338" s="3"/>
      </tp>
      <tp>
        <v>2.9999999999999997E-8</v>
        <stp/>
        <stp>BINANCE</stp>
        <stp>XRPBTC</stp>
        <stp>spread</stp>
        <tr r="E34" s="3"/>
      </tp>
      <tp>
        <v>1.5999999999999999E-5</v>
        <stp/>
        <stp>BINANCE</stp>
        <stp>REPBTC</stp>
        <stp>spread</stp>
        <tr r="E318" s="3"/>
      </tp>
      <tp>
        <v>4.0000000000000001E-8</v>
        <stp/>
        <stp>BINANCE</stp>
        <stp>QSPBTC</stp>
        <stp>spread</stp>
        <tr r="E118" s="3"/>
      </tp>
      <tp>
        <v>4.3999999999999999E-5</v>
        <stp/>
        <stp>BINANCE</stp>
        <stp>QSPBNB</stp>
        <stp>spread</stp>
        <tr r="E255" s="3"/>
      </tp>
      <tp>
        <v>3.5000000000000003E-2</v>
        <stp/>
        <stp>BINANCE</stp>
        <stp>REPBNB</stp>
        <stp>spread</stp>
        <tr r="E387" s="3"/>
      </tp>
      <tp>
        <v>1.7000000000000001E-4</v>
        <stp/>
        <stp>BINANCE</stp>
        <stp>XRPBNB</stp>
        <stp>spread</stp>
        <tr r="E157" s="3"/>
      </tp>
      <tp>
        <v>88577.73</v>
        <stp/>
        <stp>BINANCE</stp>
        <stp>NEBLBTC</stp>
        <stp>Vol</stp>
        <tr r="F281" s="3"/>
      </tp>
      <tp>
        <v>3906707.99</v>
        <stp/>
        <stp>BINANCE</stp>
        <stp>NANOBTC</stp>
        <stp>Vol</stp>
        <tr r="F106" s="3"/>
      </tp>
      <tp>
        <v>2884.1</v>
        <stp/>
        <stp>BINANCE</stp>
        <stp>NEBLBNB</stp>
        <stp>Vol</stp>
        <tr r="F375" s="3"/>
      </tp>
      <tp>
        <v>70763.960000000006</v>
        <stp/>
        <stp>BINANCE</stp>
        <stp>NANOBNB</stp>
        <stp>Vol</stp>
        <tr r="F292" s="3"/>
      </tp>
      <tp>
        <v>813620</v>
        <stp/>
        <stp>BINANCE</stp>
        <stp>NULSBTC</stp>
        <stp>Vol</stp>
        <tr r="F174" s="3"/>
      </tp>
      <tp>
        <v>2035688566</v>
        <stp/>
        <stp>BINANCE</stp>
        <stp>NPXSBTC</stp>
        <stp>Vol</stp>
        <tr r="F10" s="3"/>
      </tp>
      <tp>
        <v>13351.16</v>
        <stp/>
        <stp>BINANCE</stp>
        <stp>WAVESBNB</stp>
        <stp>Vol</stp>
        <tr r="F346" s="3"/>
      </tp>
      <tp>
        <v>0.1973</v>
        <stp/>
        <stp>BINANCE</stp>
        <stp>IOTAUSDT</stp>
        <stp>PRICE%</stp>
        <tr r="D54" s="3"/>
      </tp>
      <tp>
        <v>486553.44</v>
        <stp/>
        <stp>BINANCE</stp>
        <stp>WAVESBTC</stp>
        <stp>Vol</stp>
        <tr r="F195" s="3"/>
      </tp>
      <tp>
        <v>4.6199999999999998E-6</v>
        <stp/>
        <stp>BINANCE</stp>
        <stp>YOYOBTC</stp>
        <stp>BID</stp>
        <tr r="C66" s="3"/>
      </tp>
      <tp>
        <v>2.447E-3</v>
        <stp/>
        <stp>BINANCE</stp>
        <stp>YOYOBNB</stp>
        <stp>BID</stp>
        <tr r="C183" s="3"/>
      </tp>
      <tp>
        <v>3.6600000000000001E-6</v>
        <stp/>
        <stp>BINANCE</stp>
        <stp>SYSETH</stp>
        <stp>spread</stp>
        <tr r="E197" s="3"/>
      </tp>
      <tp>
        <v>7.9999999999999996E-6</v>
        <stp/>
        <stp>BINANCE</stp>
        <stp>INSETH</stp>
        <stp>spread</stp>
        <tr r="E275" s="3"/>
      </tp>
      <tp>
        <v>9.0000000000000002E-6</v>
        <stp/>
        <stp>BINANCE</stp>
        <stp>NASETH</stp>
        <stp>spread</stp>
        <tr r="E179" s="3"/>
      </tp>
      <tp>
        <v>2.5000000000000001E-5</v>
        <stp/>
        <stp>BINANCE</stp>
        <stp>NXSETH</stp>
        <stp>spread</stp>
        <tr r="E317" s="3"/>
      </tp>
      <tp>
        <v>2.4600000000000002E-6</v>
        <stp/>
        <stp>BINANCE</stp>
        <stp>BTSETH</stp>
        <stp>spread</stp>
        <tr r="E201" s="3"/>
      </tp>
      <tp>
        <v>4.3999999999999999E-5</v>
        <stp/>
        <stp>BINANCE</stp>
        <stp>GXSETH</stp>
        <stp>spread</stp>
        <tr r="E335" s="3"/>
      </tp>
      <tp>
        <v>3.8859999999999997E-5</v>
        <stp/>
        <stp>BINANCE</stp>
        <stp>GRSETH</stp>
        <stp>spread</stp>
        <tr r="E328" s="3"/>
      </tp>
      <tp>
        <v>2.0000000000000002E-5</v>
        <stp/>
        <stp>BINANCE</stp>
        <stp>EOSETH</stp>
        <stp>spread</stp>
        <tr r="E243" s="3"/>
      </tp>
      <tp>
        <v>2.4000000000000001E-4</v>
        <stp/>
        <stp>BINANCE</stp>
        <stp>BTSBNB</stp>
        <stp>spread</stp>
        <tr r="E280" s="3"/>
      </tp>
      <tp>
        <v>2.5999999999999999E-3</v>
        <stp/>
        <stp>BINANCE</stp>
        <stp>EOSBNB</stp>
        <stp>spread</stp>
        <tr r="E278" s="3"/>
      </tp>
      <tp>
        <v>7.0000000000000005E-8</v>
        <stp/>
        <stp>BINANCE</stp>
        <stp>SYSBTC</stp>
        <stp>spread</stp>
        <tr r="E103" s="3"/>
      </tp>
      <tp>
        <v>2E-3</v>
        <stp/>
        <stp>BINANCE</stp>
        <stp>NASBNB</stp>
        <stp>spread</stp>
        <tr r="E363" s="3"/>
      </tp>
      <tp>
        <v>1.1999999999999999E-3</v>
        <stp/>
        <stp>BINANCE</stp>
        <stp>NXSBNB</stp>
        <stp>spread</stp>
        <tr r="E289" s="3"/>
      </tp>
      <tp>
        <v>9.9999999999999995E-8</v>
        <stp/>
        <stp>BINANCE</stp>
        <stp>INSBTC</stp>
        <stp>spread</stp>
        <tr r="E186" s="3"/>
      </tp>
      <tp>
        <v>1.2999999999999999E-4</v>
        <stp/>
        <stp>BINANCE</stp>
        <stp>SYSBNB</stp>
        <stp>spread</stp>
        <tr r="E258" s="3"/>
      </tp>
      <tp>
        <v>1.1000000000000001E-6</v>
        <stp/>
        <stp>BINANCE</stp>
        <stp>NASBTC</stp>
        <stp>spread</stp>
        <tr r="E146" s="3"/>
      </tp>
      <tp>
        <v>4.9999999999999998E-7</v>
        <stp/>
        <stp>BINANCE</stp>
        <stp>NXSBTC</stp>
        <stp>spread</stp>
        <tr r="E194" s="3"/>
      </tp>
      <tp>
        <v>7.0000000000000005E-8</v>
        <stp/>
        <stp>BINANCE</stp>
        <stp>BTSBTC</stp>
        <stp>spread</stp>
        <tr r="E122" s="3"/>
      </tp>
      <tp>
        <v>3.9999999999999998E-6</v>
        <stp/>
        <stp>BINANCE</stp>
        <stp>GASBTC</stp>
        <stp>spread</stp>
        <tr r="E322" s="3"/>
      </tp>
      <tp>
        <v>2.2000000000000001E-7</v>
        <stp/>
        <stp>BINANCE</stp>
        <stp>GRSBTC</stp>
        <stp>spread</stp>
        <tr r="E237" s="3"/>
      </tp>
      <tp>
        <v>1.1999999999999999E-6</v>
        <stp/>
        <stp>BINANCE</stp>
        <stp>GXSBTC</stp>
        <stp>spread</stp>
        <tr r="E303" s="3"/>
      </tp>
      <tp>
        <v>9.9999999999999995E-8</v>
        <stp/>
        <stp>BINANCE</stp>
        <stp>EOSBTC</stp>
        <stp>spread</stp>
        <tr r="E91" s="3"/>
      </tp>
      <tp>
        <v>8037877</v>
        <stp/>
        <stp>BINANCE</stp>
        <stp>MANABTC</stp>
        <stp>Vol</stp>
        <tr r="F70" s="3"/>
      </tp>
      <tp>
        <v>5.6209999999999999E-5</v>
        <stp/>
        <stp>BINANCE</stp>
        <stp>STORJBTC</stp>
        <stp>BID</stp>
        <tr r="C189" s="3"/>
      </tp>
      <tp>
        <v>1.6500000000000001E-6</v>
        <stp/>
        <stp>BINANCE</stp>
        <stp>STORMBTC</stp>
        <stp>BID</stp>
        <tr r="C33" s="3"/>
      </tp>
      <tp>
        <v>1.6129999999999999E-4</v>
        <stp/>
        <stp>BINANCE</stp>
        <stp>STEEMBTC</stp>
        <stp>BID</stp>
        <tr r="C228" s="3"/>
      </tp>
      <tp>
        <v>8.5720000000000005E-2</v>
        <stp/>
        <stp>BINANCE</stp>
        <stp>STEEMBNB</stp>
        <stp>BID</stp>
        <tr r="C345" s="3"/>
      </tp>
      <tp>
        <v>8.8400000000000002E-4</v>
        <stp/>
        <stp>BINANCE</stp>
        <stp>STORMBNB</stp>
        <stp>BID</stp>
        <tr r="C188" s="3"/>
      </tp>
      <tp>
        <v>2.8069999999999999E-4</v>
        <stp/>
        <stp>BINANCE</stp>
        <stp>STRATBTC</stp>
        <stp>BID</stp>
        <tr r="C196" s="3"/>
      </tp>
      <tp t="s">
        <v>USDT</v>
        <stp/>
        <stp>BINANCE</stp>
        <stp>ltcusdt</stp>
        <stp>QUOTE_ASSET</stp>
        <tr r="R17" s="1"/>
      </tp>
      <tp>
        <v>12.70739</v>
        <stp/>
        <stp>BINANCE_CANDLE</stp>
        <stp>ethusdt</stp>
        <stp>VOL</stp>
        <stp>0</stp>
        <tr r="J36" s="1"/>
      </tp>
      <tp>
        <v>2328.86978</v>
        <stp/>
        <stp>BINANCE_CANDLE</stp>
        <stp>ethusdt</stp>
        <stp>VOL</stp>
        <stp>5</stp>
        <tr r="J30" s="1"/>
      </tp>
      <tp t="s">
        <v>8</v>
        <stp/>
        <stp>BINANCE</stp>
        <stp>trxbtc</stp>
        <stp>BASE_ASSET_PRECISION</stp>
        <tr r="O21" s="1"/>
      </tp>
      <tp>
        <v>0.94399999999999995</v>
        <stp/>
        <stp>BINANCE</stp>
        <stp>ICXUSDT</stp>
        <stp>BID</stp>
        <tr r="C76" s="3"/>
      </tp>
      <tp>
        <v>1.16E-3</v>
        <stp/>
        <stp>BINANCE</stp>
        <stp>XMRETH</stp>
        <stp>spread</stp>
        <tr r="E380" s="3"/>
      </tp>
      <tp>
        <v>7.8999999999999995E-7</v>
        <stp/>
        <stp>BINANCE</stp>
        <stp>WPRETH</stp>
        <stp>spread</stp>
        <tr r="E158" s="3"/>
      </tp>
      <tp>
        <v>9.1000000000000003E-5</v>
        <stp/>
        <stp>BINANCE</stp>
        <stp>HSRETH</stp>
        <stp>spread</stp>
        <tr r="E361" s="3"/>
      </tp>
      <tp>
        <v>6015590</v>
        <stp/>
        <stp>BINANCE</stp>
        <stp>LOOMBTC</stp>
        <stp>Vol</stp>
        <tr r="F85" s="3"/>
      </tp>
      <tp>
        <v>2893851</v>
        <stp/>
        <stp>BINANCE</stp>
        <stp>LINKBTC</stp>
        <stp>Vol</stp>
        <tr r="F116" s="3"/>
      </tp>
      <tp>
        <v>3.4999999999999997E-5</v>
        <stp/>
        <stp>BINANCE</stp>
        <stp>XMRBTC</stp>
        <stp>spread</stp>
        <tr r="E321" s="3"/>
      </tp>
      <tp>
        <v>1E-8</v>
        <stp/>
        <stp>BINANCE</stp>
        <stp>WPRBTC</stp>
        <stp>spread</stp>
        <tr r="E82" s="3"/>
      </tp>
      <tp>
        <v>3.9999999999999998E-6</v>
        <stp/>
        <stp>BINANCE</stp>
        <stp>HSRBTC</stp>
        <stp>spread</stp>
        <tr r="E270" s="3"/>
      </tp>
      <tp>
        <v>17941497</v>
        <stp/>
        <stp>BINANCE</stp>
        <stp>LENDBTC</stp>
        <stp>Vol</stp>
        <tr r="F59" s="3"/>
      </tp>
      <tp>
        <v>672854.2</v>
        <stp/>
        <stp>BINANCE</stp>
        <stp>LOOMBNB</stp>
        <stp>Vol</stp>
        <tr r="F180" s="3"/>
      </tp>
      <tp>
        <v>1.0009999999999999E-3</v>
        <stp/>
        <stp>BINANCE</stp>
        <stp>STORJETH</stp>
        <stp>BID</stp>
        <tr r="C300" s="3"/>
      </tp>
      <tp>
        <v>2.9660000000000001E-5</v>
        <stp/>
        <stp>BINANCE</stp>
        <stp>STORMETH</stp>
        <stp>BID</stp>
        <tr r="C69" s="3"/>
      </tp>
      <tp>
        <v>2.8700000000000002E-3</v>
        <stp/>
        <stp>BINANCE</stp>
        <stp>STEEMETH</stp>
        <stp>BID</stp>
        <tr r="C308" s="3"/>
      </tp>
      <tp>
        <v>5.0010000000000002E-3</v>
        <stp/>
        <stp>BINANCE</stp>
        <stp>STRATETH</stp>
        <stp>BID</stp>
        <tr r="C299" s="3"/>
      </tp>
      <tp>
        <v>28.3</v>
        <stp/>
        <stp>BINANCE</stp>
        <stp>NEOUSDT</stp>
        <stp>BID</stp>
        <tr r="C209" s="3"/>
      </tp>
      <tp>
        <v>2110116</v>
        <stp/>
        <stp>BINANCE</stp>
        <stp>LOOMETH</stp>
        <stp>Vol</stp>
        <tr r="F125" s="3"/>
      </tp>
      <tp>
        <v>866699</v>
        <stp/>
        <stp>BINANCE</stp>
        <stp>LINKETH</stp>
        <stp>Vol</stp>
        <tr r="F171" s="3"/>
      </tp>
      <tp>
        <v>2934559</v>
        <stp/>
        <stp>BINANCE</stp>
        <stp>LENDETH</stp>
        <stp>Vol</stp>
        <tr r="F119" s="3"/>
      </tp>
      <tp>
        <v>5.3420000000000002E-2</v>
        <stp/>
        <stp>BINANCE</stp>
        <stp>NULSUSDT</stp>
        <stp>PRICE%</stp>
        <tr r="D208" s="3"/>
      </tp>
      <tp>
        <v>40242.660000000003</v>
        <stp/>
        <stp>BINANCE</stp>
        <stp>WAVESETH</stp>
        <stp>Vol</stp>
        <tr r="F312" s="3"/>
      </tp>
      <tp>
        <v>8.2249999999999993E-5</v>
        <stp/>
        <stp>BINANCE</stp>
        <stp>YOYOETH</stp>
        <stp>BID</stp>
        <tr r="C184" s="3"/>
      </tp>
      <tp>
        <v>2.375</v>
        <stp/>
        <stp>BINANCE</stp>
        <stp>ONTUSDT</stp>
        <stp>BID</stp>
        <tr r="C110" s="3"/>
      </tp>
      <tp>
        <v>4.0999999999999997E-6</v>
        <stp/>
        <stp>BINANCE_24H</stp>
        <stp>trxbtc</stp>
        <stp>BID</stp>
        <tr r="I11" s="1"/>
      </tp>
      <tp>
        <v>5.8999999999999996E-7</v>
        <stp/>
        <stp>BINANCE</stp>
        <stp>SNTETH</stp>
        <stp>spread</stp>
        <tr r="E181" s="3"/>
      </tp>
      <tp>
        <v>1.18E-4</v>
        <stp/>
        <stp>BINANCE</stp>
        <stp>PPTETH</stp>
        <stp>spread</stp>
        <tr r="E314" s="3"/>
      </tp>
      <tp>
        <v>1.4000000000000001E-7</v>
        <stp/>
        <stp>BINANCE</stp>
        <stp>VETETH</stp>
        <stp>spread</stp>
        <tr r="E23" s="3"/>
      </tp>
      <tp>
        <v>6.7000000000000004E-7</v>
        <stp/>
        <stp>BINANCE</stp>
        <stp>TNTETH</stp>
        <stp>spread</stp>
        <tr r="E199" s="3"/>
      </tp>
      <tp>
        <v>1E-8</v>
        <stp/>
        <stp>BINANCE</stp>
        <stp>HOTETH</stp>
        <stp>spread</stp>
        <tr r="E14" s="3"/>
      </tp>
      <tp>
        <v>1.4E-5</v>
        <stp/>
        <stp>BINANCE</stp>
        <stp>ONTETH</stp>
        <stp>spread</stp>
        <tr r="E240" s="3"/>
      </tp>
      <tp>
        <v>1.2699999999999999E-6</v>
        <stp/>
        <stp>BINANCE</stp>
        <stp>OSTETH</stp>
        <stp>spread</stp>
        <tr r="E202" s="3"/>
      </tp>
      <tp>
        <v>4.9999999999999998E-8</v>
        <stp/>
        <stp>BINANCE</stp>
        <stp>MFTETH</stp>
        <stp>spread</stp>
        <tr r="E30" s="3"/>
      </tp>
      <tp>
        <v>1.73E-6</v>
        <stp/>
        <stp>BINANCE</stp>
        <stp>CMTETH</stp>
        <stp>spread</stp>
        <tr r="E151" s="3"/>
      </tp>
      <tp>
        <v>4.5999999999999999E-7</v>
        <stp/>
        <stp>BINANCE</stp>
        <stp>CDTETH</stp>
        <stp>spread</stp>
        <tr r="E67" s="3"/>
      </tp>
      <tp>
        <v>3.8000000000000002E-5</v>
        <stp/>
        <stp>BINANCE</stp>
        <stp>BNTETH</stp>
        <stp>spread</stp>
        <tr r="E348" s="3"/>
      </tp>
      <tp>
        <v>3.3100000000000001E-6</v>
        <stp/>
        <stp>BINANCE</stp>
        <stp>BATETH</stp>
        <stp>spread</stp>
        <tr r="E150" s="3"/>
      </tp>
      <tp>
        <v>3.7000000000000002E-6</v>
        <stp/>
        <stp>BINANCE</stp>
        <stp>ASTETH</stp>
        <stp>spread</stp>
        <tr r="E206" s="3"/>
      </tp>
      <tp>
        <v>2.0099999999999998E-6</v>
        <stp/>
        <stp>BINANCE</stp>
        <stp>GNTETH</stp>
        <stp>spread</stp>
        <tr r="E224" s="3"/>
      </tp>
      <tp>
        <v>7.4999999999999993E-5</v>
        <stp/>
        <stp>BINANCE</stp>
        <stp>GVTETH</stp>
        <stp>spread</stp>
        <tr r="E366" s="3"/>
      </tp>
      <tp>
        <v>1.39E-6</v>
        <stp/>
        <stp>BINANCE</stp>
        <stp>DLTETH</stp>
        <stp>spread</stp>
        <tr r="E246" s="3"/>
      </tp>
      <tp>
        <v>6.6000000000000003E-7</v>
        <stp/>
        <stp>BINANCE</stp>
        <stp>DNTETH</stp>
        <stp>spread</stp>
        <tr r="E155" s="3"/>
      </tp>
      <tp>
        <v>1.1E-4</v>
        <stp/>
        <stp>BINANCE</stp>
        <stp>CMTBNB</stp>
        <stp>spread</stp>
        <tr r="E236" s="3"/>
      </tp>
      <tp>
        <v>2.1000000000000001E-4</v>
        <stp/>
        <stp>BINANCE</stp>
        <stp>BATBNB</stp>
        <stp>spread</stp>
        <tr r="E213" s="3"/>
      </tp>
      <tp>
        <v>5.0000000000000002E-5</v>
        <stp/>
        <stp>BINANCE</stp>
        <stp>DLTBNB</stp>
        <stp>spread</stp>
        <tr r="E296" s="3"/>
      </tp>
      <tp>
        <v>1.2999999999999999E-4</v>
        <stp/>
        <stp>BINANCE</stp>
        <stp>GNTBNB</stp>
        <stp>spread</stp>
        <tr r="E282" s="3"/>
      </tp>
      <tp>
        <v>2E-8</v>
        <stp/>
        <stp>BINANCE</stp>
        <stp>SNTBTC</stp>
        <stp>spread</stp>
        <tr r="E50" s="3"/>
      </tp>
      <tp>
        <v>2.6000000000000001E-6</v>
        <stp/>
        <stp>BINANCE</stp>
        <stp>PPTBTC</stp>
        <stp>spread</stp>
        <tr r="E267" s="3"/>
      </tp>
      <tp>
        <v>1.5E-5</v>
        <stp/>
        <stp>BINANCE</stp>
        <stp>MFTBNB</stp>
        <stp>spread</stp>
        <tr r="E107" s="3"/>
      </tp>
      <tp>
        <v>1E-8</v>
        <stp/>
        <stp>BINANCE</stp>
        <stp>VETBTC</stp>
        <stp>spread</stp>
        <tr r="E12" s="3"/>
      </tp>
      <tp>
        <v>1.2999999999999999E-3</v>
        <stp/>
        <stp>BINANCE</stp>
        <stp>ONTBNB</stp>
        <stp>spread</stp>
        <tr r="E294" s="3"/>
      </tp>
      <tp>
        <v>3.1999999999999999E-5</v>
        <stp/>
        <stp>BINANCE</stp>
        <stp>OSTBNB</stp>
        <stp>spread</stp>
        <tr r="E269" s="3"/>
      </tp>
      <tp>
        <v>2E-8</v>
        <stp/>
        <stp>BINANCE</stp>
        <stp>TNTBTC</stp>
        <stp>spread</stp>
        <tr r="E130" s="3"/>
      </tp>
      <tp>
        <v>1E-8</v>
        <stp/>
        <stp>BINANCE</stp>
        <stp>HOTBTC</stp>
        <stp>spread</stp>
        <tr r="E11" s="3"/>
      </tp>
      <tp>
        <v>2.9999999999999999E-7</v>
        <stp/>
        <stp>BINANCE</stp>
        <stp>ONTBTC</stp>
        <stp>spread</stp>
        <tr r="E141" s="3"/>
      </tp>
      <tp>
        <v>2.9999999999999997E-8</v>
        <stp/>
        <stp>BINANCE</stp>
        <stp>OSTBTC</stp>
        <stp>spread</stp>
        <tr r="E102" s="3"/>
      </tp>
      <tp>
        <v>1E-8</v>
        <stp/>
        <stp>BINANCE</stp>
        <stp>MFTBTC</stp>
        <stp>spread</stp>
        <tr r="E22" s="3"/>
      </tp>
      <tp>
        <v>1.0000000000000001E-5</v>
        <stp/>
        <stp>BINANCE</stp>
        <stp>VETBNB</stp>
        <stp>spread</stp>
        <tr r="E36" s="3"/>
      </tp>
      <tp>
        <v>1E-8</v>
        <stp/>
        <stp>BINANCE</stp>
        <stp>CDTBTC</stp>
        <stp>spread</stp>
        <tr r="E75" s="3"/>
      </tp>
      <tp>
        <v>2.9999999999999997E-8</v>
        <stp/>
        <stp>BINANCE</stp>
        <stp>CMTBTC</stp>
        <stp>spread</stp>
        <tr r="E88" s="3"/>
      </tp>
      <tp>
        <v>1.6999999999999999E-7</v>
        <stp/>
        <stp>BINANCE</stp>
        <stp>BATBTC</stp>
        <stp>spread</stp>
        <tr r="E100" s="3"/>
      </tp>
      <tp>
        <v>1.79E-6</v>
        <stp/>
        <stp>BINANCE</stp>
        <stp>BNTBTC</stp>
        <stp>spread</stp>
        <tr r="E332" s="3"/>
      </tp>
      <tp>
        <v>5.9999999999999995E-8</v>
        <stp/>
        <stp>BINANCE</stp>
        <stp>ASTBTC</stp>
        <stp>spread</stp>
        <tr r="E139" s="3"/>
      </tp>
      <tp>
        <v>2E-8</v>
        <stp/>
        <stp>BINANCE</stp>
        <stp>GNTBTC</stp>
        <stp>spread</stp>
        <tr r="E163" s="3"/>
      </tp>
      <tp>
        <v>3.1999999999999999E-6</v>
        <stp/>
        <stp>BINANCE</stp>
        <stp>GVTBTC</stp>
        <stp>spread</stp>
        <tr r="E277" s="3"/>
      </tp>
      <tp>
        <v>2E-8</v>
        <stp/>
        <stp>BINANCE</stp>
        <stp>DNTBTC</stp>
        <stp>spread</stp>
        <tr r="E73" s="3"/>
      </tp>
      <tp>
        <v>4.0000000000000001E-8</v>
        <stp/>
        <stp>BINANCE</stp>
        <stp>DLTBTC</stp>
        <stp>spread</stp>
        <tr r="E137" s="3"/>
      </tp>
      <tp>
        <v>5.9410000000000002E-5</v>
        <stp/>
        <stp>BINANCE_24H</stp>
        <stp>xrpbtc</stp>
        <stp>BID</stp>
        <tr r="I10" s="1"/>
      </tp>
      <tp>
        <v>1419349</v>
        <stp/>
        <stp>BINANCE</stp>
        <stp>MANAETH</stp>
        <stp>Vol</stp>
        <tr r="F144" s="3"/>
      </tp>
      <tp>
        <v>3.7650000000000001E-3</v>
        <stp/>
        <stp>BINANCE_24H</stp>
        <stp>neobtc</stp>
        <stp>BID</stp>
        <tr r="I9" s="1"/>
      </tp>
      <tp>
        <v>306282.78899999999</v>
        <stp/>
        <stp>BINANCE</stp>
        <stp>QTUMUSDT</stp>
        <stp>Vol</stp>
        <tr r="F221" s="3"/>
      </tp>
      <tp t="s">
        <v>ETHUSDT</v>
        <stp/>
        <stp>BINANCE</stp>
        <stp>ethusdt</stp>
        <stp>NAME</stp>
        <tr r="Q15" s="1"/>
      </tp>
      <tp t="s">
        <v>BTCUSDT</v>
        <stp/>
        <stp>BINANCE</stp>
        <stp>btcusdt</stp>
        <stp>NAME</stp>
        <tr r="Q16" s="1"/>
      </tp>
      <tp t="s">
        <v>LTCUSDT</v>
        <stp/>
        <stp>BINANCE</stp>
        <stp>ltcusdt</stp>
        <stp>NAME</stp>
        <tr r="Q17" s="1"/>
      </tp>
      <tp>
        <v>7282.44</v>
        <stp/>
        <stp>BINANCE</stp>
        <stp>btcusdt</stp>
        <stp>LOW</stp>
        <tr r="B6" s="1"/>
      </tp>
      <tp>
        <v>77.83</v>
        <stp/>
        <stp>BINANCE</stp>
        <stp>LTCUSDT</stp>
        <stp>BID</stp>
        <tr r="C259" s="3"/>
      </tp>
      <tp>
        <v>3.7669999999999999E-3</v>
        <stp/>
        <stp>BINANCE_24H</stp>
        <stp>neobtc</stp>
        <stp>ASK</stp>
        <tr r="K9" s="1"/>
      </tp>
      <tp>
        <v>32929602</v>
        <stp/>
        <stp>BINANCE</stp>
        <stp>IOTXBTC</stp>
        <stp>Vol</stp>
        <tr r="F41" s="3"/>
      </tp>
      <tp>
        <v>21170928</v>
        <stp/>
        <stp>BINANCE</stp>
        <stp>IOTABTC</stp>
        <stp>Vol</stp>
        <tr r="F53" s="3"/>
      </tp>
      <tp>
        <v>136527151</v>
        <stp/>
        <stp>BINANCE</stp>
        <stp>IOSTBTC</stp>
        <stp>Vol</stp>
        <tr r="F24" s="3"/>
      </tp>
      <tp>
        <v>17648.689999999999</v>
        <stp/>
        <stp>BINANCE</stp>
        <stp>NEBLETH</stp>
        <stp>Vol</stp>
        <tr r="F344" s="3"/>
      </tp>
      <tp>
        <v>271392.77</v>
        <stp/>
        <stp>BINANCE</stp>
        <stp>NANOETH</stp>
        <stp>Vol</stp>
        <tr r="F230" s="3"/>
      </tp>
      <tp>
        <v>42882389.5</v>
        <stp/>
        <stp>BINANCE</stp>
        <stp>XRPUSDT</stp>
        <stp>Vol</stp>
        <tr r="F38" s="3"/>
      </tp>
      <tp>
        <v>40571122.829999998</v>
        <stp/>
        <stp>BINANCE</stp>
        <stp>XLMUSDT</stp>
        <stp>Vol</stp>
        <tr r="F39" s="3"/>
      </tp>
      <tp>
        <v>5.9419999999999997E-5</v>
        <stp/>
        <stp>BINANCE_24H</stp>
        <stp>xrpbtc</stp>
        <stp>ASK</stp>
        <tr r="K10" s="1"/>
      </tp>
      <tp>
        <v>511755.6</v>
        <stp/>
        <stp>BINANCE</stp>
        <stp>IOTABNB</stp>
        <stp>Vol</stp>
        <tr r="F198" s="3"/>
      </tp>
      <tp>
        <v>38007</v>
        <stp/>
        <stp>BINANCE</stp>
        <stp>NULSETH</stp>
        <stp>Vol</stp>
        <tr r="F316" s="3"/>
      </tp>
      <tp>
        <v>4.1099999999999996E-6</v>
        <stp/>
        <stp>BINANCE_24H</stp>
        <stp>trxbtc</stp>
        <stp>ASK</stp>
        <tr r="K11" s="1"/>
      </tp>
      <tp>
        <v>459464294</v>
        <stp/>
        <stp>BINANCE</stp>
        <stp>NPXSETH</stp>
        <stp>Vol</stp>
        <tr r="F18" s="3"/>
      </tp>
      <tp>
        <v>23532278</v>
        <stp/>
        <stp>BINANCE</stp>
        <stp>NCASHETH</stp>
        <stp>Vol</stp>
        <tr r="F49" s="3"/>
      </tp>
      <tp>
        <v>9495188.8300000001</v>
        <stp/>
        <stp>BINANCE</stp>
        <stp>TUSDUSDT</stp>
        <stp>Vol</stp>
        <tr r="F68" s="3"/>
      </tp>
      <tp>
        <v>-6.9870000000000002E-2</v>
        <stp/>
        <stp>BINANCE</stp>
        <stp>STORJETH</stp>
        <stp>PRICE%</stp>
        <tr r="D300" s="3"/>
      </tp>
      <tp>
        <v>-4.3880000000000002E-2</v>
        <stp/>
        <stp>BINANCE</stp>
        <stp>STORJBTC</stp>
        <stp>PRICE%</stp>
        <tr r="D189" s="3"/>
      </tp>
      <tp>
        <v>433534.89</v>
        <stp/>
        <stp>BINANCE</stp>
        <stp>NULSUSDT</stp>
        <stp>Vol</stp>
        <tr r="F208" s="3"/>
      </tp>
      <tp t="s">
        <v>[0,6,1,3,5]</v>
        <stp/>
        <stp>BINANCE</stp>
        <stp>btcusdt</stp>
        <stp>ORDER_TYPES</stp>
        <tr r="U16" s="1"/>
      </tp>
      <tp t="s">
        <v>8</v>
        <stp/>
        <stp>BINANCE</stp>
        <stp>neobtc</stp>
        <stp>QUOTE_ASSET_PRECISION</stp>
        <tr r="S19" s="1"/>
      </tp>
      <tp>
        <v>1.5E-5</v>
        <stp/>
        <stp>BINANCE</stp>
        <stp>NAVETH</stp>
        <stp>spread</stp>
        <tr r="E326" s="3"/>
      </tp>
      <tp>
        <v>7.3999999999999999E-4</v>
        <stp/>
        <stp>BINANCE</stp>
        <stp>NAVBNB</stp>
        <stp>spread</stp>
        <tr r="E334" s="3"/>
      </tp>
      <tp>
        <v>2.9999999999999999E-7</v>
        <stp/>
        <stp>BINANCE</stp>
        <stp>NAVBTC</stp>
        <stp>spread</stp>
        <tr r="E218" s="3"/>
      </tp>
      <tp>
        <v>0.44363000000000002</v>
        <stp/>
        <stp>BINANCE_TRADE</stp>
        <stp>xrpusdt</stp>
        <stp>PRICE</stp>
        <tr r="I18" s="1"/>
      </tp>
      <tp>
        <v>9181.49</v>
        <stp/>
        <stp>BINANCE</stp>
        <stp>CLOAKETH</stp>
        <stp>Vol</stp>
        <tr r="F359" s="3"/>
      </tp>
      <tp>
        <v>0.44618999999999998</v>
        <stp/>
        <stp>BINANCE</stp>
        <stp>xrpusdt</stp>
        <stp>HIGH</stp>
        <tr r="C8" s="1"/>
      </tp>
      <tp>
        <v>43315.928148993058</v>
        <stp/>
        <stp>BINANCE_CANDLE</stp>
        <stp>btcusdt</stp>
        <stp>Event_Time</stp>
        <stp>0</stp>
        <tr r="O37" s="1"/>
      </tp>
      <tp>
        <v>43315.928148993058</v>
        <stp/>
        <stp>BINANCE_CANDLE</stp>
        <stp>btcusdt</stp>
        <stp>Event_Time</stp>
        <stp>5</stp>
        <tr r="O31" s="1"/>
      </tp>
      <tp>
        <v>43315.928153287037</v>
        <stp/>
        <stp>BINANCE_CANDLE</stp>
        <stp>ethusdt</stp>
        <stp>Event_Time</stp>
        <stp>0</stp>
        <tr r="O36" s="1"/>
      </tp>
      <tp>
        <v>43315.928153287037</v>
        <stp/>
        <stp>BINANCE_CANDLE</stp>
        <stp>ethusdt</stp>
        <stp>Event_Time</stp>
        <stp>5</stp>
        <tr r="O30" s="1"/>
      </tp>
      <tp>
        <v>74.83</v>
        <stp/>
        <stp>BINANCE</stp>
        <stp>ltcusdt</stp>
        <stp>LOW</stp>
        <tr r="B7" s="1"/>
      </tp>
      <tp>
        <v>9.3900000000000006E-5</v>
        <stp/>
        <stp>BINANCE</stp>
        <stp>SALTBTC</stp>
        <stp>BID</stp>
        <tr r="C173" s="3"/>
      </tp>
      <tp>
        <v>470.99287500000003</v>
        <stp/>
        <stp>BINANCE_CANDLE</stp>
        <stp>btcusdt</stp>
        <stp>VOL</stp>
        <stp>5</stp>
        <tr r="J31" s="1"/>
      </tp>
      <tp>
        <v>6.8633309999999996</v>
        <stp/>
        <stp>BINANCE_CANDLE</stp>
        <stp>btcusdt</stp>
        <stp>VOL</stp>
        <stp>0</stp>
        <tr r="J37" s="1"/>
      </tp>
      <tp>
        <v>7469.17</v>
        <stp/>
        <stp>BINANCE</stp>
        <stp>BTCUSDT</stp>
        <stp>BID</stp>
        <tr r="C310" s="3"/>
      </tp>
      <tp>
        <v>13.97</v>
        <stp/>
        <stp>BINANCE</stp>
        <stp>BNBUSDT</stp>
        <stp>BID</stp>
        <tr r="C147" s="3"/>
      </tp>
      <tp>
        <v>3.803E-3</v>
        <stp/>
        <stp>BINANCE</stp>
        <stp>neobtc</stp>
        <stp>HIGH</stp>
        <tr r="C9" s="1"/>
      </tp>
      <tp>
        <v>6.7599999999999995E-4</v>
        <stp/>
        <stp>BINANCE</stp>
        <stp>TRIGETH</stp>
        <stp>BID</stp>
        <tr r="C331" s="3"/>
      </tp>
      <tp>
        <v>733.65</v>
        <stp/>
        <stp>BINANCE</stp>
        <stp>BCCUSDT</stp>
        <stp>BID</stp>
        <tr r="C305" s="3"/>
      </tp>
      <tp>
        <v>2.3821900000000002E-3</v>
        <stp/>
        <stp>BINANCE</stp>
        <stp>TUSDETH</stp>
        <stp>BID</stp>
        <tr r="C104" s="3"/>
      </tp>
      <tp>
        <v>1E-4</v>
        <stp/>
        <stp>BINANCE</stp>
        <stp>SKYETH</stp>
        <stp>spread</stp>
        <tr r="E350" s="3"/>
      </tp>
      <tp>
        <v>7.0000000000000005E-8</v>
        <stp/>
        <stp>BINANCE</stp>
        <stp>KEYETH</stp>
        <stp>spread</stp>
        <tr r="E46" s="3"/>
      </tp>
      <tp>
        <v>1.9999999999999999E-6</v>
        <stp/>
        <stp>BINANCE</stp>
        <stp>SKYBTC</stp>
        <stp>spread</stp>
        <tr r="E263" s="3"/>
      </tp>
      <tp>
        <v>1E-8</v>
        <stp/>
        <stp>BINANCE</stp>
        <stp>KEYBTC</stp>
        <stp>spread</stp>
        <tr r="E17" s="3"/>
      </tp>
      <tp>
        <v>4.0000000000000001E-3</v>
        <stp/>
        <stp>BINANCE</stp>
        <stp>SKYBNB</stp>
        <stp>spread</stp>
        <tr r="E373" s="3"/>
      </tp>
      <tp t="s">
        <v>&lt;?&gt;</v>
        <stp/>
        <stp>BINANCE</stp>
        <stp>VENUSDT</stp>
        <stp>Vol</stp>
        <tr r="F9" s="3"/>
      </tp>
      <tp>
        <v>963025036.70000005</v>
        <stp/>
        <stp>BINANCE</stp>
        <stp>VETUSDT</stp>
        <stp>Vol</stp>
        <tr r="F13" s="3"/>
      </tp>
      <tp>
        <v>0.96799999999999997</v>
        <stp/>
        <stp>BINANCE</stp>
        <stp>IOTAUSDT</stp>
        <stp>BID</stp>
        <tr r="C54" s="3"/>
      </tp>
      <tp t="s">
        <v>[0,6,1,3,5]</v>
        <stp/>
        <stp>BINANCE</stp>
        <stp>ltcusdt</stp>
        <stp>ORDER_TYPES</stp>
        <tr r="U17" s="1"/>
      </tp>
      <tp>
        <v>1.42E-5</v>
        <stp/>
        <stp>BINANCE</stp>
        <stp>ZRXETH</stp>
        <stp>spread</stp>
        <tr r="E169" s="3"/>
      </tp>
      <tp>
        <v>5.9999999999999997E-7</v>
        <stp/>
        <stp>BINANCE</stp>
        <stp>RPXETH</stp>
        <stp>spread</stp>
        <tr r="E182" s="3"/>
      </tp>
      <tp>
        <v>2.2000000000000001E-7</v>
        <stp/>
        <stp>BINANCE</stp>
        <stp>TRXETH</stp>
        <stp>spread</stp>
        <tr r="E40" s="3"/>
      </tp>
      <tp>
        <v>9.0000000000000002E-6</v>
        <stp/>
        <stp>BINANCE</stp>
        <stp>ICXETH</stp>
        <stp>spread</stp>
        <tr r="E156" s="3"/>
      </tp>
      <tp>
        <v>2.6000000000000001E-6</v>
        <stp/>
        <stp>BINANCE</stp>
        <stp>OAXETH</stp>
        <stp>spread</stp>
        <tr r="E333" s="3"/>
      </tp>
      <tp>
        <v>2.0699999999999998E-5</v>
        <stp/>
        <stp>BINANCE</stp>
        <stp>BQXETH</stp>
        <stp>spread</stp>
        <tr r="E167" s="3"/>
      </tp>
      <tp>
        <v>1.0499999999999999E-5</v>
        <stp/>
        <stp>BINANCE</stp>
        <stp>ADXETH</stp>
        <stp>spread</stp>
        <tr r="E271" s="3"/>
      </tp>
      <tp>
        <v>1.9400000000000001E-5</v>
        <stp/>
        <stp>BINANCE</stp>
        <stp>EVXETH</stp>
        <stp>spread</stp>
        <tr r="E342" s="3"/>
      </tp>
      <tp>
        <v>342999.81</v>
        <stp/>
        <stp>BINANCE</stp>
        <stp>AIONETH</stp>
        <stp>Vol</stp>
        <tr r="F212" s="3"/>
      </tp>
      <tp>
        <v>4.2999999999999999E-4</v>
        <stp/>
        <stp>BINANCE</stp>
        <stp>ADXBNB</stp>
        <stp>spread</stp>
        <tr r="E298" s="3"/>
      </tp>
      <tp>
        <v>3.3000000000000002E-7</v>
        <stp/>
        <stp>BINANCE</stp>
        <stp>ZRXBTC</stp>
        <stp>spread</stp>
        <tr r="E74" s="3"/>
      </tp>
      <tp>
        <v>4.6999999999999999E-4</v>
        <stp/>
        <stp>BINANCE</stp>
        <stp>ICXBNB</stp>
        <stp>spread</stp>
        <tr r="E222" s="3"/>
      </tp>
      <tp>
        <v>2E-8</v>
        <stp/>
        <stp>BINANCE</stp>
        <stp>RPXBTC</stp>
        <stp>spread</stp>
        <tr r="E87" s="3"/>
      </tp>
      <tp>
        <v>1E-8</v>
        <stp/>
        <stp>BINANCE</stp>
        <stp>TRXBTC</stp>
        <stp>spread</stp>
        <tr r="E20" s="3"/>
      </tp>
      <tp>
        <v>9.9999999999999995E-8</v>
        <stp/>
        <stp>BINANCE</stp>
        <stp>ICXBTC</stp>
        <stp>spread</stp>
        <tr r="E79" s="3"/>
      </tp>
      <tp>
        <v>2.5000000000000001E-5</v>
        <stp/>
        <stp>BINANCE</stp>
        <stp>RPXBNB</stp>
        <stp>spread</stp>
        <tr r="E187" s="3"/>
      </tp>
      <tp>
        <v>1.4000000000000001E-7</v>
        <stp/>
        <stp>BINANCE</stp>
        <stp>OAXBTC</stp>
        <stp>spread</stp>
        <tr r="E238" s="3"/>
      </tp>
      <tp>
        <v>3.9000000000000002E-7</v>
        <stp/>
        <stp>BINANCE</stp>
        <stp>BQXBTC</stp>
        <stp>spread</stp>
        <tr r="E109" s="3"/>
      </tp>
      <tp>
        <v>1.4000000000000001E-7</v>
        <stp/>
        <stp>BINANCE</stp>
        <stp>ADXBTC</stp>
        <stp>spread</stp>
        <tr r="E111" s="3"/>
      </tp>
      <tp>
        <v>4.4000000000000002E-7</v>
        <stp/>
        <stp>BINANCE</stp>
        <stp>EVXBTC</stp>
        <stp>spread</stp>
        <tr r="E272" s="3"/>
      </tp>
      <tp>
        <v>2807702</v>
        <stp/>
        <stp>BINANCE_CANDLE</stp>
        <stp>trxbtc</stp>
        <stp>VOL</stp>
        <stp>5</stp>
        <tr r="J32" s="1"/>
      </tp>
      <tp>
        <v>75405</v>
        <stp/>
        <stp>BINANCE_CANDLE</stp>
        <stp>trxbtc</stp>
        <stp>VOL</stp>
        <stp>0</stp>
        <tr r="J38" s="1"/>
      </tp>
      <tp>
        <v>9084561</v>
        <stp/>
        <stp>BINANCE</stp>
        <stp>FUELBTC</stp>
        <stp>Vol</stp>
        <tr r="F71" s="3"/>
      </tp>
      <tp>
        <v>134457</v>
        <stp/>
        <stp>BINANCE</stp>
        <stp>APPCETH</stp>
        <stp>Vol</stp>
        <tr r="F261" s="3"/>
      </tp>
      <tp>
        <v>171003</v>
        <stp/>
        <stp>BINANCE</stp>
        <stp>ARDRETH</stp>
        <stp>Vol</stp>
        <tr r="F252" s="3"/>
      </tp>
      <tp>
        <v>1598516</v>
        <stp/>
        <stp>BINANCE</stp>
        <stp>WINGSBTC</stp>
        <stp>Vol</stp>
        <tr r="F145" s="3"/>
      </tp>
      <tp>
        <v>497523</v>
        <stp/>
        <stp>BINANCE</stp>
        <stp>SNGLSETH</stp>
        <stp>Vol</stp>
        <tr r="F193" s="3"/>
      </tp>
      <tp>
        <v>1.115E-4</v>
        <stp/>
        <stp>BINANCE</stp>
        <stp>VIBEETH</stp>
        <stp>BID</stp>
        <tr r="C253" s="3"/>
      </tp>
      <tp>
        <v>0.46085999999999999</v>
        <stp/>
        <stp>BINANCE</stp>
        <stp>QTUMBNB</stp>
        <stp>BID</stp>
        <tr r="C370" s="3"/>
      </tp>
      <tp t="s">
        <v>USDT</v>
        <stp/>
        <stp>BINANCE</stp>
        <stp>ethusdt</stp>
        <stp>QUOTE_ASSET</stp>
        <tr r="R15" s="1"/>
      </tp>
      <tp>
        <v>8.6499999999999999E-4</v>
        <stp/>
        <stp>BINANCE</stp>
        <stp>QTUMBTC</stp>
        <stp>BID</stp>
        <tr r="C260" s="3"/>
      </tp>
      <tp>
        <v>886476831.20000005</v>
        <stp/>
        <stp>BINANCE</stp>
        <stp>TRXUSDT</stp>
        <stp>Vol</stp>
        <tr r="F15" s="3"/>
      </tp>
      <tp>
        <v>597357</v>
        <stp/>
        <stp>BINANCE</stp>
        <stp>BCPTETH</stp>
        <stp>Vol</stp>
        <tr r="F192" s="3"/>
      </tp>
      <tp>
        <v>8.6779999999999996E-2</v>
        <stp/>
        <stp>BINANCE</stp>
        <stp>THETABNB</stp>
        <stp>PRICE%</stp>
        <tr r="D287" s="3"/>
      </tp>
      <tp>
        <v>8.2799999999999999E-2</v>
        <stp/>
        <stp>BINANCE</stp>
        <stp>THETABTC</stp>
        <stp>PRICE%</stp>
        <tr r="D105" s="3"/>
      </tp>
      <tp>
        <v>3683308</v>
        <stp/>
        <stp>BINANCE</stp>
        <stp>THETABTC</stp>
        <stp>Vol</stp>
        <tr r="F105" s="3"/>
      </tp>
      <tp>
        <v>6.8390000000000006E-2</v>
        <stp/>
        <stp>BINANCE</stp>
        <stp>THETAETH</stp>
        <stp>PRICE%</stp>
        <tr r="D170" s="3"/>
      </tp>
      <tp>
        <v>111432.1</v>
        <stp/>
        <stp>BINANCE</stp>
        <stp>THETABNB</stp>
        <stp>Vol</stp>
        <tr r="F287" s="3"/>
      </tp>
      <tp>
        <v>2.0790000000000001E-4</v>
        <stp/>
        <stp>BINANCE</stp>
        <stp>PIVXBTC</stp>
        <stp>BID</stp>
        <tr r="C200" s="3"/>
      </tp>
      <tp>
        <v>3.2969999999999998E-5</v>
        <stp/>
        <stp>BINANCE</stp>
        <stp>POWRBTC</stp>
        <stp>BID</stp>
        <tr r="C117" s="3"/>
      </tp>
      <tp>
        <v>3.837E-5</v>
        <stp/>
        <stp>BINANCE</stp>
        <stp>POLYBTC</stp>
        <stp>BID</stp>
        <tr r="C126" s="3"/>
      </tp>
      <tp>
        <v>5.0734E-4</v>
        <stp/>
        <stp>BINANCE</stp>
        <stp>WABIETH</stp>
        <stp>BID</stp>
        <tr r="C250" s="3"/>
      </tp>
      <tp>
        <v>0.11049</v>
        <stp/>
        <stp>BINANCE</stp>
        <stp>PIVXBNB</stp>
        <stp>BID</stp>
        <tr r="C329" s="3"/>
      </tp>
      <tp>
        <v>0.13281000000000001</v>
        <stp/>
        <stp>BINANCE</stp>
        <stp>ADAUSDT</stp>
        <stp>BID</stp>
        <tr r="C25" s="3"/>
      </tp>
      <tp>
        <v>1.7610000000000001E-2</v>
        <stp/>
        <stp>BINANCE</stp>
        <stp>POWRBNB</stp>
        <stp>BID</stp>
        <tr r="C301" s="3"/>
      </tp>
      <tp>
        <v>2.0320000000000001E-2</v>
        <stp/>
        <stp>BINANCE</stp>
        <stp>POLYBNB</stp>
        <stp>BID</stp>
        <tr r="C276" s="3"/>
      </tp>
      <tp>
        <v>6.0399999999999998E-6</v>
        <stp/>
        <stp>BINANCE</stp>
        <stp>BLZETH</stp>
        <stp>spread</stp>
        <tr r="E231" s="3"/>
      </tp>
      <tp>
        <v>47241026</v>
        <stp/>
        <stp>BINANCE</stp>
        <stp>DOCKBTC</stp>
        <stp>Vol</stp>
        <tr r="F35" s="3"/>
      </tp>
      <tp>
        <v>491341</v>
        <stp/>
        <stp>BINANCE</stp>
        <stp>CHATETH</stp>
        <stp>Vol</stp>
        <tr r="F191" s="3"/>
      </tp>
      <tp>
        <v>2.7E-4</v>
        <stp/>
        <stp>BINANCE</stp>
        <stp>BLZBNB</stp>
        <stp>spread</stp>
        <tr r="E306" s="3"/>
      </tp>
      <tp>
        <v>7.0000000000000005E-8</v>
        <stp/>
        <stp>BINANCE</stp>
        <stp>BLZBTC</stp>
        <stp>spread</stp>
        <tr r="E131" s="3"/>
      </tp>
      <tp>
        <v>736316332</v>
        <stp/>
        <stp>BINANCE</stp>
        <stp>DENTBTC</stp>
        <stp>Vol</stp>
        <tr r="F16" s="3"/>
      </tp>
      <tp>
        <v>5350423</v>
        <stp/>
        <stp>BINANCE</stp>
        <stp>DATABTC</stp>
        <stp>Vol</stp>
        <tr r="F83" s="3"/>
      </tp>
      <tp>
        <v>10309.949000000001</v>
        <stp/>
        <stp>BINANCE</stp>
        <stp>DASHBTC</stp>
        <stp>Vol</stp>
        <tr r="F355" s="3"/>
      </tp>
      <tp>
        <v>896402</v>
        <stp/>
        <stp>BINANCE</stp>
        <stp>THETAETH</stp>
        <stp>Vol</stp>
        <tr r="F170" s="3"/>
      </tp>
      <tp>
        <v>3.7100000000000002E-3</v>
        <stp/>
        <stp>BINANCE</stp>
        <stp>PIVXETH</stp>
        <stp>BID</stp>
        <tr r="C290" s="3"/>
      </tp>
      <tp>
        <v>5.8965999999999999E-4</v>
        <stp/>
        <stp>BINANCE</stp>
        <stp>POWRETH</stp>
        <stp>BID</stp>
        <tr r="C207" s="3"/>
      </tp>
      <tp>
        <v>2.849E-5</v>
        <stp/>
        <stp>BINANCE</stp>
        <stp>WABIBTC</stp>
        <stp>BID</stp>
        <tr r="C177" s="3"/>
      </tp>
      <tp>
        <v>1.519E-2</v>
        <stp/>
        <stp>BINANCE</stp>
        <stp>WABIBNB</stp>
        <stp>BID</stp>
        <tr r="C313" s="3"/>
      </tp>
      <tp>
        <v>5228055</v>
        <stp/>
        <stp>BINANCE</stp>
        <stp>DOCKETH</stp>
        <stp>Vol</stp>
        <tr r="F86" s="3"/>
      </tp>
      <tp>
        <v>3627593</v>
        <stp/>
        <stp>BINANCE</stp>
        <stp>CHATBTC</stp>
        <stp>Vol</stp>
        <tr r="F112" s="3"/>
      </tp>
      <tp>
        <v>46755529</v>
        <stp/>
        <stp>BINANCE</stp>
        <stp>DENTETH</stp>
        <stp>Vol</stp>
        <tr r="F37" s="3"/>
      </tp>
      <tp>
        <v>456932</v>
        <stp/>
        <stp>BINANCE</stp>
        <stp>DATAETH</stp>
        <stp>Vol</stp>
        <tr r="F178" s="3"/>
      </tp>
      <tp>
        <v>906.19899999999996</v>
        <stp/>
        <stp>BINANCE</stp>
        <stp>DASHETH</stp>
        <stp>Vol</stp>
        <tr r="F384" s="3"/>
      </tp>
      <tp>
        <v>40270</v>
        <stp/>
        <stp>BINANCE</stp>
        <stp>WINGSETH</stp>
        <stp>Vol</stp>
        <tr r="F304" s="3"/>
      </tp>
      <tp>
        <v>5346499</v>
        <stp/>
        <stp>BINANCE</stp>
        <stp>SNGLSBTC</stp>
        <stp>Vol</stp>
        <tr r="F90" s="3"/>
      </tp>
      <tp>
        <v>6.2700000000000001E-6</v>
        <stp/>
        <stp>BINANCE</stp>
        <stp>VIBEBTC</stp>
        <stp>BID</stp>
        <tr r="C136" s="3"/>
      </tp>
      <tp t="s">
        <v>USDT</v>
        <stp/>
        <stp>BINANCE</stp>
        <stp>btcusdt</stp>
        <stp>QUOTE_ASSET</stp>
        <tr r="R16" s="1"/>
      </tp>
      <tp>
        <v>1.5407000000000001E-2</v>
        <stp/>
        <stp>BINANCE</stp>
        <stp>QTUMETH</stp>
        <stp>BID</stp>
        <tr r="C336" s="3"/>
      </tp>
      <tp>
        <v>6358601</v>
        <stp/>
        <stp>BINANCE</stp>
        <stp>BCPTBTC</stp>
        <stp>Vol</stp>
        <tr r="F84" s="3"/>
      </tp>
      <tp>
        <v>126583.9</v>
        <stp/>
        <stp>BINANCE</stp>
        <stp>BCPTBNB</stp>
        <stp>Vol</stp>
        <tr r="F254" s="3"/>
      </tp>
      <tp t="b">
        <v>1</v>
        <stp/>
        <stp>BINANCE</stp>
        <stp>trxbtc</stp>
        <stp>ICEBERG_ALLOWED</stp>
        <tr r="P21" s="1"/>
      </tp>
      <tp t="b">
        <v>1</v>
        <stp/>
        <stp>BINANCE</stp>
        <stp>xrpbtc</stp>
        <stp>ICEBERG_ALLOWED</stp>
        <tr r="P20" s="1"/>
      </tp>
      <tp t="b">
        <v>1</v>
        <stp/>
        <stp>BINANCE</stp>
        <stp>neobtc</stp>
        <stp>ICEBERG_ALLOWED</stp>
        <tr r="P19" s="1"/>
      </tp>
      <tp>
        <v>7540</v>
        <stp/>
        <stp>BINANCE</stp>
        <stp>btcusdt</stp>
        <stp>HIGH</stp>
        <tr r="C6" s="1"/>
      </tp>
      <tp>
        <v>78.150000000000006</v>
        <stp/>
        <stp>BINANCE</stp>
        <stp>ltcusdt</stp>
        <stp>HIGH</stp>
        <tr r="C7" s="1"/>
      </tp>
      <tp>
        <v>420.01</v>
        <stp/>
        <stp>BINANCE</stp>
        <stp>ethusdt</stp>
        <stp>HIGH</stp>
        <tr r="C5" s="1"/>
      </tp>
      <tp>
        <v>31806.3</v>
        <stp/>
        <stp>BINANCE</stp>
        <stp>ARDRBNB</stp>
        <stp>Vol</stp>
        <tr r="F324" s="3"/>
      </tp>
      <tp>
        <v>2344506.36</v>
        <stp/>
        <stp>BINANCE</stp>
        <stp>AIONBTC</stp>
        <stp>Vol</stp>
        <tr r="F123" s="3"/>
      </tp>
      <tp>
        <v>48185.9</v>
        <stp/>
        <stp>BINANCE</stp>
        <stp>APPCBNB</stp>
        <stp>Vol</stp>
        <tr r="F309" s="3"/>
      </tp>
      <tp>
        <v>1928805</v>
        <stp/>
        <stp>BINANCE</stp>
        <stp>FUELETH</stp>
        <stp>Vol</stp>
        <tr r="F129" s="3"/>
      </tp>
      <tp>
        <v>1430841</v>
        <stp/>
        <stp>BINANCE</stp>
        <stp>APPCBTC</stp>
        <stp>Vol</stp>
        <tr r="F154" s="3"/>
      </tp>
      <tp>
        <v>1517498</v>
        <stp/>
        <stp>BINANCE</stp>
        <stp>ARDRBTC</stp>
        <stp>Vol</stp>
        <tr r="F143" s="3"/>
      </tp>
      <tp>
        <v>62146.21</v>
        <stp/>
        <stp>BINANCE</stp>
        <stp>AIONBNB</stp>
        <stp>Vol</stp>
        <tr r="F297" s="3"/>
      </tp>
      <tp>
        <v>53760.3</v>
        <stp/>
        <stp>BINANCE</stp>
        <stp>CLOAKBTC</stp>
        <stp>Vol</stp>
        <tr r="F302" s="3"/>
      </tp>
      <tp t="s">
        <v>OneHour</v>
        <stp/>
        <stp>BINANCE_CANDLE</stp>
        <stp>btcusdt</stp>
        <stp>INTERVAL</stp>
        <stp>5</stp>
        <tr r="M31" s="1"/>
      </tp>
      <tp t="s">
        <v>OneMinute</v>
        <stp/>
        <stp>BINANCE_CANDLE</stp>
        <stp>btcusdt</stp>
        <stp>INTERVAL</stp>
        <stp>0</stp>
        <tr r="M37" s="1"/>
      </tp>
      <tp t="s">
        <v>OneHour</v>
        <stp/>
        <stp>BINANCE_CANDLE</stp>
        <stp>ethusdt</stp>
        <stp>INTERVAL</stp>
        <stp>5</stp>
        <tr r="M30" s="1"/>
      </tp>
      <tp t="s">
        <v>OneMinute</v>
        <stp/>
        <stp>BINANCE_CANDLE</stp>
        <stp>ethusdt</stp>
        <stp>INTERVAL</stp>
        <stp>0</stp>
        <tr r="M36" s="1"/>
      </tp>
      <tp>
        <v>2.0119999999999999E-2</v>
        <stp/>
        <stp>BINANCE</stp>
        <stp>TRIGBNB</stp>
        <stp>BID</stp>
        <tr r="C362" s="3"/>
      </tp>
      <tp>
        <v>7.1209999999999996E-2</v>
        <stp/>
        <stp>BINANCE</stp>
        <stp>TUSDBNB</stp>
        <stp>BID</stp>
        <tr r="C311" s="3"/>
      </tp>
      <tp>
        <v>1.67E-3</v>
        <stp/>
        <stp>BINANCE</stp>
        <stp>SALTETH</stp>
        <stp>BID</stp>
        <tr r="C273" s="3"/>
      </tp>
      <tp>
        <v>16.587199999999999</v>
        <stp/>
        <stp>BINANCE</stp>
        <stp>ETCUSDT</stp>
        <stp>BID</stp>
        <tr r="C138" s="3"/>
      </tp>
      <tp>
        <v>418.61</v>
        <stp/>
        <stp>BINANCE</stp>
        <stp>ETHUSDT</stp>
        <stp>BID</stp>
        <tr r="C244" s="3"/>
      </tp>
      <tp>
        <v>1</v>
        <stp/>
        <stp>BINANCE</stp>
        <stp>neobtc</stp>
        <stp>STATUS</stp>
        <tr r="T19" s="1"/>
      </tp>
      <tp>
        <v>7.2760999999999996</v>
        <stp/>
        <stp>BINANCE</stp>
        <stp>EOSUSDT</stp>
        <stp>BID</stp>
        <tr r="C78" s="3"/>
      </tp>
      <tp t="s">
        <v>8</v>
        <stp/>
        <stp>BINANCE</stp>
        <stp>xrpbtc</stp>
        <stp>BASE_ASSET_PRECISION</stp>
        <tr r="O20" s="1"/>
      </tp>
      <tp>
        <v>3.8000000000000002E-5</v>
        <stp/>
        <stp>BINANCE</stp>
        <stp>TRIGBTC</stp>
        <stp>BID</stp>
        <tr r="C223" s="3"/>
      </tp>
      <tp>
        <v>1.3349E-4</v>
        <stp/>
        <stp>BINANCE</stp>
        <stp>TUSDBTC</stp>
        <stp>BID</stp>
        <tr r="C108" s="3"/>
      </tp>
      <tp>
        <v>53333</v>
        <stp/>
        <stp>BINANCE</stp>
        <stp>STORJETH</stp>
        <stp>Vol</stp>
        <tr r="F300" s="3"/>
      </tp>
      <tp>
        <v>9312848</v>
        <stp/>
        <stp>BINANCE</stp>
        <stp>STORMETH</stp>
        <stp>Vol</stp>
        <tr r="F69" s="3"/>
      </tp>
      <tp>
        <v>41778.019999999997</v>
        <stp/>
        <stp>BINANCE</stp>
        <stp>STEEMETH</stp>
        <stp>Vol</stp>
        <tr r="F308" s="3"/>
      </tp>
      <tp>
        <v>46955.25</v>
        <stp/>
        <stp>BINANCE</stp>
        <stp>STRATETH</stp>
        <stp>Vol</stp>
        <tr r="F299" s="3"/>
      </tp>
      <tp>
        <v>6.6691999999999999E-4</v>
        <stp/>
        <stp>BINANCE</stp>
        <stp>LINKETH</stp>
        <stp>BID</stp>
        <tr r="C171" s="3"/>
      </tp>
      <tp t="s">
        <v>8</v>
        <stp/>
        <stp>BINANCE</stp>
        <stp>xrpbtc</stp>
        <stp>QUOTE_ASSET_PRECISION</stp>
        <tr r="S20" s="1"/>
      </tp>
      <tp>
        <v>3.5984E-4</v>
        <stp/>
        <stp>BINANCE</stp>
        <stp>LOOMETH</stp>
        <stp>BID</stp>
        <tr r="C125" s="3"/>
      </tp>
      <tp t="s">
        <v>8</v>
        <stp/>
        <stp>BINANCE</stp>
        <stp>trxbtc</stp>
        <stp>QUOTE_ASSET_PRECISION</stp>
        <tr r="S21" s="1"/>
      </tp>
      <tp>
        <v>4.9299999999999999E-5</v>
        <stp/>
        <stp>BINANCE</stp>
        <stp>LENDETH</stp>
        <stp>BID</stp>
        <tr r="C119" s="3"/>
      </tp>
      <tp>
        <v>1</v>
        <stp/>
        <stp>BINANCE</stp>
        <stp>xrpbtc</stp>
        <stp>STATUS</stp>
        <tr r="T20" s="1"/>
      </tp>
      <tp>
        <v>1.9400000000000001E-6</v>
        <stp/>
        <stp>BINANCE</stp>
        <stp>POAETH</stp>
        <stp>spread</stp>
        <tr r="E168" s="3"/>
      </tp>
      <tp>
        <v>1.4E-5</v>
        <stp/>
        <stp>BINANCE</stp>
        <stp>VIAETH</stp>
        <stp>spread</stp>
        <tr r="E343" s="3"/>
      </tp>
      <tp>
        <v>1.6699999999999999E-5</v>
        <stp/>
        <stp>BINANCE</stp>
        <stp>MDAETH</stp>
        <stp>spread</stp>
        <tr r="E340" s="3"/>
      </tp>
      <tp>
        <v>1.2899999999999999E-6</v>
        <stp/>
        <stp>BINANCE</stp>
        <stp>ADAETH</stp>
        <stp>spread</stp>
        <tr r="E62" s="3"/>
      </tp>
      <tp>
        <v>2.0000000000000002E-5</v>
        <stp/>
        <stp>BINANCE</stp>
        <stp>ADABNB</stp>
        <stp>spread</stp>
        <tr r="E80" s="3"/>
      </tp>
      <tp>
        <v>1.4999999999999999E-7</v>
        <stp/>
        <stp>BINANCE</stp>
        <stp>POABTC</stp>
        <stp>spread</stp>
        <tr r="E120" s="3"/>
      </tp>
      <tp>
        <v>7.9999999999999996E-7</v>
        <stp/>
        <stp>BINANCE</stp>
        <stp>VIABTC</stp>
        <stp>spread</stp>
        <tr r="E239" s="3"/>
      </tp>
      <tp>
        <v>1.3999999999999999E-4</v>
        <stp/>
        <stp>BINANCE</stp>
        <stp>POABNB</stp>
        <stp>spread</stp>
        <tr r="E235" s="3"/>
      </tp>
      <tp>
        <v>2.6E-7</v>
        <stp/>
        <stp>BINANCE</stp>
        <stp>MDABTC</stp>
        <stp>spread</stp>
        <tr r="E159" s="3"/>
      </tp>
      <tp>
        <v>1.3500000000000001E-3</v>
        <stp/>
        <stp>BINANCE</stp>
        <stp>VIABNB</stp>
        <stp>spread</stp>
        <tr r="E353" s="3"/>
      </tp>
      <tp>
        <v>1E-8</v>
        <stp/>
        <stp>BINANCE</stp>
        <stp>ADABTC</stp>
        <stp>spread</stp>
        <tr r="E29" s="3"/>
      </tp>
      <tp>
        <v>396919.34499999997</v>
        <stp/>
        <stp>BINANCE</stp>
        <stp>NEOUSDT</stp>
        <stp>Vol</stp>
        <tr r="F209" s="3"/>
      </tp>
      <tp>
        <v>60929945</v>
        <stp/>
        <stp>BINANCE_CANDLE</stp>
        <stp>btcusdt</stp>
        <stp>FIRST_ID</stp>
        <stp>0</stp>
        <tr r="P37" s="1"/>
      </tp>
      <tp>
        <v>60927046</v>
        <stp/>
        <stp>BINANCE_CANDLE</stp>
        <stp>btcusdt</stp>
        <stp>FIRST_ID</stp>
        <stp>5</stp>
        <tr r="P31" s="1"/>
      </tp>
      <tp>
        <v>33569375</v>
        <stp/>
        <stp>BINANCE_CANDLE</stp>
        <stp>ethusdt</stp>
        <stp>FIRST_ID</stp>
        <stp>0</stp>
        <tr r="P36" s="1"/>
      </tp>
      <tp>
        <v>33568142</v>
        <stp/>
        <stp>BINANCE_CANDLE</stp>
        <stp>ethusdt</stp>
        <stp>FIRST_ID</stp>
        <stp>5</stp>
        <tr r="P30" s="1"/>
      </tp>
      <tp>
        <v>4.4270000000000004E-3</v>
        <stp/>
        <stp>BINANCE</stp>
        <stp>WAVESETH</stp>
        <stp>BID</stp>
        <tr r="C312" s="3"/>
      </tp>
      <tp>
        <v>2.2812E-4</v>
        <stp/>
        <stp>BINANCE</stp>
        <stp>MANAETH</stp>
        <stp>BID</stp>
        <tr r="C144" s="3"/>
      </tp>
      <tp>
        <v>425495</v>
        <stp/>
        <stp>BINANCE</stp>
        <stp>YOYOETH</stp>
        <stp>Vol</stp>
        <tr r="F184" s="3"/>
      </tp>
      <tp>
        <v>264828155</v>
        <stp/>
        <stp>BINANCE_24H</stp>
        <stp>trxbtc</stp>
        <stp>VOL</stp>
        <tr r="M11" s="1"/>
      </tp>
      <tp>
        <v>55808206</v>
        <stp/>
        <stp>BINANCE_24H</stp>
        <stp>xrpbtc</stp>
        <stp>VOL</stp>
        <tr r="M10" s="1"/>
      </tp>
      <tp>
        <v>3417422.0690000001</v>
        <stp/>
        <stp>BINANCE</stp>
        <stp>ONTUSDT</stp>
        <stp>Vol</stp>
        <tr r="F110" s="3"/>
      </tp>
      <tp>
        <v>323977.67</v>
        <stp/>
        <stp>BINANCE_24H</stp>
        <stp>neobtc</stp>
        <stp>VOL</stp>
        <tr r="M9" s="1"/>
      </tp>
      <tp>
        <v>43315.95833332176</v>
        <stp/>
        <stp>BINANCE_CANDLE</stp>
        <stp>ethusdt</stp>
        <stp>CLOSE_TIME</stp>
        <stp>5</stp>
        <tr r="G30" s="1"/>
      </tp>
      <tp>
        <v>43315.928472210646</v>
        <stp/>
        <stp>BINANCE_CANDLE</stp>
        <stp>ethusdt</stp>
        <stp>CLOSE_TIME</stp>
        <stp>0</stp>
        <tr r="G36" s="1"/>
      </tp>
      <tp>
        <v>43315.95833332176</v>
        <stp/>
        <stp>BINANCE_CANDLE</stp>
        <stp>btcusdt</stp>
        <stp>CLOSE_TIME</stp>
        <stp>5</stp>
        <tr r="G31" s="1"/>
      </tp>
      <tp>
        <v>43315.928472210646</v>
        <stp/>
        <stp>BINANCE_CANDLE</stp>
        <stp>btcusdt</stp>
        <stp>CLOSE_TIME</stp>
        <stp>0</stp>
        <tr r="G37" s="1"/>
      </tp>
      <tp>
        <v>6.4420000000000002</v>
        <stp/>
        <stp>BINANCE</stp>
        <stp>QTUMUSDT</stp>
        <stp>BID</stp>
        <tr r="C221" s="3"/>
      </tp>
      <tp>
        <v>4.1999999999999996E-6</v>
        <stp/>
        <stp>BINANCE</stp>
        <stp>trxbtc</stp>
        <stp>HIGH</stp>
        <tr r="C11" s="1"/>
      </tp>
      <tp>
        <v>2.48E-6</v>
        <stp/>
        <stp>BINANCE</stp>
        <stp>IOTXBTC</stp>
        <stp>BID</stp>
        <tr r="C41" s="3"/>
      </tp>
      <tp>
        <v>1.2981000000000001E-4</v>
        <stp/>
        <stp>BINANCE</stp>
        <stp>IOTABTC</stp>
        <stp>BID</stp>
        <tr r="C53" s="3"/>
      </tp>
      <tp>
        <v>2.8600000000000001E-6</v>
        <stp/>
        <stp>BINANCE</stp>
        <stp>IOSTBTC</stp>
        <stp>BID</stp>
        <tr r="C24" s="3"/>
      </tp>
      <tp>
        <v>0.44330000000000003</v>
        <stp/>
        <stp>BINANCE</stp>
        <stp>XRPUSDT</stp>
        <stp>BID</stp>
        <tr r="C38" s="3"/>
      </tp>
      <tp>
        <v>3.9820000000000003E-3</v>
        <stp/>
        <stp>BINANCE</stp>
        <stp>NANOETH</stp>
        <stp>BID</stp>
        <tr r="C230" s="3"/>
      </tp>
      <tp>
        <v>6.3020000000000003E-3</v>
        <stp/>
        <stp>BINANCE</stp>
        <stp>NEBLETH</stp>
        <stp>BID</stp>
        <tr r="C344" s="3"/>
      </tp>
      <tp>
        <v>0.25700000000000001</v>
        <stp/>
        <stp>BINANCE</stp>
        <stp>XLMUSDT</stp>
        <stp>BID</stp>
        <tr r="C39" s="3"/>
      </tp>
      <tp>
        <v>4.6500000000000004E-6</v>
        <stp/>
        <stp>BINANCE</stp>
        <stp>NPXSETH</stp>
        <stp>BID</stp>
        <tr r="C18" s="3"/>
      </tp>
      <tp>
        <v>6.9159999999999999E-2</v>
        <stp/>
        <stp>BINANCE</stp>
        <stp>IOTABNB</stp>
        <stp>BID</stp>
        <tr r="C198" s="3"/>
      </tp>
      <tp>
        <v>4.8680499999999996E-3</v>
        <stp/>
        <stp>BINANCE</stp>
        <stp>NULSETH</stp>
        <stp>BID</stp>
        <tr r="C316" s="3"/>
      </tp>
      <tp>
        <v>1.8500000000000001E-3</v>
        <stp/>
        <stp>BINANCE</stp>
        <stp>ZECETH</stp>
        <stp>spread</stp>
        <tr r="E376" s="3"/>
      </tp>
      <tp>
        <v>3.8200000000000002E-4</v>
        <stp/>
        <stp>BINANCE</stp>
        <stp>XZCETH</stp>
        <stp>spread</stp>
        <tr r="E383" s="3"/>
      </tp>
      <tp>
        <v>1.2E-5</v>
        <stp/>
        <stp>BINANCE</stp>
        <stp>RLCETH</stp>
        <stp>spread</stp>
        <tr r="E307" s="3"/>
      </tp>
      <tp>
        <v>8.1999999999999998E-7</v>
        <stp/>
        <stp>BINANCE</stp>
        <stp>QLCETH</stp>
        <stp>spread</stp>
        <tr r="E215" s="3"/>
      </tp>
      <tp>
        <v>3.7E-7</v>
        <stp/>
        <stp>BINANCE</stp>
        <stp>QKCETH</stp>
        <stp>spread</stp>
        <tr r="E55" s="3"/>
      </tp>
      <tp>
        <v>9.5000000000000005E-5</v>
        <stp/>
        <stp>BINANCE</stp>
        <stp>WTCETH</stp>
        <stp>spread</stp>
        <tr r="E283" s="3"/>
      </tp>
      <tp>
        <v>1.4800000000000001E-5</v>
        <stp/>
        <stp>BINANCE</stp>
        <stp>KNCETH</stp>
        <stp>spread</stp>
        <tr r="E265" s="3"/>
      </tp>
      <tp>
        <v>4.4000000000000002E-4</v>
        <stp/>
        <stp>BINANCE</stp>
        <stp>LTCETH</stp>
        <stp>spread</stp>
        <tr r="E365" s="3"/>
      </tp>
      <tp>
        <v>2.4200000000000001E-6</v>
        <stp/>
        <stp>BINANCE</stp>
        <stp>LRCETH</stp>
        <stp>spread</stp>
        <tr r="E149" s="3"/>
      </tp>
      <tp>
        <v>1.57E-6</v>
        <stp/>
        <stp>BINANCE</stp>
        <stp>CVCETH</stp>
        <stp>spread</stp>
        <tr r="E176" s="3"/>
      </tp>
      <tp>
        <v>4.6299999999999996E-3</v>
        <stp/>
        <stp>BINANCE</stp>
        <stp>BCCETH</stp>
        <stp>spread</stp>
        <tr r="E385" s="3"/>
      </tp>
      <tp>
        <v>1.2E-4</v>
        <stp/>
        <stp>BINANCE</stp>
        <stp>ETCETH</stp>
        <stp>spread</stp>
        <tr r="E256" s="3"/>
      </tp>
      <tp>
        <v>8.2000000000000001E-5</v>
        <stp/>
        <stp>BINANCE</stp>
        <stp>ZECBTC</stp>
        <stp>spread</stp>
        <tr r="E352" s="3"/>
      </tp>
      <tp>
        <v>1.6000000000000001E-4</v>
        <stp/>
        <stp>BINANCE</stp>
        <stp>CVCBNB</stp>
        <stp>spread</stp>
        <tr r="E242" s="3"/>
      </tp>
      <tp>
        <v>0.32</v>
        <stp/>
        <stp>BINANCE</stp>
        <stp>BCCBNB</stp>
        <stp>spread</stp>
        <tr r="E388" s="3"/>
      </tp>
      <tp>
        <v>6.9999999999999999E-6</v>
        <stp/>
        <stp>BINANCE</stp>
        <stp>XZCBTC</stp>
        <stp>spread</stp>
        <tr r="E358" s="3"/>
      </tp>
      <tp>
        <v>6.6E-3</v>
        <stp/>
        <stp>BINANCE</stp>
        <stp>ETCBNB</stp>
        <stp>spread</stp>
        <tr r="E315" s="3"/>
      </tp>
      <tp>
        <v>3.9999999999999998E-7</v>
        <stp/>
        <stp>BINANCE</stp>
        <stp>RLCBTC</stp>
        <stp>spread</stp>
        <tr r="E216" s="3"/>
      </tp>
      <tp>
        <v>1E-8</v>
        <stp/>
        <stp>BINANCE</stp>
        <stp>QLCBTC</stp>
        <stp>spread</stp>
        <tr r="E94" s="3"/>
      </tp>
      <tp>
        <v>1E-8</v>
        <stp/>
        <stp>BINANCE</stp>
        <stp>QKCBTC</stp>
        <stp>spread</stp>
        <tr r="E19" s="3"/>
      </tp>
      <tp>
        <v>3.0000000000000001E-6</v>
        <stp/>
        <stp>BINANCE</stp>
        <stp>WTCBTC</stp>
        <stp>spread</stp>
        <tr r="E190" s="3"/>
      </tp>
      <tp>
        <v>0.02</v>
        <stp/>
        <stp>BINANCE</stp>
        <stp>LTCBNB</stp>
        <stp>spread</stp>
        <tr r="E368" s="3"/>
      </tp>
      <tp>
        <v>4.5999999999999999E-7</v>
        <stp/>
        <stp>BINANCE</stp>
        <stp>KNCBTC</stp>
        <stp>spread</stp>
        <tr r="E211" s="3"/>
      </tp>
      <tp>
        <v>4.3999999999999999E-5</v>
        <stp/>
        <stp>BINANCE</stp>
        <stp>QLCBNB</stp>
        <stp>spread</stp>
        <tr r="E247" s="3"/>
      </tp>
      <tp>
        <v>1.39E-3</v>
        <stp/>
        <stp>BINANCE</stp>
        <stp>RLCBNB</stp>
        <stp>spread</stp>
        <tr r="E364" s="3"/>
      </tp>
      <tp>
        <v>3.2000000000000002E-3</v>
        <stp/>
        <stp>BINANCE</stp>
        <stp>WTCBNB</stp>
        <stp>spread</stp>
        <tr r="E339" s="3"/>
      </tp>
      <tp>
        <v>6.0000000000000002E-6</v>
        <stp/>
        <stp>BINANCE</stp>
        <stp>LTCBTC</stp>
        <stp>spread</stp>
        <tr r="E257" s="3"/>
      </tp>
      <tp>
        <v>8.9999999999999999E-8</v>
        <stp/>
        <stp>BINANCE</stp>
        <stp>LRCBTC</stp>
        <stp>spread</stp>
        <tr r="E72" s="3"/>
      </tp>
      <tp>
        <v>2E-8</v>
        <stp/>
        <stp>BINANCE</stp>
        <stp>CVCBTC</stp>
        <stp>spread</stp>
        <tr r="E64" s="3"/>
      </tp>
      <tp>
        <v>6.7000000000000002E-5</v>
        <stp/>
        <stp>BINANCE</stp>
        <stp>BCCBTC</stp>
        <stp>spread</stp>
        <tr r="E341" s="3"/>
      </tp>
      <tp>
        <v>1.7000000000000001E-2</v>
        <stp/>
        <stp>BINANCE</stp>
        <stp>XZCBNB</stp>
        <stp>spread</stp>
        <tr r="E389" s="3"/>
      </tp>
      <tp>
        <v>3.0000000000000001E-6</v>
        <stp/>
        <stp>BINANCE</stp>
        <stp>ETCBTC</stp>
        <stp>spread</stp>
        <tr r="E161" s="3"/>
      </tp>
      <tp>
        <v>136801.60047999999</v>
        <stp/>
        <stp>BINANCE</stp>
        <stp>LTCUSDT</stp>
        <stp>Vol</stp>
        <tr r="F259" s="3"/>
      </tp>
      <tp>
        <v>4.1200000000000004E-6</v>
        <stp/>
        <stp>BINANCE_CANDLE</stp>
        <stp>trxbtc</stp>
        <stp>LOW</stp>
        <stp>5</stp>
        <tr r="D32" s="1"/>
      </tp>
      <tp>
        <v>4.1200000000000004E-6</v>
        <stp/>
        <stp>BINANCE_CANDLE</stp>
        <stp>trxbtc</stp>
        <stp>LOW</stp>
        <stp>0</stp>
        <tr r="D38" s="1"/>
      </tp>
      <tp t="b">
        <v>0</v>
        <stp/>
        <stp>BINANCE_CANDLE</stp>
        <stp>trxbtc</stp>
        <stp>FINAL</stp>
        <stp>0</stp>
        <tr r="H38" s="1"/>
      </tp>
      <tp t="b">
        <v>0</v>
        <stp/>
        <stp>BINANCE_CANDLE</stp>
        <stp>trxbtc</stp>
        <stp>FINAL</stp>
        <stp>5</stp>
        <tr r="H32" s="1"/>
      </tp>
      <tp>
        <v>23130</v>
        <stp/>
        <stp>BINANCE_24H</stp>
        <stp>ltcusdt</stp>
        <stp>TRADES</stp>
        <tr r="O7" s="1"/>
      </tp>
      <tp>
        <v>226678</v>
        <stp/>
        <stp>BINANCE_24H</stp>
        <stp>btcusdt</stp>
        <stp>TRADES</stp>
        <tr r="O6" s="1"/>
      </tp>
      <tp>
        <v>0.998</v>
        <stp/>
        <stp>BINANCE</stp>
        <stp>TUSDUSDT</stp>
        <stp>BID</stp>
        <tr r="C68" s="3"/>
      </tp>
      <tp>
        <v>122925</v>
        <stp/>
        <stp>BINANCE_24H</stp>
        <stp>ethusdt</stp>
        <stp>TRADES</stp>
        <tr r="O5" s="1"/>
      </tp>
      <tp>
        <v>2.3079999999999999E-5</v>
        <stp/>
        <stp>BINANCE</stp>
        <stp>NCASHETH</stp>
        <stp>BID</stp>
        <tr r="C49" s="3"/>
      </tp>
      <tp>
        <v>23377</v>
        <stp/>
        <stp>BINANCE_24H</stp>
        <stp>xrpusdt</stp>
        <stp>TRADES</stp>
        <tr r="O8" s="1"/>
      </tp>
      <tp>
        <v>2.0350999999999999</v>
        <stp/>
        <stp>BINANCE</stp>
        <stp>NULSUSDT</stp>
        <stp>BID</stp>
        <tr r="C208" s="3"/>
      </tp>
      <tp>
        <v>7459</v>
        <stp/>
        <stp>BINANCE_CANDLE</stp>
        <stp>btcusdt</stp>
        <stp>LOW</stp>
        <stp>5</stp>
        <tr r="D31" s="1"/>
      </tp>
      <tp>
        <v>7469</v>
        <stp/>
        <stp>BINANCE_CANDLE</stp>
        <stp>btcusdt</stp>
        <stp>LOW</stp>
        <stp>0</stp>
        <tr r="D37" s="1"/>
      </tp>
      <tp>
        <v>3.9500000000000003E-6</v>
        <stp/>
        <stp>BINANCE</stp>
        <stp>SUBETH</stp>
        <stp>spread</stp>
        <tr r="E234" s="3"/>
      </tp>
      <tp>
        <v>1.39E-6</v>
        <stp/>
        <stp>BINANCE</stp>
        <stp>VIBETH</stp>
        <stp>spread</stp>
        <tr r="E127" s="3"/>
      </tp>
      <tp>
        <v>1.6E-7</v>
        <stp/>
        <stp>BINANCE</stp>
        <stp>TNBETH</stp>
        <stp>spread</stp>
        <tr r="E160" s="3"/>
      </tp>
      <tp>
        <v>3.4999999999999997E-5</v>
        <stp/>
        <stp>BINANCE</stp>
        <stp>BNBETH</stp>
        <stp>spread</stp>
        <tr r="E241" s="3"/>
      </tp>
      <tp>
        <v>6.1099999999999999E-6</v>
        <stp/>
        <stp>BINANCE</stp>
        <stp>AMBETH</stp>
        <stp>spread</stp>
        <tr r="E185" s="3"/>
      </tp>
      <tp>
        <v>2.5999999999999998E-4</v>
        <stp/>
        <stp>BINANCE</stp>
        <stp>AMBBNB</stp>
        <stp>spread</stp>
        <tr r="E295" s="3"/>
      </tp>
      <tp>
        <v>5.9999999999999995E-8</v>
        <stp/>
        <stp>BINANCE</stp>
        <stp>SUBBTC</stp>
        <stp>spread</stp>
        <tr r="E135" s="3"/>
      </tp>
      <tp>
        <v>4.0000000000000001E-8</v>
        <stp/>
        <stp>BINANCE</stp>
        <stp>VIBBTC</stp>
        <stp>spread</stp>
        <tr r="E51" s="3"/>
      </tp>
      <tp>
        <v>1E-8</v>
        <stp/>
        <stp>BINANCE</stp>
        <stp>TNBBTC</stp>
        <stp>spread</stp>
        <tr r="E81" s="3"/>
      </tp>
      <tp>
        <v>9.9999999999999995E-8</v>
        <stp/>
        <stp>BINANCE</stp>
        <stp>BNBBTC</stp>
        <stp>spread</stp>
        <tr r="E124" s="3"/>
      </tp>
      <tp>
        <v>5.9999999999999995E-8</v>
        <stp/>
        <stp>BINANCE</stp>
        <stp>AMBBTC</stp>
        <stp>spread</stp>
        <tr r="E153" s="3"/>
      </tp>
      <tp>
        <v>2.179E-2</v>
        <stp/>
        <stp>BINANCE_24H</stp>
        <stp>ltcusdt</stp>
        <stp>PRICE%</stp>
        <tr r="P7" s="1"/>
      </tp>
      <tp>
        <v>1.626E-2</v>
        <stp/>
        <stp>BINANCE_24H</stp>
        <stp>ethusdt</stp>
        <stp>PRICE%</stp>
        <tr r="P5" s="1"/>
      </tp>
      <tp>
        <v>-1.558E-2</v>
        <stp/>
        <stp>BINANCE_24H</stp>
        <stp>btcusdt</stp>
        <stp>PRICE%</stp>
        <tr r="P6" s="1"/>
      </tp>
      <tp>
        <v>1.2899999999999999E-6</v>
        <stp/>
        <stp>BINANCE</stp>
        <stp>NCASHBTC</stp>
        <stp>BID</stp>
        <tr r="C31" s="3"/>
      </tp>
      <tp>
        <v>6.8599999999999998E-4</v>
        <stp/>
        <stp>BINANCE</stp>
        <stp>NCASHBNB</stp>
        <stp>BID</stp>
        <tr r="C115" s="3"/>
      </tp>
      <tp>
        <v>2.4479999999999998E-2</v>
        <stp/>
        <stp>BINANCE_24H</stp>
        <stp>xrpusdt</stp>
        <stp>PRICE%</stp>
        <tr r="P8" s="1"/>
      </tp>
      <tp>
        <v>1.9000000000000001E-7</v>
        <stp/>
        <stp>BINANCE</stp>
        <stp>POEETH</stp>
        <stp>spread</stp>
        <tr r="E96" s="3"/>
      </tp>
      <tp>
        <v>1E-8</v>
        <stp/>
        <stp>BINANCE</stp>
        <stp>POEBTC</stp>
        <stp>spread</stp>
        <tr r="E44" s="3"/>
      </tp>
      <tp>
        <v>7469.55</v>
        <stp/>
        <stp>BINANCE_TRADE</stp>
        <stp>btcusdt</stp>
        <stp>PRICE</stp>
        <tr r="I16" s="1"/>
      </tp>
      <tp>
        <v>77.84</v>
        <stp/>
        <stp>BINANCE_TRADE</stp>
        <stp>ltcusdt</stp>
        <stp>PRICE</stp>
        <tr r="I17" s="1"/>
      </tp>
      <tp>
        <v>4.4150000000000003E-5</v>
        <stp/>
        <stp>BINANCE</stp>
        <stp>IOTXETH</stp>
        <stp>BID</stp>
        <tr r="C57" s="3"/>
      </tp>
      <tp>
        <v>2.3163200000000002E-3</v>
        <stp/>
        <stp>BINANCE</stp>
        <stp>IOTAETH</stp>
        <stp>BID</stp>
        <tr r="C114" s="3"/>
      </tp>
      <tp>
        <v>5.1100000000000002E-5</v>
        <stp/>
        <stp>BINANCE</stp>
        <stp>IOSTETH</stp>
        <stp>BID</stp>
        <tr r="C58" s="3"/>
      </tp>
      <tp>
        <v>0.14493</v>
        <stp/>
        <stp>BINANCE</stp>
        <stp>NULSBNB</stp>
        <stp>BID</stp>
        <tr r="C338" s="3"/>
      </tp>
      <tp>
        <v>2.23E-4</v>
        <stp/>
        <stp>BINANCE</stp>
        <stp>NANOBTC</stp>
        <stp>BID</stp>
        <tr r="C106" s="3"/>
      </tp>
      <tp>
        <v>3.5409999999999999E-4</v>
        <stp/>
        <stp>BINANCE</stp>
        <stp>NEBLBTC</stp>
        <stp>BID</stp>
        <tr r="C281" s="3"/>
      </tp>
      <tp>
        <v>0.1188</v>
        <stp/>
        <stp>BINANCE</stp>
        <stp>NANOBNB</stp>
        <stp>BID</stp>
        <tr r="C292" s="3"/>
      </tp>
      <tp>
        <v>0.18804000000000001</v>
        <stp/>
        <stp>BINANCE</stp>
        <stp>NEBLBNB</stp>
        <stp>BID</stp>
        <tr r="C375" s="3"/>
      </tp>
      <tp>
        <v>2.6E-7</v>
        <stp/>
        <stp>BINANCE</stp>
        <stp>NPXSBTC</stp>
        <stp>BID</stp>
        <tr r="C10" s="3"/>
      </tp>
      <tp>
        <v>2.7239000000000001E-4</v>
        <stp/>
        <stp>BINANCE</stp>
        <stp>NULSBTC</stp>
        <stp>BID</stp>
        <tr r="C174" s="3"/>
      </tp>
      <tp>
        <v>2.3E-5</v>
        <stp/>
        <stp>BINANCE</stp>
        <stp>KMDETH</stp>
        <stp>spread</stp>
        <tr r="E248" s="3"/>
      </tp>
      <tp>
        <v>1.5E-5</v>
        <stp/>
        <stp>BINANCE</stp>
        <stp>MODETH</stp>
        <stp>spread</stp>
        <tr r="E327" s="3"/>
      </tp>
      <tp>
        <v>9.0999999999999997E-7</v>
        <stp/>
        <stp>BINANCE</stp>
        <stp>CNDETH</stp>
        <stp>spread</stp>
        <tr r="E164" s="3"/>
      </tp>
      <tp>
        <v>1.8000000000000001E-4</v>
        <stp/>
        <stp>BINANCE</stp>
        <stp>BCDETH</stp>
        <stp>spread</stp>
        <tr r="E382" s="3"/>
      </tp>
      <tp>
        <v>1.38E-5</v>
        <stp/>
        <stp>BINANCE</stp>
        <stp>BRDETH</stp>
        <stp>spread</stp>
        <tr r="E320" s="3"/>
      </tp>
      <tp>
        <v>3.6999999999999999E-4</v>
        <stp/>
        <stp>BINANCE</stp>
        <stp>DGDETH</stp>
        <stp>spread</stp>
        <tr r="E379" s="3"/>
      </tp>
      <tp>
        <v>2.3E-5</v>
        <stp/>
        <stp>BINANCE</stp>
        <stp>CNDBNB</stp>
        <stp>spread</stp>
        <tr r="E203" s="3"/>
      </tp>
      <tp>
        <v>5.5000000000000003E-4</v>
        <stp/>
        <stp>BINANCE</stp>
        <stp>BRDBNB</stp>
        <stp>spread</stp>
        <tr r="E347" s="3"/>
      </tp>
      <tp>
        <v>3.9999999999999998E-7</v>
        <stp/>
        <stp>BINANCE</stp>
        <stp>KMDBTC</stp>
        <stp>spread</stp>
        <tr r="E148" s="3"/>
      </tp>
      <tp>
        <v>4.9999999999999998E-7</v>
        <stp/>
        <stp>BINANCE</stp>
        <stp>MODBTC</stp>
        <stp>spread</stp>
        <tr r="E245" s="3"/>
      </tp>
      <tp>
        <v>2.9999999999999997E-8</v>
        <stp/>
        <stp>BINANCE</stp>
        <stp>CNDBTC</stp>
        <stp>spread</stp>
        <tr r="E77" s="3"/>
      </tp>
      <tp>
        <v>6.9999999999999999E-6</v>
        <stp/>
        <stp>BINANCE</stp>
        <stp>BCDBTC</stp>
        <stp>spread</stp>
        <tr r="E356" s="3"/>
      </tp>
      <tp>
        <v>1.3E-7</v>
        <stp/>
        <stp>BINANCE</stp>
        <stp>BRDBTC</stp>
        <stp>spread</stp>
        <tr r="E166" s="3"/>
      </tp>
      <tp>
        <v>4.8000000000000001E-5</v>
        <stp/>
        <stp>BINANCE</stp>
        <stp>DGDBTC</stp>
        <stp>spread</stp>
        <tr r="E374" s="3"/>
      </tp>
      <tp>
        <v>-3.1099999999999999E-2</v>
        <stp/>
        <stp>BINANCE</stp>
        <stp>CLOAKETH</stp>
        <stp>PRICE%</stp>
        <tr r="D359" s="3"/>
      </tp>
      <tp>
        <v>-8.1099999999999992E-3</v>
        <stp/>
        <stp>BINANCE</stp>
        <stp>CLOAKBTC</stp>
        <stp>PRICE%</stp>
        <tr r="D302" s="3"/>
      </tp>
      <tp>
        <v>0.13200000000000001</v>
        <stp/>
        <stp>BINANCE</stp>
        <stp>WAVESBNB</stp>
        <stp>BID</stp>
        <tr r="C346" s="3"/>
      </tp>
      <tp>
        <v>2.4810000000000001E-4</v>
        <stp/>
        <stp>BINANCE</stp>
        <stp>WAVESBTC</stp>
        <stp>BID</stp>
        <tr r="C195" s="3"/>
      </tp>
      <tp>
        <v>1.279E-5</v>
        <stp/>
        <stp>BINANCE</stp>
        <stp>MANABTC</stp>
        <stp>BID</stp>
        <tr r="C70" s="3"/>
      </tp>
      <tp t="s">
        <v>XRPBTC</v>
        <stp/>
        <stp>BINANCE</stp>
        <stp>xrpbtc</stp>
        <stp>NAME</stp>
        <tr r="Q20" s="1"/>
      </tp>
      <tp>
        <v>2.7000000000000001E-7</v>
        <stp/>
        <stp>BINANCE</stp>
        <stp>XVGETH</stp>
        <stp>spread</stp>
        <tr r="E47" s="3"/>
      </tp>
      <tp>
        <v>6.4999999999999994E-5</v>
        <stp/>
        <stp>BINANCE</stp>
        <stp>OMGETH</stp>
        <stp>spread</stp>
        <tr r="E288" s="3"/>
      </tp>
      <tp>
        <v>5.4199999999999995E-4</v>
        <stp/>
        <stp>BINANCE</stp>
        <stp>BTGETH</stp>
        <stp>spread</stp>
        <tr r="E372" s="3"/>
      </tp>
      <tp>
        <v>1.36E-5</v>
        <stp/>
        <stp>BINANCE</stp>
        <stp>ENGETH</stp>
        <stp>spread</stp>
        <tr r="E274" s="3"/>
      </tp>
      <tp>
        <v>7690173</v>
        <stp/>
        <stp>BINANCE</stp>
        <stp>YOYOBTC</stp>
        <stp>Vol</stp>
        <tr r="F66" s="3"/>
      </tp>
      <tp>
        <v>1E-8</v>
        <stp/>
        <stp>BINANCE</stp>
        <stp>XVGBTC</stp>
        <stp>spread</stp>
        <tr r="E26" s="3"/>
      </tp>
      <tp>
        <v>3.0000000000000001E-6</v>
        <stp/>
        <stp>BINANCE</stp>
        <stp>OMGBTC</stp>
        <stp>spread</stp>
        <tr r="E233" s="3"/>
      </tp>
      <tp>
        <v>1.1E-5</v>
        <stp/>
        <stp>BINANCE</stp>
        <stp>BTGBTC</stp>
        <stp>spread</stp>
        <tr r="E330" s="3"/>
      </tp>
      <tp>
        <v>7.5000000000000002E-7</v>
        <stp/>
        <stp>BINANCE</stp>
        <stp>ENGBTC</stp>
        <stp>spread</stp>
        <tr r="E140" s="3"/>
      </tp>
      <tp>
        <v>667152</v>
        <stp/>
        <stp>BINANCE</stp>
        <stp>YOYOBNB</stp>
        <stp>Vol</stp>
        <tr r="F183" s="3"/>
      </tp>
      <tp>
        <v>560343</v>
        <stp/>
        <stp>BINANCE</stp>
        <stp>STORJBTC</stp>
        <stp>Vol</stp>
        <tr r="F189" s="3"/>
      </tp>
      <tp>
        <v>63376973</v>
        <stp/>
        <stp>BINANCE</stp>
        <stp>STORMBTC</stp>
        <stp>Vol</stp>
        <tr r="F33" s="3"/>
      </tp>
      <tp>
        <v>245340.34</v>
        <stp/>
        <stp>BINANCE</stp>
        <stp>STEEMBTC</stp>
        <stp>Vol</stp>
        <tr r="F228" s="3"/>
      </tp>
      <tp>
        <v>16142.37</v>
        <stp/>
        <stp>BINANCE</stp>
        <stp>STEEMBNB</stp>
        <stp>Vol</stp>
        <tr r="F345" s="3"/>
      </tp>
      <tp>
        <v>405273.12</v>
        <stp/>
        <stp>BINANCE</stp>
        <stp>STRATBTC</stp>
        <stp>Vol</stp>
        <tr r="F196" s="3"/>
      </tp>
      <tp>
        <v>609011</v>
        <stp/>
        <stp>BINANCE</stp>
        <stp>STORMBNB</stp>
        <stp>Vol</stp>
        <tr r="F188" s="3"/>
      </tp>
      <tp>
        <v>3.748E-5</v>
        <stp/>
        <stp>BINANCE</stp>
        <stp>LINKBTC</stp>
        <stp>BID</stp>
        <tr r="C116" s="3"/>
      </tp>
      <tp>
        <v>2.016E-5</v>
        <stp/>
        <stp>BINANCE</stp>
        <stp>LOOMBTC</stp>
        <stp>BID</stp>
        <tr r="C85" s="3"/>
      </tp>
      <tp t="s">
        <v>USDT</v>
        <stp/>
        <stp>BINANCE</stp>
        <stp>xrpusdt</stp>
        <stp>QUOTE_ASSET</stp>
        <tr r="R18" s="1"/>
      </tp>
      <tp>
        <v>2.7700000000000002E-6</v>
        <stp/>
        <stp>BINANCE</stp>
        <stp>LENDBTC</stp>
        <stp>BID</stp>
        <tr r="C59" s="3"/>
      </tp>
      <tp>
        <v>1.0800000000000001E-2</v>
        <stp/>
        <stp>BINANCE</stp>
        <stp>LOOMBNB</stp>
        <stp>BID</stp>
        <tr r="C180" s="3"/>
      </tp>
      <tp>
        <v>4.6E-6</v>
        <stp/>
        <stp>BINANCE</stp>
        <stp>ELFETH</stp>
        <stp>spread</stp>
        <tr r="E162" s="3"/>
      </tp>
      <tp>
        <v>2.6E-7</v>
        <stp/>
        <stp>BINANCE</stp>
        <stp>ELFBTC</stp>
        <stp>spread</stp>
        <tr r="E132" s="3"/>
      </tp>
      <tp>
        <v>7777038.3300000001</v>
        <stp/>
        <stp>BINANCE</stp>
        <stp>ICXUSDT</stp>
        <stp>Vol</stp>
        <tr r="F76" s="3"/>
      </tp>
      <tp>
        <v>2.4889999999999999E-2</v>
        <stp/>
        <stp>BINANCE</stp>
        <stp>NCASHBNB</stp>
        <stp>PRICE%</stp>
        <tr r="D115" s="3"/>
      </tp>
      <tp>
        <v>1.5630000000000002E-2</v>
        <stp/>
        <stp>BINANCE</stp>
        <stp>NCASHBTC</stp>
        <stp>PRICE%</stp>
        <tr r="D31" s="3"/>
      </tp>
      <tp>
        <v>-1.5769999999999999E-2</v>
        <stp/>
        <stp>BINANCE</stp>
        <stp>NCASHETH</stp>
        <stp>PRICE%</stp>
        <tr r="D49" s="3"/>
      </tp>
      <tp>
        <v>2.7003999999999998E-4</v>
        <stp/>
        <stp>BINANCE</stp>
        <stp>THETAETH</stp>
        <stp>BID</stp>
        <tr r="C170" s="3"/>
      </tp>
      <tp>
        <v>3.32E-6</v>
        <stp/>
        <stp>BINANCE</stp>
        <stp>CHATBTC</stp>
        <stp>BID</stp>
        <tr r="C112" s="3"/>
      </tp>
      <tp>
        <v>8.1009999999999999E-5</v>
        <stp/>
        <stp>BINANCE</stp>
        <stp>DOCKETH</stp>
        <stp>BID</stp>
        <tr r="C86" s="3"/>
      </tp>
      <tp>
        <v>1.2042E-4</v>
        <stp/>
        <stp>BINANCE</stp>
        <stp>DATAETH</stp>
        <stp>BID</stp>
        <tr r="C178" s="3"/>
      </tp>
      <tp>
        <v>0.51051000000000002</v>
        <stp/>
        <stp>BINANCE</stp>
        <stp>DASHETH</stp>
        <stp>BID</stp>
        <tr r="C384" s="3"/>
      </tp>
      <tp>
        <v>418.51</v>
        <stp/>
        <stp>BINANCE_CANDLE</stp>
        <stp>ethusdt</stp>
        <stp>LOW</stp>
        <stp>0</stp>
        <tr r="D36" s="1"/>
      </tp>
      <tp>
        <v>418.2</v>
        <stp/>
        <stp>BINANCE_CANDLE</stp>
        <stp>ethusdt</stp>
        <stp>LOW</stp>
        <stp>5</stp>
        <tr r="D30" s="1"/>
      </tp>
      <tp>
        <v>5.3299999999999998E-6</v>
        <stp/>
        <stp>BINANCE</stp>
        <stp>DENTETH</stp>
        <stp>BID</stp>
        <tr r="C37" s="3"/>
      </tp>
      <tp>
        <v>1</v>
        <stp/>
        <stp>BINANCE</stp>
        <stp>trxbtc</stp>
        <stp>STATUS</stp>
        <tr r="T21" s="1"/>
      </tp>
      <tp>
        <v>1.4699999999999999E-6</v>
        <stp/>
        <stp>BINANCE</stp>
        <stp>AGIETH</stp>
        <stp>spread</stp>
        <tr r="E113" s="3"/>
      </tp>
      <tp>
        <v>409367</v>
        <stp/>
        <stp>BINANCE</stp>
        <stp>POWRETH</stp>
        <stp>Vol</stp>
        <tr r="F207" s="3"/>
      </tp>
      <tp>
        <v>69603</v>
        <stp/>
        <stp>BINANCE</stp>
        <stp>PIVXETH</stp>
        <stp>Vol</stp>
        <tr r="F290" s="3"/>
      </tp>
      <tp>
        <v>1E-4</v>
        <stp/>
        <stp>BINANCE</stp>
        <stp>AGIBNB</stp>
        <stp>spread</stp>
        <tr r="E225" s="3"/>
      </tp>
      <tp>
        <v>4.0000000000000001E-8</v>
        <stp/>
        <stp>BINANCE</stp>
        <stp>AGIBTC</stp>
        <stp>spread</stp>
        <tr r="E52" s="3"/>
      </tp>
      <tp>
        <v>771981</v>
        <stp/>
        <stp>BINANCE</stp>
        <stp>WABIBTC</stp>
        <stp>Vol</stp>
        <tr r="F177" s="3"/>
      </tp>
      <tp>
        <v>41282.699999999997</v>
        <stp/>
        <stp>BINANCE</stp>
        <stp>WABIBNB</stp>
        <stp>Vol</stp>
        <tr r="F313" s="3"/>
      </tp>
      <tp>
        <v>-4.9520000000000002E-2</v>
        <stp/>
        <stp>BINANCE</stp>
        <stp>STRATETH</stp>
        <stp>PRICE%</stp>
        <tr r="D299" s="3"/>
      </tp>
      <tp>
        <v>-2.6669999999999999E-2</v>
        <stp/>
        <stp>BINANCE</stp>
        <stp>STRATBTC</stp>
        <stp>PRICE%</stp>
        <tr r="D196" s="3"/>
      </tp>
      <tp>
        <v>3.9580000000000003E-4</v>
        <stp/>
        <stp>BINANCE</stp>
        <stp>WINGSETH</stp>
        <stp>BID</stp>
        <tr r="C304" s="3"/>
      </tp>
      <tp t="s">
        <v>8</v>
        <stp/>
        <stp>BINANCE</stp>
        <stp>xrpusdt</stp>
        <stp>BASE_ASSET_PRECISION</stp>
        <tr r="O18" s="1"/>
      </tp>
      <tp>
        <v>4.0400000000000003E-6</v>
        <stp/>
        <stp>BINANCE</stp>
        <stp>SNGLSBTC</stp>
        <stp>BID</stp>
        <tr r="C90" s="3"/>
      </tp>
      <tp t="s">
        <v>8</v>
        <stp/>
        <stp>BINANCE</stp>
        <stp>neobtc</stp>
        <stp>BASE_ASSET_PRECISION</stp>
        <tr r="O19" s="1"/>
      </tp>
      <tp>
        <v>1.9919999999999999E-5</v>
        <stp/>
        <stp>BINANCE</stp>
        <stp>BCPTBTC</stp>
        <stp>BID</stp>
        <tr r="C84" s="3"/>
      </tp>
      <tp>
        <v>1.059E-2</v>
        <stp/>
        <stp>BINANCE</stp>
        <stp>BCPTBNB</stp>
        <stp>BID</stp>
        <tr r="C254" s="3"/>
      </tp>
      <tp>
        <v>1.2899999999999999E-6</v>
        <stp/>
        <stp>BINANCE</stp>
        <stp>MTHETH</stp>
        <stp>spread</stp>
        <tr r="E210" s="3"/>
      </tp>
      <tp>
        <v>1650642</v>
        <stp/>
        <stp>BINANCE</stp>
        <stp>VIBEBTC</stp>
        <stp>Vol</stp>
        <tr r="F136" s="3"/>
      </tp>
      <tp>
        <v>2.9999999999999997E-8</v>
        <stp/>
        <stp>BINANCE</stp>
        <stp>MTHBTC</stp>
        <stp>spread</stp>
        <tr r="E128" s="3"/>
      </tp>
      <tp>
        <v>1.8E-5</v>
        <stp/>
        <stp>BINANCE</stp>
        <stp>ETHBTC</stp>
        <stp>spread</stp>
        <tr r="E264" s="3"/>
      </tp>
      <tp>
        <v>21415.63</v>
        <stp/>
        <stp>BINANCE</stp>
        <stp>QTUMETH</stp>
        <stp>Vol</stp>
        <tr r="F336" s="3"/>
      </tp>
      <tp>
        <v>3.3320000000000002E-2</v>
        <stp/>
        <stp>BINANCE</stp>
        <stp>WAVESBTC</stp>
        <stp>PRICE%</stp>
        <tr r="D195" s="3"/>
      </tp>
      <tp>
        <v>3.3950000000000001E-2</v>
        <stp/>
        <stp>BINANCE</stp>
        <stp>WAVESBNB</stp>
        <stp>PRICE%</stp>
        <tr r="D346" s="3"/>
      </tp>
      <tp>
        <v>6.3960000000000003E-2</v>
        <stp/>
        <stp>BINANCE</stp>
        <stp>QTUMUSDT</stp>
        <stp>PRICE%</stp>
        <tr r="D221" s="3"/>
      </tp>
      <tp>
        <v>2.2599999999999999E-3</v>
        <stp/>
        <stp>BINANCE</stp>
        <stp>WAVESETH</stp>
        <stp>PRICE%</stp>
        <tr r="D312" s="3"/>
      </tp>
      <tp>
        <v>-1.7649999999999999E-2</v>
        <stp/>
        <stp>BINANCE</stp>
        <stp>WINGSBTC</stp>
        <stp>PRICE%</stp>
        <tr r="D145" s="3"/>
      </tp>
      <tp>
        <v>-3.1609999999999999E-2</v>
        <stp/>
        <stp>BINANCE</stp>
        <stp>WINGSETH</stp>
        <stp>PRICE%</stp>
        <tr r="D304" s="3"/>
      </tp>
      <tp>
        <v>9.2200000000000008E-3</v>
        <stp/>
        <stp>BINANCE</stp>
        <stp>APPCBNB</stp>
        <stp>BID</stp>
        <tr r="C309" s="3"/>
      </tp>
      <tp>
        <v>9.6600000000000002E-3</v>
        <stp/>
        <stp>BINANCE</stp>
        <stp>ARDRBNB</stp>
        <stp>BID</stp>
        <tr r="C324" s="3"/>
      </tp>
      <tp>
        <v>8.6199999999999995E-5</v>
        <stp/>
        <stp>BINANCE</stp>
        <stp>AIONBTC</stp>
        <stp>BID</stp>
        <tr r="C123" s="3"/>
      </tp>
      <tp t="s">
        <v>TRXBTC</v>
        <stp/>
        <stp>BINANCE</stp>
        <stp>trxbtc</stp>
        <stp>NAME</stp>
        <tr r="Q21" s="1"/>
      </tp>
      <tp>
        <v>1.8170000000000001E-5</v>
        <stp/>
        <stp>BINANCE</stp>
        <stp>ARDRBTC</stp>
        <stp>BID</stp>
        <tr r="C143" s="3"/>
      </tp>
      <tp>
        <v>4.5830000000000003E-2</v>
        <stp/>
        <stp>BINANCE</stp>
        <stp>AIONBNB</stp>
        <stp>BID</stp>
        <tr r="C297" s="3"/>
      </tp>
      <tp>
        <v>1.736E-5</v>
        <stp/>
        <stp>BINANCE</stp>
        <stp>APPCBTC</stp>
        <stp>BID</stp>
        <tr r="C154" s="3"/>
      </tp>
      <tp>
        <v>5.3600000000000002E-5</v>
        <stp/>
        <stp>BINANCE</stp>
        <stp>FUELETH</stp>
        <stp>BID</stp>
        <tr r="C129" s="3"/>
      </tp>
      <tp>
        <v>1.1E-5</v>
        <stp/>
        <stp>BINANCE</stp>
        <stp>LSKETH</stp>
        <stp>spread</stp>
        <tr r="E323" s="3"/>
      </tp>
      <tp>
        <v>2.5000000000000001E-5</v>
        <stp/>
        <stp>BINANCE</stp>
        <stp>ARKETH</stp>
        <stp>spread</stp>
        <tr r="E293" s="3"/>
      </tp>
      <tp>
        <v>1.9E-3</v>
        <stp/>
        <stp>BINANCE</stp>
        <stp>LSKBNB</stp>
        <stp>spread</stp>
        <tr r="E378" s="3"/>
      </tp>
      <tp>
        <v>1.1000000000000001E-6</v>
        <stp/>
        <stp>BINANCE</stp>
        <stp>LSKBTC</stp>
        <stp>spread</stp>
        <tr r="E266" s="3"/>
      </tp>
      <tp>
        <v>3.9999999999999998E-7</v>
        <stp/>
        <stp>BINANCE</stp>
        <stp>ARKBTC</stp>
        <stp>spread</stp>
        <tr r="E220" s="3"/>
      </tp>
      <tp>
        <v>3.6640000000000002E-4</v>
        <stp/>
        <stp>BINANCE</stp>
        <stp>CLOAKBTC</stp>
        <stp>BID</stp>
        <tr r="C302" s="3"/>
      </tp>
      <tp>
        <v>3.7E-7</v>
        <stp/>
        <stp>BINANCE</stp>
        <stp>ENJETH</stp>
        <stp>spread</stp>
        <tr r="E92" s="3"/>
      </tp>
      <tp>
        <v>39395.82</v>
        <stp/>
        <stp>BINANCE</stp>
        <stp>TUSDBNB</stp>
        <stp>Vol</stp>
        <tr r="F311" s="3"/>
      </tp>
      <tp>
        <v>8442.2999999999993</v>
        <stp/>
        <stp>BINANCE</stp>
        <stp>TRIGBNB</stp>
        <stp>Vol</stp>
        <tr r="F362" s="3"/>
      </tp>
      <tp>
        <v>6.0000000000000002E-5</v>
        <stp/>
        <stp>BINANCE</stp>
        <stp>ENJBNB</stp>
        <stp>spread</stp>
        <tr r="E262" s="3"/>
      </tp>
      <tp>
        <v>1E-8</v>
        <stp/>
        <stp>BINANCE</stp>
        <stp>ENJBTC</stp>
        <stp>spread</stp>
        <tr r="E48" s="3"/>
      </tp>
      <tp>
        <v>194062.81416000001</v>
        <stp/>
        <stp>BINANCE</stp>
        <stp>ETHUSDT</stp>
        <stp>Vol</stp>
        <tr r="F244" s="3"/>
      </tp>
      <tp>
        <v>1904887.78</v>
        <stp/>
        <stp>BINANCE</stp>
        <stp>ETCUSDT</stp>
        <stp>Vol</stp>
        <tr r="F138" s="3"/>
      </tp>
      <tp>
        <v>100577.31</v>
        <stp/>
        <stp>BINANCE</stp>
        <stp>SALTETH</stp>
        <stp>Vol</stp>
        <tr r="F273" s="3"/>
      </tp>
      <tp>
        <v>7366092.3300000001</v>
        <stp/>
        <stp>BINANCE</stp>
        <stp>EOSUSDT</stp>
        <stp>Vol</stp>
        <tr r="F78" s="3"/>
      </tp>
      <tp>
        <v>3581087</v>
        <stp/>
        <stp>BINANCE</stp>
        <stp>TUSDBTC</stp>
        <stp>Vol</stp>
        <tr r="F108" s="3"/>
      </tp>
      <tp>
        <v>274419.03999999998</v>
        <stp/>
        <stp>BINANCE</stp>
        <stp>TRIGBTC</stp>
        <stp>Vol</stp>
        <tr r="F223" s="3"/>
      </tp>
      <tp>
        <v>6.5129999999999997E-3</v>
        <stp/>
        <stp>BINANCE</stp>
        <stp>CLOAKETH</stp>
        <stp>BID</stp>
        <tr r="C359" s="3"/>
      </tp>
      <tp>
        <v>0.42881000000000002</v>
        <stp/>
        <stp>BINANCE</stp>
        <stp>xrpusdt</stp>
        <stp>LOW</stp>
        <tr r="B8" s="1"/>
      </tp>
      <tp t="s">
        <v>&lt;?&gt;</v>
        <stp/>
        <stp>BINANCE</stp>
        <stp>VENUSDT</stp>
        <stp>BID</stp>
        <tr r="C9" s="3"/>
      </tp>
      <tp>
        <v>1.5650000000000001E-2</v>
        <stp/>
        <stp>BINANCE</stp>
        <stp>VETUSDT</stp>
        <stp>BID</stp>
        <tr r="C13" s="3"/>
      </tp>
      <tp>
        <v>3.1700000000000001E-6</v>
        <stp/>
        <stp>BINANCE</stp>
        <stp>XLMETH</stp>
        <stp>spread</stp>
        <tr r="E101" s="3"/>
      </tp>
      <tp>
        <v>2.4899999999999999E-6</v>
        <stp/>
        <stp>BINANCE</stp>
        <stp>XEMETH</stp>
        <stp>spread</stp>
        <tr r="E175" s="3"/>
      </tp>
      <tp>
        <v>2.7099999999999999E-6</v>
        <stp/>
        <stp>BINANCE</stp>
        <stp>SNMETH</stp>
        <stp>spread</stp>
        <tr r="E226" s="3"/>
      </tp>
      <tp>
        <v>5.9999999999999995E-8</v>
        <stp/>
        <stp>BINANCE</stp>
        <stp>XEMBTC</stp>
        <stp>spread</stp>
        <tr r="E98" s="3"/>
      </tp>
      <tp>
        <v>1E-8</v>
        <stp/>
        <stp>BINANCE</stp>
        <stp>XLMBTC</stp>
        <stp>spread</stp>
        <tr r="E28" s="3"/>
      </tp>
      <tp>
        <v>7.0000000000000005E-8</v>
        <stp/>
        <stp>BINANCE</stp>
        <stp>SNMBTC</stp>
        <stp>spread</stp>
        <tr r="E134" s="3"/>
      </tp>
      <tp>
        <v>9.0000000000000006E-5</v>
        <stp/>
        <stp>BINANCE</stp>
        <stp>XEMBNB</stp>
        <stp>spread</stp>
        <tr r="E214" s="3"/>
      </tp>
      <tp>
        <v>1.1E-4</v>
        <stp/>
        <stp>BINANCE</stp>
        <stp>XLMBNB</stp>
        <stp>spread</stp>
        <tr r="E142" s="3"/>
      </tp>
      <tp>
        <v>42427.003079000002</v>
        <stp/>
        <stp>BINANCE</stp>
        <stp>BTCUSDT</stp>
        <stp>Vol</stp>
        <tr r="F310" s="3"/>
      </tp>
      <tp>
        <v>796981.31</v>
        <stp/>
        <stp>BINANCE</stp>
        <stp>SALTBTC</stp>
        <stp>Vol</stp>
        <tr r="F173" s="3"/>
      </tp>
      <tp>
        <v>1392285.84</v>
        <stp/>
        <stp>BINANCE</stp>
        <stp>BNBUSDT</stp>
        <stp>Vol</stp>
        <tr r="F147" s="3"/>
      </tp>
      <tp>
        <v>3935064</v>
        <stp/>
        <stp>BINANCE</stp>
        <stp>TUSDETH</stp>
        <stp>Vol</stp>
        <tr r="F104" s="3"/>
      </tp>
      <tp>
        <v>25488.31</v>
        <stp/>
        <stp>BINANCE</stp>
        <stp>TRIGETH</stp>
        <stp>Vol</stp>
        <tr r="F331" s="3"/>
      </tp>
      <tp>
        <v>51965.693520000001</v>
        <stp/>
        <stp>BINANCE</stp>
        <stp>BCCUSDT</stp>
        <stp>Vol</stp>
        <tr r="F305" s="3"/>
      </tp>
      <tp>
        <v>19169204.030000001</v>
        <stp/>
        <stp>BINANCE</stp>
        <stp>IOTAUSDT</stp>
        <stp>Vol</stp>
        <tr r="F54" s="3"/>
      </tp>
      <tp>
        <v>1.5349999999999999E-3</v>
        <stp/>
        <stp>BINANCE</stp>
        <stp>AIONETH</stp>
        <stp>BID</stp>
        <tr r="C212" s="3"/>
      </tp>
      <tp t="s">
        <v>[0,6,1,3,5]</v>
        <stp/>
        <stp>BINANCE</stp>
        <stp>xrpusdt</stp>
        <stp>ORDER_TYPES</stp>
        <tr r="U18" s="1"/>
      </tp>
      <tp>
        <v>3.2222000000000002E-4</v>
        <stp/>
        <stp>BINANCE</stp>
        <stp>ARDRETH</stp>
        <stp>BID</stp>
        <tr r="C252" s="3"/>
      </tp>
      <tp>
        <v>3.0870000000000002E-4</v>
        <stp/>
        <stp>BINANCE</stp>
        <stp>APPCETH</stp>
        <stp>BID</stp>
        <tr r="C261" s="3"/>
      </tp>
      <tp>
        <v>3.01E-6</v>
        <stp/>
        <stp>BINANCE</stp>
        <stp>FUELBTC</stp>
        <stp>BID</stp>
        <tr r="C71" s="3"/>
      </tp>
      <tp>
        <v>3.9999999999999998E-7</v>
        <stp/>
        <stp>BINANCE</stp>
        <stp>ZILETH</stp>
        <stp>spread</stp>
        <tr r="E63" s="3"/>
      </tp>
      <tp>
        <v>1.9000000000000001E-5</v>
        <stp/>
        <stp>BINANCE</stp>
        <stp>MTLETH</stp>
        <stp>spread</stp>
        <tr r="E337" s="3"/>
      </tp>
      <tp>
        <v>2.9999999999999997E-8</v>
        <stp/>
        <stp>BINANCE</stp>
        <stp>ZILBTC</stp>
        <stp>spread</stp>
        <tr r="E32" s="3"/>
      </tp>
      <tp>
        <v>3.9999999999999998E-7</v>
        <stp/>
        <stp>BINANCE</stp>
        <stp>MTLBTC</stp>
        <stp>spread</stp>
        <tr r="E229" s="3"/>
      </tp>
      <tp>
        <v>3.6000000000000001E-5</v>
        <stp/>
        <stp>BINANCE</stp>
        <stp>ZILBNB</stp>
        <stp>spread</stp>
        <tr r="E99" s="3"/>
      </tp>
      <tp>
        <v>-1.626E-2</v>
        <stp/>
        <stp>BINANCE</stp>
        <stp>SNGLSETH</stp>
        <stp>PRICE%</stp>
        <tr r="D193" s="3"/>
      </tp>
      <tp>
        <v>4.9800000000000001E-3</v>
        <stp/>
        <stp>BINANCE</stp>
        <stp>SNGLSBTC</stp>
        <stp>PRICE%</stp>
        <tr r="D90" s="3"/>
      </tp>
      <tp>
        <v>2.2249999999999999E-5</v>
        <stp/>
        <stp>BINANCE</stp>
        <stp>WINGSBTC</stp>
        <stp>BID</stp>
        <tr r="C145" s="3"/>
      </tp>
      <tp>
        <v>7.1879999999999996E-5</v>
        <stp/>
        <stp>BINANCE</stp>
        <stp>SNGLSETH</stp>
        <stp>BID</stp>
        <tr r="C193" s="3"/>
      </tp>
      <tp>
        <v>6.0800000000000001E-5</v>
        <stp/>
        <stp>BINANCE</stp>
        <stp>xrpbtc</stp>
        <stp>HIGH</stp>
        <tr r="C10" s="1"/>
      </tp>
      <tp>
        <v>3.0759999999999999E-2</v>
        <stp/>
        <stp>BINANCE</stp>
        <stp>TRXUSDT</stp>
        <stp>BID</stp>
        <tr r="C15" s="3"/>
      </tp>
      <tp t="s">
        <v>XRP</v>
        <stp/>
        <stp>BINANCE</stp>
        <stp>xrpusdt</stp>
        <stp>BASE_ASSET</stp>
        <tr r="N18" s="1"/>
      </tp>
      <tp>
        <v>3.5577999999999999E-4</v>
        <stp/>
        <stp>BINANCE</stp>
        <stp>BCPTETH</stp>
        <stp>BID</stp>
        <tr r="C192" s="3"/>
      </tp>
      <tp t="s">
        <v>BTC</v>
        <stp/>
        <stp>BINANCE</stp>
        <stp>btcusdt</stp>
        <stp>BASE_ASSET</stp>
        <tr r="N16" s="1"/>
      </tp>
      <tp t="s">
        <v>ETH</v>
        <stp/>
        <stp>BINANCE</stp>
        <stp>ethusdt</stp>
        <stp>BASE_ASSET</stp>
        <tr r="N15" s="1"/>
      </tp>
      <tp t="s">
        <v>LTC</v>
        <stp/>
        <stp>BINANCE</stp>
        <stp>ltcusdt</stp>
        <stp>BASE_ASSET</stp>
        <tr r="N17" s="1"/>
      </tp>
      <tp>
        <v>1.4999999999999999E-4</v>
        <stp/>
        <stp>BINANCE</stp>
        <stp>NEOETH</stp>
        <stp>spread</stp>
        <tr r="E319" s="3"/>
      </tp>
      <tp>
        <v>3.1000000000000001E-5</v>
        <stp/>
        <stp>BINANCE</stp>
        <stp>MCOETH</stp>
        <stp>spread</stp>
        <tr r="E349" s="3"/>
      </tp>
      <tp>
        <v>1.95E-6</v>
        <stp/>
        <stp>BINANCE</stp>
        <stp>GTOETH</stp>
        <stp>spread</stp>
        <tr r="E133" s="3"/>
      </tp>
      <tp>
        <v>6.9999999999999999E-6</v>
        <stp/>
        <stp>BINANCE</stp>
        <stp>EDOETH</stp>
        <stp>spread</stp>
        <tr r="E354" s="3"/>
      </tp>
      <tp>
        <v>3519.7</v>
        <stp/>
        <stp>BINANCE</stp>
        <stp>QTUMBNB</stp>
        <stp>Vol</stp>
        <tr r="F370" s="3"/>
      </tp>
      <tp>
        <v>79153</v>
        <stp/>
        <stp>BINANCE</stp>
        <stp>VIBEETH</stp>
        <stp>Vol</stp>
        <tr r="F253" s="3"/>
      </tp>
      <tp>
        <v>8.0000000000000007E-5</v>
        <stp/>
        <stp>BINANCE</stp>
        <stp>GTOBNB</stp>
        <stp>spread</stp>
        <tr r="E205" s="3"/>
      </tp>
      <tp>
        <v>6.3699999999999998E-3</v>
        <stp/>
        <stp>BINANCE</stp>
        <stp>MCOBNB</stp>
        <stp>spread</stp>
        <tr r="E369" s="3"/>
      </tp>
      <tp>
        <v>8.9999999999999993E-3</v>
        <stp/>
        <stp>BINANCE</stp>
        <stp>NEOBNB</stp>
        <stp>spread</stp>
        <tr r="E357" s="3"/>
      </tp>
      <tp>
        <v>6.9999999999999999E-6</v>
        <stp/>
        <stp>BINANCE</stp>
        <stp>NEOBTC</stp>
        <stp>spread</stp>
        <tr r="E219" s="3"/>
      </tp>
      <tp>
        <v>3.9999999999999998E-6</v>
        <stp/>
        <stp>BINANCE</stp>
        <stp>MCOBTC</stp>
        <stp>spread</stp>
        <tr r="E279" s="3"/>
      </tp>
      <tp>
        <v>4.9999999999999998E-8</v>
        <stp/>
        <stp>BINANCE</stp>
        <stp>GTOBTC</stp>
        <stp>spread</stp>
        <tr r="E60" s="3"/>
      </tp>
      <tp>
        <v>4.9999999999999998E-7</v>
        <stp/>
        <stp>BINANCE</stp>
        <stp>EDOBTC</stp>
        <stp>spread</stp>
        <tr r="E251" s="3"/>
      </tp>
      <tp>
        <v>4.1200000000000004E-6</v>
        <stp/>
        <stp>BINANCE_CANDLE</stp>
        <stp>trxbtc</stp>
        <stp>CLOSE</stp>
        <stp>0</stp>
        <tr r="E38" s="1"/>
      </tp>
      <tp>
        <v>4.1200000000000004E-6</v>
        <stp/>
        <stp>BINANCE_CANDLE</stp>
        <stp>trxbtc</stp>
        <stp>CLOSE</stp>
        <stp>5</stp>
        <tr r="E32" s="1"/>
      </tp>
      <tp>
        <v>121291.98</v>
        <stp/>
        <stp>BINANCE</stp>
        <stp>QTUMBTC</stp>
        <stp>Vol</stp>
        <tr r="F260" s="3"/>
      </tp>
      <tp>
        <v>-3.79E-3</v>
        <stp/>
        <stp>BINANCE</stp>
        <stp>TUSDUSDT</stp>
        <stp>PRICE%</stp>
        <tr r="D68" s="3"/>
      </tp>
      <tp>
        <v>37359.311000189999</v>
        <stp/>
        <stp>BINANCE_CANDLE</stp>
        <stp>btcusdt</stp>
        <stp>TAKE_BUY_QUOTE_VOL</stp>
        <stp>0</stp>
        <tr r="L37" s="1"/>
      </tp>
      <tp>
        <v>2156860.5479558501</v>
        <stp/>
        <stp>BINANCE_CANDLE</stp>
        <stp>btcusdt</stp>
        <stp>TAKE_BUY_QUOTE_VOL</stp>
        <stp>5</stp>
        <tr r="L31" s="1"/>
      </tp>
      <tp>
        <v>736.40377969999997</v>
        <stp/>
        <stp>BINANCE_CANDLE</stp>
        <stp>ethusdt</stp>
        <stp>TAKE_BUY_QUOTE_VOL</stp>
        <stp>0</stp>
        <tr r="L36" s="1"/>
      </tp>
      <tp>
        <v>476128.36175079999</v>
        <stp/>
        <stp>BINANCE_CANDLE</stp>
        <stp>ethusdt</stp>
        <stp>TAKE_BUY_QUOTE_VOL</stp>
        <stp>5</stp>
        <tr r="L30" s="1"/>
      </tp>
      <tp>
        <v>1.517E-5</v>
        <stp/>
        <stp>BINANCE</stp>
        <stp>THETABTC</stp>
        <stp>BID</stp>
        <tr r="C105" s="3"/>
      </tp>
      <tp>
        <v>8.0499999999999999E-3</v>
        <stp/>
        <stp>BINANCE</stp>
        <stp>THETABNB</stp>
        <stp>BID</stp>
        <tr r="C287" s="3"/>
      </tp>
      <tp t="s">
        <v>8</v>
        <stp/>
        <stp>BINANCE</stp>
        <stp>btcusdt</stp>
        <stp>BASE_ASSET_PRECISION</stp>
        <tr r="O16" s="1"/>
      </tp>
      <tp t="s">
        <v>8</v>
        <stp/>
        <stp>BINANCE</stp>
        <stp>ltcusdt</stp>
        <stp>BASE_ASSET_PRECISION</stp>
        <tr r="O17" s="1"/>
      </tp>
      <tp t="s">
        <v>8</v>
        <stp/>
        <stp>BINANCE</stp>
        <stp>ethusdt</stp>
        <stp>BASE_ASSET_PRECISION</stp>
        <tr r="O15" s="1"/>
      </tp>
      <tp>
        <v>5.9410000000000002E-5</v>
        <stp/>
        <stp>BINANCE</stp>
        <stp>CHATETH</stp>
        <stp>BID</stp>
        <tr r="C191" s="3"/>
      </tp>
      <tp>
        <v>4.5399999999999997E-6</v>
        <stp/>
        <stp>BINANCE</stp>
        <stp>DOCKBTC</stp>
        <stp>BID</stp>
        <tr r="C35" s="3"/>
      </tp>
      <tp>
        <v>6.7700000000000004E-6</v>
        <stp/>
        <stp>BINANCE</stp>
        <stp>DATABTC</stp>
        <stp>BID</stp>
        <tr r="C83" s="3"/>
      </tp>
      <tp>
        <v>2.8631E-2</v>
        <stp/>
        <stp>BINANCE</stp>
        <stp>DASHBTC</stp>
        <stp>BID</stp>
        <tr r="C355" s="3"/>
      </tp>
      <tp>
        <v>2.9999999999999999E-7</v>
        <stp/>
        <stp>BINANCE</stp>
        <stp>DENTBTC</stp>
        <stp>BID</stp>
        <tr r="C16" s="3"/>
      </tp>
      <tp>
        <v>1.6000000000000001E-4</v>
        <stp/>
        <stp>BINANCE</stp>
        <stp>ZENETH</stp>
        <stp>spread</stp>
        <tr r="E381" s="3"/>
      </tp>
      <tp>
        <v>2.2099999999999998E-5</v>
        <stp/>
        <stp>BINANCE</stp>
        <stp>RDNETH</stp>
        <stp>spread</stp>
        <tr r="E284" s="3"/>
      </tp>
      <tp>
        <v>1.4100000000000001E-6</v>
        <stp/>
        <stp>BINANCE</stp>
        <stp>RCNETH</stp>
        <stp>spread</stp>
        <tr r="E165" s="3"/>
      </tp>
      <tp>
        <v>6.0000000000000002E-6</v>
        <stp/>
        <stp>BINANCE</stp>
        <stp>WANETH</stp>
        <stp>spread</stp>
        <tr r="E172" s="3"/>
      </tp>
      <tp t="s">
        <v>&lt;?&gt;</v>
        <stp/>
        <stp>BINANCE</stp>
        <stp>VENETH</stp>
        <stp>spread</stp>
        <tr r="E8" s="3"/>
      </tp>
      <tp>
        <v>1.06E-5</v>
        <stp/>
        <stp>BINANCE</stp>
        <stp>ICNETH</stp>
        <stp>spread</stp>
        <tr r="E291" s="3"/>
      </tp>
      <tp>
        <v>2.12E-4</v>
        <stp/>
        <stp>BINANCE</stp>
        <stp>LUNETH</stp>
        <stp>spread</stp>
        <tr r="E371" s="3"/>
      </tp>
      <tp>
        <v>1E-8</v>
        <stp/>
        <stp>BINANCE</stp>
        <stp>BCNETH</stp>
        <stp>spread</stp>
        <tr r="E45" s="3"/>
      </tp>
      <tp>
        <v>7.8900000000000007E-6</v>
        <stp/>
        <stp>BINANCE</stp>
        <stp>ARNETH</stp>
        <stp>spread</stp>
        <tr r="E325" s="3"/>
      </tp>
      <tp>
        <v>1.9000000000000001E-7</v>
        <stp/>
        <stp>BINANCE</stp>
        <stp>FUNETH</stp>
        <stp>spread</stp>
        <tr r="E97" s="3"/>
      </tp>
      <tp>
        <v>2781571</v>
        <stp/>
        <stp>BINANCE</stp>
        <stp>POWRBTC</stp>
        <stp>Vol</stp>
        <tr r="F117" s="3"/>
      </tp>
      <tp>
        <v>2099947</v>
        <stp/>
        <stp>BINANCE</stp>
        <stp>POLYBTC</stp>
        <stp>Vol</stp>
        <tr r="F126" s="3"/>
      </tp>
      <tp>
        <v>494293.22</v>
        <stp/>
        <stp>BINANCE</stp>
        <stp>PIVXBTC</stp>
        <stp>Vol</stp>
        <tr r="F200" s="3"/>
      </tp>
      <tp>
        <v>7.9999999999999996E-6</v>
        <stp/>
        <stp>BINANCE</stp>
        <stp>ZENBTC</stp>
        <stp>spread</stp>
        <tr r="E351" s="3"/>
      </tp>
      <tp>
        <v>1.9999999999999999E-6</v>
        <stp/>
        <stp>BINANCE</stp>
        <stp>BCNBNB</stp>
        <stp>spread</stp>
        <tr r="E61" s="3"/>
      </tp>
      <tp>
        <v>4.3000000000000001E-7</v>
        <stp/>
        <stp>BINANCE</stp>
        <stp>RDNBTC</stp>
        <stp>spread</stp>
        <tr r="E249" s="3"/>
      </tp>
      <tp>
        <v>1E-8</v>
        <stp/>
        <stp>BINANCE</stp>
        <stp>RCNBTC</stp>
        <stp>spread</stp>
        <tr r="E43" s="3"/>
      </tp>
      <tp>
        <v>4.9999999999999998E-7</v>
        <stp/>
        <stp>BINANCE</stp>
        <stp>WANBTC</stp>
        <stp>spread</stp>
        <tr r="E93" s="3"/>
      </tp>
      <tp t="s">
        <v>&lt;?&gt;</v>
        <stp/>
        <stp>BINANCE</stp>
        <stp>VENBTC</stp>
        <stp>spread</stp>
        <tr r="E7" s="3"/>
      </tp>
      <tp>
        <v>3.9999999999999998E-7</v>
        <stp/>
        <stp>BINANCE</stp>
        <stp>ICNBTC</stp>
        <stp>spread</stp>
        <tr r="E217" s="3"/>
      </tp>
      <tp>
        <v>1.8600000000000001E-3</v>
        <stp/>
        <stp>BINANCE</stp>
        <stp>RDNBNB</stp>
        <stp>spread</stp>
        <tr r="E367" s="3"/>
      </tp>
      <tp>
        <v>7.6000000000000004E-5</v>
        <stp/>
        <stp>BINANCE</stp>
        <stp>RCNBNB</stp>
        <stp>spread</stp>
        <tr r="E232" s="3"/>
      </tp>
      <tp>
        <v>1.1800000000000001E-3</v>
        <stp/>
        <stp>BINANCE</stp>
        <stp>WANBNB</stp>
        <stp>spread</stp>
        <tr r="E286" s="3"/>
      </tp>
      <tp t="s">
        <v>&lt;?&gt;</v>
        <stp/>
        <stp>BINANCE</stp>
        <stp>VENBNB</stp>
        <stp>spread</stp>
        <tr r="E6" s="3"/>
      </tp>
      <tp>
        <v>3.0000000000000001E-6</v>
        <stp/>
        <stp>BINANCE</stp>
        <stp>LUNBTC</stp>
        <stp>spread</stp>
        <tr r="E268" s="3"/>
      </tp>
      <tp>
        <v>1E-8</v>
        <stp/>
        <stp>BINANCE</stp>
        <stp>BCNBTC</stp>
        <stp>spread</stp>
        <tr r="E21" s="3"/>
      </tp>
      <tp>
        <v>1.1999999999999999E-7</v>
        <stp/>
        <stp>BINANCE</stp>
        <stp>ARNBTC</stp>
        <stp>spread</stp>
        <tr r="E56" s="3"/>
      </tp>
      <tp>
        <v>1.0999999999999999E-2</v>
        <stp/>
        <stp>BINANCE</stp>
        <stp>ZENBNB</stp>
        <stp>spread</stp>
        <tr r="E386" s="3"/>
      </tp>
      <tp>
        <v>1E-8</v>
        <stp/>
        <stp>BINANCE</stp>
        <stp>FUNBTC</stp>
        <stp>spread</stp>
        <tr r="E42" s="3"/>
      </tp>
      <tp>
        <v>144402</v>
        <stp/>
        <stp>BINANCE</stp>
        <stp>WABIETH</stp>
        <stp>Vol</stp>
        <tr r="F250" s="3"/>
      </tp>
      <tp>
        <v>418.61</v>
        <stp/>
        <stp>BINANCE_TRADE</stp>
        <stp>ethusdt</stp>
        <stp>PRICE</stp>
        <tr r="I15" s="1"/>
      </tp>
      <tp>
        <v>126554169.5</v>
        <stp/>
        <stp>BINANCE</stp>
        <stp>ADAUSDT</stp>
        <stp>Vol</stp>
        <tr r="F25" s="3"/>
      </tp>
      <tp>
        <v>46858.2</v>
        <stp/>
        <stp>BINANCE</stp>
        <stp>POWRBNB</stp>
        <stp>Vol</stp>
        <tr r="F301" s="3"/>
      </tp>
      <tp>
        <v>92934.9</v>
        <stp/>
        <stp>BINANCE</stp>
        <stp>POLYBNB</stp>
        <stp>Vol</stp>
        <tr r="F276" s="3"/>
      </tp>
      <tp>
        <v>27578.48</v>
        <stp/>
        <stp>BINANCE</stp>
        <stp>PIVXBNB</stp>
        <stp>Vol</stp>
        <tr r="F329" s="3"/>
      </tp>
      <tp>
        <v>141763.07446999999</v>
        <stp/>
        <stp>BINANCE_24H</stp>
        <stp>ltcusdt</stp>
        <stp>VOL</stp>
        <tr r="M7" s="1"/>
      </tp>
      <tp>
        <v>0.44030999999999998</v>
        <stp/>
        <stp>BINANCE_24H</stp>
        <stp>xrpusdt</stp>
        <stp>BID</stp>
        <tr r="I8" s="1"/>
      </tp>
      <tp>
        <v>43315.927777777775</v>
        <stp/>
        <stp>BINANCE_CANDLE</stp>
        <stp>ethusdt</stp>
        <stp>OPEN_TIME</stp>
        <stp>0</stp>
        <tr r="F36" s="1"/>
      </tp>
      <tp>
        <v>43315.916666666664</v>
        <stp/>
        <stp>BINANCE_CANDLE</stp>
        <stp>ethusdt</stp>
        <stp>OPEN_TIME</stp>
        <stp>5</stp>
        <tr r="F30" s="1"/>
      </tp>
      <tp>
        <v>12966462</v>
        <stp/>
        <stp>BINANCE</stp>
        <stp>SCETH</stp>
        <stp>Vol</stp>
        <tr r="F65" s="3"/>
      </tp>
      <tp>
        <v>68527.520000000004</v>
        <stp/>
        <stp>BINANCE</stp>
        <stp>AEETH</stp>
        <stp>Vol</stp>
        <tr r="F285" s="3"/>
      </tp>
      <tp>
        <v>2.9999999999999999E-7</v>
        <stp/>
        <stp>BINANCE</stp>
        <stp>STORJBTC</stp>
        <stp>spread</stp>
        <tr r="E189" s="3"/>
      </tp>
      <tp>
        <v>6.7000000000000002E-6</v>
        <stp/>
        <stp>BINANCE</stp>
        <stp>STORJETH</stp>
        <stp>spread</stp>
        <tr r="E300" s="3"/>
      </tp>
      <tp>
        <v>-3.8999999999999999E-4</v>
        <stp/>
        <stp>BINANCE</stp>
        <stp>NAVBNB</stp>
        <stp>PRICE%</stp>
        <tr r="D334" s="3"/>
      </tp>
      <tp>
        <v>-1.025E-2</v>
        <stp/>
        <stp>BINANCE</stp>
        <stp>NAVBTC</stp>
        <stp>PRICE%</stp>
        <tr r="D218" s="3"/>
      </tp>
      <tp>
        <v>-4.3049999999999998E-2</v>
        <stp/>
        <stp>BINANCE</stp>
        <stp>NAVETH</stp>
        <stp>PRICE%</stp>
        <tr r="D326" s="3"/>
      </tp>
      <tp>
        <v>76.180000000000007</v>
        <stp/>
        <stp>BINANCE_24H</stp>
        <stp>ltcusdt</stp>
        <stp>CLOSE</stp>
        <tr r="D7" s="1"/>
      </tp>
      <tp>
        <v>7530.03</v>
        <stp/>
        <stp>BINANCE_24H</stp>
        <stp>btcusdt</stp>
        <stp>CLOSE</stp>
        <tr r="D6" s="1"/>
      </tp>
      <tp>
        <v>43315.928090706017</v>
        <stp/>
        <stp>BINANCE_TRADE</stp>
        <stp>neobtc</stp>
        <stp>TRADE_TIME</stp>
        <tr r="L19" s="1"/>
      </tp>
      <tp>
        <v>0.01</v>
        <stp/>
        <stp>BINANCE</stp>
        <stp>NULSUSDT</stp>
        <stp>spread</stp>
        <tr r="E208" s="3"/>
      </tp>
      <tp>
        <v>3.741E-3</v>
        <stp/>
        <stp>BINANCE_24H</stp>
        <stp>neobtc</stp>
        <stp>OPEN</stp>
        <tr r="G9" s="1"/>
      </tp>
      <tp>
        <v>4.3189999999999999E-2</v>
        <stp/>
        <stp>BINANCE</stp>
        <stp>BATBNB</stp>
        <stp>PRICE%</stp>
        <tr r="D213" s="3"/>
      </tp>
      <tp>
        <v>6.9650000000000004E-2</v>
        <stp/>
        <stp>BINANCE</stp>
        <stp>CMTBNB</stp>
        <stp>PRICE%</stp>
        <tr r="D236" s="3"/>
      </tp>
      <tp>
        <v>8.77E-3</v>
        <stp/>
        <stp>BINANCE</stp>
        <stp>GNTBNB</stp>
        <stp>PRICE%</stp>
        <tr r="D282" s="3"/>
      </tp>
      <tp>
        <v>7.0600000000000003E-3</v>
        <stp/>
        <stp>BINANCE</stp>
        <stp>DLTBNB</stp>
        <stp>PRICE%</stp>
        <tr r="D296" s="3"/>
      </tp>
      <tp>
        <v>6.3000000000000003E-4</v>
        <stp/>
        <stp>BINANCE</stp>
        <stp>PPTBTC</stp>
        <stp>PRICE%</stp>
        <tr r="D267" s="3"/>
      </tp>
      <tp>
        <v>3.7760000000000002E-2</v>
        <stp/>
        <stp>BINANCE</stp>
        <stp>SNTBTC</stp>
        <stp>PRICE%</stp>
        <tr r="D50" s="3"/>
      </tp>
      <tp>
        <v>7.77E-3</v>
        <stp/>
        <stp>BINANCE</stp>
        <stp>TNTBTC</stp>
        <stp>PRICE%</stp>
        <tr r="D130" s="3"/>
      </tp>
      <tp>
        <v>4.1099999999999999E-3</v>
        <stp/>
        <stp>BINANCE</stp>
        <stp>OSTBNB</stp>
        <stp>PRICE%</stp>
        <tr r="D269" s="3"/>
      </tp>
      <tp>
        <v>5.806E-2</v>
        <stp/>
        <stp>BINANCE</stp>
        <stp>ONTBNB</stp>
        <stp>PRICE%</stp>
        <tr r="D294" s="3"/>
      </tp>
      <tp>
        <v>-2.3259999999999999E-2</v>
        <stp/>
        <stp>BINANCE</stp>
        <stp>VETBTC</stp>
        <stp>PRICE%</stp>
        <tr r="D12" s="3"/>
      </tp>
      <tp>
        <v>-4.9820000000000003E-2</v>
        <stp/>
        <stp>BINANCE</stp>
        <stp>MFTBNB</stp>
        <stp>PRICE%</stp>
        <tr r="D107" s="3"/>
      </tp>
      <tp>
        <v>0</v>
        <stp/>
        <stp>BINANCE</stp>
        <stp>HOTBTC</stp>
        <stp>PRICE%</stp>
        <tr r="D11" s="3"/>
      </tp>
      <tp>
        <v>-3.4479999999999997E-2</v>
        <stp/>
        <stp>BINANCE</stp>
        <stp>VETBNB</stp>
        <stp>PRICE%</stp>
        <tr r="D36" s="3"/>
      </tp>
      <tp>
        <v>-6.3289999999999999E-2</v>
        <stp/>
        <stp>BINANCE</stp>
        <stp>MFTBTC</stp>
        <stp>PRICE%</stp>
        <tr r="D22" s="3"/>
      </tp>
      <tp>
        <v>-1.316E-2</v>
        <stp/>
        <stp>BINANCE</stp>
        <stp>OSTBTC</stp>
        <stp>PRICE%</stp>
        <tr r="D102" s="3"/>
      </tp>
      <tp>
        <v>4.8120000000000003E-2</v>
        <stp/>
        <stp>BINANCE</stp>
        <stp>ONTBTC</stp>
        <stp>PRICE%</stp>
        <tr r="D141" s="3"/>
      </tp>
      <tp>
        <v>-2.6370000000000001E-2</v>
        <stp/>
        <stp>BINANCE</stp>
        <stp>ASTBTC</stp>
        <stp>PRICE%</stp>
        <tr r="D139" s="3"/>
      </tp>
      <tp>
        <v>3.0439999999999998E-2</v>
        <stp/>
        <stp>BINANCE</stp>
        <stp>BNTBTC</stp>
        <stp>PRICE%</stp>
        <tr r="D332" s="3"/>
      </tp>
      <tp>
        <v>4.8689999999999997E-2</v>
        <stp/>
        <stp>BINANCE</stp>
        <stp>BATBTC</stp>
        <stp>PRICE%</stp>
        <tr r="D100" s="3"/>
      </tp>
      <tp>
        <v>6.5019999999999994E-2</v>
        <stp/>
        <stp>BINANCE</stp>
        <stp>CMTBTC</stp>
        <stp>PRICE%</stp>
        <tr r="D88" s="3"/>
      </tp>
      <tp>
        <v>3.5709999999999999E-2</v>
        <stp/>
        <stp>BINANCE</stp>
        <stp>CDTBTC</stp>
        <stp>PRICE%</stp>
        <tr r="D75" s="3"/>
      </tp>
      <tp>
        <v>1.7430000000000001E-2</v>
        <stp/>
        <stp>BINANCE</stp>
        <stp>DLTBTC</stp>
        <stp>PRICE%</stp>
        <tr r="D137" s="3"/>
      </tp>
      <tp>
        <v>-1.439E-2</v>
        <stp/>
        <stp>BINANCE</stp>
        <stp>DNTBTC</stp>
        <stp>PRICE%</stp>
        <tr r="D73" s="3"/>
      </tp>
      <tp>
        <v>1.0659999999999999E-2</v>
        <stp/>
        <stp>BINANCE</stp>
        <stp>GVTBTC</stp>
        <stp>PRICE%</stp>
        <tr r="D277" s="3"/>
      </tp>
      <tp>
        <v>1.481E-2</v>
        <stp/>
        <stp>BINANCE</stp>
        <stp>GNTBTC</stp>
        <stp>PRICE%</stp>
        <tr r="D163" s="3"/>
      </tp>
      <tp>
        <v>410.81</v>
        <stp/>
        <stp>BINANCE_24H</stp>
        <stp>ethusdt</stp>
        <stp>OPEN</stp>
        <tr r="G5" s="1"/>
      </tp>
      <tp>
        <v>-2.1690000000000001E-2</v>
        <stp/>
        <stp>BINANCE</stp>
        <stp>PPTETH</stp>
        <stp>PRICE%</stp>
        <tr r="D314" s="3"/>
      </tp>
      <tp>
        <v>2.239E-2</v>
        <stp/>
        <stp>BINANCE</stp>
        <stp>SNTETH</stp>
        <stp>PRICE%</stp>
        <tr r="D181" s="3"/>
      </tp>
      <tp>
        <v>-2.2440000000000002E-2</v>
        <stp/>
        <stp>BINANCE</stp>
        <stp>TNTETH</stp>
        <stp>PRICE%</stp>
        <tr r="D199" s="3"/>
      </tp>
      <tp>
        <v>-4.2040000000000001E-2</v>
        <stp/>
        <stp>BINANCE</stp>
        <stp>VETETH</stp>
        <stp>PRICE%</stp>
        <tr r="D23" s="3"/>
      </tp>
      <tp>
        <v>2.128E-2</v>
        <stp/>
        <stp>BINANCE</stp>
        <stp>HOTETH</stp>
        <stp>PRICE%</stp>
        <tr r="D14" s="3"/>
      </tp>
      <tp>
        <v>0.44091999999999998</v>
        <stp/>
        <stp>BINANCE_24H</stp>
        <stp>xrpusdt</stp>
        <stp>ASK</stp>
        <tr r="K8" s="1"/>
      </tp>
      <tp>
        <v>-8.8539999999999994E-2</v>
        <stp/>
        <stp>BINANCE</stp>
        <stp>MFTETH</stp>
        <stp>PRICE%</stp>
        <tr r="D30" s="3"/>
      </tp>
      <tp>
        <v>-4.0620000000000003E-2</v>
        <stp/>
        <stp>BINANCE</stp>
        <stp>OSTETH</stp>
        <stp>PRICE%</stp>
        <tr r="D202" s="3"/>
      </tp>
      <tp>
        <v>2.0129999999999999E-2</v>
        <stp/>
        <stp>BINANCE</stp>
        <stp>ONTETH</stp>
        <stp>PRICE%</stp>
        <tr r="D240" s="3"/>
      </tp>
      <tp>
        <v>-4.4429999999999997E-2</v>
        <stp/>
        <stp>BINANCE</stp>
        <stp>ASTETH</stp>
        <stp>PRICE%</stp>
        <tr r="D206" s="3"/>
      </tp>
      <tp>
        <v>1.6969999999999999E-2</v>
        <stp/>
        <stp>BINANCE</stp>
        <stp>BATETH</stp>
        <stp>PRICE%</stp>
        <tr r="D150" s="3"/>
      </tp>
      <tp>
        <v>0</v>
        <stp/>
        <stp>BINANCE</stp>
        <stp>BNTETH</stp>
        <stp>PRICE%</stp>
        <tr r="D348" s="3"/>
      </tp>
      <tp>
        <v>5.3899999999999998E-3</v>
        <stp/>
        <stp>BINANCE</stp>
        <stp>CDTETH</stp>
        <stp>PRICE%</stp>
        <tr r="D67" s="3"/>
      </tp>
      <tp>
        <v>3.5159999999999997E-2</v>
        <stp/>
        <stp>BINANCE</stp>
        <stp>CMTETH</stp>
        <stp>PRICE%</stp>
        <tr r="D151" s="3"/>
      </tp>
      <tp>
        <v>-4.8329999999999998E-2</v>
        <stp/>
        <stp>BINANCE</stp>
        <stp>DNTETH</stp>
        <stp>PRICE%</stp>
        <tr r="D155" s="3"/>
      </tp>
      <tp>
        <v>-9.4599999999999997E-3</v>
        <stp/>
        <stp>BINANCE</stp>
        <stp>DLTETH</stp>
        <stp>PRICE%</stp>
        <tr r="D246" s="3"/>
      </tp>
      <tp>
        <v>-1.026E-2</v>
        <stp/>
        <stp>BINANCE</stp>
        <stp>GVTETH</stp>
        <stp>PRICE%</stp>
        <tr r="D366" s="3"/>
      </tp>
      <tp>
        <v>-1.2149999999999999E-2</v>
        <stp/>
        <stp>BINANCE</stp>
        <stp>GNTETH</stp>
        <stp>PRICE%</stp>
        <tr r="D224" s="3"/>
      </tp>
      <tp>
        <v>7530.03</v>
        <stp/>
        <stp>BINANCE_24H</stp>
        <stp>btcusdt</stp>
        <stp>OPEN</stp>
        <tr r="G6" s="1"/>
      </tp>
      <tp>
        <v>76.180000000000007</v>
        <stp/>
        <stp>BINANCE_24H</stp>
        <stp>ltcusdt</stp>
        <stp>OPEN</stp>
        <tr r="G7" s="1"/>
      </tp>
      <tp>
        <v>3.3999999999999998E-3</v>
        <stp/>
        <stp>BINANCE</stp>
        <stp>IOTAUSDT</stp>
        <stp>spread</stp>
        <tr r="E54" s="3"/>
      </tp>
      <tp t="b">
        <v>1</v>
        <stp/>
        <stp>BINANCE_TRADE</stp>
        <stp>ltcusdt</stp>
        <stp>BUYER_IS_MAKER</stp>
        <tr r="K17" s="1"/>
      </tp>
      <tp t="b">
        <v>0</v>
        <stp/>
        <stp>BINANCE_TRADE</stp>
        <stp>btcusdt</stp>
        <stp>BUYER_IS_MAKER</stp>
        <tr r="K16" s="1"/>
      </tp>
      <tp t="b">
        <v>1</v>
        <stp/>
        <stp>BINANCE_TRADE</stp>
        <stp>ethusdt</stp>
        <stp>BUYER_IS_MAKER</stp>
        <tr r="K15" s="1"/>
      </tp>
      <tp t="b">
        <v>0</v>
        <stp/>
        <stp>BINANCE_TRADE</stp>
        <stp>xrpusdt</stp>
        <stp>BUYER_IS_MAKER</stp>
        <tr r="K18" s="1"/>
      </tp>
      <tp>
        <v>3.9960000000000002E-2</v>
        <stp/>
        <stp>BINANCE</stp>
        <stp>BTSBNB</stp>
        <stp>PRICE%</stp>
        <tr r="D280" s="3"/>
      </tp>
      <tp>
        <v>2.8639999999999999E-2</v>
        <stp/>
        <stp>BINANCE</stp>
        <stp>EOSBNB</stp>
        <stp>PRICE%</stp>
        <tr r="D278" s="3"/>
      </tp>
      <tp>
        <v>1.7080000000000001E-2</v>
        <stp/>
        <stp>BINANCE</stp>
        <stp>SYSBTC</stp>
        <stp>PRICE%</stp>
        <tr r="D103" s="3"/>
      </tp>
      <tp>
        <v>8.8900000000000003E-3</v>
        <stp/>
        <stp>BINANCE</stp>
        <stp>NXSBNB</stp>
        <stp>PRICE%</stp>
        <tr r="D289" s="3"/>
      </tp>
      <tp>
        <v>3.8300000000000001E-3</v>
        <stp/>
        <stp>BINANCE</stp>
        <stp>NASBNB</stp>
        <stp>PRICE%</stp>
        <tr r="D363" s="3"/>
      </tp>
      <tp>
        <v>2.3029999999999998E-2</v>
        <stp/>
        <stp>BINANCE</stp>
        <stp>SYSBNB</stp>
        <stp>PRICE%</stp>
        <tr r="D258" s="3"/>
      </tp>
      <tp>
        <v>1.7819999999999999E-2</v>
        <stp/>
        <stp>BINANCE</stp>
        <stp>INSBTC</stp>
        <stp>PRICE%</stp>
        <tr r="D186" s="3"/>
      </tp>
      <tp>
        <v>-6.0400000000000002E-3</v>
        <stp/>
        <stp>BINANCE</stp>
        <stp>NXSBTC</stp>
        <stp>PRICE%</stp>
        <tr r="D194" s="3"/>
      </tp>
      <tp>
        <v>4.079E-2</v>
        <stp/>
        <stp>BINANCE</stp>
        <stp>NASBTC</stp>
        <stp>PRICE%</stp>
        <tr r="D146" s="3"/>
      </tp>
      <tp>
        <v>2.8060000000000002E-2</v>
        <stp/>
        <stp>BINANCE</stp>
        <stp>BTSBTC</stp>
        <stp>PRICE%</stp>
        <tr r="D122" s="3"/>
      </tp>
      <tp>
        <v>3.5819999999999998E-2</v>
        <stp/>
        <stp>BINANCE</stp>
        <stp>EOSBTC</stp>
        <stp>PRICE%</stp>
        <tr r="D91" s="3"/>
      </tp>
      <tp>
        <v>2.648E-2</v>
        <stp/>
        <stp>BINANCE</stp>
        <stp>GXSBTC</stp>
        <stp>PRICE%</stp>
        <tr r="D303" s="3"/>
      </tp>
      <tp>
        <v>7.3899999999999999E-3</v>
        <stp/>
        <stp>BINANCE</stp>
        <stp>GRSBTC</stp>
        <stp>PRICE%</stp>
        <tr r="D237" s="3"/>
      </tp>
      <tp>
        <v>8.8999999999999995E-4</v>
        <stp/>
        <stp>BINANCE</stp>
        <stp>GASBTC</stp>
        <stp>PRICE%</stp>
        <tr r="D322" s="3"/>
      </tp>
      <tp>
        <v>-9.1900000000000003E-3</v>
        <stp/>
        <stp>BINANCE</stp>
        <stp>SYSETH</stp>
        <stp>PRICE%</stp>
        <tr r="D197" s="3"/>
      </tp>
      <tp>
        <v>-1.2149999999999999E-2</v>
        <stp/>
        <stp>BINANCE</stp>
        <stp>INSETH</stp>
        <stp>PRICE%</stp>
        <tr r="D275" s="3"/>
      </tp>
      <tp>
        <v>-9.2999999999999992E-3</v>
        <stp/>
        <stp>BINANCE</stp>
        <stp>NXSETH</stp>
        <stp>PRICE%</stp>
        <tr r="D317" s="3"/>
      </tp>
      <tp>
        <v>1.248E-2</v>
        <stp/>
        <stp>BINANCE</stp>
        <stp>NASETH</stp>
        <stp>PRICE%</stp>
        <tr r="D179" s="3"/>
      </tp>
      <tp>
        <v>8.09E-3</v>
        <stp/>
        <stp>BINANCE</stp>
        <stp>BTSETH</stp>
        <stp>PRICE%</stp>
        <tr r="D201" s="3"/>
      </tp>
      <tp>
        <v>1.145E-2</v>
        <stp/>
        <stp>BINANCE</stp>
        <stp>EOSETH</stp>
        <stp>PRICE%</stp>
        <tr r="D243" s="3"/>
      </tp>
      <tp>
        <v>2.1930000000000002E-2</v>
        <stp/>
        <stp>BINANCE</stp>
        <stp>GRSETH</stp>
        <stp>PRICE%</stp>
        <tr r="D328" s="3"/>
      </tp>
      <tp>
        <v>2.7200000000000002E-3</v>
        <stp/>
        <stp>BINANCE</stp>
        <stp>GXSETH</stp>
        <stp>PRICE%</stp>
        <tr r="D335" s="3"/>
      </tp>
      <tp>
        <v>420.27</v>
        <stp/>
        <stp>GDAX</stp>
        <stp>ETH-USD</stp>
        <stp>high_24h</stp>
        <tr r="F3" s="2"/>
      </tp>
      <tp>
        <v>7538.53</v>
        <stp/>
        <stp>GDAX</stp>
        <stp>BTC-USD</stp>
        <stp>high_24h</stp>
        <tr r="F4" s="2"/>
      </tp>
      <tp>
        <v>1.813E-2</v>
        <stp/>
        <stp>BINANCE</stp>
        <stp>XMRBTC</stp>
        <stp>PRICE%</stp>
        <tr r="D321" s="3"/>
      </tp>
      <tp>
        <v>2.5100000000000001E-3</v>
        <stp/>
        <stp>BINANCE</stp>
        <stp>WPRBTC</stp>
        <stp>PRICE%</stp>
        <tr r="D82" s="3"/>
      </tp>
      <tp>
        <v>5.8819999999999997E-2</v>
        <stp/>
        <stp>BINANCE</stp>
        <stp>HSRBTC</stp>
        <stp>PRICE%</stp>
        <tr r="D270" s="3"/>
      </tp>
      <tp>
        <v>-8.3300000000000006E-3</v>
        <stp/>
        <stp>BINANCE</stp>
        <stp>XMRETH</stp>
        <stp>PRICE%</stp>
        <tr r="D380" s="3"/>
      </tp>
      <tp>
        <v>-7.8899999999999994E-3</v>
        <stp/>
        <stp>BINANCE</stp>
        <stp>WPRETH</stp>
        <stp>PRICE%</stp>
        <tr r="D158" s="3"/>
      </tp>
      <tp>
        <v>2.418E-2</v>
        <stp/>
        <stp>BINANCE</stp>
        <stp>HSRETH</stp>
        <stp>PRICE%</stp>
        <tr r="D361" s="3"/>
      </tp>
      <tp>
        <v>0.42980000000000002</v>
        <stp/>
        <stp>BINANCE_24H</stp>
        <stp>xrpusdt</stp>
        <stp>OPEN</stp>
        <tr r="G8" s="1"/>
      </tp>
      <tp>
        <v>43315.927777777775</v>
        <stp/>
        <stp>BINANCE_CANDLE</stp>
        <stp>btcusdt</stp>
        <stp>OPEN_TIME</stp>
        <stp>0</stp>
        <tr r="F37" s="1"/>
      </tp>
      <tp>
        <v>43315.916666666664</v>
        <stp/>
        <stp>BINANCE_CANDLE</stp>
        <stp>btcusdt</stp>
        <stp>OPEN_TIME</stp>
        <stp>5</stp>
        <tr r="F31" s="1"/>
      </tp>
      <tp>
        <v>108346642</v>
        <stp/>
        <stp>BINANCE</stp>
        <stp>SCBTC</stp>
        <stp>Vol</stp>
        <tr r="F27" s="3"/>
      </tp>
      <tp>
        <v>260595.63</v>
        <stp/>
        <stp>BINANCE</stp>
        <stp>AEBTC</stp>
        <stp>Vol</stp>
        <tr r="F227" s="3"/>
      </tp>
      <tp>
        <v>1.5999999999999999E-5</v>
        <stp/>
        <stp>BINANCE</stp>
        <stp>STORMBNB</stp>
        <stp>spread</stp>
        <tr r="E188" s="3"/>
      </tp>
      <tp>
        <v>1.2700000000000001E-3</v>
        <stp/>
        <stp>BINANCE</stp>
        <stp>STEEMBNB</stp>
        <stp>spread</stp>
        <tr r="E345" s="3"/>
      </tp>
      <tp>
        <v>5.9999999999999997E-7</v>
        <stp/>
        <stp>BINANCE</stp>
        <stp>STEEMBTC</stp>
        <stp>spread</stp>
        <tr r="E228" s="3"/>
      </tp>
      <tp>
        <v>2E-8</v>
        <stp/>
        <stp>BINANCE</stp>
        <stp>STORMBTC</stp>
        <stp>spread</stp>
        <tr r="E33" s="3"/>
      </tp>
      <tp>
        <v>3598223</v>
        <stp/>
        <stp>BINANCE</stp>
        <stp>SCBNB</stp>
        <stp>Vol</stp>
        <tr r="F121" s="3"/>
      </tp>
      <tp>
        <v>9706.9</v>
        <stp/>
        <stp>BINANCE</stp>
        <stp>AEBNB</stp>
        <stp>Vol</stp>
        <tr r="F360" s="3"/>
      </tp>
      <tp>
        <v>2.5999999999999998E-5</v>
        <stp/>
        <stp>BINANCE</stp>
        <stp>STEEMETH</stp>
        <stp>spread</stp>
        <tr r="E308" s="3"/>
      </tp>
      <tp>
        <v>1.4000000000000001E-7</v>
        <stp/>
        <stp>BINANCE</stp>
        <stp>STORMETH</stp>
        <stp>spread</stp>
        <tr r="E69" s="3"/>
      </tp>
      <tp>
        <v>-3.3430000000000001E-2</v>
        <stp/>
        <stp>BINANCE</stp>
        <stp>REQBTC</stp>
        <stp>PRICE%</stp>
        <tr r="D95" s="3"/>
      </tp>
      <tp>
        <v>-5.5930000000000001E-2</v>
        <stp/>
        <stp>BINANCE</stp>
        <stp>REQETH</stp>
        <stp>PRICE%</stp>
        <tr r="D152" s="3"/>
      </tp>
      <tp>
        <v>2.3199999999999998E-6</v>
        <stp/>
        <stp>BINANCE_24H</stp>
        <stp>xrpbtc</stp>
        <stp>PRICE_CHANGE</stp>
        <tr r="Q10" s="1"/>
      </tp>
      <tp>
        <v>1.5049999999999999E-2</v>
        <stp/>
        <stp>BINANCE</stp>
        <stp>XRPBTC</stp>
        <stp>PRICE%</stp>
        <tr r="D34" s="3"/>
      </tp>
      <tp>
        <v>-5.7600000000000004E-3</v>
        <stp/>
        <stp>BINANCE</stp>
        <stp>QSPBTC</stp>
        <stp>PRICE%</stp>
        <tr r="D118" s="3"/>
      </tp>
      <tp>
        <v>2.2360000000000001E-2</v>
        <stp/>
        <stp>BINANCE</stp>
        <stp>REPBTC</stp>
        <stp>PRICE%</stp>
        <tr r="D318" s="3"/>
      </tp>
      <tp>
        <v>3.9730000000000001E-2</v>
        <stp/>
        <stp>BINANCE</stp>
        <stp>REPBNB</stp>
        <stp>PRICE%</stp>
        <tr r="D387" s="3"/>
      </tp>
      <tp>
        <v>-1.068E-2</v>
        <stp/>
        <stp>BINANCE</stp>
        <stp>QSPBNB</stp>
        <stp>PRICE%</stp>
        <tr r="D255" s="3"/>
      </tp>
      <tp>
        <v>6.6800000000000002E-3</v>
        <stp/>
        <stp>BINANCE</stp>
        <stp>XRPBNB</stp>
        <stp>PRICE%</stp>
        <tr r="D157" s="3"/>
      </tp>
      <tp>
        <v>-1.162E-2</v>
        <stp/>
        <stp>BINANCE</stp>
        <stp>XRPETH</stp>
        <stp>PRICE%</stp>
        <tr r="D89" s="3"/>
      </tp>
      <tp>
        <v>-2.0080000000000001E-2</v>
        <stp/>
        <stp>BINANCE</stp>
        <stp>QSPETH</stp>
        <stp>PRICE%</stp>
        <tr r="D204" s="3"/>
      </tp>
      <tp>
        <v>4.7099999999999998E-3</v>
        <stp/>
        <stp>BINANCE</stp>
        <stp>REPETH</stp>
        <stp>PRICE%</stp>
        <tr r="D377" s="3"/>
      </tp>
      <tp>
        <v>410.63</v>
        <stp/>
        <stp>BINANCE_24H</stp>
        <stp>ethusdt</stp>
        <stp>CLOSE</stp>
        <tr r="D5" s="1"/>
      </tp>
      <tp>
        <v>200345.19381999999</v>
        <stp/>
        <stp>BINANCE_24H</stp>
        <stp>ethusdt</stp>
        <stp>VOL</stp>
        <tr r="M5" s="1"/>
      </tp>
      <tp>
        <v>3.7439999999999999E-3</v>
        <stp/>
        <stp>BINANCE_24H</stp>
        <stp>neobtc</stp>
        <stp>CLOSE</stp>
        <tr r="D9" s="1"/>
      </tp>
      <tp t="s">
        <v>OneMinute</v>
        <stp/>
        <stp>BINANCE_CANDLE</stp>
        <stp>trxbtc</stp>
        <stp>INTERVAL</stp>
        <stp>0</stp>
        <tr r="M38" s="1"/>
      </tp>
      <tp t="s">
        <v>OneHour</v>
        <stp/>
        <stp>BINANCE_CANDLE</stp>
        <stp>trxbtc</stp>
        <stp>INTERVAL</stp>
        <stp>5</stp>
        <tr r="M32" s="1"/>
      </tp>
      <tp>
        <v>-4.9999999999999998E-8</v>
        <stp/>
        <stp>BINANCE_24H</stp>
        <stp>trxbtc</stp>
        <stp>PRICE_CHANGE</stp>
        <tr r="Q11" s="1"/>
      </tp>
      <tp>
        <v>3523117.1747817402</v>
        <stp/>
        <stp>BINANCE_CANDLE</stp>
        <stp>btcusdt</stp>
        <stp>QUOTE_VOL</stp>
        <stp>5</stp>
        <tr r="I31" s="1"/>
      </tp>
      <tp>
        <v>51268.663324530004</v>
        <stp/>
        <stp>BINANCE_CANDLE</stp>
        <stp>btcusdt</stp>
        <stp>QUOTE_VOL</stp>
        <stp>0</stp>
        <tr r="I37" s="1"/>
      </tp>
      <tp>
        <v>975568.81733210001</v>
        <stp/>
        <stp>BINANCE_CANDLE</stp>
        <stp>ethusdt</stp>
        <stp>QUOTE_VOL</stp>
        <stp>5</stp>
        <tr r="I30" s="1"/>
      </tp>
      <tp>
        <v>5319.3448578999996</v>
        <stp/>
        <stp>BINANCE_CANDLE</stp>
        <stp>ethusdt</stp>
        <stp>QUOTE_VOL</stp>
        <stp>0</stp>
        <tr r="I36" s="1"/>
      </tp>
      <tp>
        <v>2.2900000000000001E-6</v>
        <stp/>
        <stp>BINANCE</stp>
        <stp>THETAETH</stp>
        <stp>spread</stp>
        <tr r="E170" s="3"/>
      </tp>
      <tp>
        <v>2.1000000000000001E-4</v>
        <stp/>
        <stp>BINANCE</stp>
        <stp>THETABNB</stp>
        <stp>spread</stp>
        <tr r="E287" s="3"/>
      </tp>
      <tp>
        <v>8.0000000000000002E-8</v>
        <stp/>
        <stp>BINANCE</stp>
        <stp>THETABTC</stp>
        <stp>spread</stp>
        <tr r="E105" s="3"/>
      </tp>
      <tp>
        <v>418.51</v>
        <stp/>
        <stp>GDAX</stp>
        <stp>ETH-USD</stp>
        <stp>LAST_PRICE</stp>
        <tr r="D3" s="2"/>
      </tp>
      <tp>
        <v>7469.01</v>
        <stp/>
        <stp>GDAX</stp>
        <stp>BTC-USD</stp>
        <stp>LAST_PRICE</stp>
        <tr r="D4" s="2"/>
      </tp>
      <tp>
        <v>4.7100000000000003E-2</v>
        <stp/>
        <stp>BINANCE</stp>
        <stp>BLZBNB</stp>
        <stp>PRICE%</stp>
        <tr r="D306" s="3"/>
      </tp>
      <tp>
        <v>5.3269999999999998E-2</v>
        <stp/>
        <stp>BINANCE</stp>
        <stp>BLZBTC</stp>
        <stp>PRICE%</stp>
        <tr r="D131" s="3"/>
      </tp>
      <tp>
        <v>3.1230000000000001E-2</v>
        <stp/>
        <stp>BINANCE</stp>
        <stp>BLZETH</stp>
        <stp>PRICE%</stp>
        <tr r="D231" s="3"/>
      </tp>
      <tp>
        <v>3.7989999999999999E-3</v>
        <stp/>
        <stp>BINANCE_TRADE</stp>
        <stp>neobtc</stp>
        <stp>PRICE</stp>
        <tr r="I19" s="1"/>
      </tp>
      <tp>
        <v>43315.928069606482</v>
        <stp/>
        <stp>BINANCE_CANDLE</stp>
        <stp>trxbtc</stp>
        <stp>Event_Time</stp>
        <stp>5</stp>
        <tr r="O32" s="1"/>
      </tp>
      <tp>
        <v>43315.928069618058</v>
        <stp/>
        <stp>BINANCE_CANDLE</stp>
        <stp>trxbtc</stp>
        <stp>Event_Time</stp>
        <stp>0</stp>
        <tr r="O38" s="1"/>
      </tp>
      <tp>
        <v>-8.1729999999999997E-2</v>
        <stp/>
        <stp>BINANCE</stp>
        <stp>SKYBTC</stp>
        <stp>PRICE%</stp>
        <tr r="D263" s="3"/>
      </tp>
      <tp>
        <v>-6.3640000000000002E-2</v>
        <stp/>
        <stp>BINANCE</stp>
        <stp>SKYBNB</stp>
        <stp>PRICE%</stp>
        <tr r="D373" s="3"/>
      </tp>
      <tp>
        <v>1.626E-2</v>
        <stp/>
        <stp>BINANCE</stp>
        <stp>KEYBTC</stp>
        <stp>PRICE%</stp>
        <tr r="D17" s="3"/>
      </tp>
      <tp>
        <v>-0.10079</v>
        <stp/>
        <stp>BINANCE</stp>
        <stp>SKYETH</stp>
        <stp>PRICE%</stp>
        <tr r="D350" s="3"/>
      </tp>
      <tp>
        <v>-6.6400000000000001E-3</v>
        <stp/>
        <stp>BINANCE</stp>
        <stp>KEYETH</stp>
        <stp>PRICE%</stp>
        <tr r="D46" s="3"/>
      </tp>
      <tp>
        <v>44661.987914999998</v>
        <stp/>
        <stp>BINANCE_24H</stp>
        <stp>btcusdt</stp>
        <stp>VOL</stp>
        <tr r="M6" s="1"/>
      </tp>
      <tp>
        <v>7.7130000000000004E-2</v>
        <stp/>
        <stp>BINANCE</stp>
        <stp>ZRXBTC</stp>
        <stp>PRICE%</stp>
        <tr r="D74" s="3"/>
      </tp>
      <tp>
        <v>2.3810000000000001E-2</v>
        <stp/>
        <stp>BINANCE</stp>
        <stp>ADXBNB</stp>
        <stp>PRICE%</stp>
        <tr r="D298" s="3"/>
      </tp>
      <tp>
        <v>6.0099999999999997E-3</v>
        <stp/>
        <stp>BINANCE</stp>
        <stp>RPXBTC</stp>
        <stp>PRICE%</stp>
        <tr r="D87" s="3"/>
      </tp>
      <tp>
        <v>5.7660000000000003E-2</v>
        <stp/>
        <stp>BINANCE</stp>
        <stp>ICXBNB</stp>
        <stp>PRICE%</stp>
        <tr r="D222" s="3"/>
      </tp>
      <tp>
        <v>1.2279999999999999E-2</v>
        <stp/>
        <stp>BINANCE</stp>
        <stp>TRXBTC</stp>
        <stp>PRICE%</stp>
        <tr r="D20" s="3"/>
      </tp>
      <tp>
        <v>1.2959999999999999E-2</v>
        <stp/>
        <stp>BINANCE</stp>
        <stp>RPXBNB</stp>
        <stp>PRICE%</stp>
        <tr r="D187" s="3"/>
      </tp>
      <tp>
        <v>5.509E-2</v>
        <stp/>
        <stp>BINANCE</stp>
        <stp>ICXBTC</stp>
        <stp>PRICE%</stp>
        <tr r="D79" s="3"/>
      </tp>
      <tp>
        <v>5.3929999999999999E-2</v>
        <stp/>
        <stp>BINANCE</stp>
        <stp>OAXBTC</stp>
        <stp>PRICE%</stp>
        <tr r="D238" s="3"/>
      </tp>
      <tp>
        <v>2.7709999999999999E-2</v>
        <stp/>
        <stp>BINANCE</stp>
        <stp>ADXBTC</stp>
        <stp>PRICE%</stp>
        <tr r="D111" s="3"/>
      </tp>
      <tp>
        <v>8.6169999999999997E-2</v>
        <stp/>
        <stp>BINANCE</stp>
        <stp>BQXBTC</stp>
        <stp>PRICE%</stp>
        <tr r="D109" s="3"/>
      </tp>
      <tp>
        <v>-1.0959999999999999E-2</v>
        <stp/>
        <stp>BINANCE</stp>
        <stp>EVXBTC</stp>
        <stp>PRICE%</stp>
        <tr r="D272" s="3"/>
      </tp>
      <tp>
        <v>5.2019999999999997E-2</v>
        <stp/>
        <stp>BINANCE</stp>
        <stp>ZRXETH</stp>
        <stp>PRICE%</stp>
        <tr r="D169" s="3"/>
      </tp>
      <tp>
        <v>-2.9909999999999999E-2</v>
        <stp/>
        <stp>BINANCE</stp>
        <stp>RPXETH</stp>
        <stp>PRICE%</stp>
        <tr r="D182" s="3"/>
      </tp>
      <tp>
        <v>-1.342E-2</v>
        <stp/>
        <stp>BINANCE</stp>
        <stp>TRXETH</stp>
        <stp>PRICE%</stp>
        <tr r="D40" s="3"/>
      </tp>
      <tp>
        <v>2.826E-2</v>
        <stp/>
        <stp>BINANCE</stp>
        <stp>ICXETH</stp>
        <stp>PRICE%</stp>
        <tr r="D156" s="3"/>
      </tp>
      <tp>
        <v>2.9839999999999998E-2</v>
        <stp/>
        <stp>BINANCE</stp>
        <stp>OAXETH</stp>
        <stp>PRICE%</stp>
        <tr r="D333" s="3"/>
      </tp>
      <tp>
        <v>-2.5999999999999999E-3</v>
        <stp/>
        <stp>BINANCE</stp>
        <stp>ADXETH</stp>
        <stp>PRICE%</stp>
        <tr r="D271" s="3"/>
      </tp>
      <tp>
        <v>7.5789999999999996E-2</v>
        <stp/>
        <stp>BINANCE</stp>
        <stp>BQXETH</stp>
        <stp>PRICE%</stp>
        <tr r="D167" s="3"/>
      </tp>
      <tp>
        <v>-4.743E-2</v>
        <stp/>
        <stp>BINANCE</stp>
        <stp>EVXETH</stp>
        <stp>PRICE%</stp>
        <tr r="D342" s="3"/>
      </tp>
      <tp>
        <v>1.7E-6</v>
        <stp/>
        <stp>BINANCE</stp>
        <stp>CLOAKBTC</stp>
        <stp>spread</stp>
        <tr r="E302" s="3"/>
      </tp>
      <tp>
        <v>8.1000000000000004E-5</v>
        <stp/>
        <stp>BINANCE</stp>
        <stp>CLOAKETH</stp>
        <stp>spread</stp>
        <tr r="E359" s="3"/>
      </tp>
      <tp t="s">
        <v>UTC</v>
        <stp/>
        <stp>BINANCE</stp>
        <stp>EXCHANGE_TIMEZONE</stp>
        <tr r="T7" s="1"/>
      </tp>
      <tp>
        <v>1.66</v>
        <stp/>
        <stp>BINANCE_24H</stp>
        <stp>ltcusdt</stp>
        <stp>PRICE_CHANGE</stp>
        <tr r="Q7" s="1"/>
      </tp>
      <tp>
        <v>-124.31</v>
        <stp/>
        <stp>BINANCE_24H</stp>
        <stp>btcusdt</stp>
        <stp>PRICE_CHANGE</stp>
        <tr r="Q6" s="1"/>
      </tp>
      <tp>
        <v>-7.5199999999999998E-3</v>
        <stp/>
        <stp>BINANCE</stp>
        <stp>XVGBTC</stp>
        <stp>PRICE%</stp>
        <tr r="D26" s="3"/>
      </tp>
      <tp>
        <v>6.7989999999999995E-2</v>
        <stp/>
        <stp>BINANCE</stp>
        <stp>OMGBTC</stp>
        <stp>PRICE%</stp>
        <tr r="D233" s="3"/>
      </tp>
      <tp>
        <v>5.586E-2</v>
        <stp/>
        <stp>BINANCE</stp>
        <stp>BTGBTC</stp>
        <stp>PRICE%</stp>
        <tr r="D330" s="3"/>
      </tp>
      <tp>
        <v>6.6699999999999997E-3</v>
        <stp/>
        <stp>BINANCE</stp>
        <stp>ENGBTC</stp>
        <stp>PRICE%</stp>
        <tr r="D140" s="3"/>
      </tp>
      <tp>
        <v>-2.9929999999999998E-2</v>
        <stp/>
        <stp>BINANCE</stp>
        <stp>XVGETH</stp>
        <stp>PRICE%</stp>
        <tr r="D47" s="3"/>
      </tp>
      <tp>
        <v>4.0579999999999998E-2</v>
        <stp/>
        <stp>BINANCE</stp>
        <stp>OMGETH</stp>
        <stp>PRICE%</stp>
        <tr r="D288" s="3"/>
      </tp>
      <tp>
        <v>2.589E-2</v>
        <stp/>
        <stp>BINANCE</stp>
        <stp>BTGETH</stp>
        <stp>PRICE%</stp>
        <tr r="D372" s="3"/>
      </tp>
      <tp>
        <v>-1.435E-2</v>
        <stp/>
        <stp>BINANCE</stp>
        <stp>ENGETH</stp>
        <stp>PRICE%</stp>
        <tr r="D274" s="3"/>
      </tp>
      <tp>
        <v>2.5000000000000001E-5</v>
        <stp/>
        <stp>BINANCE_24H</stp>
        <stp>neobtc</stp>
        <stp>PRICE_CHANGE</stp>
        <tr r="Q9" s="1"/>
      </tp>
      <tp>
        <v>6.68</v>
        <stp/>
        <stp>BINANCE_24H</stp>
        <stp>ethusdt</stp>
        <stp>PRICE_CHANGE</stp>
        <tr r="Q5" s="1"/>
      </tp>
      <tp>
        <v>0.42980000000000002</v>
        <stp/>
        <stp>BINANCE_24H</stp>
        <stp>xrpusdt</stp>
        <stp>CLOSE</stp>
        <tr r="D8" s="1"/>
      </tp>
      <tp>
        <v>4.2720000000000001E-2</v>
        <stp/>
        <stp>BINANCE</stp>
        <stp>ELFBTC</stp>
        <stp>PRICE%</stp>
        <tr r="D132" s="3"/>
      </tp>
      <tp>
        <v>1.9619999999999999E-2</v>
        <stp/>
        <stp>BINANCE</stp>
        <stp>ELFETH</stp>
        <stp>PRICE%</stp>
        <tr r="D162" s="3"/>
      </tp>
      <tp>
        <v>7.0000000000000007E-2</v>
        <stp/>
        <stp>BINANCE_24H</stp>
        <stp>ltcusdt</stp>
        <stp>Spread</stp>
        <tr r="J7" s="1"/>
      </tp>
      <tp>
        <v>3.95</v>
        <stp/>
        <stp>BINANCE_24H</stp>
        <stp>btcusdt</stp>
        <stp>Spread</stp>
        <tr r="J6" s="1"/>
      </tp>
      <tp>
        <v>0.01</v>
        <stp/>
        <stp>BINANCE_24H</stp>
        <stp>ethusdt</stp>
        <stp>Spread</stp>
        <tr r="J5" s="1"/>
      </tp>
      <tp>
        <v>6.0999999999999997E-4</v>
        <stp/>
        <stp>BINANCE_24H</stp>
        <stp>xrpusdt</stp>
        <stp>Spread</stp>
        <tr r="J8" s="1"/>
      </tp>
      <tp>
        <v>1.0699999999999999E-6</v>
        <stp/>
        <stp>BINANCE</stp>
        <stp>SCBTC</stp>
        <stp>BID</stp>
        <tr r="C27" s="3"/>
      </tp>
      <tp>
        <v>2.3220000000000001E-4</v>
        <stp/>
        <stp>BINANCE</stp>
        <stp>AEBTC</stp>
        <stp>BID</stp>
        <tr r="C227" s="3"/>
      </tp>
      <tp>
        <v>5.6899999999999995E-4</v>
        <stp/>
        <stp>BINANCE</stp>
        <stp>SCBNB</stp>
        <stp>BID</stp>
        <tr r="C121" s="3"/>
      </tp>
      <tp>
        <v>0.12335</v>
        <stp/>
        <stp>BINANCE</stp>
        <stp>AEBNB</stp>
        <stp>BID</stp>
        <tr r="C360" s="3"/>
      </tp>
      <tp>
        <v>3.2259999999999997E-2</v>
        <stp/>
        <stp>BINANCE</stp>
        <stp>POEBTC</stp>
        <stp>PRICE%</stp>
        <tr r="D44" s="3"/>
      </tp>
      <tp>
        <v>1.2109999999999999E-2</v>
        <stp/>
        <stp>BINANCE</stp>
        <stp>POEETH</stp>
        <stp>PRICE%</stp>
        <tr r="D96" s="3"/>
      </tp>
      <tp>
        <v>3.1099999999999999E-3</v>
        <stp/>
        <stp>BINANCE</stp>
        <stp>BRDBNB</stp>
        <stp>PRICE%</stp>
        <tr r="D347" s="3"/>
      </tp>
      <tp>
        <v>-2.333E-2</v>
        <stp/>
        <stp>BINANCE</stp>
        <stp>CNDBNB</stp>
        <stp>PRICE%</stp>
        <tr r="D203" s="3"/>
      </tp>
      <tp>
        <v>0.15973000000000001</v>
        <stp/>
        <stp>BINANCE</stp>
        <stp>KMDBTC</stp>
        <stp>PRICE%</stp>
        <tr r="D148" s="3"/>
      </tp>
      <tp>
        <v>9.9500000000000005E-3</v>
        <stp/>
        <stp>BINANCE</stp>
        <stp>MODBTC</stp>
        <stp>PRICE%</stp>
        <tr r="D245" s="3"/>
      </tp>
      <tp>
        <v>9.4199999999999996E-3</v>
        <stp/>
        <stp>BINANCE</stp>
        <stp>BRDBTC</stp>
        <stp>PRICE%</stp>
        <tr r="D166" s="3"/>
      </tp>
      <tp>
        <v>-1.5350000000000001E-2</v>
        <stp/>
        <stp>BINANCE</stp>
        <stp>BCDBTC</stp>
        <stp>PRICE%</stp>
        <tr r="D356" s="3"/>
      </tp>
      <tp>
        <v>-1.316E-2</v>
        <stp/>
        <stp>BINANCE</stp>
        <stp>CNDBTC</stp>
        <stp>PRICE%</stp>
        <tr r="D77" s="3"/>
      </tp>
      <tp>
        <v>3.5150000000000001E-2</v>
        <stp/>
        <stp>BINANCE</stp>
        <stp>DGDBTC</stp>
        <stp>PRICE%</stp>
        <tr r="D374" s="3"/>
      </tp>
      <tp>
        <v>0.12891</v>
        <stp/>
        <stp>BINANCE</stp>
        <stp>KMDETH</stp>
        <stp>PRICE%</stp>
        <tr r="D248" s="3"/>
      </tp>
      <tp>
        <v>-1.7489999999999999E-2</v>
        <stp/>
        <stp>BINANCE</stp>
        <stp>MODETH</stp>
        <stp>PRICE%</stp>
        <tr r="D327" s="3"/>
      </tp>
      <tp>
        <v>-1.193E-2</v>
        <stp/>
        <stp>BINANCE</stp>
        <stp>BRDETH</stp>
        <stp>PRICE%</stp>
        <tr r="D320" s="3"/>
      </tp>
      <tp>
        <v>-4.1790000000000001E-2</v>
        <stp/>
        <stp>BINANCE</stp>
        <stp>BCDETH</stp>
        <stp>PRICE%</stp>
        <tr r="D382" s="3"/>
      </tp>
      <tp>
        <v>-5.1560000000000002E-2</v>
        <stp/>
        <stp>BINANCE</stp>
        <stp>CNDETH</stp>
        <stp>PRICE%</stp>
        <tr r="D164" s="3"/>
      </tp>
      <tp>
        <v>8.1899999999999994E-3</v>
        <stp/>
        <stp>BINANCE</stp>
        <stp>DGDETH</stp>
        <stp>PRICE%</stp>
        <tr r="D379" s="3"/>
      </tp>
      <tp>
        <v>43315.928472210646</v>
        <stp/>
        <stp>BINANCE_CANDLE</stp>
        <stp>trxbtc</stp>
        <stp>CLOSE_TIME</stp>
        <stp>0</stp>
        <tr r="G38" s="1"/>
      </tp>
      <tp>
        <v>43315.95833332176</v>
        <stp/>
        <stp>BINANCE_CANDLE</stp>
        <stp>trxbtc</stp>
        <stp>CLOSE_TIME</stp>
        <stp>5</stp>
        <tr r="G32" s="1"/>
      </tp>
      <tp>
        <v>32144800</v>
        <stp/>
        <stp>BINANCE_CANDLE</stp>
        <stp>trxbtc</stp>
        <stp>FIRST_ID</stp>
        <stp>5</stp>
        <tr r="P32" s="1"/>
      </tp>
      <tp>
        <v>32145178</v>
        <stp/>
        <stp>BINANCE_CANDLE</stp>
        <stp>trxbtc</stp>
        <stp>FIRST_ID</stp>
        <stp>0</stp>
        <tr r="P38" s="1"/>
      </tp>
      <tp>
        <v>4.4429999999999997E-2</v>
        <stp/>
        <stp>BINANCE</stp>
        <stp>XZCBTC</stp>
        <stp>PRICE%</stp>
        <tr r="D358" s="3"/>
      </tp>
      <tp>
        <v>1.562E-2</v>
        <stp/>
        <stp>BINANCE</stp>
        <stp>BCCBNB</stp>
        <stp>PRICE%</stp>
        <tr r="D388" s="3"/>
      </tp>
      <tp>
        <v>-5.4469999999999998E-2</v>
        <stp/>
        <stp>BINANCE</stp>
        <stp>CVCBNB</stp>
        <stp>PRICE%</stp>
        <tr r="D242" s="3"/>
      </tp>
      <tp>
        <v>4.7400000000000003E-3</v>
        <stp/>
        <stp>BINANCE</stp>
        <stp>ZECBTC</stp>
        <stp>PRICE%</stp>
        <tr r="D352" s="3"/>
      </tp>
      <tp>
        <v>0.13045999999999999</v>
        <stp/>
        <stp>BINANCE</stp>
        <stp>ETCBNB</stp>
        <stp>PRICE%</stp>
        <tr r="D315" s="3"/>
      </tp>
      <tp>
        <v>-1.6100000000000001E-3</v>
        <stp/>
        <stp>BINANCE</stp>
        <stp>QLCBTC</stp>
        <stp>PRICE%</stp>
        <tr r="D94" s="3"/>
      </tp>
      <tp>
        <v>1.8839999999999999E-2</v>
        <stp/>
        <stp>BINANCE</stp>
        <stp>QKCBTC</stp>
        <stp>PRICE%</stp>
        <tr r="D19" s="3"/>
      </tp>
      <tp>
        <v>6.4700000000000001E-3</v>
        <stp/>
        <stp>BINANCE</stp>
        <stp>RLCBTC</stp>
        <stp>PRICE%</stp>
        <tr r="D216" s="3"/>
      </tp>
      <tp>
        <v>2.0070000000000001E-2</v>
        <stp/>
        <stp>BINANCE</stp>
        <stp>LTCBNB</stp>
        <stp>PRICE%</stp>
        <tr r="D368" s="3"/>
      </tp>
      <tp>
        <v>0.12307</v>
        <stp/>
        <stp>BINANCE</stp>
        <stp>WTCBTC</stp>
        <stp>PRICE%</stp>
        <tr r="D190" s="3"/>
      </tp>
      <tp>
        <v>5.45E-3</v>
        <stp/>
        <stp>BINANCE</stp>
        <stp>RLCBNB</stp>
        <stp>PRICE%</stp>
        <tr r="D364" s="3"/>
      </tp>
      <tp>
        <v>2.6440000000000002E-2</v>
        <stp/>
        <stp>BINANCE</stp>
        <stp>QLCBNB</stp>
        <stp>PRICE%</stp>
        <tr r="D247" s="3"/>
      </tp>
      <tp>
        <v>3.49E-3</v>
        <stp/>
        <stp>BINANCE</stp>
        <stp>KNCBTC</stp>
        <stp>PRICE%</stp>
        <tr r="D211" s="3"/>
      </tp>
      <tp>
        <v>1.7000000000000001E-2</v>
        <stp/>
        <stp>BINANCE</stp>
        <stp>LTCBTC</stp>
        <stp>PRICE%</stp>
        <tr r="D257" s="3"/>
      </tp>
      <tp>
        <v>-7.9119999999999996E-2</v>
        <stp/>
        <stp>BINANCE</stp>
        <stp>LRCBTC</stp>
        <stp>PRICE%</stp>
        <tr r="D72" s="3"/>
      </tp>
      <tp>
        <v>0.10469000000000001</v>
        <stp/>
        <stp>BINANCE</stp>
        <stp>WTCBNB</stp>
        <stp>PRICE%</stp>
        <tr r="D339" s="3"/>
      </tp>
      <tp>
        <v>5.7959999999999998E-2</v>
        <stp/>
        <stp>BINANCE</stp>
        <stp>XZCBNB</stp>
        <stp>PRICE%</stp>
        <tr r="D389" s="3"/>
      </tp>
      <tp>
        <v>1.487E-2</v>
        <stp/>
        <stp>BINANCE</stp>
        <stp>BCCBTC</stp>
        <stp>PRICE%</stp>
        <tr r="D341" s="3"/>
      </tp>
      <tp>
        <v>-3.771E-2</v>
        <stp/>
        <stp>BINANCE</stp>
        <stp>CVCBTC</stp>
        <stp>PRICE%</stp>
        <tr r="D64" s="3"/>
      </tp>
      <tp>
        <v>0.12734999999999999</v>
        <stp/>
        <stp>BINANCE</stp>
        <stp>ETCBTC</stp>
        <stp>PRICE%</stp>
        <tr r="D161" s="3"/>
      </tp>
      <tp>
        <v>2.0889999999999999E-2</v>
        <stp/>
        <stp>BINANCE</stp>
        <stp>XZCETH</stp>
        <stp>PRICE%</stp>
        <tr r="D383" s="3"/>
      </tp>
      <tp>
        <v>-2.189E-2</v>
        <stp/>
        <stp>BINANCE</stp>
        <stp>ZECETH</stp>
        <stp>PRICE%</stp>
        <tr r="D376" s="3"/>
      </tp>
      <tp>
        <v>-3.3759999999999998E-2</v>
        <stp/>
        <stp>BINANCE</stp>
        <stp>QLCETH</stp>
        <stp>PRICE%</stp>
        <tr r="D215" s="3"/>
      </tp>
      <tp>
        <v>-9.1000000000000004E-3</v>
        <stp/>
        <stp>BINANCE</stp>
        <stp>QKCETH</stp>
        <stp>PRICE%</stp>
        <tr r="D55" s="3"/>
      </tp>
      <tp>
        <v>-1.9539999999999998E-2</v>
        <stp/>
        <stp>BINANCE</stp>
        <stp>RLCETH</stp>
        <stp>PRICE%</stp>
        <tr r="D307" s="3"/>
      </tp>
      <tp>
        <v>8.4129999999999996E-2</v>
        <stp/>
        <stp>BINANCE</stp>
        <stp>WTCETH</stp>
        <stp>PRICE%</stp>
        <tr r="D283" s="3"/>
      </tp>
      <tp>
        <v>-3.2910000000000002E-2</v>
        <stp/>
        <stp>BINANCE</stp>
        <stp>KNCETH</stp>
        <stp>PRICE%</stp>
        <tr r="D265" s="3"/>
      </tp>
      <tp>
        <v>-7.6299999999999996E-3</v>
        <stp/>
        <stp>BINANCE</stp>
        <stp>LTCETH</stp>
        <stp>PRICE%</stp>
        <tr r="D365" s="3"/>
      </tp>
      <tp>
        <v>-0.10406</v>
        <stp/>
        <stp>BINANCE</stp>
        <stp>LRCETH</stp>
        <stp>PRICE%</stp>
        <tr r="D149" s="3"/>
      </tp>
      <tp>
        <v>-1.082E-2</v>
        <stp/>
        <stp>BINANCE</stp>
        <stp>BCCETH</stp>
        <stp>PRICE%</stp>
        <tr r="D385" s="3"/>
      </tp>
      <tp>
        <v>-7.1790000000000007E-2</v>
        <stp/>
        <stp>BINANCE</stp>
        <stp>CVCETH</stp>
        <stp>PRICE%</stp>
        <tr r="D176" s="3"/>
      </tp>
      <tp>
        <v>0.10555</v>
        <stp/>
        <stp>BINANCE</stp>
        <stp>ETCETH</stp>
        <stp>PRICE%</stp>
        <tr r="D256" s="3"/>
      </tp>
      <tp>
        <v>77.77</v>
        <stp/>
        <stp>BINANCE_24H</stp>
        <stp>ltcusdt</stp>
        <stp>BID</stp>
        <tr r="I7" s="1"/>
      </tp>
      <tp>
        <v>44721436.299999997</v>
        <stp/>
        <stp>BINANCE_24H</stp>
        <stp>xrpusdt</stp>
        <stp>VOL</stp>
        <tr r="M8" s="1"/>
      </tp>
      <tp>
        <v>1.9069999999999999E-5</v>
        <stp/>
        <stp>BINANCE</stp>
        <stp>SCETH</stp>
        <stp>BID</stp>
        <tr r="C65" s="3"/>
      </tp>
      <tp>
        <v>4.1310000000000001E-3</v>
        <stp/>
        <stp>BINANCE</stp>
        <stp>AEETH</stp>
        <stp>BID</stp>
        <tr r="C285" s="3"/>
      </tp>
      <tp>
        <v>5.4460000000000001E-2</v>
        <stp/>
        <stp>BINANCE</stp>
        <stp>AMBBNB</stp>
        <stp>PRICE%</stp>
        <tr r="D295" s="3"/>
      </tp>
      <tp>
        <v>7.7109999999999998E-2</v>
        <stp/>
        <stp>BINANCE</stp>
        <stp>SUBBTC</stp>
        <stp>PRICE%</stp>
        <tr r="D135" s="3"/>
      </tp>
      <tp>
        <v>6.132E-2</v>
        <stp/>
        <stp>BINANCE</stp>
        <stp>TNBBTC</stp>
        <stp>PRICE%</stp>
        <tr r="D81" s="3"/>
      </tp>
      <tp>
        <v>-7.1599999999999997E-3</v>
        <stp/>
        <stp>BINANCE</stp>
        <stp>VIBBTC</stp>
        <stp>PRICE%</stp>
        <tr r="D51" s="3"/>
      </tp>
      <tp>
        <v>5.602E-2</v>
        <stp/>
        <stp>BINANCE</stp>
        <stp>AMBBTC</stp>
        <stp>PRICE%</stp>
        <tr r="D153" s="3"/>
      </tp>
      <tp>
        <v>4.2399999999999998E-3</v>
        <stp/>
        <stp>BINANCE</stp>
        <stp>BNBBTC</stp>
        <stp>PRICE%</stp>
        <tr r="D124" s="3"/>
      </tp>
      <tp>
        <v>2.9960000000000001E-2</v>
        <stp/>
        <stp>BINANCE</stp>
        <stp>SUBETH</stp>
        <stp>PRICE%</stp>
        <tr r="D234" s="3"/>
      </tp>
      <tp>
        <v>2.581E-2</v>
        <stp/>
        <stp>BINANCE</stp>
        <stp>TNBETH</stp>
        <stp>PRICE%</stp>
        <tr r="D160" s="3"/>
      </tp>
      <tp>
        <v>-2.121E-2</v>
        <stp/>
        <stp>BINANCE</stp>
        <stp>VIBETH</stp>
        <stp>PRICE%</stp>
        <tr r="D127" s="3"/>
      </tp>
      <tp>
        <v>2.4580000000000001E-2</v>
        <stp/>
        <stp>BINANCE</stp>
        <stp>AMBETH</stp>
        <stp>PRICE%</stp>
        <tr r="D185" s="3"/>
      </tp>
      <tp>
        <v>-2.1129999999999999E-2</v>
        <stp/>
        <stp>BINANCE</stp>
        <stp>BNBETH</stp>
        <stp>PRICE%</stp>
        <tr r="D241" s="3"/>
      </tp>
      <tp>
        <v>5.7089999999999997E-5</v>
        <stp/>
        <stp>BINANCE_24H</stp>
        <stp>xrpbtc</stp>
        <stp>OPEN</stp>
        <tr r="G10" s="1"/>
      </tp>
      <tp>
        <v>43315.928069560185</v>
        <stp/>
        <stp>BINANCE_TRADE</stp>
        <stp>trxbtc</stp>
        <stp>TRADE_TIME</stp>
        <tr r="L21" s="1"/>
      </tp>
      <tp>
        <v>4.2860000000000002E-2</v>
        <stp/>
        <stp>BINANCE</stp>
        <stp>ADABNB</stp>
        <stp>PRICE%</stp>
        <tr r="D80" s="3"/>
      </tp>
      <tp>
        <v>-4.5700000000000003E-3</v>
        <stp/>
        <stp>BINANCE</stp>
        <stp>POABTC</stp>
        <stp>PRICE%</stp>
        <tr r="D120" s="3"/>
      </tp>
      <tp>
        <v>-2.6759999999999999E-2</v>
        <stp/>
        <stp>BINANCE</stp>
        <stp>VIABTC</stp>
        <stp>PRICE%</stp>
        <tr r="D239" s="3"/>
      </tp>
      <tp>
        <v>-2.4199999999999998E-3</v>
        <stp/>
        <stp>BINANCE</stp>
        <stp>POABNB</stp>
        <stp>PRICE%</stp>
        <tr r="D235" s="3"/>
      </tp>
      <tp>
        <v>-1.3699999999999999E-3</v>
        <stp/>
        <stp>BINANCE</stp>
        <stp>VIABNB</stp>
        <stp>PRICE%</stp>
        <tr r="D353" s="3"/>
      </tp>
      <tp>
        <v>-2.1100000000000001E-2</v>
        <stp/>
        <stp>BINANCE</stp>
        <stp>MDABTC</stp>
        <stp>PRICE%</stp>
        <tr r="D159" s="3"/>
      </tp>
      <tp>
        <v>4.4650000000000002E-2</v>
        <stp/>
        <stp>BINANCE</stp>
        <stp>ADABTC</stp>
        <stp>PRICE%</stp>
        <tr r="D29" s="3"/>
      </tp>
      <tp>
        <v>-2.6679999999999999E-2</v>
        <stp/>
        <stp>BINANCE</stp>
        <stp>POAETH</stp>
        <stp>PRICE%</stp>
        <tr r="D168" s="3"/>
      </tp>
      <tp>
        <v>-4.4380000000000003E-2</v>
        <stp/>
        <stp>BINANCE</stp>
        <stp>VIAETH</stp>
        <stp>PRICE%</stp>
        <tr r="D343" s="3"/>
      </tp>
      <tp>
        <v>-4.589E-2</v>
        <stp/>
        <stp>BINANCE</stp>
        <stp>MDAETH</stp>
        <stp>PRICE%</stp>
        <tr r="D340" s="3"/>
      </tp>
      <tp>
        <v>2.019E-2</v>
        <stp/>
        <stp>BINANCE</stp>
        <stp>ADAETH</stp>
        <stp>PRICE%</stp>
        <tr r="D62" s="3"/>
      </tp>
      <tp>
        <v>1.001E-2</v>
        <stp/>
        <stp>BINANCE_24H</stp>
        <stp>xrpusdt</stp>
        <stp>PRICE_CHANGE</stp>
        <tr r="Q8" s="1"/>
      </tp>
      <tp>
        <v>77.83</v>
        <stp/>
        <stp>BINANCE_24H</stp>
        <stp>ltcusdt</stp>
        <stp>ASK</stp>
        <tr r="K7" s="1"/>
      </tp>
      <tp>
        <v>2E-8</v>
        <stp/>
        <stp>BINANCE</stp>
        <stp>SNGLSBTC</stp>
        <stp>spread</stp>
        <tr r="E90" s="3"/>
      </tp>
      <tp>
        <v>7.3E-7</v>
        <stp/>
        <stp>BINANCE</stp>
        <stp>SNGLSETH</stp>
        <stp>spread</stp>
        <tr r="E193" s="3"/>
      </tp>
      <tp t="s">
        <v>["ETHBTC","LTCBTC","BNBBTC","NEOBTC","QTUMETH","EOSETH","SNTETH","BNTETH","BCCBTC","GASBTC","BNBETH","BTCUSDT","ETHUSDT","HSRBTC","OAXETH","DNTETH","MCOETH","ICNETH","MCOBTC","WTCBTC","WTCETH","LRCBTC","LRCETH","QTUMBTC","YOYOBTC","OMGBTC","OMGETH","ZRXBTC","ZRXETH","STRATBTC","STRATETH","SNGLSBTC","SNGLSETH","BQXBTC","BQXETH","KNCBTC","KNCETH","FUNBTC","FUNETH","SNMBTC","SNMETH","NEOETH","IOTABTC","IOTAETH","LINKBTC","LINKETH","XVGBTC","XVGETH","SALTBTC","SALTETH","MDABTC","MDAETH","MTLBTC","MTLETH","SUBBTC","SUBETH","EOSBTC","SNTBTC","ETCETH","ETCBTC","MTHBTC","MTHETH","ENGBTC","ENGETH","DNTBTC","ZECBTC","ZECETH","BNTBTC","ASTBTC","ASTETH","DASHBTC","DASHETH","OAXBTC","ICNBTC","BTGBTC","BTGETH","EVXBTC","EVXETH","REQBTC","REQETH","VIBBTC","VIBETH","HSRETH","TRXBTC","TRXETH","POWRBTC","POWRETH","ARKBTC","ARKETH","YOYOETH","XRPBTC","XRPETH","MODBTC","MODETH","ENJBTC","ENJETH","STORJBTC","STORJETH","BNBUSDT","VENBNB","YOYOBNB","POWRBNB","VENBTC","VENETH","KMDBTC","KMDETH","NULSBNB","RCNBTC","RCNETH","RCNBNB","NULSBTC","NULSETH","RDNBTC","RDNETH","RDNBNB","XMRBTC","XMRETH","DLTBNB","WTCBNB","DLTBTC","DLTETH","AMBBTC","AMBETH","AMBBNB","BCCETH","BCCUSDT","BCCBNB","BATBTC","BATETH","BATBNB","BCPTBTC","BCPTETH","BCPTBNB","ARNBTC","ARNETH","GVTBTC","GVTETH","CDTBTC","CDTETH","GXSBTC","GXSETH","NEOUSDT","NEOBNB","POEBTC","POEETH","QSPBTC","QSPETH","QSPBNB","BTSBTC","BTSETH","BTSBNB","XZCBTC","XZCETH","XZCBNB","LSKBTC","LSKETH","LSKBNB","TNTBTC","TNTETH","FUELBTC","FUELETH","MANABTC","MANAETH","BCDBTC","BCDETH","DGDBTC","DGDETH","IOTABNB","ADXBTC","ADXETH","ADXBNB","ADABTC","ADAETH","PPTBTC","PPTETH","CMTBTC","CMTETH","CMTBNB","XLMBTC","XLMETH","XLMBNB","CNDBTC","CNDETH","CNDBNB","LENDBTC","LENDETH","WABIBTC","WABIETH","WABIBNB","LTCETH","LTCUSDT","LTCBNB","TNBBTC","TNBETH","WAVESBTC","WAVESETH","WAVESBNB","GTOBTC","GTOETH","GTOBNB","ICXBTC","ICXETH","ICXBNB","OSTBTC","OSTETH","OSTBNB","ELFBTC","ELFETH","AIONBTC","AIONETH","AIONBNB","NEBLBTC","NEBLETH","NEBLBNB","BRDBTC","BRDETH","BRDBNB","MCOBNB","EDOBTC","EDOETH","WINGSBTC","WINGSETH","NAVBTC","NAVETH","NAVBNB","LUNBTC","LUNETH","TRIGBTC","TRIGETH","TRIGBNB","APPCBTC","APPCETH","APPCBNB","VIBEBTC","VIBEETH","RLCBTC","RLCETH","RLCBNB","INSBTC","INSETH","PIVXBTC","PIVXETH","PIVXBNB","IOSTBTC","IOSTETH","CHATBTC","CHATETH","STEEMBTC","STEEMETH","STEEMBNB","NANOBTC","NANOETH","NANOBNB","VIABTC","VIAETH","VIABNB","BLZBTC","BLZETH","BLZBNB","AEBTC","AEETH","AEBNB","RPXBTC","RPXETH","RPXBNB","NCASHBTC","NCASHETH","NCASHBNB","POABTC","POAETH","POABNB","ZILBTC","ZILETH","ZILBNB","ONTBTC","ONTETH","ONTBNB","STORMBTC","STORMETH","STORMBNB","QTUMBNB","QTUMUSDT","XEMBTC","XEMETH","XEMBNB","WANBTC","WANETH","WANBNB","WPRBTC","WPRETH","QLCBTC","QLCETH","SYSBTC","SYSETH","SYSBNB","QLCBNB","GRSBTC","GRSETH","ADAUSDT","ADABNB","CLOAKBTC","CLOAKETH","GNTBTC","GNTETH","GNTBNB","LOOMBTC","LOOMETH","LOOMBNB","XRPUSDT","BCNBTC","BCNETH","BCNBNB","REPBTC","REPETH","REPBNB","TUSDBTC","TUSDETH","TUSDBNB","ZENBTC","ZENETH","ZENBNB","SKYBTC","SKYETH","SKYBNB","EOSUSDT","EOSBNB","CVCBTC","CVCETH","CVCBNB","THETABTC","THETAETH","THETABNB","XRPBNB","TUSDUSDT","IOTAUSDT","XLMUSDT","IOTXBTC","IOTXETH","QKCBTC","QKCETH","AGIBTC","AGIETH","AGIBNB","NXSBTC","NXSETH","NXSBNB","ENJBNB","DATABTC","DATAETH","ONTUSDT","TRXUSDT","ETCUSDT","ETCBNB","ICXUSDT","SCBTC","SCETH","SCBNB","NPXSBTC","NPXSETH","VENUSDT","KEYBTC","KEYETH","NASBTC","NASETH","NASBNB","MFTBTC","MFTETH","MFTBNB","DENTBTC","DENTETH","ARDRBTC","ARDRETH","ARDRBNB","NULSUSDT","HOTBTC","HOTETH","VETBTC","VETETH","VETUSDT","VETBNB","DOCKBTC","DOCKETH","POLYBTC","POLYBNB"]</v>
        <stp/>
        <stp>BINANCE</stp>
        <stp/>
        <stp>EXCHANGE_SYMBOLS</stp>
        <tr r="A1" s="3"/>
        <tr r="T8" s="1"/>
      </tp>
      <tp>
        <v>2.3089999999999999E-2</v>
        <stp/>
        <stp>BINANCE</stp>
        <stp>GTOBNB</stp>
        <stp>PRICE%</stp>
        <tr r="D205" s="3"/>
      </tp>
      <tp>
        <v>3.2989999999999998E-2</v>
        <stp/>
        <stp>BINANCE</stp>
        <stp>NEOBNB</stp>
        <stp>PRICE%</stp>
        <tr r="D357" s="3"/>
      </tp>
      <tp>
        <v>1.1440000000000001E-2</v>
        <stp/>
        <stp>BINANCE</stp>
        <stp>MCOBNB</stp>
        <stp>PRICE%</stp>
        <tr r="D369" s="3"/>
      </tp>
      <tp>
        <v>1.214E-2</v>
        <stp/>
        <stp>BINANCE</stp>
        <stp>MCOBTC</stp>
        <stp>PRICE%</stp>
        <tr r="D279" s="3"/>
      </tp>
      <tp>
        <v>3.5430000000000003E-2</v>
        <stp/>
        <stp>BINANCE</stp>
        <stp>NEOBTC</stp>
        <stp>PRICE%</stp>
        <tr r="D219" s="3"/>
      </tp>
      <tp>
        <v>0</v>
        <stp/>
        <stp>BINANCE</stp>
        <stp>EDOBTC</stp>
        <stp>PRICE%</stp>
        <tr r="D251" s="3"/>
      </tp>
      <tp>
        <v>2.537E-2</v>
        <stp/>
        <stp>BINANCE</stp>
        <stp>GTOBTC</stp>
        <stp>PRICE%</stp>
        <tr r="D60" s="3"/>
      </tp>
      <tp>
        <v>-1.4250000000000001E-2</v>
        <stp/>
        <stp>BINANCE</stp>
        <stp>MCOETH</stp>
        <stp>PRICE%</stp>
        <tr r="D349" s="3"/>
      </tp>
      <tp>
        <v>9.11E-3</v>
        <stp/>
        <stp>BINANCE</stp>
        <stp>NEOETH</stp>
        <stp>PRICE%</stp>
        <tr r="D319" s="3"/>
      </tp>
      <tp>
        <v>-2.734E-2</v>
        <stp/>
        <stp>BINANCE</stp>
        <stp>EDOETH</stp>
        <stp>PRICE%</stp>
        <tr r="D354" s="3"/>
      </tp>
      <tp>
        <v>-3.8800000000000002E-3</v>
        <stp/>
        <stp>BINANCE</stp>
        <stp>GTOETH</stp>
        <stp>PRICE%</stp>
        <tr r="D133" s="3"/>
      </tp>
      <tp>
        <v>1E-3</v>
        <stp/>
        <stp>BINANCE</stp>
        <stp>TUSDUSDT</stp>
        <stp>spread</stp>
        <tr r="E68" s="3"/>
      </tp>
      <tp>
        <v>4.51482224</v>
        <stp/>
        <stp>BINANCE_CANDLE</stp>
        <stp>trxbtc</stp>
        <stp>TAKE_BUY_QUOTE_VOL</stp>
        <stp>5</stp>
        <tr r="L32" s="1"/>
      </tp>
      <tp>
        <v>1.337294E-2</v>
        <stp/>
        <stp>BINANCE_CANDLE</stp>
        <stp>trxbtc</stp>
        <stp>TAKE_BUY_QUOTE_VOL</stp>
        <stp>0</stp>
        <tr r="L38" s="1"/>
      </tp>
      <tp>
        <v>4.1200000000000004E-6</v>
        <stp/>
        <stp>BINANCE_TRADE</stp>
        <stp>trxbtc</stp>
        <stp>PRICE</stp>
        <tr r="I21" s="1"/>
      </tp>
      <tp>
        <v>5.9370000000000002E-5</v>
        <stp/>
        <stp>BINANCE_TRADE</stp>
        <stp>xrpbtc</stp>
        <stp>PRICE</stp>
        <tr r="I20" s="1"/>
      </tp>
      <tp>
        <v>7413.08</v>
        <stp/>
        <stp>BINANCE_24H</stp>
        <stp>btcusdt</stp>
        <stp>ASK</stp>
        <tr r="K6" s="1"/>
      </tp>
      <tp>
        <v>1.136E-2</v>
        <stp/>
        <stp>BINANCE</stp>
        <stp>BCNBNB</stp>
        <stp>PRICE%</stp>
        <tr r="D61" s="3"/>
      </tp>
      <tp>
        <v>-3.96E-3</v>
        <stp/>
        <stp>BINANCE</stp>
        <stp>ZENBTC</stp>
        <stp>PRICE%</stp>
        <tr r="D351" s="3"/>
      </tp>
      <tp>
        <v>9.1299999999999992E-3</v>
        <stp/>
        <stp>BINANCE</stp>
        <stp>RDNBTC</stp>
        <stp>PRICE%</stp>
        <tr r="D249" s="3"/>
      </tp>
      <tp>
        <v>-3.4040000000000001E-2</v>
        <stp/>
        <stp>BINANCE</stp>
        <stp>RCNBTC</stp>
        <stp>PRICE%</stp>
        <tr r="D43" s="3"/>
      </tp>
      <tp t="s">
        <v>&lt;?&gt;</v>
        <stp/>
        <stp>BINANCE</stp>
        <stp>VENBTC</stp>
        <stp>PRICE%</stp>
        <tr r="D7" s="3"/>
      </tp>
      <tp>
        <v>0.12358</v>
        <stp/>
        <stp>BINANCE</stp>
        <stp>WANBTC</stp>
        <stp>PRICE%</stp>
        <tr r="D93" s="3"/>
      </tp>
      <tp>
        <v>1.07E-3</v>
        <stp/>
        <stp>BINANCE</stp>
        <stp>RDNBNB</stp>
        <stp>PRICE%</stp>
        <tr r="D367" s="3"/>
      </tp>
      <tp>
        <v>-1.8620000000000001E-2</v>
        <stp/>
        <stp>BINANCE</stp>
        <stp>RCNBNB</stp>
        <stp>PRICE%</stp>
        <tr r="D232" s="3"/>
      </tp>
      <tp>
        <v>2.5000000000000001E-3</v>
        <stp/>
        <stp>BINANCE</stp>
        <stp>ICNBTC</stp>
        <stp>PRICE%</stp>
        <tr r="D217" s="3"/>
      </tp>
      <tp>
        <v>3.0799999999999998E-3</v>
        <stp/>
        <stp>BINANCE</stp>
        <stp>LUNBTC</stp>
        <stp>PRICE%</stp>
        <tr r="D268" s="3"/>
      </tp>
      <tp t="s">
        <v>&lt;?&gt;</v>
        <stp/>
        <stp>BINANCE</stp>
        <stp>VENBNB</stp>
        <stp>PRICE%</stp>
        <tr r="D6" s="3"/>
      </tp>
      <tp>
        <v>0.11824999999999999</v>
        <stp/>
        <stp>BINANCE</stp>
        <stp>WANBNB</stp>
        <stp>PRICE%</stp>
        <tr r="D286" s="3"/>
      </tp>
      <tp>
        <v>9.2099999999999994E-3</v>
        <stp/>
        <stp>BINANCE</stp>
        <stp>ZENBNB</stp>
        <stp>PRICE%</stp>
        <tr r="D386" s="3"/>
      </tp>
      <tp>
        <v>7.7400000000000004E-3</v>
        <stp/>
        <stp>BINANCE</stp>
        <stp>ARNBTC</stp>
        <stp>PRICE%</stp>
        <tr r="D56" s="3"/>
      </tp>
      <tp>
        <v>6.25E-2</v>
        <stp/>
        <stp>BINANCE</stp>
        <stp>BCNBTC</stp>
        <stp>PRICE%</stp>
        <tr r="D21" s="3"/>
      </tp>
      <tp>
        <v>6.6669999999999993E-2</v>
        <stp/>
        <stp>BINANCE</stp>
        <stp>FUNBTC</stp>
        <stp>PRICE%</stp>
        <tr r="D42" s="3"/>
      </tp>
      <tp>
        <v>-3.7150000000000002E-2</v>
        <stp/>
        <stp>BINANCE</stp>
        <stp>ZENETH</stp>
        <stp>PRICE%</stp>
        <tr r="D381" s="3"/>
      </tp>
      <tp>
        <v>-1.8120000000000001E-2</v>
        <stp/>
        <stp>BINANCE</stp>
        <stp>RDNETH</stp>
        <stp>PRICE%</stp>
        <tr r="D284" s="3"/>
      </tp>
      <tp>
        <v>-5.2139999999999999E-2</v>
        <stp/>
        <stp>BINANCE</stp>
        <stp>RCNETH</stp>
        <stp>PRICE%</stp>
        <tr r="D165" s="3"/>
      </tp>
      <tp t="s">
        <v>&lt;?&gt;</v>
        <stp/>
        <stp>BINANCE</stp>
        <stp>VENETH</stp>
        <stp>PRICE%</stp>
        <tr r="D8" s="3"/>
      </tp>
      <tp>
        <v>9.9049999999999999E-2</v>
        <stp/>
        <stp>BINANCE</stp>
        <stp>WANETH</stp>
        <stp>PRICE%</stp>
        <tr r="D172" s="3"/>
      </tp>
      <tp>
        <v>-2.3210000000000001E-2</v>
        <stp/>
        <stp>BINANCE</stp>
        <stp>ICNETH</stp>
        <stp>PRICE%</stp>
        <tr r="D291" s="3"/>
      </tp>
      <tp>
        <v>-1.8800000000000001E-2</v>
        <stp/>
        <stp>BINANCE</stp>
        <stp>LUNETH</stp>
        <stp>PRICE%</stp>
        <tr r="D371" s="3"/>
      </tp>
      <tp>
        <v>-1.78E-2</v>
        <stp/>
        <stp>BINANCE</stp>
        <stp>ARNETH</stp>
        <stp>PRICE%</stp>
        <tr r="D325" s="3"/>
      </tp>
      <tp>
        <v>-8.3199999999999993E-3</v>
        <stp/>
        <stp>BINANCE</stp>
        <stp>BCNETH</stp>
        <stp>PRICE%</stp>
        <tr r="D45" s="3"/>
      </tp>
      <tp>
        <v>4.2279999999999998E-2</v>
        <stp/>
        <stp>BINANCE</stp>
        <stp>FUNETH</stp>
        <stp>PRICE%</stp>
        <tr r="D97" s="3"/>
      </tp>
      <tp>
        <v>4.16E-6</v>
        <stp/>
        <stp>BINANCE_24H</stp>
        <stp>trxbtc</stp>
        <stp>OPEN</stp>
        <tr r="G11" s="1"/>
      </tp>
      <tp>
        <v>1.7420000000000001E-2</v>
        <stp/>
        <stp>BINANCE</stp>
        <stp>XLMBTC</stp>
        <stp>PRICE%</stp>
        <tr r="D28" s="3"/>
      </tp>
      <tp>
        <v>9.8600000000000007E-3</v>
        <stp/>
        <stp>BINANCE</stp>
        <stp>XEMBTC</stp>
        <stp>PRICE%</stp>
        <tr r="D98" s="3"/>
      </tp>
      <tp>
        <v>-2.7990000000000001E-2</v>
        <stp/>
        <stp>BINANCE</stp>
        <stp>SNMBTC</stp>
        <stp>PRICE%</stp>
        <tr r="D134" s="3"/>
      </tp>
      <tp>
        <v>1.213E-2</v>
        <stp/>
        <stp>BINANCE</stp>
        <stp>XLMBNB</stp>
        <stp>PRICE%</stp>
        <tr r="D142" s="3"/>
      </tp>
      <tp>
        <v>2.138E-2</v>
        <stp/>
        <stp>BINANCE</stp>
        <stp>XEMBNB</stp>
        <stp>PRICE%</stp>
        <tr r="D214" s="3"/>
      </tp>
      <tp>
        <v>-2.2079999999999999E-2</v>
        <stp/>
        <stp>BINANCE</stp>
        <stp>XEMETH</stp>
        <stp>PRICE%</stp>
        <tr r="D175" s="3"/>
      </tp>
      <tp>
        <v>-1.75E-3</v>
        <stp/>
        <stp>BINANCE</stp>
        <stp>XLMETH</stp>
        <stp>PRICE%</stp>
        <tr r="D101" s="3"/>
      </tp>
      <tp>
        <v>-4.8180000000000001E-2</v>
        <stp/>
        <stp>BINANCE</stp>
        <stp>SNMETH</stp>
        <stp>PRICE%</stp>
        <tr r="D226" s="3"/>
      </tp>
      <tp>
        <v>7409.17</v>
        <stp/>
        <stp>BINANCE_24H</stp>
        <stp>btcusdt</stp>
        <stp>BID</stp>
        <tr r="I6" s="1"/>
      </tp>
      <tp>
        <v>0.10127</v>
        <stp/>
        <stp>BINANCE</stp>
        <stp>ZILBTC</stp>
        <stp>PRICE%</stp>
        <tr r="D32" s="3"/>
      </tp>
      <tp>
        <v>-2.2349999999999998E-2</v>
        <stp/>
        <stp>BINANCE</stp>
        <stp>MTLBTC</stp>
        <stp>PRICE%</stp>
        <tr r="D229" s="3"/>
      </tp>
      <tp>
        <v>9.7619999999999998E-2</v>
        <stp/>
        <stp>BINANCE</stp>
        <stp>ZILBNB</stp>
        <stp>PRICE%</stp>
        <tr r="D99" s="3"/>
      </tp>
      <tp>
        <v>7.5039999999999996E-2</v>
        <stp/>
        <stp>BINANCE</stp>
        <stp>ZILETH</stp>
        <stp>PRICE%</stp>
        <tr r="D63" s="3"/>
      </tp>
      <tp>
        <v>-5.389E-2</v>
        <stp/>
        <stp>BINANCE</stp>
        <stp>MTLETH</stp>
        <stp>PRICE%</stp>
        <tr r="D337" s="3"/>
      </tp>
      <tp>
        <v>3.8000000000000002E-5</v>
        <stp/>
        <stp>BINANCE</stp>
        <stp>WAVESETH</stp>
        <stp>spread</stp>
        <tr r="E312" s="3"/>
      </tp>
      <tp>
        <v>3.3000000000000002E-2</v>
        <stp/>
        <stp>BINANCE</stp>
        <stp>QTUMUSDT</stp>
        <stp>spread</stp>
        <tr r="E221" s="3"/>
      </tp>
      <tp>
        <v>6.9999999999999997E-7</v>
        <stp/>
        <stp>BINANCE</stp>
        <stp>WAVESBTC</stp>
        <stp>spread</stp>
        <tr r="E195" s="3"/>
      </tp>
      <tp>
        <v>2.0999999999999999E-3</v>
        <stp/>
        <stp>BINANCE</stp>
        <stp>WAVESBNB</stp>
        <stp>spread</stp>
        <tr r="E346" s="3"/>
      </tp>
      <tp>
        <v>5.0000000000000004E-6</v>
        <stp/>
        <stp>BINANCE</stp>
        <stp>WINGSETH</stp>
        <stp>spread</stp>
        <tr r="E304" s="3"/>
      </tp>
      <tp>
        <v>1.1999999999999999E-7</v>
        <stp/>
        <stp>BINANCE</stp>
        <stp>WINGSBTC</stp>
        <stp>spread</stp>
        <tr r="E145" s="3"/>
      </tp>
      <tp>
        <v>-2.5180000000000001E-2</v>
        <stp/>
        <stp>BINANCE</stp>
        <stp>LSKBNB</stp>
        <stp>PRICE%</stp>
        <tr r="D378" s="3"/>
      </tp>
      <tp>
        <v>-1.6660000000000001E-2</v>
        <stp/>
        <stp>BINANCE</stp>
        <stp>LSKBTC</stp>
        <stp>PRICE%</stp>
        <tr r="D266" s="3"/>
      </tp>
      <tp>
        <v>2.988E-2</v>
        <stp/>
        <stp>BINANCE</stp>
        <stp>ARKBTC</stp>
        <stp>PRICE%</stp>
        <tr r="D220" s="3"/>
      </tp>
      <tp>
        <v>-4.3720000000000002E-2</v>
        <stp/>
        <stp>BINANCE</stp>
        <stp>LSKETH</stp>
        <stp>PRICE%</stp>
        <tr r="D323" s="3"/>
      </tp>
      <tp>
        <v>-1.4789999999999999E-2</v>
        <stp/>
        <stp>BINANCE</stp>
        <stp>ARKETH</stp>
        <stp>PRICE%</stp>
        <tr r="D293" s="3"/>
      </tp>
      <tp>
        <v>4.16E-6</v>
        <stp/>
        <stp>BINANCE_24H</stp>
        <stp>trxbtc</stp>
        <stp>CLOSE</stp>
        <tr r="D11" s="1"/>
      </tp>
      <tp>
        <v>5.7089999999999997E-5</v>
        <stp/>
        <stp>BINANCE_24H</stp>
        <stp>xrpbtc</stp>
        <stp>CLOSE</stp>
        <tr r="D10" s="1"/>
      </tp>
      <tp>
        <v>7468.99</v>
        <stp/>
        <stp>BINANCE_DEPTH</stp>
        <stp>btcusdt</stp>
        <stp>BID_DEPTH</stp>
        <stp>4</stp>
        <tr r="B19" s="1"/>
      </tp>
      <tp>
        <v>7468.65</v>
        <stp/>
        <stp>BINANCE_DEPTH</stp>
        <stp>btcusdt</stp>
        <stp>BID_DEPTH</stp>
        <stp>5</stp>
        <tr r="B20" s="1"/>
      </tp>
      <tp>
        <v>7468.31</v>
        <stp/>
        <stp>BINANCE_DEPTH</stp>
        <stp>btcusdt</stp>
        <stp>BID_DEPTH</stp>
        <stp>6</stp>
        <tr r="B21" s="1"/>
      </tp>
      <tp>
        <v>7467.6</v>
        <stp/>
        <stp>BINANCE_DEPTH</stp>
        <stp>btcusdt</stp>
        <stp>BID_DEPTH</stp>
        <stp>7</stp>
        <tr r="B22" s="1"/>
      </tp>
      <tp>
        <v>7469.17</v>
        <stp/>
        <stp>BINANCE_DEPTH</stp>
        <stp>btcusdt</stp>
        <stp>BID_DEPTH</stp>
        <stp>0</stp>
        <tr r="B15" s="1"/>
      </tp>
      <tp>
        <v>7469.16</v>
        <stp/>
        <stp>BINANCE_DEPTH</stp>
        <stp>btcusdt</stp>
        <stp>BID_DEPTH</stp>
        <stp>1</stp>
        <tr r="B16" s="1"/>
      </tp>
      <tp>
        <v>7469.15</v>
        <stp/>
        <stp>BINANCE_DEPTH</stp>
        <stp>btcusdt</stp>
        <stp>BID_DEPTH</stp>
        <stp>2</stp>
        <tr r="B17" s="1"/>
      </tp>
      <tp>
        <v>7469</v>
        <stp/>
        <stp>BINANCE_DEPTH</stp>
        <stp>btcusdt</stp>
        <stp>BID_DEPTH</stp>
        <stp>3</stp>
        <tr r="B18" s="1"/>
      </tp>
      <tp>
        <v>7467.55</v>
        <stp/>
        <stp>BINANCE_DEPTH</stp>
        <stp>btcusdt</stp>
        <stp>BID_DEPTH</stp>
        <stp>8</stp>
        <tr r="B23" s="1"/>
      </tp>
      <tp>
        <v>7467.38</v>
        <stp/>
        <stp>BINANCE_DEPTH</stp>
        <stp>btcusdt</stp>
        <stp>BID_DEPTH</stp>
        <stp>9</stp>
        <tr r="B24" s="1"/>
      </tp>
      <tp>
        <v>1.4290000000000001E-2</v>
        <stp/>
        <stp>BINANCE</stp>
        <stp>ENJBNB</stp>
        <stp>PRICE%</stp>
        <tr r="D262" s="3"/>
      </tp>
      <tp>
        <v>1.227E-2</v>
        <stp/>
        <stp>BINANCE</stp>
        <stp>ENJBTC</stp>
        <stp>PRICE%</stp>
        <tr r="D48" s="3"/>
      </tp>
      <tp>
        <v>-8.9899999999999997E-3</v>
        <stp/>
        <stp>BINANCE</stp>
        <stp>ENJETH</stp>
        <stp>PRICE%</stp>
        <tr r="D92" s="3"/>
      </tp>
      <tp>
        <v>399.72</v>
        <stp/>
        <stp>GDAX</stp>
        <stp>ETH-USD</stp>
        <stp>open_24h</stp>
        <tr r="E3" s="2"/>
      </tp>
      <tp>
        <v>417.48</v>
        <stp/>
        <stp>BINANCE_24H</stp>
        <stp>ethusdt</stp>
        <stp>BID</stp>
        <tr r="I5" s="1"/>
      </tp>
      <tp>
        <v>7339.99</v>
        <stp/>
        <stp>GDAX</stp>
        <stp>BTC-USD</stp>
        <stp>open_24h</stp>
        <tr r="E4" s="2"/>
      </tp>
      <tp>
        <v>43315.928123136575</v>
        <stp/>
        <stp>BINANCE_TRADE</stp>
        <stp>xrpbtc</stp>
        <stp>TRADE_TIME</stp>
        <tr r="L20" s="1"/>
      </tp>
      <tp>
        <v>2E-8</v>
        <stp/>
        <stp>BINANCE</stp>
        <stp>NCASHETH</stp>
        <stp>spread</stp>
        <tr r="E49" s="3"/>
      </tp>
      <tp>
        <v>1.2E-5</v>
        <stp/>
        <stp>BINANCE</stp>
        <stp>NCASHBNB</stp>
        <stp>spread</stp>
        <tr r="E115" s="3"/>
      </tp>
      <tp>
        <v>1E-8</v>
        <stp/>
        <stp>BINANCE</stp>
        <stp>NCASHBTC</stp>
        <stp>spread</stp>
        <tr r="E31" s="3"/>
      </tp>
      <tp>
        <v>7474.81</v>
        <stp/>
        <stp>BINANCE_DEPTH</stp>
        <stp>btcusdt</stp>
        <stp>ASK_DEPTH</stp>
        <stp>9</stp>
        <tr r="D24" s="1"/>
      </tp>
      <tp>
        <v>7474.79</v>
        <stp/>
        <stp>BINANCE_DEPTH</stp>
        <stp>btcusdt</stp>
        <stp>ASK_DEPTH</stp>
        <stp>8</stp>
        <tr r="D23" s="1"/>
      </tp>
      <tp>
        <v>7472</v>
        <stp/>
        <stp>BINANCE_DEPTH</stp>
        <stp>btcusdt</stp>
        <stp>ASK_DEPTH</stp>
        <stp>3</stp>
        <tr r="D18" s="1"/>
      </tp>
      <tp>
        <v>7471.99</v>
        <stp/>
        <stp>BINANCE_DEPTH</stp>
        <stp>btcusdt</stp>
        <stp>ASK_DEPTH</stp>
        <stp>2</stp>
        <tr r="D17" s="1"/>
      </tp>
      <tp>
        <v>7470.71</v>
        <stp/>
        <stp>BINANCE_DEPTH</stp>
        <stp>btcusdt</stp>
        <stp>ASK_DEPTH</stp>
        <stp>1</stp>
        <tr r="D16" s="1"/>
      </tp>
      <tp>
        <v>7470</v>
        <stp/>
        <stp>BINANCE_DEPTH</stp>
        <stp>btcusdt</stp>
        <stp>ASK_DEPTH</stp>
        <stp>0</stp>
        <tr r="D15" s="1"/>
      </tp>
      <tp>
        <v>7473.81</v>
        <stp/>
        <stp>BINANCE_DEPTH</stp>
        <stp>btcusdt</stp>
        <stp>ASK_DEPTH</stp>
        <stp>7</stp>
        <tr r="D22" s="1"/>
      </tp>
      <tp>
        <v>7473.8</v>
        <stp/>
        <stp>BINANCE_DEPTH</stp>
        <stp>btcusdt</stp>
        <stp>ASK_DEPTH</stp>
        <stp>6</stp>
        <tr r="D21" s="1"/>
      </tp>
      <tp>
        <v>7472.99</v>
        <stp/>
        <stp>BINANCE_DEPTH</stp>
        <stp>btcusdt</stp>
        <stp>ASK_DEPTH</stp>
        <stp>5</stp>
        <tr r="D20" s="1"/>
      </tp>
      <tp>
        <v>7472.01</v>
        <stp/>
        <stp>BINANCE_DEPTH</stp>
        <stp>btcusdt</stp>
        <stp>ASK_DEPTH</stp>
        <stp>4</stp>
        <tr r="D19" s="1"/>
      </tp>
      <tp>
        <v>417.49</v>
        <stp/>
        <stp>BINANCE_24H</stp>
        <stp>ethusdt</stp>
        <stp>ASK</stp>
        <tr r="K5" s="1"/>
      </tp>
      <tp>
        <v>0.15351000000000001</v>
        <stp/>
        <stp>BINANCE</stp>
        <stp>AGIBNB</stp>
        <stp>PRICE%</stp>
        <tr r="D225" s="3"/>
      </tp>
      <tp>
        <v>0.14871000000000001</v>
        <stp/>
        <stp>BINANCE</stp>
        <stp>AGIBTC</stp>
        <stp>PRICE%</stp>
        <tr r="D52" s="3"/>
      </tp>
      <tp>
        <v>0.12145</v>
        <stp/>
        <stp>BINANCE</stp>
        <stp>AGIETH</stp>
        <stp>PRICE%</stp>
        <tr r="D113" s="3"/>
      </tp>
      <tp>
        <v>4.9999999999999998E-7</v>
        <stp/>
        <stp>BINANCE</stp>
        <stp>STRATBTC</stp>
        <stp>spread</stp>
        <tr r="E196" s="3"/>
      </tp>
      <tp>
        <v>3.4E-5</v>
        <stp/>
        <stp>BINANCE</stp>
        <stp>STRATETH</stp>
        <stp>spread</stp>
        <tr r="E299" s="3"/>
      </tp>
      <tp>
        <v>-7.5900000000000004E-3</v>
        <stp/>
        <stp>BINANCE</stp>
        <stp>MTHBTC</stp>
        <stp>PRICE%</stp>
        <tr r="D128" s="3"/>
      </tp>
      <tp>
        <v>2.5909999999999999E-2</v>
        <stp/>
        <stp>BINANCE</stp>
        <stp>ETHBTC</stp>
        <stp>PRICE%</stp>
        <tr r="D264" s="3"/>
      </tp>
      <tp>
        <v>-2.4279999999999999E-2</v>
        <stp/>
        <stp>BINANCE</stp>
        <stp>MTHETH</stp>
        <stp>PRICE%</stp>
        <tr r="D210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 D" refreshedDate="43315.894433680558" createdVersion="6" refreshedVersion="6" minRefreshableVersion="3" recordCount="384" xr:uid="{D3AEA334-E1B9-4710-A2CB-E86D5E80BB76}">
  <cacheSource type="worksheet">
    <worksheetSource ref="S5:T389" sheet="Sheet1"/>
  </cacheSource>
  <cacheFields count="2">
    <cacheField name="Primary" numFmtId="0">
      <sharedItems count="150">
        <s v="VEN"/>
        <s v="NPXS"/>
        <s v="HOT"/>
        <s v="VET"/>
        <s v="TRX"/>
        <s v="DENT"/>
        <s v="KEY"/>
        <s v="QKC"/>
        <s v="BCN"/>
        <s v="MFT"/>
        <s v="IOST"/>
        <s v="ADA"/>
        <s v="XVG"/>
        <s v="SC"/>
        <s v="XLM"/>
        <s v="NCASH"/>
        <s v="ZIL"/>
        <s v="STORM"/>
        <s v="XRP"/>
        <s v="DOCK"/>
        <s v="IOTX"/>
        <s v="FUN"/>
        <s v="RCN"/>
        <s v="POE"/>
        <s v="ENJ"/>
        <s v="SNT"/>
        <s v="VIB"/>
        <s v="AGI"/>
        <s v="IOTA"/>
        <s v="ARN"/>
        <s v="LEND"/>
        <s v="GTO"/>
        <s v="CVC"/>
        <s v="YOYO"/>
        <s v="CDT"/>
        <s v="TUSD"/>
        <s v="MANA"/>
        <s v="FUEL"/>
        <s v="LRC"/>
        <s v="DNT"/>
        <s v="ZRX"/>
        <s v="ICX"/>
        <s v="CND"/>
        <s v="EOS"/>
        <s v="TNB"/>
        <s v="WPR"/>
        <s v="DATA"/>
        <s v="BCPT"/>
        <s v="LOOM"/>
        <s v="RPX"/>
        <s v="CMT"/>
        <s v="SNGLS"/>
        <s v="WAN"/>
        <s v="QLC"/>
        <s v="REQ"/>
        <s v="XEM"/>
        <s v="BAT"/>
        <s v="OST"/>
        <s v="SYS"/>
        <s v="THETA"/>
        <s v="NANO"/>
        <s v="BQX"/>
        <s v="ONT"/>
        <s v="ADX"/>
        <s v="CHAT"/>
        <s v="LINK"/>
        <s v="POWR"/>
        <s v="QSP"/>
        <s v="POA"/>
        <s v="BTS"/>
        <s v="AION"/>
        <s v="BNBBTC"/>
        <s v="POLY"/>
        <s v="MTH"/>
        <s v="TNT"/>
        <s v="BLZ"/>
        <s v="ELF"/>
        <s v="SNM"/>
        <s v="SUB"/>
        <s v="VIBE"/>
        <s v="DLT"/>
        <s v="ETC"/>
        <s v="AST"/>
        <s v="ENG"/>
        <s v="ARDR"/>
        <s v="WINGS"/>
        <s v="NAS"/>
        <s v="BNBUSDT"/>
        <s v="KMD"/>
        <s v="AMB"/>
        <s v="APPC"/>
        <s v="MDA"/>
        <s v="GNT"/>
        <s v="BRD"/>
        <s v="SALT"/>
        <s v="NULS"/>
        <s v="WABI"/>
        <s v="INS"/>
        <s v="STORJ"/>
        <s v="WTC"/>
        <s v="NXS"/>
        <s v="WAVES"/>
        <s v="STRAT"/>
        <s v="PIVX"/>
        <s v="NEO"/>
        <s v="KNC"/>
        <s v="RLC"/>
        <s v="ICN"/>
        <s v="NAV"/>
        <s v="ARK"/>
        <s v="QTUM"/>
        <s v="TRIG"/>
        <s v="AE"/>
        <s v="STEEM"/>
        <s v="MTL"/>
        <s v="OMG"/>
        <s v="GRS"/>
        <s v="OAX"/>
        <s v="VIA"/>
        <s v="BNBETH"/>
        <s v="ETHUSDT"/>
        <s v="MOD"/>
        <s v="RDN"/>
        <s v="EDO"/>
        <s v="LTC"/>
        <s v="SKY"/>
        <s v="ETHBTC"/>
        <s v="LSK"/>
        <s v="PPT"/>
        <s v="LUN"/>
        <s v="HSR"/>
        <s v="EVX"/>
        <s v="GVT"/>
        <s v="MCO"/>
        <s v="NEBL"/>
        <s v="CLOAK"/>
        <s v="GXS"/>
        <s v="BCC"/>
        <s v="USDTBTC"/>
        <s v="REP"/>
        <s v="XMR"/>
        <s v="GAS"/>
        <s v="BTG"/>
        <s v="BNT"/>
        <s v="ZEN"/>
        <s v="ZEC"/>
        <s v="DASH"/>
        <s v="BCD"/>
        <s v="XZC"/>
        <s v="DGD"/>
      </sharedItems>
    </cacheField>
    <cacheField name="Quote" numFmtId="0">
      <sharedItems count="4">
        <s v="BNB"/>
        <s v="BTC"/>
        <s v="ETH"/>
        <s v="USD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">
  <r>
    <x v="0"/>
    <x v="0"/>
  </r>
  <r>
    <x v="0"/>
    <x v="1"/>
  </r>
  <r>
    <x v="0"/>
    <x v="2"/>
  </r>
  <r>
    <x v="0"/>
    <x v="3"/>
  </r>
  <r>
    <x v="1"/>
    <x v="1"/>
  </r>
  <r>
    <x v="2"/>
    <x v="1"/>
  </r>
  <r>
    <x v="3"/>
    <x v="1"/>
  </r>
  <r>
    <x v="3"/>
    <x v="3"/>
  </r>
  <r>
    <x v="2"/>
    <x v="2"/>
  </r>
  <r>
    <x v="4"/>
    <x v="3"/>
  </r>
  <r>
    <x v="5"/>
    <x v="1"/>
  </r>
  <r>
    <x v="6"/>
    <x v="1"/>
  </r>
  <r>
    <x v="1"/>
    <x v="2"/>
  </r>
  <r>
    <x v="7"/>
    <x v="1"/>
  </r>
  <r>
    <x v="4"/>
    <x v="1"/>
  </r>
  <r>
    <x v="8"/>
    <x v="1"/>
  </r>
  <r>
    <x v="9"/>
    <x v="1"/>
  </r>
  <r>
    <x v="3"/>
    <x v="2"/>
  </r>
  <r>
    <x v="10"/>
    <x v="1"/>
  </r>
  <r>
    <x v="11"/>
    <x v="3"/>
  </r>
  <r>
    <x v="12"/>
    <x v="1"/>
  </r>
  <r>
    <x v="13"/>
    <x v="1"/>
  </r>
  <r>
    <x v="14"/>
    <x v="1"/>
  </r>
  <r>
    <x v="11"/>
    <x v="1"/>
  </r>
  <r>
    <x v="9"/>
    <x v="2"/>
  </r>
  <r>
    <x v="15"/>
    <x v="1"/>
  </r>
  <r>
    <x v="16"/>
    <x v="1"/>
  </r>
  <r>
    <x v="17"/>
    <x v="1"/>
  </r>
  <r>
    <x v="18"/>
    <x v="1"/>
  </r>
  <r>
    <x v="19"/>
    <x v="1"/>
  </r>
  <r>
    <x v="3"/>
    <x v="0"/>
  </r>
  <r>
    <x v="5"/>
    <x v="2"/>
  </r>
  <r>
    <x v="18"/>
    <x v="3"/>
  </r>
  <r>
    <x v="14"/>
    <x v="3"/>
  </r>
  <r>
    <x v="4"/>
    <x v="2"/>
  </r>
  <r>
    <x v="20"/>
    <x v="1"/>
  </r>
  <r>
    <x v="21"/>
    <x v="1"/>
  </r>
  <r>
    <x v="22"/>
    <x v="1"/>
  </r>
  <r>
    <x v="23"/>
    <x v="1"/>
  </r>
  <r>
    <x v="8"/>
    <x v="2"/>
  </r>
  <r>
    <x v="6"/>
    <x v="2"/>
  </r>
  <r>
    <x v="12"/>
    <x v="2"/>
  </r>
  <r>
    <x v="24"/>
    <x v="1"/>
  </r>
  <r>
    <x v="15"/>
    <x v="2"/>
  </r>
  <r>
    <x v="25"/>
    <x v="1"/>
  </r>
  <r>
    <x v="26"/>
    <x v="1"/>
  </r>
  <r>
    <x v="27"/>
    <x v="1"/>
  </r>
  <r>
    <x v="28"/>
    <x v="1"/>
  </r>
  <r>
    <x v="28"/>
    <x v="3"/>
  </r>
  <r>
    <x v="7"/>
    <x v="2"/>
  </r>
  <r>
    <x v="29"/>
    <x v="1"/>
  </r>
  <r>
    <x v="20"/>
    <x v="2"/>
  </r>
  <r>
    <x v="10"/>
    <x v="2"/>
  </r>
  <r>
    <x v="30"/>
    <x v="1"/>
  </r>
  <r>
    <x v="31"/>
    <x v="1"/>
  </r>
  <r>
    <x v="8"/>
    <x v="0"/>
  </r>
  <r>
    <x v="11"/>
    <x v="2"/>
  </r>
  <r>
    <x v="16"/>
    <x v="2"/>
  </r>
  <r>
    <x v="32"/>
    <x v="1"/>
  </r>
  <r>
    <x v="13"/>
    <x v="2"/>
  </r>
  <r>
    <x v="33"/>
    <x v="1"/>
  </r>
  <r>
    <x v="34"/>
    <x v="2"/>
  </r>
  <r>
    <x v="35"/>
    <x v="3"/>
  </r>
  <r>
    <x v="17"/>
    <x v="2"/>
  </r>
  <r>
    <x v="36"/>
    <x v="1"/>
  </r>
  <r>
    <x v="37"/>
    <x v="1"/>
  </r>
  <r>
    <x v="38"/>
    <x v="1"/>
  </r>
  <r>
    <x v="39"/>
    <x v="1"/>
  </r>
  <r>
    <x v="40"/>
    <x v="1"/>
  </r>
  <r>
    <x v="34"/>
    <x v="1"/>
  </r>
  <r>
    <x v="41"/>
    <x v="3"/>
  </r>
  <r>
    <x v="42"/>
    <x v="1"/>
  </r>
  <r>
    <x v="43"/>
    <x v="3"/>
  </r>
  <r>
    <x v="41"/>
    <x v="1"/>
  </r>
  <r>
    <x v="11"/>
    <x v="0"/>
  </r>
  <r>
    <x v="44"/>
    <x v="1"/>
  </r>
  <r>
    <x v="45"/>
    <x v="1"/>
  </r>
  <r>
    <x v="46"/>
    <x v="1"/>
  </r>
  <r>
    <x v="47"/>
    <x v="1"/>
  </r>
  <r>
    <x v="48"/>
    <x v="1"/>
  </r>
  <r>
    <x v="19"/>
    <x v="2"/>
  </r>
  <r>
    <x v="49"/>
    <x v="1"/>
  </r>
  <r>
    <x v="50"/>
    <x v="1"/>
  </r>
  <r>
    <x v="18"/>
    <x v="2"/>
  </r>
  <r>
    <x v="51"/>
    <x v="1"/>
  </r>
  <r>
    <x v="43"/>
    <x v="1"/>
  </r>
  <r>
    <x v="24"/>
    <x v="2"/>
  </r>
  <r>
    <x v="52"/>
    <x v="1"/>
  </r>
  <r>
    <x v="53"/>
    <x v="1"/>
  </r>
  <r>
    <x v="54"/>
    <x v="1"/>
  </r>
  <r>
    <x v="23"/>
    <x v="2"/>
  </r>
  <r>
    <x v="21"/>
    <x v="2"/>
  </r>
  <r>
    <x v="55"/>
    <x v="1"/>
  </r>
  <r>
    <x v="16"/>
    <x v="0"/>
  </r>
  <r>
    <x v="56"/>
    <x v="1"/>
  </r>
  <r>
    <x v="14"/>
    <x v="2"/>
  </r>
  <r>
    <x v="57"/>
    <x v="1"/>
  </r>
  <r>
    <x v="58"/>
    <x v="1"/>
  </r>
  <r>
    <x v="35"/>
    <x v="2"/>
  </r>
  <r>
    <x v="59"/>
    <x v="1"/>
  </r>
  <r>
    <x v="60"/>
    <x v="1"/>
  </r>
  <r>
    <x v="9"/>
    <x v="0"/>
  </r>
  <r>
    <x v="35"/>
    <x v="1"/>
  </r>
  <r>
    <x v="61"/>
    <x v="1"/>
  </r>
  <r>
    <x v="62"/>
    <x v="3"/>
  </r>
  <r>
    <x v="63"/>
    <x v="1"/>
  </r>
  <r>
    <x v="64"/>
    <x v="1"/>
  </r>
  <r>
    <x v="27"/>
    <x v="2"/>
  </r>
  <r>
    <x v="28"/>
    <x v="2"/>
  </r>
  <r>
    <x v="15"/>
    <x v="0"/>
  </r>
  <r>
    <x v="65"/>
    <x v="1"/>
  </r>
  <r>
    <x v="66"/>
    <x v="1"/>
  </r>
  <r>
    <x v="67"/>
    <x v="1"/>
  </r>
  <r>
    <x v="30"/>
    <x v="2"/>
  </r>
  <r>
    <x v="68"/>
    <x v="1"/>
  </r>
  <r>
    <x v="13"/>
    <x v="0"/>
  </r>
  <r>
    <x v="69"/>
    <x v="1"/>
  </r>
  <r>
    <x v="70"/>
    <x v="1"/>
  </r>
  <r>
    <x v="71"/>
    <x v="1"/>
  </r>
  <r>
    <x v="48"/>
    <x v="2"/>
  </r>
  <r>
    <x v="72"/>
    <x v="1"/>
  </r>
  <r>
    <x v="26"/>
    <x v="2"/>
  </r>
  <r>
    <x v="73"/>
    <x v="1"/>
  </r>
  <r>
    <x v="37"/>
    <x v="2"/>
  </r>
  <r>
    <x v="74"/>
    <x v="1"/>
  </r>
  <r>
    <x v="75"/>
    <x v="1"/>
  </r>
  <r>
    <x v="76"/>
    <x v="1"/>
  </r>
  <r>
    <x v="31"/>
    <x v="2"/>
  </r>
  <r>
    <x v="77"/>
    <x v="1"/>
  </r>
  <r>
    <x v="78"/>
    <x v="1"/>
  </r>
  <r>
    <x v="79"/>
    <x v="1"/>
  </r>
  <r>
    <x v="80"/>
    <x v="1"/>
  </r>
  <r>
    <x v="81"/>
    <x v="3"/>
  </r>
  <r>
    <x v="82"/>
    <x v="1"/>
  </r>
  <r>
    <x v="83"/>
    <x v="1"/>
  </r>
  <r>
    <x v="62"/>
    <x v="1"/>
  </r>
  <r>
    <x v="14"/>
    <x v="0"/>
  </r>
  <r>
    <x v="84"/>
    <x v="1"/>
  </r>
  <r>
    <x v="36"/>
    <x v="2"/>
  </r>
  <r>
    <x v="85"/>
    <x v="1"/>
  </r>
  <r>
    <x v="86"/>
    <x v="1"/>
  </r>
  <r>
    <x v="87"/>
    <x v="3"/>
  </r>
  <r>
    <x v="88"/>
    <x v="1"/>
  </r>
  <r>
    <x v="38"/>
    <x v="2"/>
  </r>
  <r>
    <x v="56"/>
    <x v="2"/>
  </r>
  <r>
    <x v="50"/>
    <x v="2"/>
  </r>
  <r>
    <x v="54"/>
    <x v="2"/>
  </r>
  <r>
    <x v="89"/>
    <x v="1"/>
  </r>
  <r>
    <x v="90"/>
    <x v="1"/>
  </r>
  <r>
    <x v="39"/>
    <x v="2"/>
  </r>
  <r>
    <x v="41"/>
    <x v="2"/>
  </r>
  <r>
    <x v="18"/>
    <x v="0"/>
  </r>
  <r>
    <x v="45"/>
    <x v="2"/>
  </r>
  <r>
    <x v="91"/>
    <x v="1"/>
  </r>
  <r>
    <x v="44"/>
    <x v="2"/>
  </r>
  <r>
    <x v="81"/>
    <x v="1"/>
  </r>
  <r>
    <x v="76"/>
    <x v="2"/>
  </r>
  <r>
    <x v="92"/>
    <x v="1"/>
  </r>
  <r>
    <x v="42"/>
    <x v="2"/>
  </r>
  <r>
    <x v="22"/>
    <x v="2"/>
  </r>
  <r>
    <x v="93"/>
    <x v="1"/>
  </r>
  <r>
    <x v="61"/>
    <x v="2"/>
  </r>
  <r>
    <x v="68"/>
    <x v="2"/>
  </r>
  <r>
    <x v="40"/>
    <x v="2"/>
  </r>
  <r>
    <x v="59"/>
    <x v="2"/>
  </r>
  <r>
    <x v="65"/>
    <x v="2"/>
  </r>
  <r>
    <x v="52"/>
    <x v="2"/>
  </r>
  <r>
    <x v="94"/>
    <x v="1"/>
  </r>
  <r>
    <x v="95"/>
    <x v="1"/>
  </r>
  <r>
    <x v="55"/>
    <x v="2"/>
  </r>
  <r>
    <x v="32"/>
    <x v="2"/>
  </r>
  <r>
    <x v="96"/>
    <x v="1"/>
  </r>
  <r>
    <x v="46"/>
    <x v="2"/>
  </r>
  <r>
    <x v="86"/>
    <x v="2"/>
  </r>
  <r>
    <x v="48"/>
    <x v="0"/>
  </r>
  <r>
    <x v="25"/>
    <x v="2"/>
  </r>
  <r>
    <x v="49"/>
    <x v="2"/>
  </r>
  <r>
    <x v="33"/>
    <x v="0"/>
  </r>
  <r>
    <x v="33"/>
    <x v="2"/>
  </r>
  <r>
    <x v="89"/>
    <x v="2"/>
  </r>
  <r>
    <x v="97"/>
    <x v="1"/>
  </r>
  <r>
    <x v="49"/>
    <x v="0"/>
  </r>
  <r>
    <x v="17"/>
    <x v="0"/>
  </r>
  <r>
    <x v="98"/>
    <x v="1"/>
  </r>
  <r>
    <x v="99"/>
    <x v="1"/>
  </r>
  <r>
    <x v="64"/>
    <x v="2"/>
  </r>
  <r>
    <x v="47"/>
    <x v="2"/>
  </r>
  <r>
    <x v="51"/>
    <x v="2"/>
  </r>
  <r>
    <x v="100"/>
    <x v="1"/>
  </r>
  <r>
    <x v="101"/>
    <x v="1"/>
  </r>
  <r>
    <x v="102"/>
    <x v="1"/>
  </r>
  <r>
    <x v="58"/>
    <x v="2"/>
  </r>
  <r>
    <x v="28"/>
    <x v="0"/>
  </r>
  <r>
    <x v="74"/>
    <x v="2"/>
  </r>
  <r>
    <x v="103"/>
    <x v="1"/>
  </r>
  <r>
    <x v="69"/>
    <x v="2"/>
  </r>
  <r>
    <x v="57"/>
    <x v="2"/>
  </r>
  <r>
    <x v="42"/>
    <x v="0"/>
  </r>
  <r>
    <x v="67"/>
    <x v="2"/>
  </r>
  <r>
    <x v="31"/>
    <x v="0"/>
  </r>
  <r>
    <x v="82"/>
    <x v="2"/>
  </r>
  <r>
    <x v="66"/>
    <x v="2"/>
  </r>
  <r>
    <x v="95"/>
    <x v="3"/>
  </r>
  <r>
    <x v="104"/>
    <x v="3"/>
  </r>
  <r>
    <x v="73"/>
    <x v="2"/>
  </r>
  <r>
    <x v="105"/>
    <x v="1"/>
  </r>
  <r>
    <x v="70"/>
    <x v="2"/>
  </r>
  <r>
    <x v="56"/>
    <x v="0"/>
  </r>
  <r>
    <x v="55"/>
    <x v="0"/>
  </r>
  <r>
    <x v="53"/>
    <x v="2"/>
  </r>
  <r>
    <x v="106"/>
    <x v="1"/>
  </r>
  <r>
    <x v="107"/>
    <x v="1"/>
  </r>
  <r>
    <x v="108"/>
    <x v="1"/>
  </r>
  <r>
    <x v="104"/>
    <x v="1"/>
  </r>
  <r>
    <x v="109"/>
    <x v="1"/>
  </r>
  <r>
    <x v="110"/>
    <x v="3"/>
  </r>
  <r>
    <x v="41"/>
    <x v="0"/>
  </r>
  <r>
    <x v="111"/>
    <x v="1"/>
  </r>
  <r>
    <x v="92"/>
    <x v="2"/>
  </r>
  <r>
    <x v="27"/>
    <x v="0"/>
  </r>
  <r>
    <x v="77"/>
    <x v="2"/>
  </r>
  <r>
    <x v="112"/>
    <x v="1"/>
  </r>
  <r>
    <x v="113"/>
    <x v="1"/>
  </r>
  <r>
    <x v="114"/>
    <x v="1"/>
  </r>
  <r>
    <x v="60"/>
    <x v="2"/>
  </r>
  <r>
    <x v="75"/>
    <x v="2"/>
  </r>
  <r>
    <x v="22"/>
    <x v="0"/>
  </r>
  <r>
    <x v="115"/>
    <x v="1"/>
  </r>
  <r>
    <x v="78"/>
    <x v="2"/>
  </r>
  <r>
    <x v="68"/>
    <x v="0"/>
  </r>
  <r>
    <x v="50"/>
    <x v="0"/>
  </r>
  <r>
    <x v="116"/>
    <x v="1"/>
  </r>
  <r>
    <x v="117"/>
    <x v="1"/>
  </r>
  <r>
    <x v="118"/>
    <x v="1"/>
  </r>
  <r>
    <x v="62"/>
    <x v="2"/>
  </r>
  <r>
    <x v="119"/>
    <x v="2"/>
  </r>
  <r>
    <x v="32"/>
    <x v="0"/>
  </r>
  <r>
    <x v="43"/>
    <x v="2"/>
  </r>
  <r>
    <x v="120"/>
    <x v="3"/>
  </r>
  <r>
    <x v="121"/>
    <x v="1"/>
  </r>
  <r>
    <x v="80"/>
    <x v="2"/>
  </r>
  <r>
    <x v="53"/>
    <x v="0"/>
  </r>
  <r>
    <x v="88"/>
    <x v="2"/>
  </r>
  <r>
    <x v="122"/>
    <x v="1"/>
  </r>
  <r>
    <x v="96"/>
    <x v="2"/>
  </r>
  <r>
    <x v="123"/>
    <x v="1"/>
  </r>
  <r>
    <x v="84"/>
    <x v="2"/>
  </r>
  <r>
    <x v="79"/>
    <x v="2"/>
  </r>
  <r>
    <x v="47"/>
    <x v="0"/>
  </r>
  <r>
    <x v="67"/>
    <x v="0"/>
  </r>
  <r>
    <x v="81"/>
    <x v="2"/>
  </r>
  <r>
    <x v="124"/>
    <x v="1"/>
  </r>
  <r>
    <x v="58"/>
    <x v="0"/>
  </r>
  <r>
    <x v="124"/>
    <x v="3"/>
  </r>
  <r>
    <x v="110"/>
    <x v="1"/>
  </r>
  <r>
    <x v="90"/>
    <x v="2"/>
  </r>
  <r>
    <x v="24"/>
    <x v="0"/>
  </r>
  <r>
    <x v="125"/>
    <x v="1"/>
  </r>
  <r>
    <x v="126"/>
    <x v="1"/>
  </r>
  <r>
    <x v="105"/>
    <x v="2"/>
  </r>
  <r>
    <x v="127"/>
    <x v="1"/>
  </r>
  <r>
    <x v="128"/>
    <x v="1"/>
  </r>
  <r>
    <x v="129"/>
    <x v="1"/>
  </r>
  <r>
    <x v="57"/>
    <x v="0"/>
  </r>
  <r>
    <x v="130"/>
    <x v="1"/>
  </r>
  <r>
    <x v="63"/>
    <x v="2"/>
  </r>
  <r>
    <x v="131"/>
    <x v="1"/>
  </r>
  <r>
    <x v="94"/>
    <x v="2"/>
  </r>
  <r>
    <x v="83"/>
    <x v="2"/>
  </r>
  <r>
    <x v="97"/>
    <x v="2"/>
  </r>
  <r>
    <x v="72"/>
    <x v="0"/>
  </r>
  <r>
    <x v="132"/>
    <x v="1"/>
  </r>
  <r>
    <x v="43"/>
    <x v="0"/>
  </r>
  <r>
    <x v="133"/>
    <x v="1"/>
  </r>
  <r>
    <x v="69"/>
    <x v="0"/>
  </r>
  <r>
    <x v="134"/>
    <x v="1"/>
  </r>
  <r>
    <x v="92"/>
    <x v="0"/>
  </r>
  <r>
    <x v="99"/>
    <x v="2"/>
  </r>
  <r>
    <x v="122"/>
    <x v="2"/>
  </r>
  <r>
    <x v="112"/>
    <x v="2"/>
  </r>
  <r>
    <x v="52"/>
    <x v="0"/>
  </r>
  <r>
    <x v="59"/>
    <x v="0"/>
  </r>
  <r>
    <x v="115"/>
    <x v="2"/>
  </r>
  <r>
    <x v="100"/>
    <x v="0"/>
  </r>
  <r>
    <x v="103"/>
    <x v="2"/>
  </r>
  <r>
    <x v="107"/>
    <x v="2"/>
  </r>
  <r>
    <x v="60"/>
    <x v="0"/>
  </r>
  <r>
    <x v="109"/>
    <x v="2"/>
  </r>
  <r>
    <x v="62"/>
    <x v="0"/>
  </r>
  <r>
    <x v="89"/>
    <x v="0"/>
  </r>
  <r>
    <x v="80"/>
    <x v="0"/>
  </r>
  <r>
    <x v="70"/>
    <x v="0"/>
  </r>
  <r>
    <x v="63"/>
    <x v="0"/>
  </r>
  <r>
    <x v="102"/>
    <x v="2"/>
  </r>
  <r>
    <x v="98"/>
    <x v="2"/>
  </r>
  <r>
    <x v="66"/>
    <x v="0"/>
  </r>
  <r>
    <x v="135"/>
    <x v="1"/>
  </r>
  <r>
    <x v="136"/>
    <x v="1"/>
  </r>
  <r>
    <x v="85"/>
    <x v="2"/>
  </r>
  <r>
    <x v="137"/>
    <x v="3"/>
  </r>
  <r>
    <x v="75"/>
    <x v="0"/>
  </r>
  <r>
    <x v="106"/>
    <x v="2"/>
  </r>
  <r>
    <x v="113"/>
    <x v="2"/>
  </r>
  <r>
    <x v="90"/>
    <x v="0"/>
  </r>
  <r>
    <x v="138"/>
    <x v="1"/>
  </r>
  <r>
    <x v="35"/>
    <x v="0"/>
  </r>
  <r>
    <x v="101"/>
    <x v="2"/>
  </r>
  <r>
    <x v="96"/>
    <x v="0"/>
  </r>
  <r>
    <x v="128"/>
    <x v="2"/>
  </r>
  <r>
    <x v="81"/>
    <x v="0"/>
  </r>
  <r>
    <x v="95"/>
    <x v="2"/>
  </r>
  <r>
    <x v="100"/>
    <x v="2"/>
  </r>
  <r>
    <x v="139"/>
    <x v="1"/>
  </r>
  <r>
    <x v="104"/>
    <x v="2"/>
  </r>
  <r>
    <x v="93"/>
    <x v="2"/>
  </r>
  <r>
    <x v="140"/>
    <x v="1"/>
  </r>
  <r>
    <x v="141"/>
    <x v="1"/>
  </r>
  <r>
    <x v="127"/>
    <x v="2"/>
  </r>
  <r>
    <x v="84"/>
    <x v="0"/>
  </r>
  <r>
    <x v="29"/>
    <x v="2"/>
  </r>
  <r>
    <x v="108"/>
    <x v="2"/>
  </r>
  <r>
    <x v="121"/>
    <x v="2"/>
  </r>
  <r>
    <x v="116"/>
    <x v="2"/>
  </r>
  <r>
    <x v="103"/>
    <x v="0"/>
  </r>
  <r>
    <x v="142"/>
    <x v="1"/>
  </r>
  <r>
    <x v="111"/>
    <x v="2"/>
  </r>
  <r>
    <x v="143"/>
    <x v="1"/>
  </r>
  <r>
    <x v="117"/>
    <x v="2"/>
  </r>
  <r>
    <x v="108"/>
    <x v="0"/>
  </r>
  <r>
    <x v="136"/>
    <x v="2"/>
  </r>
  <r>
    <x v="110"/>
    <x v="2"/>
  </r>
  <r>
    <x v="114"/>
    <x v="2"/>
  </r>
  <r>
    <x v="95"/>
    <x v="0"/>
  </r>
  <r>
    <x v="99"/>
    <x v="0"/>
  </r>
  <r>
    <x v="91"/>
    <x v="2"/>
  </r>
  <r>
    <x v="137"/>
    <x v="1"/>
  </r>
  <r>
    <x v="131"/>
    <x v="2"/>
  </r>
  <r>
    <x v="118"/>
    <x v="2"/>
  </r>
  <r>
    <x v="134"/>
    <x v="2"/>
  </r>
  <r>
    <x v="113"/>
    <x v="0"/>
  </r>
  <r>
    <x v="101"/>
    <x v="0"/>
  </r>
  <r>
    <x v="93"/>
    <x v="0"/>
  </r>
  <r>
    <x v="143"/>
    <x v="2"/>
  </r>
  <r>
    <x v="133"/>
    <x v="2"/>
  </r>
  <r>
    <x v="125"/>
    <x v="2"/>
  </r>
  <r>
    <x v="144"/>
    <x v="1"/>
  </r>
  <r>
    <x v="145"/>
    <x v="1"/>
  </r>
  <r>
    <x v="118"/>
    <x v="0"/>
  </r>
  <r>
    <x v="123"/>
    <x v="2"/>
  </r>
  <r>
    <x v="146"/>
    <x v="1"/>
  </r>
  <r>
    <x v="147"/>
    <x v="1"/>
  </r>
  <r>
    <x v="104"/>
    <x v="0"/>
  </r>
  <r>
    <x v="148"/>
    <x v="1"/>
  </r>
  <r>
    <x v="135"/>
    <x v="2"/>
  </r>
  <r>
    <x v="112"/>
    <x v="0"/>
  </r>
  <r>
    <x v="130"/>
    <x v="2"/>
  </r>
  <r>
    <x v="111"/>
    <x v="0"/>
  </r>
  <r>
    <x v="86"/>
    <x v="0"/>
  </r>
  <r>
    <x v="106"/>
    <x v="0"/>
  </r>
  <r>
    <x v="124"/>
    <x v="2"/>
  </r>
  <r>
    <x v="132"/>
    <x v="2"/>
  </r>
  <r>
    <x v="122"/>
    <x v="0"/>
  </r>
  <r>
    <x v="124"/>
    <x v="0"/>
  </r>
  <r>
    <x v="133"/>
    <x v="0"/>
  </r>
  <r>
    <x v="110"/>
    <x v="0"/>
  </r>
  <r>
    <x v="129"/>
    <x v="2"/>
  </r>
  <r>
    <x v="142"/>
    <x v="2"/>
  </r>
  <r>
    <x v="125"/>
    <x v="0"/>
  </r>
  <r>
    <x v="149"/>
    <x v="1"/>
  </r>
  <r>
    <x v="134"/>
    <x v="0"/>
  </r>
  <r>
    <x v="145"/>
    <x v="2"/>
  </r>
  <r>
    <x v="139"/>
    <x v="2"/>
  </r>
  <r>
    <x v="127"/>
    <x v="0"/>
  </r>
  <r>
    <x v="149"/>
    <x v="2"/>
  </r>
  <r>
    <x v="140"/>
    <x v="2"/>
  </r>
  <r>
    <x v="144"/>
    <x v="2"/>
  </r>
  <r>
    <x v="147"/>
    <x v="2"/>
  </r>
  <r>
    <x v="148"/>
    <x v="2"/>
  </r>
  <r>
    <x v="146"/>
    <x v="2"/>
  </r>
  <r>
    <x v="137"/>
    <x v="2"/>
  </r>
  <r>
    <x v="144"/>
    <x v="0"/>
  </r>
  <r>
    <x v="139"/>
    <x v="0"/>
  </r>
  <r>
    <x v="137"/>
    <x v="0"/>
  </r>
  <r>
    <x v="14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50DE82-287B-4E35-87C2-C41B7A605CD1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54" firstHeaderRow="1" firstDataRow="1" firstDataCol="1" rowPageCount="1" colPageCount="1"/>
  <pivotFields count="2">
    <pivotField axis="axisRow" showAll="0">
      <items count="151">
        <item x="11"/>
        <item x="63"/>
        <item x="112"/>
        <item x="27"/>
        <item x="70"/>
        <item x="89"/>
        <item x="90"/>
        <item x="84"/>
        <item x="109"/>
        <item x="29"/>
        <item x="82"/>
        <item x="56"/>
        <item x="137"/>
        <item x="147"/>
        <item x="8"/>
        <item x="47"/>
        <item x="75"/>
        <item x="71"/>
        <item x="119"/>
        <item x="87"/>
        <item x="143"/>
        <item x="61"/>
        <item x="93"/>
        <item x="142"/>
        <item x="69"/>
        <item x="34"/>
        <item x="64"/>
        <item x="135"/>
        <item x="50"/>
        <item x="42"/>
        <item x="32"/>
        <item x="146"/>
        <item x="46"/>
        <item x="5"/>
        <item x="149"/>
        <item x="80"/>
        <item x="39"/>
        <item x="19"/>
        <item x="123"/>
        <item x="76"/>
        <item x="83"/>
        <item x="24"/>
        <item x="43"/>
        <item x="81"/>
        <item x="126"/>
        <item x="120"/>
        <item x="131"/>
        <item x="37"/>
        <item x="21"/>
        <item x="141"/>
        <item x="92"/>
        <item x="116"/>
        <item x="31"/>
        <item x="132"/>
        <item x="136"/>
        <item x="2"/>
        <item x="130"/>
        <item x="107"/>
        <item x="41"/>
        <item x="97"/>
        <item x="10"/>
        <item x="28"/>
        <item x="20"/>
        <item x="6"/>
        <item x="88"/>
        <item x="105"/>
        <item x="30"/>
        <item x="65"/>
        <item x="48"/>
        <item x="38"/>
        <item x="127"/>
        <item x="124"/>
        <item x="129"/>
        <item x="36"/>
        <item x="133"/>
        <item x="91"/>
        <item x="9"/>
        <item x="121"/>
        <item x="73"/>
        <item x="114"/>
        <item x="60"/>
        <item x="86"/>
        <item x="108"/>
        <item x="15"/>
        <item x="134"/>
        <item x="104"/>
        <item x="1"/>
        <item x="95"/>
        <item x="100"/>
        <item x="117"/>
        <item x="115"/>
        <item x="62"/>
        <item x="57"/>
        <item x="103"/>
        <item x="68"/>
        <item x="23"/>
        <item x="72"/>
        <item x="66"/>
        <item x="128"/>
        <item x="7"/>
        <item x="53"/>
        <item x="67"/>
        <item x="110"/>
        <item x="22"/>
        <item x="122"/>
        <item x="139"/>
        <item x="54"/>
        <item x="106"/>
        <item x="49"/>
        <item x="94"/>
        <item x="13"/>
        <item x="125"/>
        <item x="51"/>
        <item x="77"/>
        <item x="25"/>
        <item x="113"/>
        <item x="98"/>
        <item x="17"/>
        <item x="102"/>
        <item x="78"/>
        <item x="58"/>
        <item x="59"/>
        <item x="44"/>
        <item x="74"/>
        <item x="111"/>
        <item x="4"/>
        <item x="35"/>
        <item x="138"/>
        <item x="0"/>
        <item x="3"/>
        <item x="118"/>
        <item x="26"/>
        <item x="79"/>
        <item x="96"/>
        <item x="52"/>
        <item x="101"/>
        <item x="85"/>
        <item x="45"/>
        <item x="99"/>
        <item x="55"/>
        <item x="14"/>
        <item x="140"/>
        <item x="18"/>
        <item x="12"/>
        <item x="148"/>
        <item x="33"/>
        <item x="145"/>
        <item x="144"/>
        <item x="16"/>
        <item x="40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1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 t="grand">
      <x/>
    </i>
  </rowItems>
  <colItems count="1">
    <i/>
  </colItem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86895-C996-45BB-9461-8033276EAF8D}" name="Table1" displayName="Table1" ref="A4:D11" totalsRowShown="0" dataDxfId="65" dataCellStyle="Comma">
  <autoFilter ref="A4:D11" xr:uid="{C4F49F7D-8667-4D6B-AD96-B004DDF9E1A6}"/>
  <tableColumns count="4">
    <tableColumn id="1" xr3:uid="{3DCAC593-21E4-456C-93D1-EEDC8340EA91}" name="SYMBOL"/>
    <tableColumn id="2" xr3:uid="{BD1F10D1-4516-437C-A019-01CE2442BC76}" name="LOW" dataDxfId="64" totalsRowDxfId="63" dataCellStyle="Comma">
      <calculatedColumnFormula>RTD(progId,,BINANCE,$A5,B$4)</calculatedColumnFormula>
    </tableColumn>
    <tableColumn id="3" xr3:uid="{91943E91-93A3-432F-90A1-9A812A7495A3}" name="HIGH" dataDxfId="62" totalsRowDxfId="61" dataCellStyle="Comma">
      <calculatedColumnFormula>RTD(progId,,BINANCE,$A5,C$4)</calculatedColumnFormula>
    </tableColumn>
    <tableColumn id="4" xr3:uid="{16B5E286-FCD6-42DD-AD70-936F5453E647}" name="CLOSE" dataDxfId="60" totalsRowDxfId="59" dataCellStyle="Comma">
      <calculatedColumnFormula>RTD(progId,,BINANCE,$A5,D$4)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3E15AA-864E-4171-85AC-CA73EF3D952A}" name="Table3" displayName="Table3" ref="A14:E24" totalsRowShown="0" dataDxfId="58" dataCellStyle="Comma">
  <autoFilter ref="A14:E24" xr:uid="{9B5750BD-A8BF-49B3-8CCE-E75F6CB95AEF}"/>
  <tableColumns count="5">
    <tableColumn id="1" xr3:uid="{024D3077-4CB4-423F-9919-17E1D03B62EF}" name="BID_DEPTH_SIZE" dataDxfId="57" dataCellStyle="20% - Accent6">
      <calculatedColumnFormula>RTD(progId,,BINANCE_DEPTH,$C$14,A$14,$C15)</calculatedColumnFormula>
    </tableColumn>
    <tableColumn id="2" xr3:uid="{A846FBD5-F5D1-42A6-9B15-E4F95F35D0D8}" name="BID_DEPTH" dataDxfId="56" dataCellStyle="20% - Accent6">
      <calculatedColumnFormula>RTD(progId,,BINANCE_DEPTH,$C$14,B$14,$C15)</calculatedColumnFormula>
    </tableColumn>
    <tableColumn id="3" xr3:uid="{61C19639-7D28-4B92-A8B2-CB2407C53DA3}" name="btcusdt" dataDxfId="55"/>
    <tableColumn id="4" xr3:uid="{26E73E79-2351-4AA2-B059-B8FBF5772528}" name="ASK_DEPTH" dataDxfId="54" dataCellStyle="20% - Accent2">
      <calculatedColumnFormula>RTD(progId,,BINANCE_DEPTH,$C$14,D$14,$C15)</calculatedColumnFormula>
    </tableColumn>
    <tableColumn id="5" xr3:uid="{4F75757B-DFD1-4B07-AFA1-EC3E611607E7}" name="ASK_DEPTH_SIZE" dataDxfId="53" dataCellStyle="20% - Accent2">
      <calculatedColumnFormula>RTD(progId,,BINANCE_DEPTH,$C$14,E$14,$C15)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A08BD9-49E7-43D9-9107-498554C9DD86}" name="Table4" displayName="Table4" ref="G14:L21" totalsRowShown="0" dataDxfId="52" tableBorderDxfId="51" dataCellStyle="Comma">
  <autoFilter ref="G14:L21" xr:uid="{A420389B-2E6A-4F02-A7C2-6691F84309DB}"/>
  <tableColumns count="6">
    <tableColumn id="1" xr3:uid="{4DF9B9E1-1E83-4EF7-84C1-2078EE821C9B}" name="SYMBOL"/>
    <tableColumn id="2" xr3:uid="{7A9D1BD2-CDED-4716-A77F-64066BF610F2}" name="TRADE_ID" dataDxfId="50" dataCellStyle="Comma">
      <calculatedColumnFormula>RTD(progId,,BINACE_TRADE,$G15,H$14)</calculatedColumnFormula>
    </tableColumn>
    <tableColumn id="3" xr3:uid="{354287B4-D1D8-44B9-86FB-9FB34A18D99C}" name="PRICE" dataDxfId="49" dataCellStyle="Comma">
      <calculatedColumnFormula>RTD(progId,,BINACE_TRADE,$G15,I$14)</calculatedColumnFormula>
    </tableColumn>
    <tableColumn id="4" xr3:uid="{8697802C-B742-4C06-809E-A6FC0FE7CCD5}" name="QUANTITY" dataDxfId="48" dataCellStyle="Comma">
      <calculatedColumnFormula>RTD(progId,,BINACE_TRADE,$G15,J$14)</calculatedColumnFormula>
    </tableColumn>
    <tableColumn id="7" xr3:uid="{4B2C6341-2C08-42AC-B29F-1942A6C5C0B8}" name="BUYER_IS_MAKER" dataDxfId="47" dataCellStyle="Comma">
      <calculatedColumnFormula>RTD(progId,,BINACE_TRADE,$G15,K$14)</calculatedColumnFormula>
    </tableColumn>
    <tableColumn id="11" xr3:uid="{B43DE4EC-1073-4EE5-AFA6-29717F6887CA}" name="TRADE_TIME" dataDxfId="46" dataCellStyle="Comma">
      <calculatedColumnFormula>RTD(progId,,BINACE_TRADE,$G15,L$14)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49DF2E-F96A-49C0-ABBE-71A8697FFDC0}" name="Table6" displayName="Table6" ref="A29:Q32" totalsRowShown="0" dataDxfId="45" tableBorderDxfId="44" dataCellStyle="Comma">
  <autoFilter ref="A29:Q32" xr:uid="{BD9601BD-F222-4DBD-B404-C68EB6A96569}"/>
  <tableColumns count="17">
    <tableColumn id="1" xr3:uid="{A75C3BB9-BD50-4A86-92A6-228C26DADEC8}" name="SYMBOL"/>
    <tableColumn id="2" xr3:uid="{271F2E56-459C-4325-9A04-1A9F5B3B7F43}" name="OPEN" dataDxfId="43" dataCellStyle="Comma">
      <calculatedColumnFormula>RTD(progId,,BINANCE_CANDLE,$A30,B$29,$D$28)</calculatedColumnFormula>
    </tableColumn>
    <tableColumn id="3" xr3:uid="{8996362D-BF62-4A19-8C47-D07BB4C877F0}" name="HIGH" dataDxfId="42" dataCellStyle="Comma">
      <calculatedColumnFormula>RTD(progId,,BINANCE_CANDLE,$A30,C$29,$D$28)</calculatedColumnFormula>
    </tableColumn>
    <tableColumn id="4" xr3:uid="{77448F41-FF9F-43E6-9CB3-48B1AFE42AEB}" name="LOW" dataDxfId="41" dataCellStyle="Comma">
      <calculatedColumnFormula>RTD(progId,,BINANCE_CANDLE,$A30,D$29,$D$28)</calculatedColumnFormula>
    </tableColumn>
    <tableColumn id="5" xr3:uid="{1CBFA155-B8FA-4A1A-9482-672E8069C9E1}" name="CLOSE" dataDxfId="40" dataCellStyle="Comma">
      <calculatedColumnFormula>RTD(progId,,BINANCE_CANDLE,$A30,E$29,$D$28)</calculatedColumnFormula>
    </tableColumn>
    <tableColumn id="6" xr3:uid="{E40AE6FA-10C3-45A4-A49A-5936433E60C5}" name="OPEN_TIME" dataDxfId="39" dataCellStyle="Comma">
      <calculatedColumnFormula>RTD(progId,,BINANCE_CANDLE,$A30,F$29,$D$28)</calculatedColumnFormula>
    </tableColumn>
    <tableColumn id="7" xr3:uid="{429829C2-0F7D-49C8-AC77-925D4DCC80B5}" name="CLOSE_TIME" dataDxfId="38" dataCellStyle="Comma">
      <calculatedColumnFormula>RTD(progId,,BINANCE_CANDLE,$A30,G$29,$D$28)</calculatedColumnFormula>
    </tableColumn>
    <tableColumn id="8" xr3:uid="{882827BB-E1D4-4F9A-A943-912E4B196B6E}" name="FINAL" dataDxfId="37" dataCellStyle="Comma">
      <calculatedColumnFormula>RTD(progId,,BINANCE_CANDLE,$A30,H$29,$D$28)</calculatedColumnFormula>
    </tableColumn>
    <tableColumn id="12" xr3:uid="{190D5A98-9240-49A0-8013-C83B0A17B4AA}" name="QUOTE_VOL" dataDxfId="36" dataCellStyle="Comma">
      <calculatedColumnFormula>RTD(progId,,BINANCE_CANDLE,$A30,I$29,$D$28)</calculatedColumnFormula>
    </tableColumn>
    <tableColumn id="13" xr3:uid="{D80CA8FB-9312-4FB1-81DE-39FD7E27F1CE}" name="VOL" dataDxfId="35" dataCellStyle="Comma">
      <calculatedColumnFormula>RTD(progId,,BINANCE_CANDLE,$A30,J$29,$D$28)</calculatedColumnFormula>
    </tableColumn>
    <tableColumn id="14" xr3:uid="{59762A20-FD1E-484A-BB6B-CEA9F72EFC92}" name="TAKE_BUY_VOL" dataDxfId="34" dataCellStyle="Comma">
      <calculatedColumnFormula>RTD(progId,,BINANCE_CANDLE,$A30,K$29,$D$28)</calculatedColumnFormula>
    </tableColumn>
    <tableColumn id="15" xr3:uid="{E8F62B9A-A83F-46A0-8F0A-0CE5786E7912}" name="TAKE_BUY_QUOTE_VOL" dataDxfId="33" dataCellStyle="Comma">
      <calculatedColumnFormula>RTD(progId,,BINANCE_CANDLE,$A30,L$29,$D$28)</calculatedColumnFormula>
    </tableColumn>
    <tableColumn id="9" xr3:uid="{ED113239-E7EA-4F6B-913B-7D90F2B103BB}" name="INTERVAL" dataDxfId="32" dataCellStyle="Comma">
      <calculatedColumnFormula>RTD(progId,,BINANCE_CANDLE,$A30,M$29,$D$28)</calculatedColumnFormula>
    </tableColumn>
    <tableColumn id="16" xr3:uid="{68B5E94B-07AA-4E0D-8DC9-26239ADCE6DC}" name="TRADES" dataDxfId="31" dataCellStyle="Comma">
      <calculatedColumnFormula>RTD(progId,,BINANCE_CANDLE,$A30,N$29,$D$28)</calculatedColumnFormula>
    </tableColumn>
    <tableColumn id="11" xr3:uid="{4B94B3D0-C26F-49E3-A1F8-F4F54AEA1341}" name="Event_Time" dataDxfId="30" dataCellStyle="Comma">
      <calculatedColumnFormula>RTD(progId,,BINANCE_CANDLE,$A30,O$29,$D$28)</calculatedColumnFormula>
    </tableColumn>
    <tableColumn id="17" xr3:uid="{C421FBF6-75FF-4177-B401-9CB15DF618EC}" name="FIRST_ID" dataDxfId="29" dataCellStyle="Comma">
      <calculatedColumnFormula>RTD(progId,,BINANCE_CANDLE,$A30,P$29,$D$28)</calculatedColumnFormula>
    </tableColumn>
    <tableColumn id="18" xr3:uid="{3FA40665-835F-4A52-9593-3016675D91AE}" name="LAST_ID" dataDxfId="28" dataCellStyle="Comma">
      <calculatedColumnFormula>RTD(progId,,BINANCE_CANDLE,$A30,Q$29,$D$28)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543979-F06F-46F2-9BB7-92CC3F74D761}" name="Table66" displayName="Table66" ref="A35:Q38" totalsRowShown="0" dataDxfId="27" tableBorderDxfId="26" dataCellStyle="Comma">
  <autoFilter ref="A35:Q38" xr:uid="{04787891-A2B4-4F14-ADE0-2BC3B779F519}"/>
  <tableColumns count="17">
    <tableColumn id="1" xr3:uid="{CD2685D4-7653-442A-A4D2-04D1D79D1D51}" name="SYMBOL"/>
    <tableColumn id="2" xr3:uid="{7F137C97-E79A-487B-B508-861F049FEDAC}" name="OPEN" dataDxfId="25" dataCellStyle="Comma">
      <calculatedColumnFormula>RTD(progId,,BINANCE_CANDLE,$A36,B$35,$D$34)</calculatedColumnFormula>
    </tableColumn>
    <tableColumn id="3" xr3:uid="{4354B8F2-F3BC-4A63-9256-CE5D89BD7C2B}" name="HIGH" dataDxfId="24" dataCellStyle="Comma">
      <calculatedColumnFormula>RTD(progId,,BINANCE_CANDLE,$A36,C$35,$D$34)</calculatedColumnFormula>
    </tableColumn>
    <tableColumn id="4" xr3:uid="{D69F9FDB-4C2B-4CCA-8F57-7B2DFB93739C}" name="LOW" dataDxfId="23" dataCellStyle="Comma">
      <calculatedColumnFormula>RTD(progId,,BINANCE_CANDLE,$A36,D$35,$D$34)</calculatedColumnFormula>
    </tableColumn>
    <tableColumn id="5" xr3:uid="{82A6E250-BACF-4151-A155-4791DB06A39C}" name="CLOSE" dataDxfId="22" dataCellStyle="Comma">
      <calculatedColumnFormula>RTD(progId,,BINANCE_CANDLE,$A36,E$35,$D$34)</calculatedColumnFormula>
    </tableColumn>
    <tableColumn id="6" xr3:uid="{D574DD0D-6DFB-4B48-9B1B-B8EE63D45B4B}" name="OPEN_TIME" dataDxfId="21" dataCellStyle="Comma">
      <calculatedColumnFormula>RTD(progId,,BINANCE_CANDLE,$A36,F$35,$D$34)</calculatedColumnFormula>
    </tableColumn>
    <tableColumn id="7" xr3:uid="{10BFDF65-DE5F-4E2B-89F8-F8584D7D2860}" name="CLOSE_TIME" dataDxfId="20" dataCellStyle="Comma">
      <calculatedColumnFormula>RTD(progId,,BINANCE_CANDLE,$A36,G$35,$D$34)</calculatedColumnFormula>
    </tableColumn>
    <tableColumn id="8" xr3:uid="{CB0B768D-7853-490A-9ADF-4CE8C41E4DBB}" name="FINAL" dataDxfId="19" dataCellStyle="Comma">
      <calculatedColumnFormula>RTD(progId,,BINANCE_CANDLE,$A36,H$35,$D$34)</calculatedColumnFormula>
    </tableColumn>
    <tableColumn id="12" xr3:uid="{6A5EC966-BE44-4A64-9534-F53DCC5D84E7}" name="QUOTE_VOL" dataDxfId="18" dataCellStyle="Comma">
      <calculatedColumnFormula>RTD(progId,,BINANCE_CANDLE,$A36,I$35,$D$34)</calculatedColumnFormula>
    </tableColumn>
    <tableColumn id="13" xr3:uid="{1F63118F-B624-4D66-86EC-A2D0140A6209}" name="VOL" dataDxfId="17" dataCellStyle="Comma">
      <calculatedColumnFormula>RTD(progId,,BINANCE_CANDLE,$A36,J$35,$D$34)</calculatedColumnFormula>
    </tableColumn>
    <tableColumn id="14" xr3:uid="{8AA416CC-EC2D-4AC5-B0F5-BF89B4BDC1DF}" name="TAKE_BUY_VOL" dataDxfId="16" dataCellStyle="Comma">
      <calculatedColumnFormula>RTD(progId,,BINANCE_CANDLE,$A36,K$35,$D$34)</calculatedColumnFormula>
    </tableColumn>
    <tableColumn id="15" xr3:uid="{05EB0F9B-698C-48B7-8FD2-F4F6E81B4DAA}" name="TAKE_BUY_QUOTE_VOL" dataDxfId="15" dataCellStyle="Comma">
      <calculatedColumnFormula>RTD(progId,,BINANCE_CANDLE,$A36,L$35,$D$34)</calculatedColumnFormula>
    </tableColumn>
    <tableColumn id="9" xr3:uid="{7A11E2BE-98B4-44A3-A99A-F72BED6FCF64}" name="INTERVAL" dataDxfId="14" dataCellStyle="Comma">
      <calculatedColumnFormula>RTD(progId,,BINANCE_CANDLE,$A36,M$35,$D$34)</calculatedColumnFormula>
    </tableColumn>
    <tableColumn id="16" xr3:uid="{FAC045CA-037C-43CE-8DA6-5B4FA60C5466}" name="TRADES" dataDxfId="13" dataCellStyle="Comma">
      <calculatedColumnFormula>RTD(progId,,BINANCE_CANDLE,$A36,N$35,$D$34)</calculatedColumnFormula>
    </tableColumn>
    <tableColumn id="11" xr3:uid="{C1FF08F6-0AC6-46A7-8E2A-7C66E43876F2}" name="Event_Time" dataDxfId="12" dataCellStyle="Comma">
      <calculatedColumnFormula>RTD(progId,,BINANCE_CANDLE,$A36,O$35,$D$34)</calculatedColumnFormula>
    </tableColumn>
    <tableColumn id="17" xr3:uid="{3FA7F86A-4BF7-405A-A0E0-11A0DE928556}" name="FIRST_ID" dataDxfId="11" dataCellStyle="Comma">
      <calculatedColumnFormula>RTD(progId,,BINANCE_CANDLE,$A36,P$35,$D$34)</calculatedColumnFormula>
    </tableColumn>
    <tableColumn id="18" xr3:uid="{39E54680-13B4-44CA-B586-9595118396B6}" name="LAST_ID" dataDxfId="10" dataCellStyle="Comma">
      <calculatedColumnFormula>RTD(progId,,BINANCE_CANDLE,$A36,Q$35,$D$34)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46612D-2C6F-4546-BF8E-B8BE49520F92}" name="Table7" displayName="Table7" ref="A3:F389" totalsRowShown="0">
  <autoFilter ref="A3:F389" xr:uid="{87F4B6C8-30A2-4C81-9B98-B9FAD1F0FBA0}"/>
  <sortState ref="A4:F389">
    <sortCondition descending="1" ref="F3:F389"/>
  </sortState>
  <tableColumns count="6">
    <tableColumn id="1" xr3:uid="{DB066A24-4A71-4E15-83B5-9E8588FCDD17}" name="Index"/>
    <tableColumn id="2" xr3:uid="{0DA7FA3C-DC90-4E34-B5AF-82A9B0911A09}" name="Symbol"/>
    <tableColumn id="3" xr3:uid="{1428D35E-13B4-4F01-AB86-6127A32EDAC7}" name="BID">
      <calculatedColumnFormula>RTD(progId,,"BINANCE",$B4,C$3)</calculatedColumnFormula>
    </tableColumn>
    <tableColumn id="4" xr3:uid="{C47DBCE9-B682-4595-AD3F-013751E2B72A}" name="PRICE%" dataDxfId="1" dataCellStyle="Percent">
      <calculatedColumnFormula>RTD(progId,,"BINANCE",$B4,D$3)</calculatedColumnFormula>
    </tableColumn>
    <tableColumn id="5" xr3:uid="{391DE531-5CFF-4361-AA76-29E7E26D15A3}" name="spread">
      <calculatedColumnFormula>RTD(progId,,"BINANCE",$B4,E$3)</calculatedColumnFormula>
    </tableColumn>
    <tableColumn id="6" xr3:uid="{6D159DBC-3271-4490-9048-60DB94A5D877}" name="Vol" dataDxfId="0">
      <calculatedColumnFormula>RTD(progId,,"BINANCE",$B4,F$3)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0BE176-951A-4CA3-A803-9256000D1161}" name="Table2" displayName="Table2" ref="A2:H4" totalsRowShown="0" dataDxfId="9" dataCellStyle="Comma">
  <autoFilter ref="A2:H4" xr:uid="{580FE727-A11C-4ED9-9482-452D0F24BAD3}"/>
  <tableColumns count="8">
    <tableColumn id="1" xr3:uid="{9C68E037-DF9F-4856-B04D-2DCDFFB4E15E}" name="Ticker"/>
    <tableColumn id="2" xr3:uid="{8FAA28E5-F641-4937-ADD4-FAC56E0C4147}" name="BID" dataDxfId="8" dataCellStyle="Comma">
      <calculatedColumnFormula>RTD(progId,,GDAX,$A3,B$2)</calculatedColumnFormula>
    </tableColumn>
    <tableColumn id="3" xr3:uid="{041CD0D7-D375-4B88-8B1B-CD344CCDEB4E}" name="ASK" dataDxfId="7" dataCellStyle="Comma">
      <calculatedColumnFormula>RTD(progId,,GDAX,$A3,C$2)</calculatedColumnFormula>
    </tableColumn>
    <tableColumn id="4" xr3:uid="{5B81F177-A71A-4810-A2A9-102CFDC4A15D}" name="LAST_PRICE" dataDxfId="6" dataCellStyle="Comma">
      <calculatedColumnFormula>RTD(progId,,GDAX,$A3,D$2)</calculatedColumnFormula>
    </tableColumn>
    <tableColumn id="5" xr3:uid="{88E54DB0-E57D-4C05-B81D-0BDDFCBC50D3}" name="open_24h" dataDxfId="5" dataCellStyle="Comma">
      <calculatedColumnFormula>RTD(progId,,GDAX,$A3,E$2)</calculatedColumnFormula>
    </tableColumn>
    <tableColumn id="6" xr3:uid="{0644C03A-2092-4785-8C82-498398297E87}" name="high_24h" dataDxfId="4" dataCellStyle="Comma">
      <calculatedColumnFormula>RTD(progId,,GDAX,$A3,F$2)</calculatedColumnFormula>
    </tableColumn>
    <tableColumn id="7" xr3:uid="{F7D7129C-1554-4D1C-AC2E-68B137E65B85}" name="low_24h" dataDxfId="3" dataCellStyle="Comma">
      <calculatedColumnFormula>RTD(progId,,GDAX,$A3,G$2)</calculatedColumnFormula>
    </tableColumn>
    <tableColumn id="8" xr3:uid="{4BD2F6D0-F9D4-4F69-8989-8E5F76D88E95}" name="volume_24h" dataDxfId="2" dataCellStyle="Comma">
      <calculatedColumnFormula>RTD(progId,,GDAX,$A3,H$2)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B32C-A36F-425C-B63D-E2C30E3C057B}">
  <sheetPr codeName="Sheet1"/>
  <dimension ref="A1:U108"/>
  <sheetViews>
    <sheetView zoomScale="85" zoomScaleNormal="85" workbookViewId="0">
      <selection activeCell="T8" sqref="T8"/>
    </sheetView>
  </sheetViews>
  <sheetFormatPr defaultRowHeight="15" x14ac:dyDescent="0.25"/>
  <cols>
    <col min="1" max="1" width="12.85546875" bestFit="1" customWidth="1"/>
    <col min="2" max="2" width="13.140625" bestFit="1" customWidth="1"/>
    <col min="3" max="3" width="12.85546875" customWidth="1"/>
    <col min="4" max="4" width="13.85546875" bestFit="1" customWidth="1"/>
    <col min="5" max="5" width="13" customWidth="1"/>
    <col min="6" max="6" width="11.5703125" bestFit="1" customWidth="1"/>
    <col min="7" max="7" width="12.7109375" style="1" customWidth="1"/>
    <col min="8" max="8" width="13.140625" customWidth="1"/>
    <col min="9" max="9" width="14.85546875" customWidth="1"/>
    <col min="10" max="10" width="12.28515625" customWidth="1"/>
    <col min="11" max="11" width="15.140625" style="1" customWidth="1"/>
    <col min="12" max="12" width="16" customWidth="1"/>
    <col min="13" max="13" width="15.28515625" bestFit="1" customWidth="1"/>
    <col min="14" max="14" width="16.28515625" customWidth="1"/>
    <col min="15" max="15" width="19.7109375" customWidth="1"/>
    <col min="17" max="17" width="20.42578125" customWidth="1"/>
    <col min="18" max="18" width="13.140625" customWidth="1"/>
    <col min="19" max="19" width="24.42578125" bestFit="1" customWidth="1"/>
    <col min="20" max="20" width="14.7109375" customWidth="1"/>
    <col min="21" max="21" width="9.5703125" bestFit="1" customWidth="1"/>
    <col min="22" max="22" width="7.28515625" customWidth="1"/>
    <col min="23" max="23" width="7.7109375" bestFit="1" customWidth="1"/>
    <col min="24" max="24" width="55.5703125" bestFit="1" customWidth="1"/>
  </cols>
  <sheetData>
    <row r="1" spans="1:21" ht="15.75" thickBot="1" x14ac:dyDescent="0.3">
      <c r="A1" s="1"/>
      <c r="C1" s="1"/>
      <c r="D1" s="1"/>
      <c r="E1" s="3" t="s">
        <v>56</v>
      </c>
      <c r="G1" s="10" t="s">
        <v>30</v>
      </c>
      <c r="H1" s="1"/>
    </row>
    <row r="2" spans="1:21" x14ac:dyDescent="0.25">
      <c r="E2" s="1"/>
    </row>
    <row r="3" spans="1:21" s="1" customFormat="1" x14ac:dyDescent="0.25">
      <c r="A3" s="27" t="s">
        <v>7</v>
      </c>
      <c r="G3" s="27" t="s">
        <v>36</v>
      </c>
      <c r="J3"/>
      <c r="K3"/>
      <c r="L3"/>
      <c r="N3"/>
      <c r="O3"/>
      <c r="P3"/>
      <c r="Q3"/>
    </row>
    <row r="4" spans="1:21" ht="18" thickBot="1" x14ac:dyDescent="0.35">
      <c r="A4" s="1" t="s">
        <v>38</v>
      </c>
      <c r="B4" s="1" t="s">
        <v>8</v>
      </c>
      <c r="C4" s="1" t="s">
        <v>9</v>
      </c>
      <c r="D4" s="1" t="s">
        <v>25</v>
      </c>
      <c r="G4" s="41" t="s">
        <v>10</v>
      </c>
      <c r="H4" s="41" t="s">
        <v>24</v>
      </c>
      <c r="I4" s="41" t="s">
        <v>2</v>
      </c>
      <c r="J4" s="41" t="s">
        <v>17</v>
      </c>
      <c r="K4" s="41" t="s">
        <v>3</v>
      </c>
      <c r="L4" s="41" t="s">
        <v>23</v>
      </c>
      <c r="M4" s="41" t="s">
        <v>18</v>
      </c>
      <c r="N4" s="41" t="s">
        <v>31</v>
      </c>
      <c r="O4" s="41" t="s">
        <v>14</v>
      </c>
      <c r="P4" s="41" t="s">
        <v>13</v>
      </c>
      <c r="Q4" s="41" t="s">
        <v>15</v>
      </c>
      <c r="S4" s="38" t="s">
        <v>60</v>
      </c>
      <c r="T4" s="37">
        <f>RTD(progId,,"CLOCK")</f>
        <v>43315.928137372684</v>
      </c>
    </row>
    <row r="5" spans="1:21" ht="15.75" thickTop="1" x14ac:dyDescent="0.25">
      <c r="A5" s="1" t="s">
        <v>11</v>
      </c>
      <c r="B5" s="2">
        <f>RTD(progId,,BINANCE,$A5,B$4)</f>
        <v>397.31</v>
      </c>
      <c r="C5" s="2">
        <f>RTD(progId,,BINANCE,$A5,C$4)</f>
        <v>420.01</v>
      </c>
      <c r="D5" s="2">
        <f>RTD(progId,,BINANCE_24H,$A5,D$4)</f>
        <v>410.63</v>
      </c>
      <c r="G5" s="40">
        <f>RTD(progId,,BINANCE_24H,$A5,G$4)</f>
        <v>410.81</v>
      </c>
      <c r="H5" s="40">
        <f>RTD(progId,,BINANCE_24H,$A5,H$4)</f>
        <v>1.5</v>
      </c>
      <c r="I5" s="40">
        <f>RTD(progId,,BINANCE_24H,$A5,I$4)</f>
        <v>417.48</v>
      </c>
      <c r="J5" s="40">
        <f>RTD(progId,,BINANCE_24H,$A5,J$4)</f>
        <v>0.01</v>
      </c>
      <c r="K5" s="40">
        <f>RTD(progId,,BINANCE_24H,$A5,K$4)</f>
        <v>417.49</v>
      </c>
      <c r="L5" s="40">
        <f>RTD(progId,,BINANCE_24H,$A5,L$4)</f>
        <v>18.962009999999999</v>
      </c>
      <c r="M5" s="40">
        <f>RTD(progId,,BINANCE_24H,$A5,M$4)</f>
        <v>200345.19381999999</v>
      </c>
      <c r="N5" s="42">
        <f>RTD(progId,,BINANCE_24H,$A5,N$4)</f>
        <v>82094605.472481698</v>
      </c>
      <c r="O5" s="40">
        <f>RTD(progId,,BINANCE_24H,$A5,O$4)</f>
        <v>122925</v>
      </c>
      <c r="P5" s="40">
        <f>RTD(progId,,BINANCE_24H,$A5,P$4)</f>
        <v>1.626E-2</v>
      </c>
      <c r="Q5" s="40">
        <f>RTD(progId,,BINANCE_24H,$A5,Q$4)</f>
        <v>6.68</v>
      </c>
      <c r="S5" s="38" t="s">
        <v>61</v>
      </c>
      <c r="T5" s="36">
        <f>RTD(progId,,BINANCE,S5)</f>
        <v>-227</v>
      </c>
    </row>
    <row r="6" spans="1:21" x14ac:dyDescent="0.25">
      <c r="A6" s="1" t="s">
        <v>12</v>
      </c>
      <c r="B6" s="2">
        <f>RTD(progId,,BINANCE,$A6,B$4)</f>
        <v>7282.44</v>
      </c>
      <c r="C6" s="2">
        <f>RTD(progId,,BINANCE,$A6,C$4)</f>
        <v>7540</v>
      </c>
      <c r="D6" s="2">
        <f>RTD(progId,,BINANCE_24H,$A6,D$4)</f>
        <v>7530.03</v>
      </c>
      <c r="G6" s="40">
        <f>RTD(progId,,BINANCE_24H,$A6,G$4)</f>
        <v>7530.03</v>
      </c>
      <c r="H6" s="40">
        <f>RTD(progId,,BINANCE_24H,$A6,H$4)</f>
        <v>1</v>
      </c>
      <c r="I6" s="40">
        <f>RTD(progId,,BINANCE_24H,$A6,I$4)</f>
        <v>7409.17</v>
      </c>
      <c r="J6" s="40">
        <f>RTD(progId,,BINANCE_24H,$A6,J$4)</f>
        <v>3.95</v>
      </c>
      <c r="K6" s="40">
        <f>RTD(progId,,BINANCE_24H,$A6,K$4)</f>
        <v>7413.08</v>
      </c>
      <c r="L6" s="40">
        <f>RTD(progId,,BINANCE_24H,$A6,L$4)</f>
        <v>0.123348</v>
      </c>
      <c r="M6" s="40">
        <f>RTD(progId,,BINANCE_24H,$A6,M$4)</f>
        <v>44661.987914999998</v>
      </c>
      <c r="N6" s="42">
        <f>RTD(progId,,BINANCE_24H,$A6,N$4)</f>
        <v>330589352.34126127</v>
      </c>
      <c r="O6" s="40">
        <f>RTD(progId,,BINANCE_24H,$A6,O$4)</f>
        <v>226678</v>
      </c>
      <c r="P6" s="40">
        <f>RTD(progId,,BINANCE_24H,$A6,P$4)</f>
        <v>-1.558E-2</v>
      </c>
      <c r="Q6" s="40">
        <f>RTD(progId,,BINANCE_24H,$A6,Q$4)</f>
        <v>-124.31</v>
      </c>
      <c r="S6" s="38" t="s">
        <v>62</v>
      </c>
      <c r="T6" s="37">
        <f>RTD(progId,,BINANCE,S6)</f>
        <v>43315.824512893516</v>
      </c>
    </row>
    <row r="7" spans="1:21" x14ac:dyDescent="0.25">
      <c r="A7" t="s">
        <v>16</v>
      </c>
      <c r="B7" s="2">
        <f>RTD(progId,,BINANCE,$A7,B$4)</f>
        <v>74.83</v>
      </c>
      <c r="C7" s="2">
        <f>RTD(progId,,BINANCE,$A7,C$4)</f>
        <v>78.150000000000006</v>
      </c>
      <c r="D7" s="2">
        <f>RTD(progId,,BINANCE_24H,$A7,D$4)</f>
        <v>76.180000000000007</v>
      </c>
      <c r="G7" s="40">
        <f>RTD(progId,,BINANCE_24H,$A7,G$4)</f>
        <v>76.180000000000007</v>
      </c>
      <c r="H7" s="40">
        <f>RTD(progId,,BINANCE_24H,$A7,H$4)</f>
        <v>8.3300000000000006E-3</v>
      </c>
      <c r="I7" s="40">
        <f>RTD(progId,,BINANCE_24H,$A7,I$4)</f>
        <v>77.77</v>
      </c>
      <c r="J7" s="40">
        <f>RTD(progId,,BINANCE_24H,$A7,J$4)</f>
        <v>7.0000000000000007E-2</v>
      </c>
      <c r="K7" s="40">
        <f>RTD(progId,,BINANCE_24H,$A7,K$4)</f>
        <v>77.83</v>
      </c>
      <c r="L7" s="40">
        <f>RTD(progId,,BINANCE_24H,$A7,L$4)</f>
        <v>1.53976</v>
      </c>
      <c r="M7" s="40">
        <f>RTD(progId,,BINANCE_24H,$A7,M$4)</f>
        <v>141763.07446999999</v>
      </c>
      <c r="N7" s="42">
        <f>RTD(progId,,BINANCE_24H,$A7,N$4)</f>
        <v>10775929.4387019</v>
      </c>
      <c r="O7" s="40">
        <f>RTD(progId,,BINANCE_24H,$A7,O$4)</f>
        <v>23130</v>
      </c>
      <c r="P7" s="40">
        <f>RTD(progId,,BINANCE_24H,$A7,P$4)</f>
        <v>2.179E-2</v>
      </c>
      <c r="Q7" s="40">
        <f>RTD(progId,,BINANCE_24H,$A7,Q$4)</f>
        <v>1.66</v>
      </c>
      <c r="S7" s="38" t="s">
        <v>63</v>
      </c>
      <c r="T7" s="36" t="str">
        <f>RTD(progId,,BINANCE,S7)</f>
        <v>UTC</v>
      </c>
    </row>
    <row r="8" spans="1:21" x14ac:dyDescent="0.25">
      <c r="A8" t="s">
        <v>26</v>
      </c>
      <c r="B8" s="2">
        <f>RTD(progId,,BINANCE,$A8,B$4)</f>
        <v>0.42881000000000002</v>
      </c>
      <c r="C8" s="2">
        <f>RTD(progId,,BINANCE,$A8,C$4)</f>
        <v>0.44618999999999998</v>
      </c>
      <c r="D8" s="2">
        <f>RTD(progId,,BINANCE_24H,$A8,D$4)</f>
        <v>0.42980000000000002</v>
      </c>
      <c r="G8" s="40">
        <f>RTD(progId,,BINANCE_24H,$A8,G$4)</f>
        <v>0.42980000000000002</v>
      </c>
      <c r="H8" s="40">
        <f>RTD(progId,,BINANCE_24H,$A8,H$4)</f>
        <v>45.3</v>
      </c>
      <c r="I8" s="40">
        <f>RTD(progId,,BINANCE_24H,$A8,I$4)</f>
        <v>0.44030999999999998</v>
      </c>
      <c r="J8" s="40">
        <f>RTD(progId,,BINANCE_24H,$A8,J$4)</f>
        <v>6.0999999999999997E-4</v>
      </c>
      <c r="K8" s="40">
        <f>RTD(progId,,BINANCE_24H,$A8,K$4)</f>
        <v>0.44091999999999998</v>
      </c>
      <c r="L8" s="40">
        <f>RTD(progId,,BINANCE_24H,$A8,L$4)</f>
        <v>8239</v>
      </c>
      <c r="M8" s="40">
        <f>RTD(progId,,BINANCE_24H,$A8,M$4)</f>
        <v>44721436.299999997</v>
      </c>
      <c r="N8" s="42">
        <f>RTD(progId,,BINANCE_24H,$A8,N$4)</f>
        <v>19585612.822071999</v>
      </c>
      <c r="O8" s="40">
        <f>RTD(progId,,BINANCE_24H,$A8,O$4)</f>
        <v>23377</v>
      </c>
      <c r="P8" s="40">
        <f>RTD(progId,,BINANCE_24H,$A8,P$4)</f>
        <v>2.4479999999999998E-2</v>
      </c>
      <c r="Q8" s="40">
        <f>RTD(progId,,BINANCE_24H,$A8,Q$4)</f>
        <v>1.001E-2</v>
      </c>
      <c r="S8" s="38" t="s">
        <v>64</v>
      </c>
      <c r="T8" s="36" t="str">
        <f>RTD(progId,,BINANCE,,S8)</f>
        <v>["ETHBTC","LTCBTC","BNBBTC","NEOBTC","QTUMETH","EOSETH","SNTETH","BNTETH","BCCBTC","GASBTC","BNBETH","BTCUSDT","ETHUSDT","HSRBTC","OAXETH","DNTETH","MCOETH","ICNETH","MCOBTC","WTCBTC","WTCETH","LRCBTC","LRCETH","QTUMBTC","YOYOBTC","OMGBTC","OMGETH","ZRXBTC","ZRXETH","STRATBTC","STRATETH","SNGLSBTC","SNGLSETH","BQXBTC","BQXETH","KNCBTC","KNCETH","FUNBTC","FUNETH","SNMBTC","SNMETH","NEOETH","IOTABTC","IOTAETH","LINKBTC","LINKETH","XVGBTC","XVGETH","SALTBTC","SALTETH","MDABTC","MDAETH","MTLBTC","MTLETH","SUBBTC","SUBETH","EOSBTC","SNTBTC","ETCETH","ETCBTC","MTHBTC","MTHETH","ENGBTC","ENGETH","DNTBTC","ZECBTC","ZECETH","BNTBTC","ASTBTC","ASTETH","DASHBTC","DASHETH","OAXBTC","ICNBTC","BTGBTC","BTGETH","EVXBTC","EVXETH","REQBTC","REQETH","VIBBTC","VIBETH","HSRETH","TRXBTC","TRXETH","POWRBTC","POWRETH","ARKBTC","ARKETH","YOYOETH","XRPBTC","XRPETH","MODBTC","MODETH","ENJBTC","ENJETH","STORJBTC","STORJETH","BNBUSDT","VENBNB","YOYOBNB","POWRBNB","VENBTC","VENETH","KMDBTC","KMDETH","NULSBNB","RCNBTC","RCNETH","RCNBNB","NULSBTC","NULSETH","RDNBTC","RDNETH","RDNBNB","XMRBTC","XMRETH","DLTBNB","WTCBNB","DLTBTC","DLTETH","AMBBTC","AMBETH","AMBBNB","BCCETH","BCCUSDT","BCCBNB","BATBTC","BATETH","BATBNB","BCPTBTC","BCPTETH","BCPTBNB","ARNBTC","ARNETH","GVTBTC","GVTETH","CDTBTC","CDTETH","GXSBTC","GXSETH","NEOUSDT","NEOBNB","POEBTC","POEETH","QSPBTC","QSPETH","QSPBNB","BTSBTC","BTSETH","BTSBNB","XZCBTC","XZCETH","XZCBNB","LSKBTC","LSKETH","LSKBNB","TNTBTC","TNTETH","FUELBTC","FUELETH","MANABTC","MANAETH","BCDBTC","BCDETH","DGDBTC","DGDETH","IOTABNB","ADXBTC","ADXETH","ADXBNB","ADABTC","ADAETH","PPTBTC","PPTETH","CMTBTC","CMTETH","CMTBNB","XLMBTC","XLMETH","XLMBNB","CNDBTC","CNDETH","CNDBNB","LENDBTC","LENDETH","WABIBTC","WABIETH","WABIBNB","LTCETH","LTCUSDT","LTCBNB","TNBBTC","TNBETH","WAVESBTC","WAVESETH","WAVESBNB","GTOBTC","GTOETH","GTOBNB","ICXBTC","ICXETH","ICXBNB","OSTBTC","OSTETH","OSTBNB","ELFBTC","ELFETH","AIONBTC","AIONETH","AIONBNB","NEBLBTC","NEBLETH","NEBLBNB","BRDBTC","BRDETH","BRDBNB","MCOBNB","EDOBTC","EDOETH","WINGSBTC","WINGSETH","NAVBTC","NAVETH","NAVBNB","LUNBTC","LUNETH","TRIGBTC","TRIGETH","TRIGBNB","APPCBTC","APPCETH","APPCBNB","VIBEBTC","VIBEETH","RLCBTC","RLCETH","RLCBNB","INSBTC","INSETH","PIVXBTC","PIVXETH","PIVXBNB","IOSTBTC","IOSTETH","CHATBTC","CHATETH","STEEMBTC","STEEMETH","STEEMBNB","NANOBTC","NANOETH","NANOBNB","VIABTC","VIAETH","VIABNB","BLZBTC","BLZETH","BLZBNB","AEBTC","AEETH","AEBNB","RPXBTC","RPXETH","RPXBNB","NCASHBTC","NCASHETH","NCASHBNB","POABTC","POAETH","POABNB","ZILBTC","ZILETH","ZILBNB","ONTBTC","ONTETH","ONTBNB","STORMBTC","STORMETH","STORMBNB","QTUMBNB","QTUMUSDT","XEMBTC","XEMETH","XEMBNB","WANBTC","WANETH","WANBNB","WPRBTC","WPRETH","QLCBTC","QLCETH","SYSBTC","SYSETH","SYSBNB","QLCBNB","GRSBTC","GRSETH","ADAUSDT","ADABNB","CLOAKBTC","CLOAKETH","GNTBTC","GNTETH","GNTBNB","LOOMBTC","LOOMETH","LOOMBNB","XRPUSDT","BCNBTC","BCNETH","BCNBNB","REPBTC","REPETH","REPBNB","TUSDBTC","TUSDETH","TUSDBNB","ZENBTC","ZENETH","ZENBNB","SKYBTC","SKYETH","SKYBNB","EOSUSDT","EOSBNB","CVCBTC","CVCETH","CVCBNB","THETABTC","THETAETH","THETABNB","XRPBNB","TUSDUSDT","IOTAUSDT","XLMUSDT","IOTXBTC","IOTXETH","QKCBTC","QKCETH","AGIBTC","AGIETH","AGIBNB","NXSBTC","NXSETH","NXSBNB","ENJBNB","DATABTC","DATAETH","ONTUSDT","TRXUSDT","ETCUSDT","ETCBNB","ICXUSDT","SCBTC","SCETH","SCBNB","NPXSBTC","NPXSETH","VENUSDT","KEYBTC","KEYETH","NASBTC","NASETH","NASBNB","MFTBTC","MFTETH","MFTBNB","DENTBTC","DENTETH","ARDRBTC","ARDRETH","ARDRBNB","NULSUSDT","HOTBTC","HOTETH","VETBTC","VETETH","VETUSDT","VETBNB","DOCKBTC","DOCKETH","POLYBTC","POLYBNB"]</v>
      </c>
    </row>
    <row r="9" spans="1:21" x14ac:dyDescent="0.25">
      <c r="A9" s="1" t="s">
        <v>27</v>
      </c>
      <c r="B9" s="2">
        <f>RTD(progId,,BINANCE,$A9,B$4)</f>
        <v>3.6280000000000001E-3</v>
      </c>
      <c r="C9" s="2">
        <f>RTD(progId,,BINANCE,$A9,C$4)</f>
        <v>3.803E-3</v>
      </c>
      <c r="D9" s="2">
        <f>RTD(progId,,BINANCE_24H,$A9,D$4)</f>
        <v>3.7439999999999999E-3</v>
      </c>
      <c r="G9" s="40">
        <f>RTD(progId,,BINANCE_24H,$A9,G$4)</f>
        <v>3.741E-3</v>
      </c>
      <c r="H9" s="40">
        <f>RTD(progId,,BINANCE_24H,$A9,H$4)</f>
        <v>30.12</v>
      </c>
      <c r="I9" s="40">
        <f>RTD(progId,,BINANCE_24H,$A9,I$4)</f>
        <v>3.7650000000000001E-3</v>
      </c>
      <c r="J9" s="40">
        <f>RTD(progId,,BINANCE_24H,$A9,J$4)</f>
        <v>9.9999999999999995E-7</v>
      </c>
      <c r="K9" s="40">
        <f>RTD(progId,,BINANCE_24H,$A9,K$4)</f>
        <v>3.7669999999999999E-3</v>
      </c>
      <c r="L9" s="40">
        <f>RTD(progId,,BINANCE_24H,$A9,L$4)</f>
        <v>1.39</v>
      </c>
      <c r="M9" s="40">
        <f>RTD(progId,,BINANCE_24H,$A9,M$4)</f>
        <v>323977.67</v>
      </c>
      <c r="N9" s="42">
        <f>RTD(progId,,BINANCE_24H,$A9,N$4)</f>
        <v>1199.55473321</v>
      </c>
      <c r="O9" s="40">
        <f>RTD(progId,,BINANCE_24H,$A9,O$4)</f>
        <v>38168</v>
      </c>
      <c r="P9" s="40">
        <f>RTD(progId,,BINANCE_24H,$A9,P$4)</f>
        <v>7.7600000000000004E-3</v>
      </c>
      <c r="Q9" s="40">
        <f>RTD(progId,,BINANCE_24H,$A9,Q$4)</f>
        <v>2.5000000000000001E-5</v>
      </c>
    </row>
    <row r="10" spans="1:21" s="1" customFormat="1" x14ac:dyDescent="0.25">
      <c r="A10" s="1" t="s">
        <v>28</v>
      </c>
      <c r="B10" s="2">
        <f>RTD(progId,,BINANCE,$A10,B$4)</f>
        <v>5.8480000000000003E-5</v>
      </c>
      <c r="C10" s="2">
        <f>RTD(progId,,BINANCE,$A10,C$4)</f>
        <v>6.0800000000000001E-5</v>
      </c>
      <c r="D10" s="2">
        <f>RTD(progId,,BINANCE_24H,$A10,D$4)</f>
        <v>5.7089999999999997E-5</v>
      </c>
      <c r="G10" s="40">
        <f>RTD(progId,,BINANCE_24H,$A10,G$4)</f>
        <v>5.7089999999999997E-5</v>
      </c>
      <c r="H10" s="40">
        <f>RTD(progId,,BINANCE_24H,$A10,H$4)</f>
        <v>415</v>
      </c>
      <c r="I10" s="40">
        <f>RTD(progId,,BINANCE_24H,$A10,I$4)</f>
        <v>5.9410000000000002E-5</v>
      </c>
      <c r="J10" s="40">
        <f>RTD(progId,,BINANCE_24H,$A10,J$4)</f>
        <v>2E-8</v>
      </c>
      <c r="K10" s="40">
        <f>RTD(progId,,BINANCE_24H,$A10,K$4)</f>
        <v>5.9419999999999997E-5</v>
      </c>
      <c r="L10" s="40">
        <f>RTD(progId,,BINANCE_24H,$A10,L$4)</f>
        <v>62</v>
      </c>
      <c r="M10" s="40">
        <f>RTD(progId,,BINANCE_24H,$A10,M$4)</f>
        <v>55808206</v>
      </c>
      <c r="N10" s="42">
        <f>RTD(progId,,BINANCE_24H,$A10,N$4)</f>
        <v>3309.9498026800002</v>
      </c>
      <c r="O10" s="40">
        <f>RTD(progId,,BINANCE_24H,$A10,O$4)</f>
        <v>51580</v>
      </c>
      <c r="P10" s="40">
        <f>RTD(progId,,BINANCE_24H,$A10,P$4)</f>
        <v>4.0129999999999999E-2</v>
      </c>
      <c r="Q10" s="40">
        <f>RTD(progId,,BINANCE_24H,$A10,Q$4)</f>
        <v>2.3199999999999998E-6</v>
      </c>
    </row>
    <row r="11" spans="1:21" s="1" customFormat="1" x14ac:dyDescent="0.25">
      <c r="A11" s="1" t="s">
        <v>29</v>
      </c>
      <c r="B11" s="2">
        <f>RTD(progId,,BINANCE,$A11,B$4)</f>
        <v>3.9999999999999998E-6</v>
      </c>
      <c r="C11" s="2">
        <f>RTD(progId,,BINANCE,$A11,C$4)</f>
        <v>4.1999999999999996E-6</v>
      </c>
      <c r="D11" s="2">
        <f>RTD(progId,,BINANCE_24H,$A11,D$4)</f>
        <v>4.16E-6</v>
      </c>
      <c r="G11" s="40">
        <f>RTD(progId,,BINANCE_24H,$A11,G$4)</f>
        <v>4.16E-6</v>
      </c>
      <c r="H11" s="40">
        <f>RTD(progId,,BINANCE_24H,$A11,H$4)</f>
        <v>37020</v>
      </c>
      <c r="I11" s="40">
        <f>RTD(progId,,BINANCE_24H,$A11,I$4)</f>
        <v>4.0999999999999997E-6</v>
      </c>
      <c r="J11" s="40">
        <f>RTD(progId,,BINANCE_24H,$A11,J$4)</f>
        <v>1E-8</v>
      </c>
      <c r="K11" s="40">
        <f>RTD(progId,,BINANCE_24H,$A11,K$4)</f>
        <v>4.1099999999999996E-6</v>
      </c>
      <c r="L11" s="40">
        <f>RTD(progId,,BINANCE_24H,$A11,L$4)</f>
        <v>2597509</v>
      </c>
      <c r="M11" s="40">
        <f>RTD(progId,,BINANCE_24H,$A11,M$4)</f>
        <v>264828155</v>
      </c>
      <c r="N11" s="42">
        <f>RTD(progId,,BINANCE_24H,$A11,N$4)</f>
        <v>1084.1934938899999</v>
      </c>
      <c r="O11" s="40">
        <f>RTD(progId,,BINANCE_24H,$A11,O$4)</f>
        <v>33035</v>
      </c>
      <c r="P11" s="40">
        <f>RTD(progId,,BINANCE_24H,$A11,P$4)</f>
        <v>-1.4460000000000001E-2</v>
      </c>
      <c r="Q11" s="40">
        <f>RTD(progId,,BINANCE_24H,$A11,Q$4)</f>
        <v>-4.9999999999999998E-8</v>
      </c>
    </row>
    <row r="12" spans="1:21" s="1" customFormat="1" x14ac:dyDescent="0.25">
      <c r="B12" s="2"/>
      <c r="C12" s="2"/>
      <c r="D12" s="2"/>
      <c r="E12" s="2"/>
    </row>
    <row r="13" spans="1:21" x14ac:dyDescent="0.25">
      <c r="A13" s="27" t="s">
        <v>34</v>
      </c>
      <c r="B13" s="27"/>
      <c r="G13" s="27" t="s">
        <v>35</v>
      </c>
      <c r="H13" s="27"/>
      <c r="N13" s="27" t="s">
        <v>73</v>
      </c>
      <c r="S13" s="1"/>
      <c r="T13" s="1"/>
      <c r="U13" s="1"/>
    </row>
    <row r="14" spans="1:21" x14ac:dyDescent="0.25">
      <c r="A14" t="s">
        <v>21</v>
      </c>
      <c r="B14" t="s">
        <v>19</v>
      </c>
      <c r="C14" s="1" t="s">
        <v>12</v>
      </c>
      <c r="D14" t="s">
        <v>20</v>
      </c>
      <c r="E14" t="s">
        <v>22</v>
      </c>
      <c r="F14" s="1"/>
      <c r="G14" t="s">
        <v>38</v>
      </c>
      <c r="H14" t="s">
        <v>32</v>
      </c>
      <c r="I14" t="s">
        <v>48</v>
      </c>
      <c r="J14" t="s">
        <v>49</v>
      </c>
      <c r="K14" t="s">
        <v>33</v>
      </c>
      <c r="L14" t="s">
        <v>50</v>
      </c>
      <c r="N14" s="38" t="s">
        <v>65</v>
      </c>
      <c r="O14" s="38" t="s">
        <v>66</v>
      </c>
      <c r="P14" s="38" t="s">
        <v>67</v>
      </c>
      <c r="Q14" s="38" t="s">
        <v>68</v>
      </c>
      <c r="R14" s="38" t="s">
        <v>70</v>
      </c>
      <c r="S14" s="38" t="s">
        <v>71</v>
      </c>
      <c r="T14" s="38" t="s">
        <v>72</v>
      </c>
      <c r="U14" s="38" t="s">
        <v>69</v>
      </c>
    </row>
    <row r="15" spans="1:21" x14ac:dyDescent="0.25">
      <c r="A15" s="15">
        <f>RTD(progId,,BINANCE_DEPTH,$C$14,A$14,$C15)</f>
        <v>9.6185000000000007E-2</v>
      </c>
      <c r="B15" s="15">
        <f>RTD(progId,,BINANCE_DEPTH,$C$14,B$14,$C15)</f>
        <v>7469.17</v>
      </c>
      <c r="C15" s="8">
        <v>0</v>
      </c>
      <c r="D15" s="16">
        <f>RTD(progId,,BINANCE_DEPTH,$C$14,D$14,$C15)</f>
        <v>7470</v>
      </c>
      <c r="E15" s="16">
        <f>RTD(progId,,BINANCE_DEPTH,$C$14,E$14,$C15)</f>
        <v>1.3527</v>
      </c>
      <c r="F15" s="1"/>
      <c r="G15" s="1" t="s">
        <v>11</v>
      </c>
      <c r="H15" s="13">
        <f>RTD(progId,,BINACE_TRADE,$G15,H$14)</f>
        <v>30042182</v>
      </c>
      <c r="I15" s="13">
        <f>RTD(progId,,BINACE_TRADE,$G15,I$14)</f>
        <v>418.61</v>
      </c>
      <c r="J15" s="13">
        <f>RTD(progId,,BINACE_TRADE,$G15,J$14)</f>
        <v>0.25620999999999999</v>
      </c>
      <c r="K15" s="13" t="b">
        <f>RTD(progId,,BINACE_TRADE,$G15,K$14)</f>
        <v>1</v>
      </c>
      <c r="L15" s="28">
        <f>RTD(progId,,BINACE_TRADE,$G15,L$14)</f>
        <v>43315.928153287037</v>
      </c>
      <c r="N15" s="36" t="str">
        <f>RTD(progId,,BINANCE,$G15,N$14)</f>
        <v>ETH</v>
      </c>
      <c r="O15" s="36" t="str">
        <f>RTD(progId,,BINANCE,$G15,O$14)</f>
        <v>8</v>
      </c>
      <c r="P15" s="36" t="b">
        <f>RTD(progId,,BINANCE,$G15,P$14)</f>
        <v>1</v>
      </c>
      <c r="Q15" s="36" t="str">
        <f>RTD(progId,,BINANCE,$G15,Q$14)</f>
        <v>ETHUSDT</v>
      </c>
      <c r="R15" s="36" t="str">
        <f>RTD(progId,,BINANCE,$G15,R$14)</f>
        <v>USDT</v>
      </c>
      <c r="S15" s="36" t="str">
        <f>RTD(progId,,BINANCE,$G15,S$14)</f>
        <v>8</v>
      </c>
      <c r="T15" s="36">
        <f>RTD(progId,,BINANCE,$G15,T$14)</f>
        <v>1</v>
      </c>
      <c r="U15" s="36" t="str">
        <f>RTD(progId,,BINANCE,$G15,U$14)</f>
        <v>[0,6,1,3,5]</v>
      </c>
    </row>
    <row r="16" spans="1:21" x14ac:dyDescent="0.25">
      <c r="A16" s="15">
        <f>RTD(progId,,BINANCE_DEPTH,$C$14,A$14,$C16)</f>
        <v>0.15</v>
      </c>
      <c r="B16" s="15">
        <f>RTD(progId,,BINANCE_DEPTH,$C$14,B$14,$C16)</f>
        <v>7469.16</v>
      </c>
      <c r="C16" s="8">
        <f>C15+1</f>
        <v>1</v>
      </c>
      <c r="D16" s="16">
        <f>RTD(progId,,BINANCE_DEPTH,$C$14,D$14,$C16)</f>
        <v>7470.71</v>
      </c>
      <c r="E16" s="16">
        <f>RTD(progId,,BINANCE_DEPTH,$C$14,E$14,$C16)</f>
        <v>5.2230000000000002E-3</v>
      </c>
      <c r="F16" s="1"/>
      <c r="G16" s="1" t="s">
        <v>12</v>
      </c>
      <c r="H16" s="13">
        <f>RTD(progId,,BINACE_TRADE,$G16,H$14)</f>
        <v>53920790</v>
      </c>
      <c r="I16" s="13">
        <f>RTD(progId,,BINACE_TRADE,$G16,I$14)</f>
        <v>7469.55</v>
      </c>
      <c r="J16" s="13">
        <f>RTD(progId,,BINACE_TRADE,$G16,J$14)</f>
        <v>2.526E-3</v>
      </c>
      <c r="K16" s="13" t="b">
        <f>RTD(progId,,BINACE_TRADE,$G16,K$14)</f>
        <v>0</v>
      </c>
      <c r="L16" s="28">
        <f>RTD(progId,,BINACE_TRADE,$G16,L$14)</f>
        <v>43315.92814895833</v>
      </c>
      <c r="N16" s="36" t="str">
        <f>RTD(progId,,BINANCE,$G16,N$14)</f>
        <v>BTC</v>
      </c>
      <c r="O16" s="36" t="str">
        <f>RTD(progId,,BINANCE,$G16,O$14)</f>
        <v>8</v>
      </c>
      <c r="P16" s="36" t="b">
        <f>RTD(progId,,BINANCE,$G16,P$14)</f>
        <v>1</v>
      </c>
      <c r="Q16" s="36" t="str">
        <f>RTD(progId,,BINANCE,$G16,Q$14)</f>
        <v>BTCUSDT</v>
      </c>
      <c r="R16" s="36" t="str">
        <f>RTD(progId,,BINANCE,$G16,R$14)</f>
        <v>USDT</v>
      </c>
      <c r="S16" s="36" t="str">
        <f>RTD(progId,,BINANCE,$G16,S$14)</f>
        <v>8</v>
      </c>
      <c r="T16" s="36">
        <f>RTD(progId,,BINANCE,$G16,T$14)</f>
        <v>1</v>
      </c>
      <c r="U16" s="36" t="str">
        <f>RTD(progId,,BINANCE,$G16,U$14)</f>
        <v>[0,6,1,3,5]</v>
      </c>
    </row>
    <row r="17" spans="1:21" x14ac:dyDescent="0.25">
      <c r="A17" s="15">
        <f>RTD(progId,,BINANCE_DEPTH,$C$14,A$14,$C17)</f>
        <v>2</v>
      </c>
      <c r="B17" s="15">
        <f>RTD(progId,,BINANCE_DEPTH,$C$14,B$14,$C17)</f>
        <v>7469.15</v>
      </c>
      <c r="C17" s="8">
        <f t="shared" ref="C17:C24" si="0">C16+1</f>
        <v>2</v>
      </c>
      <c r="D17" s="16">
        <f>RTD(progId,,BINANCE_DEPTH,$C$14,D$14,$C17)</f>
        <v>7471.99</v>
      </c>
      <c r="E17" s="16">
        <f>RTD(progId,,BINANCE_DEPTH,$C$14,E$14,$C17)</f>
        <v>0.59791799999999995</v>
      </c>
      <c r="F17" s="1"/>
      <c r="G17" s="1" t="s">
        <v>16</v>
      </c>
      <c r="H17" s="13">
        <f>RTD(progId,,BINACE_TRADE,$G17,H$14)</f>
        <v>8293927</v>
      </c>
      <c r="I17" s="13">
        <f>RTD(progId,,BINACE_TRADE,$G17,I$14)</f>
        <v>77.84</v>
      </c>
      <c r="J17" s="13">
        <f>RTD(progId,,BINACE_TRADE,$G17,J$14)</f>
        <v>5.28512</v>
      </c>
      <c r="K17" s="13" t="b">
        <f>RTD(progId,,BINACE_TRADE,$G17,K$14)</f>
        <v>1</v>
      </c>
      <c r="L17" s="29">
        <f>RTD(progId,,BINACE_TRADE,$G17,L$14)</f>
        <v>43315.928120115743</v>
      </c>
      <c r="N17" s="36" t="str">
        <f>RTD(progId,,BINANCE,$G17,N$14)</f>
        <v>LTC</v>
      </c>
      <c r="O17" s="36" t="str">
        <f>RTD(progId,,BINANCE,$G17,O$14)</f>
        <v>8</v>
      </c>
      <c r="P17" s="36" t="b">
        <f>RTD(progId,,BINANCE,$G17,P$14)</f>
        <v>1</v>
      </c>
      <c r="Q17" s="36" t="str">
        <f>RTD(progId,,BINANCE,$G17,Q$14)</f>
        <v>LTCUSDT</v>
      </c>
      <c r="R17" s="36" t="str">
        <f>RTD(progId,,BINANCE,$G17,R$14)</f>
        <v>USDT</v>
      </c>
      <c r="S17" s="36" t="str">
        <f>RTD(progId,,BINANCE,$G17,S$14)</f>
        <v>8</v>
      </c>
      <c r="T17" s="36">
        <f>RTD(progId,,BINANCE,$G17,T$14)</f>
        <v>1</v>
      </c>
      <c r="U17" s="36" t="str">
        <f>RTD(progId,,BINANCE,$G17,U$14)</f>
        <v>[0,6,1,3,5]</v>
      </c>
    </row>
    <row r="18" spans="1:21" x14ac:dyDescent="0.25">
      <c r="A18" s="15">
        <f>RTD(progId,,BINANCE_DEPTH,$C$14,A$14,$C18)</f>
        <v>2.5402559999999998</v>
      </c>
      <c r="B18" s="15">
        <f>RTD(progId,,BINANCE_DEPTH,$C$14,B$14,$C18)</f>
        <v>7469</v>
      </c>
      <c r="C18" s="8">
        <f t="shared" si="0"/>
        <v>3</v>
      </c>
      <c r="D18" s="16">
        <f>RTD(progId,,BINANCE_DEPTH,$C$14,D$14,$C18)</f>
        <v>7472</v>
      </c>
      <c r="E18" s="16">
        <f>RTD(progId,,BINANCE_DEPTH,$C$14,E$14,$C18)</f>
        <v>9.7896999999999998E-2</v>
      </c>
      <c r="F18" s="1"/>
      <c r="G18" s="1" t="s">
        <v>26</v>
      </c>
      <c r="H18" s="13">
        <f>RTD(progId,,BINACE_TRADE,$G18,H$14)</f>
        <v>2020574</v>
      </c>
      <c r="I18" s="13">
        <f>RTD(progId,,BINACE_TRADE,$G18,I$14)</f>
        <v>0.44363000000000002</v>
      </c>
      <c r="J18" s="13">
        <f>RTD(progId,,BINACE_TRADE,$G18,J$14)</f>
        <v>642</v>
      </c>
      <c r="K18" s="13" t="b">
        <f>RTD(progId,,BINACE_TRADE,$G18,K$14)</f>
        <v>0</v>
      </c>
      <c r="L18" s="29">
        <f>RTD(progId,,BINACE_TRADE,$G18,L$14)</f>
        <v>43315.927687083335</v>
      </c>
      <c r="N18" s="36" t="str">
        <f>RTD(progId,,BINANCE,$G18,N$14)</f>
        <v>XRP</v>
      </c>
      <c r="O18" s="36" t="str">
        <f>RTD(progId,,BINANCE,$G18,O$14)</f>
        <v>8</v>
      </c>
      <c r="P18" s="36" t="b">
        <f>RTD(progId,,BINANCE,$G18,P$14)</f>
        <v>1</v>
      </c>
      <c r="Q18" s="36" t="str">
        <f>RTD(progId,,BINANCE,$G18,Q$14)</f>
        <v>XRPUSDT</v>
      </c>
      <c r="R18" s="36" t="str">
        <f>RTD(progId,,BINANCE,$G18,R$14)</f>
        <v>USDT</v>
      </c>
      <c r="S18" s="36" t="str">
        <f>RTD(progId,,BINANCE,$G18,S$14)</f>
        <v>8</v>
      </c>
      <c r="T18" s="36">
        <f>RTD(progId,,BINANCE,$G18,T$14)</f>
        <v>1</v>
      </c>
      <c r="U18" s="36" t="str">
        <f>RTD(progId,,BINANCE,$G18,U$14)</f>
        <v>[0,6,1,3,5]</v>
      </c>
    </row>
    <row r="19" spans="1:21" x14ac:dyDescent="0.25">
      <c r="A19" s="15">
        <f>RTD(progId,,BINANCE_DEPTH,$C$14,A$14,$C19)</f>
        <v>0.48541899999999999</v>
      </c>
      <c r="B19" s="15">
        <f>RTD(progId,,BINANCE_DEPTH,$C$14,B$14,$C19)</f>
        <v>7468.99</v>
      </c>
      <c r="C19" s="8">
        <f t="shared" si="0"/>
        <v>4</v>
      </c>
      <c r="D19" s="16">
        <f>RTD(progId,,BINANCE_DEPTH,$C$14,D$14,$C19)</f>
        <v>7472.01</v>
      </c>
      <c r="E19" s="16">
        <f>RTD(progId,,BINANCE_DEPTH,$C$14,E$14,$C19)</f>
        <v>0.01</v>
      </c>
      <c r="F19" s="1"/>
      <c r="G19" s="1" t="s">
        <v>27</v>
      </c>
      <c r="H19" s="13">
        <f>RTD(progId,,BINACE_TRADE,$G19,H$14)</f>
        <v>15793492</v>
      </c>
      <c r="I19" s="13">
        <f>RTD(progId,,BINACE_TRADE,$G19,I$14)</f>
        <v>3.7989999999999999E-3</v>
      </c>
      <c r="J19" s="13">
        <f>RTD(progId,,BINACE_TRADE,$G19,J$14)</f>
        <v>1.25</v>
      </c>
      <c r="K19" s="13" t="b">
        <f>RTD(progId,,BINACE_TRADE,$G19,K$14)</f>
        <v>0</v>
      </c>
      <c r="L19" s="29">
        <f>RTD(progId,,BINACE_TRADE,$G19,L$14)</f>
        <v>43315.928090706017</v>
      </c>
      <c r="N19" s="36" t="str">
        <f>RTD(progId,,BINANCE,$G19,N$14)</f>
        <v>NEO</v>
      </c>
      <c r="O19" s="36" t="str">
        <f>RTD(progId,,BINANCE,$G19,O$14)</f>
        <v>8</v>
      </c>
      <c r="P19" s="36" t="b">
        <f>RTD(progId,,BINANCE,$G19,P$14)</f>
        <v>1</v>
      </c>
      <c r="Q19" s="36" t="str">
        <f>RTD(progId,,BINANCE,$G19,Q$14)</f>
        <v>NEOBTC</v>
      </c>
      <c r="R19" s="36" t="str">
        <f>RTD(progId,,BINANCE,$G19,R$14)</f>
        <v>BTC</v>
      </c>
      <c r="S19" s="36" t="str">
        <f>RTD(progId,,BINANCE,$G19,S$14)</f>
        <v>8</v>
      </c>
      <c r="T19" s="36">
        <f>RTD(progId,,BINANCE,$G19,T$14)</f>
        <v>1</v>
      </c>
      <c r="U19" s="36" t="str">
        <f>RTD(progId,,BINANCE,$G19,U$14)</f>
        <v>[0,6,1,3,5]</v>
      </c>
    </row>
    <row r="20" spans="1:21" x14ac:dyDescent="0.25">
      <c r="A20" s="15">
        <f>RTD(progId,,BINANCE_DEPTH,$C$14,A$14,$C20)</f>
        <v>0.15</v>
      </c>
      <c r="B20" s="15">
        <f>RTD(progId,,BINANCE_DEPTH,$C$14,B$14,$C20)</f>
        <v>7468.65</v>
      </c>
      <c r="C20" s="8">
        <f t="shared" si="0"/>
        <v>5</v>
      </c>
      <c r="D20" s="16">
        <f>RTD(progId,,BINANCE_DEPTH,$C$14,D$14,$C20)</f>
        <v>7472.99</v>
      </c>
      <c r="E20" s="16">
        <f>RTD(progId,,BINANCE_DEPTH,$C$14,E$14,$C20)</f>
        <v>0.01</v>
      </c>
      <c r="F20" s="1"/>
      <c r="G20" s="1" t="s">
        <v>28</v>
      </c>
      <c r="H20" s="13">
        <f>RTD(progId,,BINACE_TRADE,$G20,H$14)</f>
        <v>19660048</v>
      </c>
      <c r="I20" s="13">
        <f>RTD(progId,,BINACE_TRADE,$G20,I$14)</f>
        <v>5.9370000000000002E-5</v>
      </c>
      <c r="J20" s="13">
        <f>RTD(progId,,BINACE_TRADE,$G20,J$14)</f>
        <v>1</v>
      </c>
      <c r="K20" s="13" t="b">
        <f>RTD(progId,,BINACE_TRADE,$G20,K$14)</f>
        <v>0</v>
      </c>
      <c r="L20" s="29">
        <f>RTD(progId,,BINACE_TRADE,$G20,L$14)</f>
        <v>43315.928123136575</v>
      </c>
      <c r="N20" s="36" t="str">
        <f>RTD(progId,,BINANCE,$G20,N$14)</f>
        <v>XRP</v>
      </c>
      <c r="O20" s="36" t="str">
        <f>RTD(progId,,BINANCE,$G20,O$14)</f>
        <v>8</v>
      </c>
      <c r="P20" s="36" t="b">
        <f>RTD(progId,,BINANCE,$G20,P$14)</f>
        <v>1</v>
      </c>
      <c r="Q20" s="36" t="str">
        <f>RTD(progId,,BINANCE,$G20,Q$14)</f>
        <v>XRPBTC</v>
      </c>
      <c r="R20" s="36" t="str">
        <f>RTD(progId,,BINANCE,$G20,R$14)</f>
        <v>BTC</v>
      </c>
      <c r="S20" s="36" t="str">
        <f>RTD(progId,,BINANCE,$G20,S$14)</f>
        <v>8</v>
      </c>
      <c r="T20" s="36">
        <f>RTD(progId,,BINANCE,$G20,T$14)</f>
        <v>1</v>
      </c>
      <c r="U20" s="36" t="str">
        <f>RTD(progId,,BINANCE,$G20,U$14)</f>
        <v>[0,6,1,3,5]</v>
      </c>
    </row>
    <row r="21" spans="1:21" x14ac:dyDescent="0.25">
      <c r="A21" s="15">
        <f>RTD(progId,,BINANCE_DEPTH,$C$14,A$14,$C21)</f>
        <v>0.166572</v>
      </c>
      <c r="B21" s="15">
        <f>RTD(progId,,BINANCE_DEPTH,$C$14,B$14,$C21)</f>
        <v>7468.31</v>
      </c>
      <c r="C21" s="8">
        <f t="shared" si="0"/>
        <v>6</v>
      </c>
      <c r="D21" s="16">
        <f>RTD(progId,,BINANCE_DEPTH,$C$14,D$14,$C21)</f>
        <v>7473.8</v>
      </c>
      <c r="E21" s="16">
        <f>RTD(progId,,BINANCE_DEPTH,$C$14,E$14,$C21)</f>
        <v>1.358943</v>
      </c>
      <c r="F21" s="1"/>
      <c r="G21" s="1" t="s">
        <v>29</v>
      </c>
      <c r="H21" s="13">
        <f>RTD(progId,,BINACE_TRADE,$G21,H$14)</f>
        <v>20073851</v>
      </c>
      <c r="I21" s="13">
        <f>RTD(progId,,BINACE_TRADE,$G21,I$14)</f>
        <v>4.1200000000000004E-6</v>
      </c>
      <c r="J21" s="13">
        <f>RTD(progId,,BINACE_TRADE,$G21,J$14)</f>
        <v>5599</v>
      </c>
      <c r="K21" s="13" t="b">
        <f>RTD(progId,,BINACE_TRADE,$G21,K$14)</f>
        <v>1</v>
      </c>
      <c r="L21" s="29">
        <f>RTD(progId,,BINACE_TRADE,$G21,L$14)</f>
        <v>43315.928069560185</v>
      </c>
      <c r="N21" s="36" t="str">
        <f>RTD(progId,,BINANCE,$G21,N$14)</f>
        <v>TRX</v>
      </c>
      <c r="O21" s="36" t="str">
        <f>RTD(progId,,BINANCE,$G21,O$14)</f>
        <v>8</v>
      </c>
      <c r="P21" s="36" t="b">
        <f>RTD(progId,,BINANCE,$G21,P$14)</f>
        <v>1</v>
      </c>
      <c r="Q21" s="36" t="str">
        <f>RTD(progId,,BINANCE,$G21,Q$14)</f>
        <v>TRXBTC</v>
      </c>
      <c r="R21" s="36" t="str">
        <f>RTD(progId,,BINANCE,$G21,R$14)</f>
        <v>BTC</v>
      </c>
      <c r="S21" s="36" t="str">
        <f>RTD(progId,,BINANCE,$G21,S$14)</f>
        <v>8</v>
      </c>
      <c r="T21" s="36">
        <f>RTD(progId,,BINANCE,$G21,T$14)</f>
        <v>1</v>
      </c>
      <c r="U21" s="36" t="str">
        <f>RTD(progId,,BINANCE,$G21,U$14)</f>
        <v>[0,6,1,3,5]</v>
      </c>
    </row>
    <row r="22" spans="1:21" s="1" customFormat="1" x14ac:dyDescent="0.25">
      <c r="A22" s="15">
        <f>RTD(progId,,BINANCE_DEPTH,$C$14,A$14,$C22)</f>
        <v>7.8600000000000003E-2</v>
      </c>
      <c r="B22" s="15">
        <f>RTD(progId,,BINANCE_DEPTH,$C$14,B$14,$C22)</f>
        <v>7467.6</v>
      </c>
      <c r="C22" s="8">
        <f t="shared" si="0"/>
        <v>7</v>
      </c>
      <c r="D22" s="16">
        <f>RTD(progId,,BINANCE_DEPTH,$C$14,D$14,$C22)</f>
        <v>7473.81</v>
      </c>
      <c r="E22" s="16">
        <f>RTD(progId,,BINANCE_DEPTH,$C$14,E$14,$C22)</f>
        <v>7.143E-3</v>
      </c>
    </row>
    <row r="23" spans="1:21" s="1" customFormat="1" x14ac:dyDescent="0.25">
      <c r="A23" s="15">
        <f>RTD(progId,,BINANCE_DEPTH,$C$14,A$14,$C23)</f>
        <v>1.341E-3</v>
      </c>
      <c r="B23" s="15">
        <f>RTD(progId,,BINANCE_DEPTH,$C$14,B$14,$C23)</f>
        <v>7467.55</v>
      </c>
      <c r="C23" s="8">
        <f t="shared" si="0"/>
        <v>8</v>
      </c>
      <c r="D23" s="16">
        <f>RTD(progId,,BINANCE_DEPTH,$C$14,D$14,$C23)</f>
        <v>7474.79</v>
      </c>
      <c r="E23" s="16">
        <f>RTD(progId,,BINANCE_DEPTH,$C$14,E$14,$C23)</f>
        <v>4.0134000000000003E-2</v>
      </c>
      <c r="G23" s="34" t="s">
        <v>55</v>
      </c>
      <c r="H23" s="34"/>
      <c r="J23" s="1" t="s">
        <v>59</v>
      </c>
      <c r="K23" s="1">
        <v>3</v>
      </c>
    </row>
    <row r="24" spans="1:21" s="1" customFormat="1" ht="15.75" thickBot="1" x14ac:dyDescent="0.3">
      <c r="A24" s="31">
        <f>RTD(progId,,BINANCE_DEPTH,$C$14,A$14,$C24)</f>
        <v>0.1</v>
      </c>
      <c r="B24" s="31">
        <f>RTD(progId,,BINANCE_DEPTH,$C$14,B$14,$C24)</f>
        <v>7467.38</v>
      </c>
      <c r="C24" s="32">
        <f t="shared" si="0"/>
        <v>9</v>
      </c>
      <c r="D24" s="33">
        <f>RTD(progId,,BINANCE_DEPTH,$C$14,D$14,$C24)</f>
        <v>7474.81</v>
      </c>
      <c r="E24" s="33">
        <f>RTD(progId,,BINANCE_DEPTH,$C$14,E$14,$C24)</f>
        <v>1.3</v>
      </c>
      <c r="G24" s="35" t="str">
        <f>RTD(progId,,BINANCE_HISTORY,J23,"a,b,c",10)</f>
        <v>[["SYMBOL","TRADE_ID","PRICE","QUANTITY","TRADE_TIME","IS_BEST_MATCH","BUYER_IS_MAKER"],["ETHUSDT",33559773,417.49000000,10.67282000,"2018-08-03T19:53:52.675-04:00",true,true],["ETHUSDT",33559774,417.49000000,0.93763000,"2018-08-03T19:53:52.965-04:00",true,true],["ETHUSDT",33559775,417.54000000,14.68941000,"2018-08-03T19:53:53.758-04:00",true,false],["ETHUSDT",33559776,417.49000000,3.84816000,"2018-08-03T19:53:53.778-04:00",true,true],["ETHUSDT",33559777,417.49000000,0.13685000,"2018-08-03T19:53:55.037-04:00",true,false],["ETHUSDT",33559778,417.48000000,0.41499000,"2018-08-03T19:53:57.21-04:00",true,true],["ETHUSDT",33559779,417.48000000,0.06168000,"2018-08-03T19:53:57.896-04:00",true,true],["ETHUSDT",33559780,417.48000000,14.33841000,"2018-08-03T19:53:57.911-04:00",true,false],["ETHUSDT",33559781,417.49000000,11.47360000,"2018-08-03T19:53:57.924-04:00",true,false],["ETHUSDT",33559782,417.49000000,3.98501000,"2018-08-03T19:53:57.924-04:00",true,false]]</v>
      </c>
      <c r="H24"/>
    </row>
    <row r="25" spans="1:21" ht="15.75" thickTop="1" x14ac:dyDescent="0.25">
      <c r="A25" s="11">
        <f>SUM(Table3[BID_DEPTH_SIZE])</f>
        <v>5.7683730000000004</v>
      </c>
      <c r="B25" s="14">
        <f>SUMPRODUCT(Table3[BID_DEPTH_SIZE],Table3[BID_DEPTH])</f>
        <v>43083.87201513</v>
      </c>
      <c r="C25" s="39">
        <f>B25-D25</f>
        <v>7364.5099558899965</v>
      </c>
      <c r="D25" s="14">
        <f>SUMPRODUCT(Table3[ASK_DEPTH_SIZE],Table3[ASK_DEPTH])</f>
        <v>35719.362059240004</v>
      </c>
      <c r="E25" s="12">
        <f>SUM(Table3[ASK_DEPTH_SIZE])</f>
        <v>4.7799579999999997</v>
      </c>
      <c r="F25" s="9"/>
      <c r="H25" s="1"/>
      <c r="I25" s="4"/>
      <c r="J25" s="5"/>
      <c r="K25" s="5"/>
    </row>
    <row r="26" spans="1:21" s="1" customFormat="1" x14ac:dyDescent="0.25">
      <c r="B26" s="30">
        <f>B15-B24</f>
        <v>1.7899999999999636</v>
      </c>
      <c r="C26" s="8" t="s">
        <v>57</v>
      </c>
      <c r="D26" s="30">
        <f>D15-D24</f>
        <v>-4.8100000000004002</v>
      </c>
      <c r="F26" s="9"/>
      <c r="I26" s="4"/>
      <c r="J26" s="5"/>
      <c r="K26" s="5"/>
    </row>
    <row r="27" spans="1:21" x14ac:dyDescent="0.25">
      <c r="I27" s="4"/>
      <c r="J27" s="5"/>
      <c r="K27" s="5"/>
    </row>
    <row r="28" spans="1:21" x14ac:dyDescent="0.25">
      <c r="A28" s="27" t="s">
        <v>37</v>
      </c>
      <c r="B28" s="27"/>
      <c r="C28" s="1" t="s">
        <v>58</v>
      </c>
      <c r="D28" s="27">
        <v>5</v>
      </c>
      <c r="F28" s="1"/>
      <c r="G28"/>
      <c r="K28"/>
    </row>
    <row r="29" spans="1:21" x14ac:dyDescent="0.25">
      <c r="A29" s="17" t="s">
        <v>38</v>
      </c>
      <c r="B29" t="s">
        <v>10</v>
      </c>
      <c r="C29" s="1" t="s">
        <v>9</v>
      </c>
      <c r="D29" s="1" t="s">
        <v>8</v>
      </c>
      <c r="E29" s="1" t="s">
        <v>25</v>
      </c>
      <c r="F29" t="s">
        <v>39</v>
      </c>
      <c r="G29" t="s">
        <v>40</v>
      </c>
      <c r="H29" t="s">
        <v>41</v>
      </c>
      <c r="I29" t="s">
        <v>31</v>
      </c>
      <c r="J29" t="s">
        <v>18</v>
      </c>
      <c r="K29" t="s">
        <v>44</v>
      </c>
      <c r="L29" t="s">
        <v>45</v>
      </c>
      <c r="M29" t="s">
        <v>42</v>
      </c>
      <c r="N29" t="s">
        <v>14</v>
      </c>
      <c r="O29" t="s">
        <v>43</v>
      </c>
      <c r="P29" t="s">
        <v>46</v>
      </c>
      <c r="Q29" t="s">
        <v>47</v>
      </c>
    </row>
    <row r="30" spans="1:21" x14ac:dyDescent="0.25">
      <c r="A30" s="19" t="s">
        <v>11</v>
      </c>
      <c r="B30" s="13">
        <f>RTD(progId,,BINANCE_CANDLE,$A30,B$29,$D$28)</f>
        <v>418.89</v>
      </c>
      <c r="C30" s="13">
        <f>RTD(progId,,BINANCE_CANDLE,$A30,C$29,$D$28)</f>
        <v>419.53</v>
      </c>
      <c r="D30" s="13">
        <f>RTD(progId,,BINANCE_CANDLE,$A30,D$29,$D$28)</f>
        <v>418.2</v>
      </c>
      <c r="E30" s="13">
        <f>RTD(progId,,BINANCE_CANDLE,$A30,E$29,$D$28)</f>
        <v>418.62</v>
      </c>
      <c r="F30" s="22">
        <f>RTD(progId,,BINANCE_CANDLE,$A30,F$29,$D$28)</f>
        <v>43315.916666666664</v>
      </c>
      <c r="G30" s="22">
        <f>RTD(progId,,BINANCE_CANDLE,$A30,G$29,$D$28)</f>
        <v>43315.95833332176</v>
      </c>
      <c r="H30" s="13" t="b">
        <f>RTD(progId,,BINANCE_CANDLE,$A30,H$29,$D$28)</f>
        <v>0</v>
      </c>
      <c r="I30" s="24">
        <f>RTD(progId,,BINANCE_CANDLE,$A30,I$29,$D$28)</f>
        <v>975568.81733210001</v>
      </c>
      <c r="J30" s="24">
        <f>RTD(progId,,BINANCE_CANDLE,$A30,J$29,$D$28)</f>
        <v>2328.86978</v>
      </c>
      <c r="K30" s="24">
        <f>RTD(progId,,BINANCE_CANDLE,$A30,K$29,$D$28)</f>
        <v>1136.3573899999999</v>
      </c>
      <c r="L30" s="24">
        <f>RTD(progId,,BINANCE_CANDLE,$A30,L$29,$D$28)</f>
        <v>476128.36175079999</v>
      </c>
      <c r="M30" s="13" t="str">
        <f>RTD(progId,,BINANCE_CANDLE,$A30,M$29,$D$28)</f>
        <v>OneHour</v>
      </c>
      <c r="N30" s="24">
        <f>RTD(progId,,BINANCE_CANDLE,$A30,N$29,$D$28)</f>
        <v>1253</v>
      </c>
      <c r="O30" s="23">
        <f>RTD(progId,,BINANCE_CANDLE,$A30,O$29,$D$28)</f>
        <v>43315.928153287037</v>
      </c>
      <c r="P30" s="13">
        <f>RTD(progId,,BINANCE_CANDLE,$A30,P$29,$D$28)</f>
        <v>33568142</v>
      </c>
      <c r="Q30" s="13">
        <f>RTD(progId,,BINANCE_CANDLE,$A30,Q$29,$D$28)</f>
        <v>33569394</v>
      </c>
    </row>
    <row r="31" spans="1:21" x14ac:dyDescent="0.25">
      <c r="A31" s="20" t="s">
        <v>12</v>
      </c>
      <c r="B31" s="13">
        <f>RTD(progId,,BINANCE_CANDLE,$A31,B$29,$D$28)</f>
        <v>7481.55</v>
      </c>
      <c r="C31" s="13">
        <f>RTD(progId,,BINANCE_CANDLE,$A31,C$29,$D$28)</f>
        <v>7494.81</v>
      </c>
      <c r="D31" s="13">
        <f>RTD(progId,,BINANCE_CANDLE,$A31,D$29,$D$28)</f>
        <v>7459</v>
      </c>
      <c r="E31" s="13">
        <f>RTD(progId,,BINANCE_CANDLE,$A31,E$29,$D$28)</f>
        <v>7469.55</v>
      </c>
      <c r="F31" s="22">
        <f>RTD(progId,,BINANCE_CANDLE,$A31,F$29,$D$28)</f>
        <v>43315.916666666664</v>
      </c>
      <c r="G31" s="22">
        <f>RTD(progId,,BINANCE_CANDLE,$A31,G$29,$D$28)</f>
        <v>43315.95833332176</v>
      </c>
      <c r="H31" s="13" t="b">
        <f>RTD(progId,,BINANCE_CANDLE,$A31,H$29,$D$28)</f>
        <v>0</v>
      </c>
      <c r="I31" s="24">
        <f>RTD(progId,,BINANCE_CANDLE,$A31,I$29,$D$28)</f>
        <v>3523117.1747817402</v>
      </c>
      <c r="J31" s="24">
        <f>RTD(progId,,BINANCE_CANDLE,$A31,J$29,$D$28)</f>
        <v>470.99287500000003</v>
      </c>
      <c r="K31" s="24">
        <f>RTD(progId,,BINANCE_CANDLE,$A31,K$29,$D$28)</f>
        <v>288.327541</v>
      </c>
      <c r="L31" s="24">
        <f>RTD(progId,,BINANCE_CANDLE,$A31,L$29,$D$28)</f>
        <v>2156860.5479558501</v>
      </c>
      <c r="M31" s="13" t="str">
        <f>RTD(progId,,BINANCE_CANDLE,$A31,M$29,$D$28)</f>
        <v>OneHour</v>
      </c>
      <c r="N31" s="24">
        <f>RTD(progId,,BINANCE_CANDLE,$A31,N$29,$D$28)</f>
        <v>2939</v>
      </c>
      <c r="O31" s="23">
        <f>RTD(progId,,BINANCE_CANDLE,$A31,O$29,$D$28)</f>
        <v>43315.928148993058</v>
      </c>
      <c r="P31" s="26">
        <f>RTD(progId,,BINANCE_CANDLE,$A31,P$29,$D$28)</f>
        <v>60927046</v>
      </c>
      <c r="Q31" s="26">
        <f>RTD(progId,,BINANCE_CANDLE,$A31,Q$29,$D$28)</f>
        <v>60929984</v>
      </c>
    </row>
    <row r="32" spans="1:21" x14ac:dyDescent="0.25">
      <c r="A32" s="21" t="s">
        <v>29</v>
      </c>
      <c r="B32" s="18">
        <f>RTD(progId,,BINANCE_CANDLE,$A32,B$29,$D$28)</f>
        <v>4.1200000000000004E-6</v>
      </c>
      <c r="C32" s="18">
        <f>RTD(progId,,BINANCE_CANDLE,$A32,C$29,$D$28)</f>
        <v>4.1500000000000001E-6</v>
      </c>
      <c r="D32" s="18">
        <f>RTD(progId,,BINANCE_CANDLE,$A32,D$29,$D$28)</f>
        <v>4.1200000000000004E-6</v>
      </c>
      <c r="E32" s="18">
        <f>RTD(progId,,BINANCE_CANDLE,$A32,E$29,$D$28)</f>
        <v>4.1200000000000004E-6</v>
      </c>
      <c r="F32" s="22">
        <f>RTD(progId,,BINANCE_CANDLE,$A32,F$29,$D$28)</f>
        <v>43315.916666666664</v>
      </c>
      <c r="G32" s="22">
        <f>RTD(progId,,BINANCE_CANDLE,$A32,G$29,$D$28)</f>
        <v>43315.95833332176</v>
      </c>
      <c r="H32" s="18" t="b">
        <f>RTD(progId,,BINANCE_CANDLE,$A32,H$29,$D$28)</f>
        <v>0</v>
      </c>
      <c r="I32" s="24">
        <f>RTD(progId,,BINANCE_CANDLE,$A32,I$29,$D$28)</f>
        <v>11.608268349999999</v>
      </c>
      <c r="J32" s="24">
        <f>RTD(progId,,BINANCE_CANDLE,$A32,J$29,$D$28)</f>
        <v>2807702</v>
      </c>
      <c r="K32" s="24">
        <f>RTD(progId,,BINANCE_CANDLE,$A32,K$29,$D$28)</f>
        <v>1091003</v>
      </c>
      <c r="L32" s="24">
        <f>RTD(progId,,BINANCE_CANDLE,$A32,L$29,$D$28)</f>
        <v>4.51482224</v>
      </c>
      <c r="M32" s="18" t="str">
        <f>RTD(progId,,BINANCE_CANDLE,$A32,M$29,$D$28)</f>
        <v>OneHour</v>
      </c>
      <c r="N32" s="25">
        <f>RTD(progId,,BINANCE_CANDLE,$A32,N$29,$D$28)</f>
        <v>390</v>
      </c>
      <c r="O32" s="23">
        <f>RTD(progId,,BINANCE_CANDLE,$A32,O$29,$D$28)</f>
        <v>43315.928069606482</v>
      </c>
      <c r="P32" s="26">
        <f>RTD(progId,,BINANCE_CANDLE,$A32,P$29,$D$28)</f>
        <v>32144800</v>
      </c>
      <c r="Q32" s="26">
        <f>RTD(progId,,BINANCE_CANDLE,$A32,Q$29,$D$28)</f>
        <v>32145189</v>
      </c>
    </row>
    <row r="33" spans="1:17" x14ac:dyDescent="0.25">
      <c r="I33" s="4"/>
      <c r="J33" s="5"/>
      <c r="K33" s="5"/>
    </row>
    <row r="34" spans="1:17" s="1" customFormat="1" x14ac:dyDescent="0.25">
      <c r="A34" s="27" t="s">
        <v>37</v>
      </c>
      <c r="B34" s="27"/>
      <c r="C34" s="1" t="s">
        <v>74</v>
      </c>
      <c r="D34" s="27">
        <v>0</v>
      </c>
    </row>
    <row r="35" spans="1:17" s="1" customFormat="1" x14ac:dyDescent="0.25">
      <c r="A35" s="17" t="s">
        <v>38</v>
      </c>
      <c r="B35" s="1" t="s">
        <v>10</v>
      </c>
      <c r="C35" s="1" t="s">
        <v>9</v>
      </c>
      <c r="D35" s="1" t="s">
        <v>8</v>
      </c>
      <c r="E35" s="1" t="s">
        <v>25</v>
      </c>
      <c r="F35" s="1" t="s">
        <v>39</v>
      </c>
      <c r="G35" s="1" t="s">
        <v>40</v>
      </c>
      <c r="H35" s="1" t="s">
        <v>41</v>
      </c>
      <c r="I35" s="1" t="s">
        <v>31</v>
      </c>
      <c r="J35" s="1" t="s">
        <v>18</v>
      </c>
      <c r="K35" s="1" t="s">
        <v>44</v>
      </c>
      <c r="L35" s="1" t="s">
        <v>45</v>
      </c>
      <c r="M35" s="1" t="s">
        <v>42</v>
      </c>
      <c r="N35" s="1" t="s">
        <v>14</v>
      </c>
      <c r="O35" s="1" t="s">
        <v>43</v>
      </c>
      <c r="P35" s="1" t="s">
        <v>46</v>
      </c>
      <c r="Q35" s="1" t="s">
        <v>47</v>
      </c>
    </row>
    <row r="36" spans="1:17" s="1" customFormat="1" x14ac:dyDescent="0.25">
      <c r="A36" s="19" t="s">
        <v>11</v>
      </c>
      <c r="B36" s="13">
        <f>RTD(progId,,BINANCE_CANDLE,$A36,B$35,$D$34)</f>
        <v>418.57</v>
      </c>
      <c r="C36" s="13">
        <f>RTD(progId,,BINANCE_CANDLE,$A36,C$35,$D$34)</f>
        <v>418.75</v>
      </c>
      <c r="D36" s="13">
        <f>RTD(progId,,BINANCE_CANDLE,$A36,D$35,$D$34)</f>
        <v>418.51</v>
      </c>
      <c r="E36" s="13">
        <f>RTD(progId,,BINANCE_CANDLE,$A36,E$35,$D$34)</f>
        <v>418.62</v>
      </c>
      <c r="F36" s="22">
        <f>RTD(progId,,BINANCE_CANDLE,$A36,F$35,$D$34)</f>
        <v>43315.927777777775</v>
      </c>
      <c r="G36" s="22">
        <f>RTD(progId,,BINANCE_CANDLE,$A36,G$35,$D$34)</f>
        <v>43315.928472210646</v>
      </c>
      <c r="H36" s="13" t="b">
        <f>RTD(progId,,BINANCE_CANDLE,$A36,H$35,$D$34)</f>
        <v>0</v>
      </c>
      <c r="I36" s="24">
        <f>RTD(progId,,BINANCE_CANDLE,$A36,I$35,$D$34)</f>
        <v>5319.3448578999996</v>
      </c>
      <c r="J36" s="24">
        <f>RTD(progId,,BINANCE_CANDLE,$A36,J$35,$D$34)</f>
        <v>12.70739</v>
      </c>
      <c r="K36" s="24">
        <f>RTD(progId,,BINANCE_CANDLE,$A36,K$35,$D$34)</f>
        <v>1.7591000000000001</v>
      </c>
      <c r="L36" s="24">
        <f>RTD(progId,,BINANCE_CANDLE,$A36,L$35,$D$34)</f>
        <v>736.40377969999997</v>
      </c>
      <c r="M36" s="13" t="str">
        <f>RTD(progId,,BINANCE_CANDLE,$A36,M$35,$D$34)</f>
        <v>OneMinute</v>
      </c>
      <c r="N36" s="24">
        <f>RTD(progId,,BINANCE_CANDLE,$A36,N$35,$D$34)</f>
        <v>20</v>
      </c>
      <c r="O36" s="23">
        <f>RTD(progId,,BINANCE_CANDLE,$A36,O$35,$D$34)</f>
        <v>43315.928153287037</v>
      </c>
      <c r="P36" s="13">
        <f>RTD(progId,,BINANCE_CANDLE,$A36,P$35,$D$34)</f>
        <v>33569375</v>
      </c>
      <c r="Q36" s="13">
        <f>RTD(progId,,BINANCE_CANDLE,$A36,Q$35,$D$34)</f>
        <v>33569394</v>
      </c>
    </row>
    <row r="37" spans="1:17" s="1" customFormat="1" x14ac:dyDescent="0.25">
      <c r="A37" s="20" t="s">
        <v>12</v>
      </c>
      <c r="B37" s="13">
        <f>RTD(progId,,BINANCE_CANDLE,$A37,B$35,$D$34)</f>
        <v>7469.5</v>
      </c>
      <c r="C37" s="13">
        <f>RTD(progId,,BINANCE_CANDLE,$A37,C$35,$D$34)</f>
        <v>7470.71</v>
      </c>
      <c r="D37" s="13">
        <f>RTD(progId,,BINANCE_CANDLE,$A37,D$35,$D$34)</f>
        <v>7469</v>
      </c>
      <c r="E37" s="13">
        <f>RTD(progId,,BINANCE_CANDLE,$A37,E$35,$D$34)</f>
        <v>7469.55</v>
      </c>
      <c r="F37" s="22">
        <f>RTD(progId,,BINANCE_CANDLE,$A37,F$35,$D$34)</f>
        <v>43315.927777777775</v>
      </c>
      <c r="G37" s="22">
        <f>RTD(progId,,BINANCE_CANDLE,$A37,G$35,$D$34)</f>
        <v>43315.928472210646</v>
      </c>
      <c r="H37" s="13" t="b">
        <f>RTD(progId,,BINANCE_CANDLE,$A37,H$35,$D$34)</f>
        <v>0</v>
      </c>
      <c r="I37" s="24">
        <f>RTD(progId,,BINANCE_CANDLE,$A37,I$35,$D$34)</f>
        <v>51268.663324530004</v>
      </c>
      <c r="J37" s="24">
        <f>RTD(progId,,BINANCE_CANDLE,$A37,J$35,$D$34)</f>
        <v>6.8633309999999996</v>
      </c>
      <c r="K37" s="24">
        <f>RTD(progId,,BINANCE_CANDLE,$A37,K$35,$D$34)</f>
        <v>5.0012600000000003</v>
      </c>
      <c r="L37" s="24">
        <f>RTD(progId,,BINANCE_CANDLE,$A37,L$35,$D$34)</f>
        <v>37359.311000189999</v>
      </c>
      <c r="M37" s="13" t="str">
        <f>RTD(progId,,BINANCE_CANDLE,$A37,M$35,$D$34)</f>
        <v>OneMinute</v>
      </c>
      <c r="N37" s="24">
        <f>RTD(progId,,BINANCE_CANDLE,$A37,N$35,$D$34)</f>
        <v>40</v>
      </c>
      <c r="O37" s="23">
        <f>RTD(progId,,BINANCE_CANDLE,$A37,O$35,$D$34)</f>
        <v>43315.928148993058</v>
      </c>
      <c r="P37" s="26">
        <f>RTD(progId,,BINANCE_CANDLE,$A37,P$35,$D$34)</f>
        <v>60929945</v>
      </c>
      <c r="Q37" s="26">
        <f>RTD(progId,,BINANCE_CANDLE,$A37,Q$35,$D$34)</f>
        <v>60929984</v>
      </c>
    </row>
    <row r="38" spans="1:17" s="1" customFormat="1" x14ac:dyDescent="0.25">
      <c r="A38" s="21" t="s">
        <v>29</v>
      </c>
      <c r="B38" s="18">
        <f>RTD(progId,,BINANCE_CANDLE,$A38,B$35,$D$34)</f>
        <v>4.1200000000000004E-6</v>
      </c>
      <c r="C38" s="18">
        <f>RTD(progId,,BINANCE_CANDLE,$A38,C$35,$D$34)</f>
        <v>4.1300000000000003E-6</v>
      </c>
      <c r="D38" s="18">
        <f>RTD(progId,,BINANCE_CANDLE,$A38,D$35,$D$34)</f>
        <v>4.1200000000000004E-6</v>
      </c>
      <c r="E38" s="18">
        <f>RTD(progId,,BINANCE_CANDLE,$A38,E$35,$D$34)</f>
        <v>4.1200000000000004E-6</v>
      </c>
      <c r="F38" s="22">
        <f>RTD(progId,,BINANCE_CANDLE,$A38,F$35,$D$34)</f>
        <v>43315.927777777775</v>
      </c>
      <c r="G38" s="22">
        <f>RTD(progId,,BINANCE_CANDLE,$A38,G$35,$D$34)</f>
        <v>43315.928472210646</v>
      </c>
      <c r="H38" s="18" t="b">
        <f>RTD(progId,,BINANCE_CANDLE,$A38,H$35,$D$34)</f>
        <v>0</v>
      </c>
      <c r="I38" s="24">
        <f>RTD(progId,,BINANCE_CANDLE,$A38,I$35,$D$34)</f>
        <v>0.31070098000000002</v>
      </c>
      <c r="J38" s="24">
        <f>RTD(progId,,BINANCE_CANDLE,$A38,J$35,$D$34)</f>
        <v>75405</v>
      </c>
      <c r="K38" s="24">
        <f>RTD(progId,,BINANCE_CANDLE,$A38,K$35,$D$34)</f>
        <v>3238</v>
      </c>
      <c r="L38" s="24">
        <f>RTD(progId,,BINANCE_CANDLE,$A38,L$35,$D$34)</f>
        <v>1.337294E-2</v>
      </c>
      <c r="M38" s="18" t="str">
        <f>RTD(progId,,BINANCE_CANDLE,$A38,M$35,$D$34)</f>
        <v>OneMinute</v>
      </c>
      <c r="N38" s="25">
        <f>RTD(progId,,BINANCE_CANDLE,$A38,N$35,$D$34)</f>
        <v>12</v>
      </c>
      <c r="O38" s="23">
        <f>RTD(progId,,BINANCE_CANDLE,$A38,O$35,$D$34)</f>
        <v>43315.928069618058</v>
      </c>
      <c r="P38" s="26">
        <f>RTD(progId,,BINANCE_CANDLE,$A38,P$35,$D$34)</f>
        <v>32145178</v>
      </c>
      <c r="Q38" s="26">
        <f>RTD(progId,,BINANCE_CANDLE,$A38,Q$35,$D$34)</f>
        <v>32145189</v>
      </c>
    </row>
    <row r="39" spans="1:17" x14ac:dyDescent="0.25">
      <c r="I39" s="4"/>
      <c r="J39" s="5"/>
      <c r="K39" s="5"/>
    </row>
    <row r="40" spans="1:17" x14ac:dyDescent="0.25">
      <c r="I40" s="4"/>
      <c r="J40" s="5"/>
      <c r="K40" s="5"/>
    </row>
    <row r="41" spans="1:17" x14ac:dyDescent="0.25">
      <c r="I41" s="4"/>
      <c r="J41" s="5"/>
      <c r="K41" s="5"/>
    </row>
    <row r="42" spans="1:17" x14ac:dyDescent="0.25">
      <c r="I42" s="4"/>
      <c r="J42" s="5"/>
      <c r="K42" s="5"/>
    </row>
    <row r="43" spans="1:17" x14ac:dyDescent="0.25">
      <c r="I43" s="4"/>
      <c r="J43" s="5"/>
      <c r="K43" s="5"/>
    </row>
    <row r="45" spans="1:17" x14ac:dyDescent="0.25">
      <c r="I45" s="4"/>
      <c r="J45" s="5"/>
      <c r="K45" s="5"/>
    </row>
    <row r="46" spans="1:17" x14ac:dyDescent="0.25">
      <c r="I46" s="4"/>
      <c r="J46" s="5"/>
      <c r="K46" s="5"/>
    </row>
    <row r="47" spans="1:17" x14ac:dyDescent="0.25">
      <c r="I47" s="4"/>
      <c r="J47" s="5"/>
      <c r="K47" s="5"/>
    </row>
    <row r="48" spans="1:17" x14ac:dyDescent="0.25">
      <c r="I48" s="5"/>
      <c r="J48" s="5"/>
      <c r="K48" s="5"/>
    </row>
    <row r="49" spans="9:11" x14ac:dyDescent="0.25">
      <c r="I49" s="4"/>
      <c r="J49" s="5"/>
      <c r="K49" s="5"/>
    </row>
    <row r="50" spans="9:11" x14ac:dyDescent="0.25">
      <c r="I50" s="4"/>
      <c r="J50" s="5"/>
      <c r="K50" s="5"/>
    </row>
    <row r="60" spans="9:11" x14ac:dyDescent="0.25">
      <c r="I60" s="4"/>
      <c r="J60" s="5"/>
      <c r="K60" s="5"/>
    </row>
    <row r="61" spans="9:11" x14ac:dyDescent="0.25">
      <c r="I61" s="4"/>
      <c r="J61" s="5"/>
      <c r="K61" s="5"/>
    </row>
    <row r="62" spans="9:11" x14ac:dyDescent="0.25">
      <c r="I62" s="4"/>
      <c r="J62" s="5"/>
      <c r="K62" s="5"/>
    </row>
    <row r="63" spans="9:11" x14ac:dyDescent="0.25">
      <c r="I63" s="4"/>
      <c r="J63" s="5"/>
      <c r="K63" s="5"/>
    </row>
    <row r="64" spans="9:11" x14ac:dyDescent="0.25">
      <c r="I64" s="4"/>
      <c r="J64" s="5"/>
      <c r="K64" s="5"/>
    </row>
    <row r="65" spans="9:11" x14ac:dyDescent="0.25">
      <c r="I65" s="4"/>
      <c r="J65" s="6"/>
      <c r="K65" s="5"/>
    </row>
    <row r="66" spans="9:11" x14ac:dyDescent="0.25">
      <c r="I66" s="4"/>
      <c r="J66" s="5"/>
      <c r="K66" s="5"/>
    </row>
    <row r="67" spans="9:11" x14ac:dyDescent="0.25">
      <c r="I67" s="4"/>
      <c r="J67" s="5"/>
      <c r="K67" s="5"/>
    </row>
    <row r="68" spans="9:11" x14ac:dyDescent="0.25">
      <c r="I68" s="4"/>
      <c r="J68" s="5"/>
      <c r="K68" s="5"/>
    </row>
    <row r="69" spans="9:11" x14ac:dyDescent="0.25">
      <c r="I69" s="4"/>
      <c r="J69" s="5"/>
      <c r="K69" s="5"/>
    </row>
    <row r="70" spans="9:11" x14ac:dyDescent="0.25">
      <c r="I70" s="4"/>
      <c r="J70" s="5"/>
      <c r="K70" s="5"/>
    </row>
    <row r="71" spans="9:11" x14ac:dyDescent="0.25">
      <c r="I71" s="4"/>
      <c r="J71" s="5"/>
      <c r="K71" s="5"/>
    </row>
    <row r="72" spans="9:11" x14ac:dyDescent="0.25">
      <c r="I72" s="4"/>
      <c r="J72" s="5"/>
      <c r="K72" s="5"/>
    </row>
    <row r="73" spans="9:11" x14ac:dyDescent="0.25">
      <c r="I73" s="4"/>
      <c r="J73" s="5"/>
      <c r="K73" s="5"/>
    </row>
    <row r="74" spans="9:11" x14ac:dyDescent="0.25">
      <c r="I74" s="4"/>
      <c r="J74" s="5"/>
      <c r="K74" s="5"/>
    </row>
    <row r="75" spans="9:11" x14ac:dyDescent="0.25">
      <c r="I75" s="4"/>
      <c r="J75" s="5"/>
      <c r="K75" s="5"/>
    </row>
    <row r="76" spans="9:11" x14ac:dyDescent="0.25">
      <c r="I76" s="4"/>
      <c r="J76" s="5"/>
      <c r="K76" s="5"/>
    </row>
    <row r="77" spans="9:11" x14ac:dyDescent="0.25">
      <c r="I77" s="4"/>
      <c r="J77" s="5"/>
      <c r="K77" s="5"/>
    </row>
    <row r="78" spans="9:11" x14ac:dyDescent="0.25">
      <c r="I78" s="5"/>
      <c r="J78" s="5"/>
      <c r="K78" s="5"/>
    </row>
    <row r="79" spans="9:11" x14ac:dyDescent="0.25">
      <c r="I79" s="4"/>
      <c r="J79" s="5"/>
      <c r="K79" s="5"/>
    </row>
    <row r="80" spans="9:11" x14ac:dyDescent="0.25">
      <c r="I80" s="4"/>
      <c r="J80" s="5"/>
      <c r="K80" s="5"/>
    </row>
    <row r="81" spans="9:11" x14ac:dyDescent="0.25">
      <c r="I81" s="4"/>
      <c r="J81" s="5"/>
      <c r="K81" s="5"/>
    </row>
    <row r="82" spans="9:11" x14ac:dyDescent="0.25">
      <c r="I82" s="4"/>
      <c r="J82" s="5"/>
      <c r="K82" s="5"/>
    </row>
    <row r="83" spans="9:11" x14ac:dyDescent="0.25">
      <c r="I83" s="4"/>
      <c r="J83" s="5"/>
      <c r="K83" s="5"/>
    </row>
    <row r="84" spans="9:11" x14ac:dyDescent="0.25">
      <c r="I84" s="4"/>
      <c r="J84" s="5"/>
      <c r="K84" s="5"/>
    </row>
    <row r="85" spans="9:11" x14ac:dyDescent="0.25">
      <c r="I85" s="4"/>
      <c r="J85" s="5"/>
      <c r="K85" s="5"/>
    </row>
    <row r="86" spans="9:11" x14ac:dyDescent="0.25">
      <c r="I86" s="4"/>
      <c r="J86" s="5"/>
      <c r="K86" s="5"/>
    </row>
    <row r="87" spans="9:11" x14ac:dyDescent="0.25">
      <c r="I87" s="4"/>
      <c r="J87" s="5"/>
      <c r="K87" s="5"/>
    </row>
    <row r="88" spans="9:11" x14ac:dyDescent="0.25">
      <c r="I88" s="4"/>
      <c r="J88" s="5"/>
      <c r="K88" s="5"/>
    </row>
    <row r="89" spans="9:11" x14ac:dyDescent="0.25">
      <c r="I89" s="4"/>
      <c r="J89" s="5"/>
      <c r="K89" s="5"/>
    </row>
    <row r="90" spans="9:11" x14ac:dyDescent="0.25">
      <c r="I90" s="4"/>
      <c r="J90" s="5"/>
      <c r="K90" s="5"/>
    </row>
    <row r="91" spans="9:11" x14ac:dyDescent="0.25">
      <c r="I91" s="4"/>
      <c r="J91" s="5"/>
      <c r="K91" s="5"/>
    </row>
    <row r="92" spans="9:11" x14ac:dyDescent="0.25">
      <c r="I92" s="4"/>
      <c r="J92" s="5"/>
      <c r="K92" s="5"/>
    </row>
    <row r="93" spans="9:11" x14ac:dyDescent="0.25">
      <c r="I93" s="4"/>
      <c r="J93" s="5"/>
      <c r="K93" s="5"/>
    </row>
    <row r="94" spans="9:11" x14ac:dyDescent="0.25">
      <c r="I94" s="4"/>
      <c r="J94" s="5"/>
      <c r="K94" s="5"/>
    </row>
    <row r="95" spans="9:11" x14ac:dyDescent="0.25">
      <c r="I95" s="4"/>
      <c r="J95" s="5"/>
      <c r="K95" s="5"/>
    </row>
    <row r="96" spans="9:11" x14ac:dyDescent="0.25">
      <c r="I96" s="4"/>
      <c r="J96" s="5"/>
      <c r="K96" s="5"/>
    </row>
    <row r="97" spans="9:11" x14ac:dyDescent="0.25">
      <c r="I97" s="4"/>
      <c r="J97" s="5"/>
      <c r="K97" s="5"/>
    </row>
    <row r="98" spans="9:11" x14ac:dyDescent="0.25">
      <c r="I98" s="4"/>
      <c r="J98" s="5"/>
      <c r="K98" s="5"/>
    </row>
    <row r="99" spans="9:11" x14ac:dyDescent="0.25">
      <c r="I99" s="4"/>
      <c r="J99" s="5"/>
      <c r="K99" s="5"/>
    </row>
    <row r="100" spans="9:11" x14ac:dyDescent="0.25">
      <c r="I100" s="4"/>
      <c r="J100" s="5"/>
      <c r="K100" s="5"/>
    </row>
    <row r="101" spans="9:11" x14ac:dyDescent="0.25">
      <c r="I101" s="4"/>
      <c r="J101" s="5"/>
      <c r="K101" s="5"/>
    </row>
    <row r="102" spans="9:11" x14ac:dyDescent="0.25">
      <c r="I102" s="4"/>
      <c r="J102" s="5"/>
      <c r="K102" s="7"/>
    </row>
    <row r="103" spans="9:11" x14ac:dyDescent="0.25">
      <c r="I103" s="4"/>
      <c r="J103" s="5"/>
      <c r="K103" s="5"/>
    </row>
    <row r="104" spans="9:11" x14ac:dyDescent="0.25">
      <c r="I104" s="4"/>
      <c r="J104" s="5"/>
      <c r="K104" s="5"/>
    </row>
    <row r="105" spans="9:11" x14ac:dyDescent="0.25">
      <c r="I105" s="4"/>
      <c r="J105" s="5"/>
      <c r="K105" s="5"/>
    </row>
    <row r="106" spans="9:11" x14ac:dyDescent="0.25">
      <c r="I106" s="4"/>
      <c r="J106" s="5"/>
      <c r="K106" s="5"/>
    </row>
    <row r="107" spans="9:11" x14ac:dyDescent="0.25">
      <c r="I107" s="4"/>
      <c r="J107" s="5"/>
      <c r="K107" s="5"/>
    </row>
    <row r="108" spans="9:11" x14ac:dyDescent="0.25">
      <c r="I108" s="5"/>
      <c r="J108" s="5"/>
      <c r="K108" s="5"/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BFF9B-943D-422B-971D-A34D1527D3E8}">
  <dimension ref="A1:B154"/>
  <sheetViews>
    <sheetView topLeftCell="A73" workbookViewId="0">
      <selection activeCell="A3" sqref="A3"/>
    </sheetView>
  </sheetViews>
  <sheetFormatPr defaultRowHeight="15" x14ac:dyDescent="0.25"/>
  <cols>
    <col min="1" max="1" width="13.140625" bestFit="1" customWidth="1"/>
    <col min="2" max="2" width="7.140625" bestFit="1" customWidth="1"/>
    <col min="3" max="3" width="4.7109375" bestFit="1" customWidth="1"/>
    <col min="4" max="4" width="3.28515625" bestFit="1" customWidth="1"/>
    <col min="5" max="5" width="4.28515625" bestFit="1" customWidth="1"/>
    <col min="6" max="6" width="5.7109375" bestFit="1" customWidth="1"/>
    <col min="7" max="7" width="5.28515625" bestFit="1" customWidth="1"/>
    <col min="8" max="8" width="5.7109375" bestFit="1" customWidth="1"/>
    <col min="9" max="9" width="5.85546875" bestFit="1" customWidth="1"/>
    <col min="10" max="10" width="4.5703125" bestFit="1" customWidth="1"/>
    <col min="11" max="11" width="4.85546875" bestFit="1" customWidth="1"/>
    <col min="12" max="12" width="4.28515625" bestFit="1" customWidth="1"/>
    <col min="13" max="14" width="4.42578125" bestFit="1" customWidth="1"/>
    <col min="15" max="15" width="4.5703125" bestFit="1" customWidth="1"/>
    <col min="16" max="16" width="4.7109375" bestFit="1" customWidth="1"/>
    <col min="17" max="17" width="5.42578125" bestFit="1" customWidth="1"/>
    <col min="18" max="18" width="4" bestFit="1" customWidth="1"/>
    <col min="19" max="20" width="8" bestFit="1" customWidth="1"/>
    <col min="21" max="21" width="9.42578125" bestFit="1" customWidth="1"/>
    <col min="22" max="22" width="4.5703125" bestFit="1" customWidth="1"/>
    <col min="23" max="23" width="4.7109375" bestFit="1" customWidth="1"/>
    <col min="24" max="25" width="4.5703125" bestFit="1" customWidth="1"/>
    <col min="26" max="26" width="4.140625" bestFit="1" customWidth="1"/>
    <col min="27" max="27" width="4.42578125" bestFit="1" customWidth="1"/>
    <col min="28" max="28" width="5.7109375" bestFit="1" customWidth="1"/>
    <col min="29" max="29" width="6.85546875" bestFit="1" customWidth="1"/>
    <col min="30" max="30" width="5" bestFit="1" customWidth="1"/>
    <col min="31" max="31" width="4.85546875" bestFit="1" customWidth="1"/>
    <col min="32" max="32" width="4.5703125" bestFit="1" customWidth="1"/>
    <col min="33" max="34" width="5.85546875" bestFit="1" customWidth="1"/>
    <col min="35" max="35" width="5.7109375" bestFit="1" customWidth="1"/>
    <col min="36" max="36" width="5" bestFit="1" customWidth="1"/>
    <col min="37" max="37" width="4.140625" bestFit="1" customWidth="1"/>
    <col min="38" max="38" width="4.7109375" bestFit="1" customWidth="1"/>
    <col min="39" max="39" width="6" bestFit="1" customWidth="1"/>
    <col min="40" max="40" width="4.7109375" bestFit="1" customWidth="1"/>
    <col min="41" max="41" width="3.85546875" bestFit="1" customWidth="1"/>
    <col min="42" max="42" width="4.85546875" bestFit="1" customWidth="1"/>
    <col min="43" max="43" width="4.140625" bestFit="1" customWidth="1"/>
    <col min="44" max="44" width="4.42578125" bestFit="1" customWidth="1"/>
    <col min="45" max="45" width="4.140625" bestFit="1" customWidth="1"/>
    <col min="46" max="46" width="7.5703125" bestFit="1" customWidth="1"/>
    <col min="47" max="47" width="9" bestFit="1" customWidth="1"/>
    <col min="48" max="48" width="4.42578125" bestFit="1" customWidth="1"/>
    <col min="49" max="49" width="5.28515625" bestFit="1" customWidth="1"/>
    <col min="50" max="50" width="4.85546875" bestFit="1" customWidth="1"/>
    <col min="51" max="51" width="4.7109375" bestFit="1" customWidth="1"/>
    <col min="52" max="52" width="4.85546875" bestFit="1" customWidth="1"/>
    <col min="53" max="53" width="4.5703125" bestFit="1" customWidth="1"/>
    <col min="54" max="54" width="4.85546875" bestFit="1" customWidth="1"/>
    <col min="55" max="55" width="4.7109375" bestFit="1" customWidth="1"/>
    <col min="56" max="56" width="4.5703125" bestFit="1" customWidth="1"/>
    <col min="57" max="57" width="4.7109375" bestFit="1" customWidth="1"/>
    <col min="58" max="58" width="4.42578125" bestFit="1" customWidth="1"/>
    <col min="59" max="59" width="4.140625" bestFit="1" customWidth="1"/>
    <col min="60" max="60" width="3.85546875" bestFit="1" customWidth="1"/>
    <col min="61" max="61" width="4" bestFit="1" customWidth="1"/>
    <col min="62" max="62" width="5" bestFit="1" customWidth="1"/>
    <col min="63" max="63" width="5.28515625" bestFit="1" customWidth="1"/>
    <col min="64" max="64" width="5.140625" bestFit="1" customWidth="1"/>
    <col min="65" max="65" width="4.28515625" bestFit="1" customWidth="1"/>
    <col min="66" max="66" width="5.28515625" bestFit="1" customWidth="1"/>
    <col min="67" max="67" width="4.7109375" bestFit="1" customWidth="1"/>
    <col min="68" max="68" width="5.5703125" bestFit="1" customWidth="1"/>
    <col min="69" max="69" width="5" bestFit="1" customWidth="1"/>
    <col min="70" max="70" width="6.5703125" bestFit="1" customWidth="1"/>
    <col min="71" max="71" width="4.140625" bestFit="1" customWidth="1"/>
    <col min="72" max="73" width="4" bestFit="1" customWidth="1"/>
    <col min="74" max="74" width="4.7109375" bestFit="1" customWidth="1"/>
    <col min="75" max="75" width="6.85546875" bestFit="1" customWidth="1"/>
    <col min="76" max="77" width="5.42578125" bestFit="1" customWidth="1"/>
    <col min="78" max="78" width="4.85546875" bestFit="1" customWidth="1"/>
    <col min="79" max="79" width="5.5703125" bestFit="1" customWidth="1"/>
    <col min="80" max="80" width="5.140625" bestFit="1" customWidth="1"/>
    <col min="81" max="81" width="4.7109375" bestFit="1" customWidth="1"/>
    <col min="82" max="82" width="6.5703125" bestFit="1" customWidth="1"/>
    <col min="83" max="83" width="4.7109375" bestFit="1" customWidth="1"/>
    <col min="84" max="84" width="5" bestFit="1" customWidth="1"/>
    <col min="85" max="85" width="7.140625" bestFit="1" customWidth="1"/>
    <col min="86" max="86" width="5.42578125" bestFit="1" customWidth="1"/>
    <col min="87" max="87" width="4.85546875" bestFit="1" customWidth="1"/>
    <col min="88" max="89" width="5.7109375" bestFit="1" customWidth="1"/>
    <col min="90" max="90" width="4.5703125" bestFit="1" customWidth="1"/>
    <col min="91" max="91" width="4.85546875" bestFit="1" customWidth="1"/>
    <col min="92" max="92" width="5.7109375" bestFit="1" customWidth="1"/>
    <col min="93" max="93" width="4.85546875" bestFit="1" customWidth="1"/>
    <col min="94" max="94" width="4.42578125" bestFit="1" customWidth="1"/>
    <col min="95" max="95" width="5.140625" bestFit="1" customWidth="1"/>
    <col min="96" max="96" width="4.85546875" bestFit="1" customWidth="1"/>
    <col min="97" max="97" width="4.5703125" bestFit="1" customWidth="1"/>
    <col min="98" max="98" width="5.5703125" bestFit="1" customWidth="1"/>
    <col min="99" max="99" width="6.7109375" bestFit="1" customWidth="1"/>
    <col min="100" max="100" width="4.28515625" bestFit="1" customWidth="1"/>
    <col min="101" max="101" width="4.7109375" bestFit="1" customWidth="1"/>
    <col min="102" max="102" width="4.42578125" bestFit="1" customWidth="1"/>
    <col min="103" max="103" width="4.5703125" bestFit="1" customWidth="1"/>
    <col min="104" max="104" width="6.7109375" bestFit="1" customWidth="1"/>
    <col min="105" max="105" width="4.7109375" bestFit="1" customWidth="1"/>
    <col min="106" max="106" width="4.85546875" bestFit="1" customWidth="1"/>
    <col min="107" max="107" width="4.28515625" bestFit="1" customWidth="1"/>
    <col min="108" max="108" width="4.5703125" bestFit="1" customWidth="1"/>
    <col min="109" max="109" width="4.140625" bestFit="1" customWidth="1"/>
    <col min="110" max="110" width="4.42578125" bestFit="1" customWidth="1"/>
    <col min="111" max="111" width="5.140625" bestFit="1" customWidth="1"/>
    <col min="112" max="112" width="3.140625" bestFit="1" customWidth="1"/>
    <col min="113" max="113" width="4.28515625" bestFit="1" customWidth="1"/>
    <col min="114" max="114" width="6.7109375" bestFit="1" customWidth="1"/>
    <col min="115" max="115" width="5.28515625" bestFit="1" customWidth="1"/>
    <col min="116" max="116" width="4.42578125" bestFit="1" customWidth="1"/>
    <col min="117" max="117" width="6.85546875" bestFit="1" customWidth="1"/>
    <col min="118" max="118" width="6.28515625" bestFit="1" customWidth="1"/>
    <col min="119" max="119" width="7.42578125" bestFit="1" customWidth="1"/>
    <col min="120" max="120" width="6.42578125" bestFit="1" customWidth="1"/>
    <col min="121" max="121" width="4.5703125" bestFit="1" customWidth="1"/>
    <col min="122" max="122" width="4.140625" bestFit="1" customWidth="1"/>
    <col min="123" max="123" width="6.5703125" bestFit="1" customWidth="1"/>
    <col min="124" max="124" width="4.5703125" bestFit="1" customWidth="1"/>
    <col min="125" max="125" width="4.42578125" bestFit="1" customWidth="1"/>
    <col min="126" max="126" width="5.140625" bestFit="1" customWidth="1"/>
    <col min="127" max="127" width="4.28515625" bestFit="1" customWidth="1"/>
    <col min="128" max="128" width="5.7109375" bestFit="1" customWidth="1"/>
    <col min="129" max="129" width="9" bestFit="1" customWidth="1"/>
    <col min="130" max="130" width="4.7109375" bestFit="1" customWidth="1"/>
    <col min="131" max="131" width="4.28515625" bestFit="1" customWidth="1"/>
    <col min="132" max="132" width="4.140625" bestFit="1" customWidth="1"/>
    <col min="133" max="133" width="4" bestFit="1" customWidth="1"/>
    <col min="134" max="134" width="5" bestFit="1" customWidth="1"/>
    <col min="135" max="135" width="6" bestFit="1" customWidth="1"/>
    <col min="136" max="136" width="5.7109375" bestFit="1" customWidth="1"/>
    <col min="137" max="137" width="7.5703125" bestFit="1" customWidth="1"/>
    <col min="138" max="138" width="7.42578125" bestFit="1" customWidth="1"/>
    <col min="139" max="139" width="5.28515625" bestFit="1" customWidth="1"/>
    <col min="140" max="140" width="5.140625" bestFit="1" customWidth="1"/>
    <col min="141" max="141" width="5" bestFit="1" customWidth="1"/>
    <col min="142" max="142" width="4.85546875" bestFit="1" customWidth="1"/>
    <col min="143" max="143" width="5.140625" bestFit="1" customWidth="1"/>
    <col min="144" max="144" width="4.42578125" bestFit="1" customWidth="1"/>
    <col min="145" max="145" width="4.85546875" bestFit="1" customWidth="1"/>
    <col min="146" max="146" width="4.28515625" bestFit="1" customWidth="1"/>
    <col min="147" max="147" width="6.140625" bestFit="1" customWidth="1"/>
    <col min="148" max="148" width="4.140625" bestFit="1" customWidth="1"/>
    <col min="149" max="149" width="4.42578125" bestFit="1" customWidth="1"/>
    <col min="150" max="150" width="3.42578125" bestFit="1" customWidth="1"/>
    <col min="151" max="151" width="4.28515625" bestFit="1" customWidth="1"/>
    <col min="152" max="152" width="11.28515625" bestFit="1" customWidth="1"/>
  </cols>
  <sheetData>
    <row r="1" spans="1:2" x14ac:dyDescent="0.25">
      <c r="A1" s="45" t="s">
        <v>852</v>
      </c>
      <c r="B1" s="1" t="s">
        <v>1000</v>
      </c>
    </row>
    <row r="3" spans="1:2" x14ac:dyDescent="0.25">
      <c r="A3" s="45" t="s">
        <v>853</v>
      </c>
    </row>
    <row r="4" spans="1:2" x14ac:dyDescent="0.25">
      <c r="A4" s="46" t="s">
        <v>854</v>
      </c>
    </row>
    <row r="5" spans="1:2" x14ac:dyDescent="0.25">
      <c r="A5" s="46" t="s">
        <v>855</v>
      </c>
    </row>
    <row r="6" spans="1:2" x14ac:dyDescent="0.25">
      <c r="A6" s="46" t="s">
        <v>856</v>
      </c>
    </row>
    <row r="7" spans="1:2" x14ac:dyDescent="0.25">
      <c r="A7" s="46" t="s">
        <v>857</v>
      </c>
    </row>
    <row r="8" spans="1:2" x14ac:dyDescent="0.25">
      <c r="A8" s="46" t="s">
        <v>858</v>
      </c>
    </row>
    <row r="9" spans="1:2" x14ac:dyDescent="0.25">
      <c r="A9" s="46" t="s">
        <v>859</v>
      </c>
    </row>
    <row r="10" spans="1:2" x14ac:dyDescent="0.25">
      <c r="A10" s="46" t="s">
        <v>860</v>
      </c>
    </row>
    <row r="11" spans="1:2" x14ac:dyDescent="0.25">
      <c r="A11" s="46" t="s">
        <v>861</v>
      </c>
    </row>
    <row r="12" spans="1:2" x14ac:dyDescent="0.25">
      <c r="A12" s="46" t="s">
        <v>862</v>
      </c>
    </row>
    <row r="13" spans="1:2" x14ac:dyDescent="0.25">
      <c r="A13" s="46" t="s">
        <v>863</v>
      </c>
    </row>
    <row r="14" spans="1:2" x14ac:dyDescent="0.25">
      <c r="A14" s="46" t="s">
        <v>864</v>
      </c>
    </row>
    <row r="15" spans="1:2" x14ac:dyDescent="0.25">
      <c r="A15" s="46" t="s">
        <v>865</v>
      </c>
    </row>
    <row r="16" spans="1:2" x14ac:dyDescent="0.25">
      <c r="A16" s="46" t="s">
        <v>866</v>
      </c>
    </row>
    <row r="17" spans="1:1" x14ac:dyDescent="0.25">
      <c r="A17" s="46" t="s">
        <v>867</v>
      </c>
    </row>
    <row r="18" spans="1:1" x14ac:dyDescent="0.25">
      <c r="A18" s="46" t="s">
        <v>868</v>
      </c>
    </row>
    <row r="19" spans="1:1" x14ac:dyDescent="0.25">
      <c r="A19" s="46" t="s">
        <v>869</v>
      </c>
    </row>
    <row r="20" spans="1:1" x14ac:dyDescent="0.25">
      <c r="A20" s="46" t="s">
        <v>870</v>
      </c>
    </row>
    <row r="21" spans="1:1" x14ac:dyDescent="0.25">
      <c r="A21" s="46" t="s">
        <v>83</v>
      </c>
    </row>
    <row r="22" spans="1:1" x14ac:dyDescent="0.25">
      <c r="A22" s="46" t="s">
        <v>99</v>
      </c>
    </row>
    <row r="23" spans="1:1" x14ac:dyDescent="0.25">
      <c r="A23" s="46" t="s">
        <v>274</v>
      </c>
    </row>
    <row r="24" spans="1:1" x14ac:dyDescent="0.25">
      <c r="A24" s="46" t="s">
        <v>871</v>
      </c>
    </row>
    <row r="25" spans="1:1" x14ac:dyDescent="0.25">
      <c r="A25" s="46" t="s">
        <v>872</v>
      </c>
    </row>
    <row r="26" spans="1:1" x14ac:dyDescent="0.25">
      <c r="A26" s="46" t="s">
        <v>873</v>
      </c>
    </row>
    <row r="27" spans="1:1" x14ac:dyDescent="0.25">
      <c r="A27" s="46" t="s">
        <v>874</v>
      </c>
    </row>
    <row r="28" spans="1:1" x14ac:dyDescent="0.25">
      <c r="A28" s="46" t="s">
        <v>875</v>
      </c>
    </row>
    <row r="29" spans="1:1" x14ac:dyDescent="0.25">
      <c r="A29" s="46" t="s">
        <v>876</v>
      </c>
    </row>
    <row r="30" spans="1:1" x14ac:dyDescent="0.25">
      <c r="A30" s="46" t="s">
        <v>877</v>
      </c>
    </row>
    <row r="31" spans="1:1" x14ac:dyDescent="0.25">
      <c r="A31" s="46" t="s">
        <v>878</v>
      </c>
    </row>
    <row r="32" spans="1:1" x14ac:dyDescent="0.25">
      <c r="A32" s="46" t="s">
        <v>879</v>
      </c>
    </row>
    <row r="33" spans="1:1" x14ac:dyDescent="0.25">
      <c r="A33" s="46" t="s">
        <v>880</v>
      </c>
    </row>
    <row r="34" spans="1:1" x14ac:dyDescent="0.25">
      <c r="A34" s="46" t="s">
        <v>881</v>
      </c>
    </row>
    <row r="35" spans="1:1" x14ac:dyDescent="0.25">
      <c r="A35" s="46" t="s">
        <v>882</v>
      </c>
    </row>
    <row r="36" spans="1:1" x14ac:dyDescent="0.25">
      <c r="A36" s="46" t="s">
        <v>883</v>
      </c>
    </row>
    <row r="37" spans="1:1" x14ac:dyDescent="0.25">
      <c r="A37" s="46" t="s">
        <v>884</v>
      </c>
    </row>
    <row r="38" spans="1:1" x14ac:dyDescent="0.25">
      <c r="A38" s="46" t="s">
        <v>885</v>
      </c>
    </row>
    <row r="39" spans="1:1" x14ac:dyDescent="0.25">
      <c r="A39" s="46" t="s">
        <v>886</v>
      </c>
    </row>
    <row r="40" spans="1:1" x14ac:dyDescent="0.25">
      <c r="A40" s="46" t="s">
        <v>887</v>
      </c>
    </row>
    <row r="41" spans="1:1" x14ac:dyDescent="0.25">
      <c r="A41" s="46" t="s">
        <v>888</v>
      </c>
    </row>
    <row r="42" spans="1:1" x14ac:dyDescent="0.25">
      <c r="A42" s="46" t="s">
        <v>889</v>
      </c>
    </row>
    <row r="43" spans="1:1" x14ac:dyDescent="0.25">
      <c r="A43" s="46" t="s">
        <v>890</v>
      </c>
    </row>
    <row r="44" spans="1:1" x14ac:dyDescent="0.25">
      <c r="A44" s="46" t="s">
        <v>891</v>
      </c>
    </row>
    <row r="45" spans="1:1" x14ac:dyDescent="0.25">
      <c r="A45" s="46" t="s">
        <v>892</v>
      </c>
    </row>
    <row r="46" spans="1:1" x14ac:dyDescent="0.25">
      <c r="A46" s="46" t="s">
        <v>893</v>
      </c>
    </row>
    <row r="47" spans="1:1" x14ac:dyDescent="0.25">
      <c r="A47" s="46" t="s">
        <v>894</v>
      </c>
    </row>
    <row r="48" spans="1:1" x14ac:dyDescent="0.25">
      <c r="A48" s="46" t="s">
        <v>79</v>
      </c>
    </row>
    <row r="49" spans="1:1" x14ac:dyDescent="0.25">
      <c r="A49" s="46" t="s">
        <v>59</v>
      </c>
    </row>
    <row r="50" spans="1:1" x14ac:dyDescent="0.25">
      <c r="A50" s="46" t="s">
        <v>895</v>
      </c>
    </row>
    <row r="51" spans="1:1" x14ac:dyDescent="0.25">
      <c r="A51" s="46" t="s">
        <v>896</v>
      </c>
    </row>
    <row r="52" spans="1:1" x14ac:dyDescent="0.25">
      <c r="A52" s="46" t="s">
        <v>897</v>
      </c>
    </row>
    <row r="53" spans="1:1" x14ac:dyDescent="0.25">
      <c r="A53" s="46" t="s">
        <v>898</v>
      </c>
    </row>
    <row r="54" spans="1:1" x14ac:dyDescent="0.25">
      <c r="A54" s="46" t="s">
        <v>899</v>
      </c>
    </row>
    <row r="55" spans="1:1" x14ac:dyDescent="0.25">
      <c r="A55" s="46" t="s">
        <v>900</v>
      </c>
    </row>
    <row r="56" spans="1:1" x14ac:dyDescent="0.25">
      <c r="A56" s="46" t="s">
        <v>901</v>
      </c>
    </row>
    <row r="57" spans="1:1" x14ac:dyDescent="0.25">
      <c r="A57" s="46" t="s">
        <v>902</v>
      </c>
    </row>
    <row r="58" spans="1:1" x14ac:dyDescent="0.25">
      <c r="A58" s="46" t="s">
        <v>903</v>
      </c>
    </row>
    <row r="59" spans="1:1" x14ac:dyDescent="0.25">
      <c r="A59" s="46" t="s">
        <v>904</v>
      </c>
    </row>
    <row r="60" spans="1:1" x14ac:dyDescent="0.25">
      <c r="A60" s="46" t="s">
        <v>905</v>
      </c>
    </row>
    <row r="61" spans="1:1" x14ac:dyDescent="0.25">
      <c r="A61" s="46" t="s">
        <v>906</v>
      </c>
    </row>
    <row r="62" spans="1:1" x14ac:dyDescent="0.25">
      <c r="A62" s="46" t="s">
        <v>907</v>
      </c>
    </row>
    <row r="63" spans="1:1" x14ac:dyDescent="0.25">
      <c r="A63" s="46" t="s">
        <v>908</v>
      </c>
    </row>
    <row r="64" spans="1:1" x14ac:dyDescent="0.25">
      <c r="A64" s="46" t="s">
        <v>909</v>
      </c>
    </row>
    <row r="65" spans="1:1" x14ac:dyDescent="0.25">
      <c r="A65" s="46" t="s">
        <v>910</v>
      </c>
    </row>
    <row r="66" spans="1:1" x14ac:dyDescent="0.25">
      <c r="A66" s="46" t="s">
        <v>911</v>
      </c>
    </row>
    <row r="67" spans="1:1" x14ac:dyDescent="0.25">
      <c r="A67" s="46" t="s">
        <v>912</v>
      </c>
    </row>
    <row r="68" spans="1:1" x14ac:dyDescent="0.25">
      <c r="A68" s="46" t="s">
        <v>913</v>
      </c>
    </row>
    <row r="69" spans="1:1" x14ac:dyDescent="0.25">
      <c r="A69" s="46" t="s">
        <v>914</v>
      </c>
    </row>
    <row r="70" spans="1:1" x14ac:dyDescent="0.25">
      <c r="A70" s="46" t="s">
        <v>915</v>
      </c>
    </row>
    <row r="71" spans="1:1" x14ac:dyDescent="0.25">
      <c r="A71" s="46" t="s">
        <v>916</v>
      </c>
    </row>
    <row r="72" spans="1:1" x14ac:dyDescent="0.25">
      <c r="A72" s="46" t="s">
        <v>917</v>
      </c>
    </row>
    <row r="73" spans="1:1" x14ac:dyDescent="0.25">
      <c r="A73" s="46" t="s">
        <v>918</v>
      </c>
    </row>
    <row r="74" spans="1:1" x14ac:dyDescent="0.25">
      <c r="A74" s="46" t="s">
        <v>919</v>
      </c>
    </row>
    <row r="75" spans="1:1" x14ac:dyDescent="0.25">
      <c r="A75" s="46" t="s">
        <v>920</v>
      </c>
    </row>
    <row r="76" spans="1:1" x14ac:dyDescent="0.25">
      <c r="A76" s="46" t="s">
        <v>921</v>
      </c>
    </row>
    <row r="77" spans="1:1" x14ac:dyDescent="0.25">
      <c r="A77" s="46" t="s">
        <v>922</v>
      </c>
    </row>
    <row r="78" spans="1:1" x14ac:dyDescent="0.25">
      <c r="A78" s="46" t="s">
        <v>923</v>
      </c>
    </row>
    <row r="79" spans="1:1" x14ac:dyDescent="0.25">
      <c r="A79" s="46" t="s">
        <v>924</v>
      </c>
    </row>
    <row r="80" spans="1:1" x14ac:dyDescent="0.25">
      <c r="A80" s="46" t="s">
        <v>925</v>
      </c>
    </row>
    <row r="81" spans="1:1" x14ac:dyDescent="0.25">
      <c r="A81" s="46" t="s">
        <v>926</v>
      </c>
    </row>
    <row r="82" spans="1:1" x14ac:dyDescent="0.25">
      <c r="A82" s="46" t="s">
        <v>927</v>
      </c>
    </row>
    <row r="83" spans="1:1" x14ac:dyDescent="0.25">
      <c r="A83" s="46" t="s">
        <v>928</v>
      </c>
    </row>
    <row r="84" spans="1:1" x14ac:dyDescent="0.25">
      <c r="A84" s="46" t="s">
        <v>929</v>
      </c>
    </row>
    <row r="85" spans="1:1" x14ac:dyDescent="0.25">
      <c r="A85" s="46" t="s">
        <v>930</v>
      </c>
    </row>
    <row r="86" spans="1:1" x14ac:dyDescent="0.25">
      <c r="A86" s="46" t="s">
        <v>931</v>
      </c>
    </row>
    <row r="87" spans="1:1" x14ac:dyDescent="0.25">
      <c r="A87" s="46" t="s">
        <v>932</v>
      </c>
    </row>
    <row r="88" spans="1:1" x14ac:dyDescent="0.25">
      <c r="A88" s="46" t="s">
        <v>933</v>
      </c>
    </row>
    <row r="89" spans="1:1" x14ac:dyDescent="0.25">
      <c r="A89" s="46" t="s">
        <v>934</v>
      </c>
    </row>
    <row r="90" spans="1:1" x14ac:dyDescent="0.25">
      <c r="A90" s="46" t="s">
        <v>935</v>
      </c>
    </row>
    <row r="91" spans="1:1" x14ac:dyDescent="0.25">
      <c r="A91" s="46" t="s">
        <v>936</v>
      </c>
    </row>
    <row r="92" spans="1:1" x14ac:dyDescent="0.25">
      <c r="A92" s="46" t="s">
        <v>937</v>
      </c>
    </row>
    <row r="93" spans="1:1" x14ac:dyDescent="0.25">
      <c r="A93" s="46" t="s">
        <v>938</v>
      </c>
    </row>
    <row r="94" spans="1:1" x14ac:dyDescent="0.25">
      <c r="A94" s="46" t="s">
        <v>939</v>
      </c>
    </row>
    <row r="95" spans="1:1" x14ac:dyDescent="0.25">
      <c r="A95" s="46" t="s">
        <v>940</v>
      </c>
    </row>
    <row r="96" spans="1:1" x14ac:dyDescent="0.25">
      <c r="A96" s="46" t="s">
        <v>941</v>
      </c>
    </row>
    <row r="97" spans="1:1" x14ac:dyDescent="0.25">
      <c r="A97" s="46" t="s">
        <v>942</v>
      </c>
    </row>
    <row r="98" spans="1:1" x14ac:dyDescent="0.25">
      <c r="A98" s="46" t="s">
        <v>943</v>
      </c>
    </row>
    <row r="99" spans="1:1" x14ac:dyDescent="0.25">
      <c r="A99" s="46" t="s">
        <v>944</v>
      </c>
    </row>
    <row r="100" spans="1:1" x14ac:dyDescent="0.25">
      <c r="A100" s="46" t="s">
        <v>945</v>
      </c>
    </row>
    <row r="101" spans="1:1" x14ac:dyDescent="0.25">
      <c r="A101" s="46" t="s">
        <v>946</v>
      </c>
    </row>
    <row r="102" spans="1:1" x14ac:dyDescent="0.25">
      <c r="A102" s="46" t="s">
        <v>947</v>
      </c>
    </row>
    <row r="103" spans="1:1" x14ac:dyDescent="0.25">
      <c r="A103" s="46" t="s">
        <v>948</v>
      </c>
    </row>
    <row r="104" spans="1:1" x14ac:dyDescent="0.25">
      <c r="A104" s="46" t="s">
        <v>949</v>
      </c>
    </row>
    <row r="105" spans="1:1" x14ac:dyDescent="0.25">
      <c r="A105" s="46" t="s">
        <v>950</v>
      </c>
    </row>
    <row r="106" spans="1:1" x14ac:dyDescent="0.25">
      <c r="A106" s="46" t="s">
        <v>951</v>
      </c>
    </row>
    <row r="107" spans="1:1" x14ac:dyDescent="0.25">
      <c r="A107" s="46" t="s">
        <v>952</v>
      </c>
    </row>
    <row r="108" spans="1:1" x14ac:dyDescent="0.25">
      <c r="A108" s="46" t="s">
        <v>953</v>
      </c>
    </row>
    <row r="109" spans="1:1" x14ac:dyDescent="0.25">
      <c r="A109" s="46" t="s">
        <v>954</v>
      </c>
    </row>
    <row r="110" spans="1:1" x14ac:dyDescent="0.25">
      <c r="A110" s="46" t="s">
        <v>955</v>
      </c>
    </row>
    <row r="111" spans="1:1" x14ac:dyDescent="0.25">
      <c r="A111" s="46" t="s">
        <v>956</v>
      </c>
    </row>
    <row r="112" spans="1:1" x14ac:dyDescent="0.25">
      <c r="A112" s="46" t="s">
        <v>957</v>
      </c>
    </row>
    <row r="113" spans="1:1" x14ac:dyDescent="0.25">
      <c r="A113" s="46" t="s">
        <v>958</v>
      </c>
    </row>
    <row r="114" spans="1:1" x14ac:dyDescent="0.25">
      <c r="A114" s="46" t="s">
        <v>959</v>
      </c>
    </row>
    <row r="115" spans="1:1" x14ac:dyDescent="0.25">
      <c r="A115" s="46" t="s">
        <v>960</v>
      </c>
    </row>
    <row r="116" spans="1:1" x14ac:dyDescent="0.25">
      <c r="A116" s="46" t="s">
        <v>961</v>
      </c>
    </row>
    <row r="117" spans="1:1" x14ac:dyDescent="0.25">
      <c r="A117" s="46" t="s">
        <v>962</v>
      </c>
    </row>
    <row r="118" spans="1:1" x14ac:dyDescent="0.25">
      <c r="A118" s="46" t="s">
        <v>963</v>
      </c>
    </row>
    <row r="119" spans="1:1" x14ac:dyDescent="0.25">
      <c r="A119" s="46" t="s">
        <v>964</v>
      </c>
    </row>
    <row r="120" spans="1:1" x14ac:dyDescent="0.25">
      <c r="A120" s="46" t="s">
        <v>965</v>
      </c>
    </row>
    <row r="121" spans="1:1" x14ac:dyDescent="0.25">
      <c r="A121" s="46" t="s">
        <v>966</v>
      </c>
    </row>
    <row r="122" spans="1:1" x14ac:dyDescent="0.25">
      <c r="A122" s="46" t="s">
        <v>967</v>
      </c>
    </row>
    <row r="123" spans="1:1" x14ac:dyDescent="0.25">
      <c r="A123" s="46" t="s">
        <v>968</v>
      </c>
    </row>
    <row r="124" spans="1:1" x14ac:dyDescent="0.25">
      <c r="A124" s="46" t="s">
        <v>969</v>
      </c>
    </row>
    <row r="125" spans="1:1" x14ac:dyDescent="0.25">
      <c r="A125" s="46" t="s">
        <v>970</v>
      </c>
    </row>
    <row r="126" spans="1:1" x14ac:dyDescent="0.25">
      <c r="A126" s="46" t="s">
        <v>971</v>
      </c>
    </row>
    <row r="127" spans="1:1" x14ac:dyDescent="0.25">
      <c r="A127" s="46" t="s">
        <v>972</v>
      </c>
    </row>
    <row r="128" spans="1:1" x14ac:dyDescent="0.25">
      <c r="A128" s="46" t="s">
        <v>973</v>
      </c>
    </row>
    <row r="129" spans="1:1" x14ac:dyDescent="0.25">
      <c r="A129" s="46" t="s">
        <v>974</v>
      </c>
    </row>
    <row r="130" spans="1:1" x14ac:dyDescent="0.25">
      <c r="A130" s="46" t="s">
        <v>975</v>
      </c>
    </row>
    <row r="131" spans="1:1" x14ac:dyDescent="0.25">
      <c r="A131" s="46" t="s">
        <v>976</v>
      </c>
    </row>
    <row r="132" spans="1:1" x14ac:dyDescent="0.25">
      <c r="A132" s="46" t="s">
        <v>977</v>
      </c>
    </row>
    <row r="133" spans="1:1" x14ac:dyDescent="0.25">
      <c r="A133" s="46" t="s">
        <v>978</v>
      </c>
    </row>
    <row r="134" spans="1:1" x14ac:dyDescent="0.25">
      <c r="A134" s="46" t="s">
        <v>979</v>
      </c>
    </row>
    <row r="135" spans="1:1" x14ac:dyDescent="0.25">
      <c r="A135" s="46" t="s">
        <v>980</v>
      </c>
    </row>
    <row r="136" spans="1:1" x14ac:dyDescent="0.25">
      <c r="A136" s="46" t="s">
        <v>981</v>
      </c>
    </row>
    <row r="137" spans="1:1" x14ac:dyDescent="0.25">
      <c r="A137" s="46" t="s">
        <v>982</v>
      </c>
    </row>
    <row r="138" spans="1:1" x14ac:dyDescent="0.25">
      <c r="A138" s="46" t="s">
        <v>983</v>
      </c>
    </row>
    <row r="139" spans="1:1" x14ac:dyDescent="0.25">
      <c r="A139" s="46" t="s">
        <v>984</v>
      </c>
    </row>
    <row r="140" spans="1:1" x14ac:dyDescent="0.25">
      <c r="A140" s="46" t="s">
        <v>985</v>
      </c>
    </row>
    <row r="141" spans="1:1" x14ac:dyDescent="0.25">
      <c r="A141" s="46" t="s">
        <v>986</v>
      </c>
    </row>
    <row r="142" spans="1:1" x14ac:dyDescent="0.25">
      <c r="A142" s="46" t="s">
        <v>987</v>
      </c>
    </row>
    <row r="143" spans="1:1" x14ac:dyDescent="0.25">
      <c r="A143" s="46" t="s">
        <v>988</v>
      </c>
    </row>
    <row r="144" spans="1:1" x14ac:dyDescent="0.25">
      <c r="A144" s="46" t="s">
        <v>989</v>
      </c>
    </row>
    <row r="145" spans="1:1" x14ac:dyDescent="0.25">
      <c r="A145" s="46" t="s">
        <v>990</v>
      </c>
    </row>
    <row r="146" spans="1:1" x14ac:dyDescent="0.25">
      <c r="A146" s="46" t="s">
        <v>991</v>
      </c>
    </row>
    <row r="147" spans="1:1" x14ac:dyDescent="0.25">
      <c r="A147" s="46" t="s">
        <v>992</v>
      </c>
    </row>
    <row r="148" spans="1:1" x14ac:dyDescent="0.25">
      <c r="A148" s="46" t="s">
        <v>993</v>
      </c>
    </row>
    <row r="149" spans="1:1" x14ac:dyDescent="0.25">
      <c r="A149" s="46" t="s">
        <v>994</v>
      </c>
    </row>
    <row r="150" spans="1:1" x14ac:dyDescent="0.25">
      <c r="A150" s="46" t="s">
        <v>995</v>
      </c>
    </row>
    <row r="151" spans="1:1" x14ac:dyDescent="0.25">
      <c r="A151" s="46" t="s">
        <v>996</v>
      </c>
    </row>
    <row r="152" spans="1:1" x14ac:dyDescent="0.25">
      <c r="A152" s="46" t="s">
        <v>997</v>
      </c>
    </row>
    <row r="153" spans="1:1" x14ac:dyDescent="0.25">
      <c r="A153" s="46" t="s">
        <v>998</v>
      </c>
    </row>
    <row r="154" spans="1:1" x14ac:dyDescent="0.25">
      <c r="A154" s="46" t="s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1C9A-4FAC-4C2B-AE89-B53B8B786938}">
  <dimension ref="A1:V390"/>
  <sheetViews>
    <sheetView tabSelected="1" workbookViewId="0">
      <selection activeCell="E248" sqref="E248"/>
    </sheetView>
  </sheetViews>
  <sheetFormatPr defaultRowHeight="15" x14ac:dyDescent="0.25"/>
  <cols>
    <col min="2" max="2" width="9.7109375" customWidth="1"/>
    <col min="4" max="4" width="9.7109375" customWidth="1"/>
    <col min="6" max="6" width="12.7109375" bestFit="1" customWidth="1"/>
  </cols>
  <sheetData>
    <row r="1" spans="1:22" x14ac:dyDescent="0.25">
      <c r="A1" t="str">
        <f>RTD(progId,,"BINANCE",,"EXCHANGE_SYMBOLS")</f>
        <v>["ETHBTC","LTCBTC","BNBBTC","NEOBTC","QTUMETH","EOSETH","SNTETH","BNTETH","BCCBTC","GASBTC","BNBETH","BTCUSDT","ETHUSDT","HSRBTC","OAXETH","DNTETH","MCOETH","ICNETH","MCOBTC","WTCBTC","WTCETH","LRCBTC","LRCETH","QTUMBTC","YOYOBTC","OMGBTC","OMGETH","ZRXBTC","ZRXETH","STRATBTC","STRATETH","SNGLSBTC","SNGLSETH","BQXBTC","BQXETH","KNCBTC","KNCETH","FUNBTC","FUNETH","SNMBTC","SNMETH","NEOETH","IOTABTC","IOTAETH","LINKBTC","LINKETH","XVGBTC","XVGETH","SALTBTC","SALTETH","MDABTC","MDAETH","MTLBTC","MTLETH","SUBBTC","SUBETH","EOSBTC","SNTBTC","ETCETH","ETCBTC","MTHBTC","MTHETH","ENGBTC","ENGETH","DNTBTC","ZECBTC","ZECETH","BNTBTC","ASTBTC","ASTETH","DASHBTC","DASHETH","OAXBTC","ICNBTC","BTGBTC","BTGETH","EVXBTC","EVXETH","REQBTC","REQETH","VIBBTC","VIBETH","HSRETH","TRXBTC","TRXETH","POWRBTC","POWRETH","ARKBTC","ARKETH","YOYOETH","XRPBTC","XRPETH","MODBTC","MODETH","ENJBTC","ENJETH","STORJBTC","STORJETH","BNBUSDT","VENBNB","YOYOBNB","POWRBNB","VENBTC","VENETH","KMDBTC","KMDETH","NULSBNB","RCNBTC","RCNETH","RCNBNB","NULSBTC","NULSETH","RDNBTC","RDNETH","RDNBNB","XMRBTC","XMRETH","DLTBNB","WTCBNB","DLTBTC","DLTETH","AMBBTC","AMBETH","AMBBNB","BCCETH","BCCUSDT","BCCBNB","BATBTC","BATETH","BATBNB","BCPTBTC","BCPTETH","BCPTBNB","ARNBTC","ARNETH","GVTBTC","GVTETH","CDTBTC","CDTETH","GXSBTC","GXSETH","NEOUSDT","NEOBNB","POEBTC","POEETH","QSPBTC","QSPETH","QSPBNB","BTSBTC","BTSETH","BTSBNB","XZCBTC","XZCETH","XZCBNB","LSKBTC","LSKETH","LSKBNB","TNTBTC","TNTETH","FUELBTC","FUELETH","MANABTC","MANAETH","BCDBTC","BCDETH","DGDBTC","DGDETH","IOTABNB","ADXBTC","ADXETH","ADXBNB","ADABTC","ADAETH","PPTBTC","PPTETH","CMTBTC","CMTETH","CMTBNB","XLMBTC","XLMETH","XLMBNB","CNDBTC","CNDETH","CNDBNB","LENDBTC","LENDETH","WABIBTC","WABIETH","WABIBNB","LTCETH","LTCUSDT","LTCBNB","TNBBTC","TNBETH","WAVESBTC","WAVESETH","WAVESBNB","GTOBTC","GTOETH","GTOBNB","ICXBTC","ICXETH","ICXBNB","OSTBTC","OSTETH","OSTBNB","ELFBTC","ELFETH","AIONBTC","AIONETH","AIONBNB","NEBLBTC","NEBLETH","NEBLBNB","BRDBTC","BRDETH","BRDBNB","MCOBNB","EDOBTC","EDOETH","WINGSBTC","WINGSETH","NAVBTC","NAVETH","NAVBNB","LUNBTC","LUNETH","TRIGBTC","TRIGETH","TRIGBNB","APPCBTC","APPCETH","APPCBNB","VIBEBTC","VIBEETH","RLCBTC","RLCETH","RLCBNB","INSBTC","INSETH","PIVXBTC","PIVXETH","PIVXBNB","IOSTBTC","IOSTETH","CHATBTC","CHATETH","STEEMBTC","STEEMETH","STEEMBNB","NANOBTC","NANOETH","NANOBNB","VIABTC","VIAETH","VIABNB","BLZBTC","BLZETH","BLZBNB","AEBTC","AEETH","AEBNB","RPXBTC","RPXETH","RPXBNB","NCASHBTC","NCASHETH","NCASHBNB","POABTC","POAETH","POABNB","ZILBTC","ZILETH","ZILBNB","ONTBTC","ONTETH","ONTBNB","STORMBTC","STORMETH","STORMBNB","QTUMBNB","QTUMUSDT","XEMBTC","XEMETH","XEMBNB","WANBTC","WANETH","WANBNB","WPRBTC","WPRETH","QLCBTC","QLCETH","SYSBTC","SYSETH","SYSBNB","QLCBNB","GRSBTC","GRSETH","ADAUSDT","ADABNB","CLOAKBTC","CLOAKETH","GNTBTC","GNTETH","GNTBNB","LOOMBTC","LOOMETH","LOOMBNB","XRPUSDT","BCNBTC","BCNETH","BCNBNB","REPBTC","REPETH","REPBNB","TUSDBTC","TUSDETH","TUSDBNB","ZENBTC","ZENETH","ZENBNB","SKYBTC","SKYETH","SKYBNB","EOSUSDT","EOSBNB","CVCBTC","CVCETH","CVCBNB","THETABTC","THETAETH","THETABNB","XRPBNB","TUSDUSDT","IOTAUSDT","XLMUSDT","IOTXBTC","IOTXETH","QKCBTC","QKCETH","AGIBTC","AGIETH","AGIBNB","NXSBTC","NXSETH","NXSBNB","ENJBNB","DATABTC","DATAETH","ONTUSDT","TRXUSDT","ETCUSDT","ETCBNB","ICXUSDT","SCBTC","SCETH","SCBNB","NPXSBTC","NPXSETH","VENUSDT","KEYBTC","KEYETH","NASBTC","NASETH","NASBNB","MFTBTC","MFTETH","MFTBNB","DENTBTC","DENTETH","ARDRBTC","ARDRETH","ARDRBNB","NULSUSDT","HOTBTC","HOTETH","VETBTC","VETETH","VETUSDT","VETBNB","DOCKBTC","DOCKETH","POLYBTC","POLYBNB"]</v>
      </c>
    </row>
    <row r="3" spans="1:22" x14ac:dyDescent="0.25">
      <c r="A3" t="s">
        <v>845</v>
      </c>
      <c r="B3" t="s">
        <v>77</v>
      </c>
      <c r="C3" t="s">
        <v>2</v>
      </c>
      <c r="D3" s="1" t="s">
        <v>13</v>
      </c>
      <c r="E3" t="s">
        <v>75</v>
      </c>
      <c r="F3" t="s">
        <v>76</v>
      </c>
    </row>
    <row r="4" spans="1:22" x14ac:dyDescent="0.25">
      <c r="A4" s="1" t="e">
        <v>#N/A</v>
      </c>
      <c r="B4" s="1" t="e">
        <v>#N/A</v>
      </c>
      <c r="C4" t="e">
        <f>RTD(progId,,"BINANCE",$B4,C$3)</f>
        <v>#N/A</v>
      </c>
      <c r="D4" s="43" t="e">
        <f>RTD(progId,,"BINANCE",$B4,D$3)</f>
        <v>#N/A</v>
      </c>
      <c r="E4" s="1" t="e">
        <f>RTD(progId,,"BINANCE",$B4,E$3)</f>
        <v>#N/A</v>
      </c>
      <c r="F4" s="44" t="e">
        <f>RTD(progId,,"BINANCE",$B4,F$3)</f>
        <v>#N/A</v>
      </c>
      <c r="J4" s="1"/>
      <c r="K4" s="1"/>
    </row>
    <row r="5" spans="1:22" x14ac:dyDescent="0.25">
      <c r="A5" s="1" t="e">
        <v>#N/A</v>
      </c>
      <c r="B5" s="1" t="e">
        <v>#N/A</v>
      </c>
      <c r="C5" s="1" t="e">
        <f>RTD(progId,,"BINANCE",$B5,C$3)</f>
        <v>#N/A</v>
      </c>
      <c r="D5" s="43" t="e">
        <f>RTD(progId,,"BINANCE",$B5,D$3)</f>
        <v>#N/A</v>
      </c>
      <c r="E5" s="1" t="e">
        <f>RTD(progId,,"BINANCE",$B5,E$3)</f>
        <v>#N/A</v>
      </c>
      <c r="F5" s="44" t="e">
        <f>RTD(progId,,"BINANCE",$B5,F$3)</f>
        <v>#N/A</v>
      </c>
      <c r="J5" s="1" t="s">
        <v>846</v>
      </c>
      <c r="K5" s="1" t="s">
        <v>847</v>
      </c>
      <c r="L5" t="s">
        <v>848</v>
      </c>
      <c r="M5" t="s">
        <v>849</v>
      </c>
      <c r="N5" t="s">
        <v>850</v>
      </c>
      <c r="O5" s="1" t="s">
        <v>846</v>
      </c>
      <c r="P5" s="1" t="s">
        <v>847</v>
      </c>
      <c r="Q5" s="1" t="s">
        <v>848</v>
      </c>
      <c r="R5" s="1" t="s">
        <v>849</v>
      </c>
      <c r="S5" s="1" t="s">
        <v>851</v>
      </c>
      <c r="T5" s="1" t="s">
        <v>852</v>
      </c>
      <c r="U5" s="1"/>
      <c r="V5" s="1"/>
    </row>
    <row r="6" spans="1:22" x14ac:dyDescent="0.25">
      <c r="A6" s="1" t="s">
        <v>275</v>
      </c>
      <c r="B6" s="1" t="s">
        <v>276</v>
      </c>
      <c r="C6" s="1" t="str">
        <f>RTD(progId,,"BINANCE",$B6,C$3)</f>
        <v>&lt;?&gt;</v>
      </c>
      <c r="D6" s="43" t="str">
        <f>RTD(progId,,"BINANCE",$B6,D$3)</f>
        <v>&lt;?&gt;</v>
      </c>
      <c r="E6" s="1" t="str">
        <f>RTD(progId,,"BINANCE",$B6,E$3)</f>
        <v>&lt;?&gt;</v>
      </c>
      <c r="F6" s="44" t="str">
        <f>RTD(progId,,"BINANCE",$B6,F$3)</f>
        <v>&lt;?&gt;</v>
      </c>
      <c r="I6" s="19" t="s">
        <v>276</v>
      </c>
      <c r="J6" s="1">
        <f>IF(ISERROR(FIND(J$5,$I6)), 0,1)</f>
        <v>0</v>
      </c>
      <c r="K6" s="1">
        <f t="shared" ref="K6:M21" si="0">IF(ISERROR(FIND(K$5,$I6)), 0,1)</f>
        <v>0</v>
      </c>
      <c r="L6" s="1">
        <f t="shared" si="0"/>
        <v>0</v>
      </c>
      <c r="M6" s="1">
        <f t="shared" si="0"/>
        <v>1</v>
      </c>
      <c r="N6">
        <f>SUM(J6:M6)</f>
        <v>1</v>
      </c>
      <c r="O6" t="str">
        <f>IF(LEN(SUBSTITUTE($I6,O$5,""))&lt;LEN($I6),SUBSTITUTE($I6,O$5,""),"")</f>
        <v/>
      </c>
      <c r="P6" s="1" t="str">
        <f t="shared" ref="P6:R21" si="1">IF(LEN(SUBSTITUTE($I6,P$5,""))&lt;LEN($I6),SUBSTITUTE($I6,P$5,""),"")</f>
        <v/>
      </c>
      <c r="Q6" s="1" t="str">
        <f t="shared" si="1"/>
        <v/>
      </c>
      <c r="R6" s="1" t="str">
        <f t="shared" si="1"/>
        <v>VEN</v>
      </c>
      <c r="S6" t="str">
        <f>_xlfn.CONCAT(O6,P6,Q6,R6)</f>
        <v>VEN</v>
      </c>
      <c r="T6" t="str">
        <f>IF(LEN(O6)&lt;1,IF(LEN(P6)&lt;1, IF(LEN(Q6)&lt;1,R$5,Q$5),P$5),O$5)</f>
        <v>BNB</v>
      </c>
    </row>
    <row r="7" spans="1:22" x14ac:dyDescent="0.25">
      <c r="A7" s="1" t="s">
        <v>281</v>
      </c>
      <c r="B7" s="1" t="s">
        <v>282</v>
      </c>
      <c r="C7" s="1" t="str">
        <f>RTD(progId,,"BINANCE",$B7,C$3)</f>
        <v>&lt;?&gt;</v>
      </c>
      <c r="D7" s="43" t="str">
        <f>RTD(progId,,"BINANCE",$B7,D$3)</f>
        <v>&lt;?&gt;</v>
      </c>
      <c r="E7" s="1" t="str">
        <f>RTD(progId,,"BINANCE",$B7,E$3)</f>
        <v>&lt;?&gt;</v>
      </c>
      <c r="F7" s="44" t="str">
        <f>RTD(progId,,"BINANCE",$B7,F$3)</f>
        <v>&lt;?&gt;</v>
      </c>
      <c r="I7" s="20" t="s">
        <v>282</v>
      </c>
      <c r="J7" s="1">
        <f t="shared" ref="J7:M70" si="2">IF(ISERROR(FIND(J$5,$I7)), 0,1)</f>
        <v>1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ref="N7:N70" si="3">SUM(J7:M7)</f>
        <v>1</v>
      </c>
      <c r="O7" s="1" t="str">
        <f t="shared" ref="O7:R70" si="4">IF(LEN(SUBSTITUTE($I7,O$5,""))&lt;LEN($I7),SUBSTITUTE($I7,O$5,""),"")</f>
        <v>VEN</v>
      </c>
      <c r="P7" s="1" t="str">
        <f t="shared" si="1"/>
        <v/>
      </c>
      <c r="Q7" s="1" t="str">
        <f t="shared" si="1"/>
        <v/>
      </c>
      <c r="R7" s="1" t="str">
        <f t="shared" si="1"/>
        <v/>
      </c>
      <c r="S7" s="1" t="str">
        <f t="shared" ref="S7:S70" si="5">_xlfn.CONCAT(O7,P7,Q7,R7)</f>
        <v>VEN</v>
      </c>
      <c r="T7" s="1" t="str">
        <f t="shared" ref="T7:T70" si="6">IF(LEN(O7)&lt;1,IF(LEN(P7)&lt;1, IF(LEN(Q7)&lt;1,R$5,Q$5),P$5),O$5)</f>
        <v>BTC</v>
      </c>
    </row>
    <row r="8" spans="1:22" x14ac:dyDescent="0.25">
      <c r="A8" s="1" t="s">
        <v>283</v>
      </c>
      <c r="B8" s="1" t="s">
        <v>284</v>
      </c>
      <c r="C8" s="1" t="str">
        <f>RTD(progId,,"BINANCE",$B8,C$3)</f>
        <v>&lt;?&gt;</v>
      </c>
      <c r="D8" s="43" t="str">
        <f>RTD(progId,,"BINANCE",$B8,D$3)</f>
        <v>&lt;?&gt;</v>
      </c>
      <c r="E8" s="1" t="str">
        <f>RTD(progId,,"BINANCE",$B8,E$3)</f>
        <v>&lt;?&gt;</v>
      </c>
      <c r="F8" s="44" t="str">
        <f>RTD(progId,,"BINANCE",$B8,F$3)</f>
        <v>&lt;?&gt;</v>
      </c>
      <c r="I8" s="19" t="s">
        <v>284</v>
      </c>
      <c r="J8" s="1">
        <f t="shared" si="2"/>
        <v>0</v>
      </c>
      <c r="K8" s="1">
        <f t="shared" si="0"/>
        <v>0</v>
      </c>
      <c r="L8" s="1">
        <f t="shared" si="0"/>
        <v>1</v>
      </c>
      <c r="M8" s="1">
        <f t="shared" si="0"/>
        <v>0</v>
      </c>
      <c r="N8" s="1">
        <f t="shared" si="3"/>
        <v>1</v>
      </c>
      <c r="O8" s="1" t="str">
        <f t="shared" si="4"/>
        <v/>
      </c>
      <c r="P8" s="1" t="str">
        <f t="shared" si="1"/>
        <v/>
      </c>
      <c r="Q8" s="1" t="str">
        <f t="shared" si="1"/>
        <v>VEN</v>
      </c>
      <c r="R8" s="1" t="str">
        <f t="shared" si="1"/>
        <v/>
      </c>
      <c r="S8" s="1" t="str">
        <f t="shared" si="5"/>
        <v>VEN</v>
      </c>
      <c r="T8" s="1" t="str">
        <f t="shared" si="6"/>
        <v>ETH</v>
      </c>
    </row>
    <row r="9" spans="1:22" x14ac:dyDescent="0.25">
      <c r="A9" s="1" t="s">
        <v>795</v>
      </c>
      <c r="B9" s="1" t="s">
        <v>796</v>
      </c>
      <c r="C9" s="1" t="str">
        <f>RTD(progId,,"BINANCE",$B9,C$3)</f>
        <v>&lt;?&gt;</v>
      </c>
      <c r="D9" s="43" t="str">
        <f>RTD(progId,,"BINANCE",$B9,D$3)</f>
        <v>&lt;?&gt;</v>
      </c>
      <c r="E9" s="1" t="str">
        <f>RTD(progId,,"BINANCE",$B9,E$3)</f>
        <v>&lt;?&gt;</v>
      </c>
      <c r="F9" s="44" t="str">
        <f>RTD(progId,,"BINANCE",$B9,F$3)</f>
        <v>&lt;?&gt;</v>
      </c>
      <c r="I9" s="20" t="s">
        <v>796</v>
      </c>
      <c r="J9" s="1">
        <f t="shared" si="2"/>
        <v>0</v>
      </c>
      <c r="K9" s="1">
        <f t="shared" si="0"/>
        <v>1</v>
      </c>
      <c r="L9" s="1">
        <f t="shared" si="0"/>
        <v>0</v>
      </c>
      <c r="M9" s="1">
        <f t="shared" si="0"/>
        <v>0</v>
      </c>
      <c r="N9" s="1">
        <f t="shared" si="3"/>
        <v>1</v>
      </c>
      <c r="O9" s="1" t="str">
        <f t="shared" si="4"/>
        <v/>
      </c>
      <c r="P9" s="1" t="str">
        <f t="shared" si="1"/>
        <v>VEN</v>
      </c>
      <c r="Q9" s="1" t="str">
        <f t="shared" si="1"/>
        <v/>
      </c>
      <c r="R9" s="1" t="str">
        <f t="shared" si="1"/>
        <v/>
      </c>
      <c r="S9" s="1" t="str">
        <f t="shared" si="5"/>
        <v>VEN</v>
      </c>
      <c r="T9" s="1" t="str">
        <f t="shared" si="6"/>
        <v>USDT</v>
      </c>
    </row>
    <row r="10" spans="1:22" x14ac:dyDescent="0.25">
      <c r="A10" s="1" t="s">
        <v>791</v>
      </c>
      <c r="B10" s="1" t="s">
        <v>792</v>
      </c>
      <c r="C10" s="1">
        <f>RTD(progId,,"BINANCE",$B10,C$3)</f>
        <v>2.6E-7</v>
      </c>
      <c r="D10" s="43">
        <f>RTD(progId,,"BINANCE",$B10,D$3)</f>
        <v>-3.7039999999999997E-2</v>
      </c>
      <c r="E10" s="1">
        <f>RTD(progId,,"BINANCE",$B10,E$3)</f>
        <v>1E-8</v>
      </c>
      <c r="F10" s="44">
        <f>RTD(progId,,"BINANCE",$B10,F$3)</f>
        <v>2035688566</v>
      </c>
      <c r="I10" s="19" t="s">
        <v>792</v>
      </c>
      <c r="J10" s="1">
        <f t="shared" si="2"/>
        <v>1</v>
      </c>
      <c r="K10" s="1">
        <f t="shared" si="0"/>
        <v>0</v>
      </c>
      <c r="L10" s="1">
        <f t="shared" si="0"/>
        <v>0</v>
      </c>
      <c r="M10" s="1">
        <f t="shared" si="0"/>
        <v>0</v>
      </c>
      <c r="N10" s="1">
        <f t="shared" si="3"/>
        <v>1</v>
      </c>
      <c r="O10" s="1" t="str">
        <f t="shared" si="4"/>
        <v>NPXS</v>
      </c>
      <c r="P10" s="1" t="str">
        <f t="shared" si="1"/>
        <v/>
      </c>
      <c r="Q10" s="1" t="str">
        <f t="shared" si="1"/>
        <v/>
      </c>
      <c r="R10" s="1" t="str">
        <f t="shared" si="1"/>
        <v/>
      </c>
      <c r="S10" s="1" t="str">
        <f t="shared" si="5"/>
        <v>NPXS</v>
      </c>
      <c r="T10" s="1" t="str">
        <f t="shared" si="6"/>
        <v>BTC</v>
      </c>
    </row>
    <row r="11" spans="1:22" x14ac:dyDescent="0.25">
      <c r="A11" s="1" t="s">
        <v>825</v>
      </c>
      <c r="B11" s="1" t="s">
        <v>826</v>
      </c>
      <c r="C11" s="1">
        <f>RTD(progId,,"BINANCE",$B11,C$3)</f>
        <v>8.0000000000000002E-8</v>
      </c>
      <c r="D11" s="43">
        <f>RTD(progId,,"BINANCE",$B11,D$3)</f>
        <v>0</v>
      </c>
      <c r="E11" s="1">
        <f>RTD(progId,,"BINANCE",$B11,E$3)</f>
        <v>1E-8</v>
      </c>
      <c r="F11" s="44">
        <f>RTD(progId,,"BINANCE",$B11,F$3)</f>
        <v>2121249646</v>
      </c>
      <c r="I11" s="20" t="s">
        <v>826</v>
      </c>
      <c r="J11" s="1">
        <f t="shared" si="2"/>
        <v>1</v>
      </c>
      <c r="K11" s="1">
        <f t="shared" si="0"/>
        <v>0</v>
      </c>
      <c r="L11" s="1">
        <f t="shared" si="0"/>
        <v>0</v>
      </c>
      <c r="M11" s="1">
        <f t="shared" si="0"/>
        <v>0</v>
      </c>
      <c r="N11" s="1">
        <f t="shared" si="3"/>
        <v>1</v>
      </c>
      <c r="O11" s="1" t="str">
        <f t="shared" si="4"/>
        <v>HOT</v>
      </c>
      <c r="P11" s="1" t="str">
        <f t="shared" si="1"/>
        <v/>
      </c>
      <c r="Q11" s="1" t="str">
        <f t="shared" si="1"/>
        <v/>
      </c>
      <c r="R11" s="1" t="str">
        <f t="shared" si="1"/>
        <v/>
      </c>
      <c r="S11" s="1" t="str">
        <f t="shared" si="5"/>
        <v>HOT</v>
      </c>
      <c r="T11" s="1" t="str">
        <f t="shared" si="6"/>
        <v>BTC</v>
      </c>
    </row>
    <row r="12" spans="1:22" x14ac:dyDescent="0.25">
      <c r="A12" s="1" t="s">
        <v>829</v>
      </c>
      <c r="B12" s="1" t="s">
        <v>830</v>
      </c>
      <c r="C12" s="1">
        <f>RTD(progId,,"BINANCE",$B12,C$3)</f>
        <v>2.0999999999999998E-6</v>
      </c>
      <c r="D12" s="43">
        <f>RTD(progId,,"BINANCE",$B12,D$3)</f>
        <v>-2.3259999999999999E-2</v>
      </c>
      <c r="E12" s="1">
        <f>RTD(progId,,"BINANCE",$B12,E$3)</f>
        <v>1E-8</v>
      </c>
      <c r="F12" s="44">
        <f>RTD(progId,,"BINANCE",$B12,F$3)</f>
        <v>1712408720</v>
      </c>
      <c r="I12" s="19" t="s">
        <v>830</v>
      </c>
      <c r="J12" s="1">
        <f t="shared" si="2"/>
        <v>1</v>
      </c>
      <c r="K12" s="1">
        <f t="shared" si="0"/>
        <v>0</v>
      </c>
      <c r="L12" s="1">
        <f t="shared" si="0"/>
        <v>0</v>
      </c>
      <c r="M12" s="1">
        <f t="shared" si="0"/>
        <v>0</v>
      </c>
      <c r="N12" s="1">
        <f t="shared" si="3"/>
        <v>1</v>
      </c>
      <c r="O12" s="1" t="str">
        <f t="shared" si="4"/>
        <v>VET</v>
      </c>
      <c r="P12" s="1" t="str">
        <f t="shared" si="1"/>
        <v/>
      </c>
      <c r="Q12" s="1" t="str">
        <f t="shared" si="1"/>
        <v/>
      </c>
      <c r="R12" s="1" t="str">
        <f t="shared" si="1"/>
        <v/>
      </c>
      <c r="S12" s="1" t="str">
        <f t="shared" si="5"/>
        <v>VET</v>
      </c>
      <c r="T12" s="1" t="str">
        <f t="shared" si="6"/>
        <v>BTC</v>
      </c>
    </row>
    <row r="13" spans="1:22" x14ac:dyDescent="0.25">
      <c r="A13" s="1" t="s">
        <v>833</v>
      </c>
      <c r="B13" s="1" t="s">
        <v>834</v>
      </c>
      <c r="C13" s="1">
        <f>RTD(progId,,"BINANCE",$B13,C$3)</f>
        <v>1.5650000000000001E-2</v>
      </c>
      <c r="D13" s="43">
        <f>RTD(progId,,"BINANCE",$B13,D$3)</f>
        <v>-3.1800000000000001E-3</v>
      </c>
      <c r="E13" s="1">
        <f>RTD(progId,,"BINANCE",$B13,E$3)</f>
        <v>3.0000000000000001E-5</v>
      </c>
      <c r="F13" s="44">
        <f>RTD(progId,,"BINANCE",$B13,F$3)</f>
        <v>963025036.70000005</v>
      </c>
      <c r="I13" s="20" t="s">
        <v>834</v>
      </c>
      <c r="J13" s="1">
        <f t="shared" si="2"/>
        <v>0</v>
      </c>
      <c r="K13" s="1">
        <f t="shared" si="0"/>
        <v>1</v>
      </c>
      <c r="L13" s="1">
        <f t="shared" si="0"/>
        <v>0</v>
      </c>
      <c r="M13" s="1">
        <f t="shared" si="0"/>
        <v>0</v>
      </c>
      <c r="N13" s="1">
        <f t="shared" si="3"/>
        <v>1</v>
      </c>
      <c r="O13" s="1" t="str">
        <f t="shared" si="4"/>
        <v/>
      </c>
      <c r="P13" s="1" t="str">
        <f t="shared" si="1"/>
        <v>VET</v>
      </c>
      <c r="Q13" s="1" t="str">
        <f t="shared" si="1"/>
        <v/>
      </c>
      <c r="R13" s="1" t="str">
        <f t="shared" si="1"/>
        <v/>
      </c>
      <c r="S13" s="1" t="str">
        <f t="shared" si="5"/>
        <v>VET</v>
      </c>
      <c r="T13" s="1" t="str">
        <f t="shared" si="6"/>
        <v>USDT</v>
      </c>
    </row>
    <row r="14" spans="1:22" x14ac:dyDescent="0.25">
      <c r="A14" s="1" t="s">
        <v>827</v>
      </c>
      <c r="B14" s="1" t="s">
        <v>828</v>
      </c>
      <c r="C14" s="1">
        <f>RTD(progId,,"BINANCE",$B14,C$3)</f>
        <v>1.4300000000000001E-6</v>
      </c>
      <c r="D14" s="43">
        <f>RTD(progId,,"BINANCE",$B14,D$3)</f>
        <v>2.128E-2</v>
      </c>
      <c r="E14" s="1">
        <f>RTD(progId,,"BINANCE",$B14,E$3)</f>
        <v>1E-8</v>
      </c>
      <c r="F14" s="44">
        <f>RTD(progId,,"BINANCE",$B14,F$3)</f>
        <v>939504368</v>
      </c>
      <c r="I14" s="19" t="s">
        <v>828</v>
      </c>
      <c r="J14" s="1">
        <f t="shared" si="2"/>
        <v>0</v>
      </c>
      <c r="K14" s="1">
        <f t="shared" si="0"/>
        <v>0</v>
      </c>
      <c r="L14" s="1">
        <f t="shared" si="0"/>
        <v>1</v>
      </c>
      <c r="M14" s="1">
        <f t="shared" si="0"/>
        <v>0</v>
      </c>
      <c r="N14" s="1">
        <f t="shared" si="3"/>
        <v>1</v>
      </c>
      <c r="O14" s="1" t="str">
        <f t="shared" si="4"/>
        <v/>
      </c>
      <c r="P14" s="1" t="str">
        <f t="shared" si="1"/>
        <v/>
      </c>
      <c r="Q14" s="1" t="str">
        <f t="shared" si="1"/>
        <v>HOT</v>
      </c>
      <c r="R14" s="1" t="str">
        <f t="shared" si="1"/>
        <v/>
      </c>
      <c r="S14" s="1" t="str">
        <f t="shared" si="5"/>
        <v>HOT</v>
      </c>
      <c r="T14" s="1" t="str">
        <f t="shared" si="6"/>
        <v>ETH</v>
      </c>
    </row>
    <row r="15" spans="1:22" x14ac:dyDescent="0.25">
      <c r="A15" s="1" t="s">
        <v>777</v>
      </c>
      <c r="B15" s="1" t="s">
        <v>778</v>
      </c>
      <c r="C15" s="1">
        <f>RTD(progId,,"BINANCE",$B15,C$3)</f>
        <v>3.0759999999999999E-2</v>
      </c>
      <c r="D15" s="43">
        <f>RTD(progId,,"BINANCE",$B15,D$3)</f>
        <v>3.116E-2</v>
      </c>
      <c r="E15" s="1">
        <f>RTD(progId,,"BINANCE",$B15,E$3)</f>
        <v>2.0000000000000002E-5</v>
      </c>
      <c r="F15" s="44">
        <f>RTD(progId,,"BINANCE",$B15,F$3)</f>
        <v>886476831.20000005</v>
      </c>
      <c r="I15" s="20" t="s">
        <v>778</v>
      </c>
      <c r="J15" s="1">
        <f t="shared" si="2"/>
        <v>0</v>
      </c>
      <c r="K15" s="1">
        <f t="shared" si="0"/>
        <v>1</v>
      </c>
      <c r="L15" s="1">
        <f t="shared" si="0"/>
        <v>0</v>
      </c>
      <c r="M15" s="1">
        <f t="shared" si="0"/>
        <v>0</v>
      </c>
      <c r="N15" s="1">
        <f t="shared" si="3"/>
        <v>1</v>
      </c>
      <c r="O15" s="1" t="str">
        <f t="shared" si="4"/>
        <v/>
      </c>
      <c r="P15" s="1" t="str">
        <f t="shared" si="1"/>
        <v>TRX</v>
      </c>
      <c r="Q15" s="1" t="str">
        <f t="shared" si="1"/>
        <v/>
      </c>
      <c r="R15" s="1" t="str">
        <f t="shared" si="1"/>
        <v/>
      </c>
      <c r="S15" s="1" t="str">
        <f t="shared" si="5"/>
        <v>TRX</v>
      </c>
      <c r="T15" s="1" t="str">
        <f t="shared" si="6"/>
        <v>USDT</v>
      </c>
    </row>
    <row r="16" spans="1:22" x14ac:dyDescent="0.25">
      <c r="A16" s="1" t="s">
        <v>813</v>
      </c>
      <c r="B16" s="1" t="s">
        <v>814</v>
      </c>
      <c r="C16" s="1">
        <f>RTD(progId,,"BINANCE",$B16,C$3)</f>
        <v>2.9999999999999999E-7</v>
      </c>
      <c r="D16" s="43">
        <f>RTD(progId,,"BINANCE",$B16,D$3)</f>
        <v>-6.25E-2</v>
      </c>
      <c r="E16" s="1">
        <f>RTD(progId,,"BINANCE",$B16,E$3)</f>
        <v>1E-8</v>
      </c>
      <c r="F16" s="44">
        <f>RTD(progId,,"BINANCE",$B16,F$3)</f>
        <v>736316332</v>
      </c>
      <c r="I16" s="19" t="s">
        <v>814</v>
      </c>
      <c r="J16" s="1">
        <f t="shared" si="2"/>
        <v>1</v>
      </c>
      <c r="K16" s="1">
        <f t="shared" si="0"/>
        <v>0</v>
      </c>
      <c r="L16" s="1">
        <f t="shared" si="0"/>
        <v>0</v>
      </c>
      <c r="M16" s="1">
        <f t="shared" si="0"/>
        <v>0</v>
      </c>
      <c r="N16" s="1">
        <f t="shared" si="3"/>
        <v>1</v>
      </c>
      <c r="O16" s="1" t="str">
        <f t="shared" si="4"/>
        <v>DENT</v>
      </c>
      <c r="P16" s="1" t="str">
        <f t="shared" si="1"/>
        <v/>
      </c>
      <c r="Q16" s="1" t="str">
        <f t="shared" si="1"/>
        <v/>
      </c>
      <c r="R16" s="1" t="str">
        <f t="shared" si="1"/>
        <v/>
      </c>
      <c r="S16" s="1" t="str">
        <f t="shared" si="5"/>
        <v>DENT</v>
      </c>
      <c r="T16" s="1" t="str">
        <f t="shared" si="6"/>
        <v>BTC</v>
      </c>
    </row>
    <row r="17" spans="1:20" x14ac:dyDescent="0.25">
      <c r="A17" s="1" t="s">
        <v>797</v>
      </c>
      <c r="B17" s="1" t="s">
        <v>798</v>
      </c>
      <c r="C17" s="1">
        <f>RTD(progId,,"BINANCE",$B17,C$3)</f>
        <v>1.2500000000000001E-6</v>
      </c>
      <c r="D17" s="43">
        <f>RTD(progId,,"BINANCE",$B17,D$3)</f>
        <v>1.626E-2</v>
      </c>
      <c r="E17" s="1">
        <f>RTD(progId,,"BINANCE",$B17,E$3)</f>
        <v>1E-8</v>
      </c>
      <c r="F17" s="44">
        <f>RTD(progId,,"BINANCE",$B17,F$3)</f>
        <v>397240268</v>
      </c>
      <c r="I17" s="20" t="s">
        <v>798</v>
      </c>
      <c r="J17" s="1">
        <f t="shared" si="2"/>
        <v>1</v>
      </c>
      <c r="K17" s="1">
        <f t="shared" si="0"/>
        <v>0</v>
      </c>
      <c r="L17" s="1">
        <f t="shared" si="0"/>
        <v>0</v>
      </c>
      <c r="M17" s="1">
        <f t="shared" si="0"/>
        <v>0</v>
      </c>
      <c r="N17" s="1">
        <f t="shared" si="3"/>
        <v>1</v>
      </c>
      <c r="O17" s="1" t="str">
        <f t="shared" si="4"/>
        <v>KEY</v>
      </c>
      <c r="P17" s="1" t="str">
        <f t="shared" si="1"/>
        <v/>
      </c>
      <c r="Q17" s="1" t="str">
        <f t="shared" si="1"/>
        <v/>
      </c>
      <c r="R17" s="1" t="str">
        <f t="shared" si="1"/>
        <v/>
      </c>
      <c r="S17" s="1" t="str">
        <f t="shared" si="5"/>
        <v>KEY</v>
      </c>
      <c r="T17" s="1" t="str">
        <f t="shared" si="6"/>
        <v>BTC</v>
      </c>
    </row>
    <row r="18" spans="1:20" x14ac:dyDescent="0.25">
      <c r="A18" s="1" t="s">
        <v>793</v>
      </c>
      <c r="B18" s="1" t="s">
        <v>794</v>
      </c>
      <c r="C18" s="1">
        <f>RTD(progId,,"BINANCE",$B18,C$3)</f>
        <v>4.6500000000000004E-6</v>
      </c>
      <c r="D18" s="43">
        <f>RTD(progId,,"BINANCE",$B18,D$3)</f>
        <v>-5.4769999999999999E-2</v>
      </c>
      <c r="E18" s="1">
        <f>RTD(progId,,"BINANCE",$B18,E$3)</f>
        <v>1E-8</v>
      </c>
      <c r="F18" s="44">
        <f>RTD(progId,,"BINANCE",$B18,F$3)</f>
        <v>459464294</v>
      </c>
      <c r="I18" s="19" t="s">
        <v>794</v>
      </c>
      <c r="J18" s="1">
        <f t="shared" si="2"/>
        <v>0</v>
      </c>
      <c r="K18" s="1">
        <f t="shared" si="0"/>
        <v>0</v>
      </c>
      <c r="L18" s="1">
        <f t="shared" si="0"/>
        <v>1</v>
      </c>
      <c r="M18" s="1">
        <f t="shared" si="0"/>
        <v>0</v>
      </c>
      <c r="N18" s="1">
        <f t="shared" si="3"/>
        <v>1</v>
      </c>
      <c r="O18" s="1" t="str">
        <f t="shared" si="4"/>
        <v/>
      </c>
      <c r="P18" s="1" t="str">
        <f t="shared" si="1"/>
        <v/>
      </c>
      <c r="Q18" s="1" t="str">
        <f t="shared" si="1"/>
        <v>NPXS</v>
      </c>
      <c r="R18" s="1" t="str">
        <f t="shared" si="1"/>
        <v/>
      </c>
      <c r="S18" s="1" t="str">
        <f t="shared" si="5"/>
        <v>NPXS</v>
      </c>
      <c r="T18" s="1" t="str">
        <f t="shared" si="6"/>
        <v>ETH</v>
      </c>
    </row>
    <row r="19" spans="1:20" x14ac:dyDescent="0.25">
      <c r="A19" s="1" t="s">
        <v>753</v>
      </c>
      <c r="B19" s="1" t="s">
        <v>754</v>
      </c>
      <c r="C19" s="1">
        <f>RTD(progId,,"BINANCE",$B19,C$3)</f>
        <v>7.5599999999999996E-6</v>
      </c>
      <c r="D19" s="43">
        <f>RTD(progId,,"BINANCE",$B19,D$3)</f>
        <v>1.8839999999999999E-2</v>
      </c>
      <c r="E19" s="1">
        <f>RTD(progId,,"BINANCE",$B19,E$3)</f>
        <v>1E-8</v>
      </c>
      <c r="F19" s="44">
        <f>RTD(progId,,"BINANCE",$B19,F$3)</f>
        <v>292424527</v>
      </c>
      <c r="I19" s="20" t="s">
        <v>754</v>
      </c>
      <c r="J19" s="1">
        <f t="shared" si="2"/>
        <v>1</v>
      </c>
      <c r="K19" s="1">
        <f t="shared" si="0"/>
        <v>0</v>
      </c>
      <c r="L19" s="1">
        <f t="shared" si="0"/>
        <v>0</v>
      </c>
      <c r="M19" s="1">
        <f t="shared" si="0"/>
        <v>0</v>
      </c>
      <c r="N19" s="1">
        <f t="shared" si="3"/>
        <v>1</v>
      </c>
      <c r="O19" s="1" t="str">
        <f t="shared" si="4"/>
        <v>QKC</v>
      </c>
      <c r="P19" s="1" t="str">
        <f t="shared" si="1"/>
        <v/>
      </c>
      <c r="Q19" s="1" t="str">
        <f t="shared" si="1"/>
        <v/>
      </c>
      <c r="R19" s="1" t="str">
        <f t="shared" si="1"/>
        <v/>
      </c>
      <c r="S19" s="1" t="str">
        <f t="shared" si="5"/>
        <v>QKC</v>
      </c>
      <c r="T19" s="1" t="str">
        <f t="shared" si="6"/>
        <v>BTC</v>
      </c>
    </row>
    <row r="20" spans="1:20" x14ac:dyDescent="0.25">
      <c r="A20" s="1" t="s">
        <v>243</v>
      </c>
      <c r="B20" s="1" t="s">
        <v>244</v>
      </c>
      <c r="C20" s="1">
        <f>RTD(progId,,"BINANCE",$B20,C$3)</f>
        <v>4.1200000000000004E-6</v>
      </c>
      <c r="D20" s="43">
        <f>RTD(progId,,"BINANCE",$B20,D$3)</f>
        <v>1.2279999999999999E-2</v>
      </c>
      <c r="E20" s="1">
        <f>RTD(progId,,"BINANCE",$B20,E$3)</f>
        <v>1E-8</v>
      </c>
      <c r="F20" s="44">
        <f>RTD(progId,,"BINANCE",$B20,F$3)</f>
        <v>257897886</v>
      </c>
      <c r="I20" s="19" t="s">
        <v>244</v>
      </c>
      <c r="J20" s="1">
        <f t="shared" si="2"/>
        <v>1</v>
      </c>
      <c r="K20" s="1">
        <f t="shared" si="0"/>
        <v>0</v>
      </c>
      <c r="L20" s="1">
        <f t="shared" si="0"/>
        <v>0</v>
      </c>
      <c r="M20" s="1">
        <f t="shared" si="0"/>
        <v>0</v>
      </c>
      <c r="N20" s="1">
        <f t="shared" si="3"/>
        <v>1</v>
      </c>
      <c r="O20" s="1" t="str">
        <f t="shared" si="4"/>
        <v>TRX</v>
      </c>
      <c r="P20" s="1" t="str">
        <f t="shared" si="1"/>
        <v/>
      </c>
      <c r="Q20" s="1" t="str">
        <f t="shared" si="1"/>
        <v/>
      </c>
      <c r="R20" s="1" t="str">
        <f t="shared" si="1"/>
        <v/>
      </c>
      <c r="S20" s="1" t="str">
        <f t="shared" si="5"/>
        <v>TRX</v>
      </c>
      <c r="T20" s="1" t="str">
        <f t="shared" si="6"/>
        <v>BTC</v>
      </c>
    </row>
    <row r="21" spans="1:20" x14ac:dyDescent="0.25">
      <c r="A21" s="1" t="s">
        <v>695</v>
      </c>
      <c r="B21" s="1" t="s">
        <v>696</v>
      </c>
      <c r="C21" s="1">
        <f>RTD(progId,,"BINANCE",$B21,C$3)</f>
        <v>3.3000000000000002E-7</v>
      </c>
      <c r="D21" s="43">
        <f>RTD(progId,,"BINANCE",$B21,D$3)</f>
        <v>6.25E-2</v>
      </c>
      <c r="E21" s="1">
        <f>RTD(progId,,"BINANCE",$B21,E$3)</f>
        <v>1E-8</v>
      </c>
      <c r="F21" s="44">
        <f>RTD(progId,,"BINANCE",$B21,F$3)</f>
        <v>235942066</v>
      </c>
      <c r="I21" s="20" t="s">
        <v>696</v>
      </c>
      <c r="J21" s="1">
        <f t="shared" si="2"/>
        <v>1</v>
      </c>
      <c r="K21" s="1">
        <f t="shared" si="0"/>
        <v>0</v>
      </c>
      <c r="L21" s="1">
        <f t="shared" si="0"/>
        <v>0</v>
      </c>
      <c r="M21" s="1">
        <f t="shared" si="0"/>
        <v>0</v>
      </c>
      <c r="N21" s="1">
        <f t="shared" si="3"/>
        <v>1</v>
      </c>
      <c r="O21" s="1" t="str">
        <f t="shared" si="4"/>
        <v>BCN</v>
      </c>
      <c r="P21" s="1" t="str">
        <f t="shared" si="1"/>
        <v/>
      </c>
      <c r="Q21" s="1" t="str">
        <f t="shared" si="1"/>
        <v/>
      </c>
      <c r="R21" s="1" t="str">
        <f t="shared" si="1"/>
        <v/>
      </c>
      <c r="S21" s="1" t="str">
        <f t="shared" si="5"/>
        <v>BCN</v>
      </c>
      <c r="T21" s="1" t="str">
        <f t="shared" si="6"/>
        <v>BTC</v>
      </c>
    </row>
    <row r="22" spans="1:20" x14ac:dyDescent="0.25">
      <c r="A22" s="1" t="s">
        <v>807</v>
      </c>
      <c r="B22" s="1" t="s">
        <v>808</v>
      </c>
      <c r="C22" s="1">
        <f>RTD(progId,,"BINANCE",$B22,C$3)</f>
        <v>1.4699999999999999E-6</v>
      </c>
      <c r="D22" s="43">
        <f>RTD(progId,,"BINANCE",$B22,D$3)</f>
        <v>-6.3289999999999999E-2</v>
      </c>
      <c r="E22" s="1">
        <f>RTD(progId,,"BINANCE",$B22,E$3)</f>
        <v>1E-8</v>
      </c>
      <c r="F22" s="44">
        <f>RTD(progId,,"BINANCE",$B22,F$3)</f>
        <v>210113937</v>
      </c>
      <c r="I22" s="19" t="s">
        <v>808</v>
      </c>
      <c r="J22" s="1">
        <f t="shared" si="2"/>
        <v>1</v>
      </c>
      <c r="K22" s="1">
        <f t="shared" si="2"/>
        <v>0</v>
      </c>
      <c r="L22" s="1">
        <f t="shared" si="2"/>
        <v>0</v>
      </c>
      <c r="M22" s="1">
        <f t="shared" si="2"/>
        <v>0</v>
      </c>
      <c r="N22" s="1">
        <f t="shared" si="3"/>
        <v>1</v>
      </c>
      <c r="O22" s="1" t="str">
        <f t="shared" si="4"/>
        <v>MFT</v>
      </c>
      <c r="P22" s="1" t="str">
        <f t="shared" si="4"/>
        <v/>
      </c>
      <c r="Q22" s="1" t="str">
        <f t="shared" si="4"/>
        <v/>
      </c>
      <c r="R22" s="1" t="str">
        <f t="shared" si="4"/>
        <v/>
      </c>
      <c r="S22" s="1" t="str">
        <f t="shared" si="5"/>
        <v>MFT</v>
      </c>
      <c r="T22" s="1" t="str">
        <f t="shared" si="6"/>
        <v>BTC</v>
      </c>
    </row>
    <row r="23" spans="1:20" x14ac:dyDescent="0.25">
      <c r="A23" s="1" t="s">
        <v>831</v>
      </c>
      <c r="B23" s="1" t="s">
        <v>832</v>
      </c>
      <c r="C23" s="1">
        <f>RTD(progId,,"BINANCE",$B23,C$3)</f>
        <v>3.7459999999999997E-5</v>
      </c>
      <c r="D23" s="43">
        <f>RTD(progId,,"BINANCE",$B23,D$3)</f>
        <v>-4.2040000000000001E-2</v>
      </c>
      <c r="E23" s="1">
        <f>RTD(progId,,"BINANCE",$B23,E$3)</f>
        <v>1.4000000000000001E-7</v>
      </c>
      <c r="F23" s="44">
        <f>RTD(progId,,"BINANCE",$B23,F$3)</f>
        <v>199404418</v>
      </c>
      <c r="I23" s="20" t="s">
        <v>832</v>
      </c>
      <c r="J23" s="1">
        <f t="shared" si="2"/>
        <v>0</v>
      </c>
      <c r="K23" s="1">
        <f t="shared" si="2"/>
        <v>0</v>
      </c>
      <c r="L23" s="1">
        <f t="shared" si="2"/>
        <v>1</v>
      </c>
      <c r="M23" s="1">
        <f t="shared" si="2"/>
        <v>0</v>
      </c>
      <c r="N23" s="1">
        <f t="shared" si="3"/>
        <v>1</v>
      </c>
      <c r="O23" s="1" t="str">
        <f t="shared" si="4"/>
        <v/>
      </c>
      <c r="P23" s="1" t="str">
        <f t="shared" si="4"/>
        <v/>
      </c>
      <c r="Q23" s="1" t="str">
        <f t="shared" si="4"/>
        <v>VET</v>
      </c>
      <c r="R23" s="1" t="str">
        <f t="shared" si="4"/>
        <v/>
      </c>
      <c r="S23" s="1" t="str">
        <f t="shared" si="5"/>
        <v>VET</v>
      </c>
      <c r="T23" s="1" t="str">
        <f t="shared" si="6"/>
        <v>ETH</v>
      </c>
    </row>
    <row r="24" spans="1:20" x14ac:dyDescent="0.25">
      <c r="A24" s="1" t="s">
        <v>563</v>
      </c>
      <c r="B24" s="1" t="s">
        <v>564</v>
      </c>
      <c r="C24" s="1">
        <f>RTD(progId,,"BINANCE",$B24,C$3)</f>
        <v>2.8600000000000001E-6</v>
      </c>
      <c r="D24" s="43">
        <f>RTD(progId,,"BINANCE",$B24,D$3)</f>
        <v>8.2710000000000006E-2</v>
      </c>
      <c r="E24" s="1">
        <f>RTD(progId,,"BINANCE",$B24,E$3)</f>
        <v>2E-8</v>
      </c>
      <c r="F24" s="44">
        <f>RTD(progId,,"BINANCE",$B24,F$3)</f>
        <v>136527151</v>
      </c>
      <c r="I24" s="19" t="s">
        <v>564</v>
      </c>
      <c r="J24" s="1">
        <f t="shared" si="2"/>
        <v>1</v>
      </c>
      <c r="K24" s="1">
        <f t="shared" si="2"/>
        <v>0</v>
      </c>
      <c r="L24" s="1">
        <f t="shared" si="2"/>
        <v>0</v>
      </c>
      <c r="M24" s="1">
        <f t="shared" si="2"/>
        <v>0</v>
      </c>
      <c r="N24" s="1">
        <f t="shared" si="3"/>
        <v>1</v>
      </c>
      <c r="O24" s="1" t="str">
        <f t="shared" si="4"/>
        <v>IOST</v>
      </c>
      <c r="P24" s="1" t="str">
        <f t="shared" si="4"/>
        <v/>
      </c>
      <c r="Q24" s="1" t="str">
        <f t="shared" si="4"/>
        <v/>
      </c>
      <c r="R24" s="1" t="str">
        <f t="shared" si="4"/>
        <v/>
      </c>
      <c r="S24" s="1" t="str">
        <f t="shared" si="5"/>
        <v>IOST</v>
      </c>
      <c r="T24" s="1" t="str">
        <f t="shared" si="6"/>
        <v>BTC</v>
      </c>
    </row>
    <row r="25" spans="1:20" x14ac:dyDescent="0.25">
      <c r="A25" s="1" t="s">
        <v>673</v>
      </c>
      <c r="B25" s="1" t="s">
        <v>674</v>
      </c>
      <c r="C25" s="1">
        <f>RTD(progId,,"BINANCE",$B25,C$3)</f>
        <v>0.13281000000000001</v>
      </c>
      <c r="D25" s="43">
        <f>RTD(progId,,"BINANCE",$B25,D$3)</f>
        <v>6.3670000000000004E-2</v>
      </c>
      <c r="E25" s="1">
        <f>RTD(progId,,"BINANCE",$B25,E$3)</f>
        <v>1.9000000000000001E-4</v>
      </c>
      <c r="F25" s="44">
        <f>RTD(progId,,"BINANCE",$B25,F$3)</f>
        <v>126554169.5</v>
      </c>
      <c r="I25" s="20" t="s">
        <v>674</v>
      </c>
      <c r="J25" s="1">
        <f t="shared" si="2"/>
        <v>0</v>
      </c>
      <c r="K25" s="1">
        <f t="shared" si="2"/>
        <v>1</v>
      </c>
      <c r="L25" s="1">
        <f t="shared" si="2"/>
        <v>0</v>
      </c>
      <c r="M25" s="1">
        <f t="shared" si="2"/>
        <v>0</v>
      </c>
      <c r="N25" s="1">
        <f t="shared" si="3"/>
        <v>1</v>
      </c>
      <c r="O25" s="1" t="str">
        <f t="shared" si="4"/>
        <v/>
      </c>
      <c r="P25" s="1" t="str">
        <f t="shared" si="4"/>
        <v>ADA</v>
      </c>
      <c r="Q25" s="1" t="str">
        <f t="shared" si="4"/>
        <v/>
      </c>
      <c r="R25" s="1" t="str">
        <f t="shared" si="4"/>
        <v/>
      </c>
      <c r="S25" s="1" t="str">
        <f t="shared" si="5"/>
        <v>ADA</v>
      </c>
      <c r="T25" s="1" t="str">
        <f t="shared" si="6"/>
        <v>USDT</v>
      </c>
    </row>
    <row r="26" spans="1:20" x14ac:dyDescent="0.25">
      <c r="A26" s="1" t="s">
        <v>169</v>
      </c>
      <c r="B26" s="1" t="s">
        <v>170</v>
      </c>
      <c r="C26" s="1">
        <f>RTD(progId,,"BINANCE",$B26,C$3)</f>
        <v>2.6400000000000001E-6</v>
      </c>
      <c r="D26" s="43">
        <f>RTD(progId,,"BINANCE",$B26,D$3)</f>
        <v>-7.5199999999999998E-3</v>
      </c>
      <c r="E26" s="1">
        <f>RTD(progId,,"BINANCE",$B26,E$3)</f>
        <v>1E-8</v>
      </c>
      <c r="F26" s="44">
        <f>RTD(progId,,"BINANCE",$B26,F$3)</f>
        <v>99461863</v>
      </c>
      <c r="I26" s="19" t="s">
        <v>170</v>
      </c>
      <c r="J26" s="1">
        <f t="shared" si="2"/>
        <v>1</v>
      </c>
      <c r="K26" s="1">
        <f t="shared" si="2"/>
        <v>0</v>
      </c>
      <c r="L26" s="1">
        <f t="shared" si="2"/>
        <v>0</v>
      </c>
      <c r="M26" s="1">
        <f t="shared" si="2"/>
        <v>0</v>
      </c>
      <c r="N26" s="1">
        <f t="shared" si="3"/>
        <v>1</v>
      </c>
      <c r="O26" s="1" t="str">
        <f t="shared" si="4"/>
        <v>XVG</v>
      </c>
      <c r="P26" s="1" t="str">
        <f t="shared" si="4"/>
        <v/>
      </c>
      <c r="Q26" s="1" t="str">
        <f t="shared" si="4"/>
        <v/>
      </c>
      <c r="R26" s="1" t="str">
        <f t="shared" si="4"/>
        <v/>
      </c>
      <c r="S26" s="1" t="str">
        <f t="shared" si="5"/>
        <v>XVG</v>
      </c>
      <c r="T26" s="1" t="str">
        <f t="shared" si="6"/>
        <v>BTC</v>
      </c>
    </row>
    <row r="27" spans="1:20" x14ac:dyDescent="0.25">
      <c r="A27" s="1" t="s">
        <v>785</v>
      </c>
      <c r="B27" s="1" t="s">
        <v>786</v>
      </c>
      <c r="C27" s="1">
        <f>RTD(progId,,"BINANCE",$B27,C$3)</f>
        <v>1.0699999999999999E-6</v>
      </c>
      <c r="D27" s="43">
        <f>RTD(progId,,"BINANCE",$B27,D$3)</f>
        <v>9.4299999999999991E-3</v>
      </c>
      <c r="E27" s="1">
        <f>RTD(progId,,"BINANCE",$B27,E$3)</f>
        <v>1E-8</v>
      </c>
      <c r="F27" s="44">
        <f>RTD(progId,,"BINANCE",$B27,F$3)</f>
        <v>108346642</v>
      </c>
      <c r="I27" s="20" t="s">
        <v>786</v>
      </c>
      <c r="J27" s="1">
        <f t="shared" si="2"/>
        <v>1</v>
      </c>
      <c r="K27" s="1">
        <f t="shared" si="2"/>
        <v>0</v>
      </c>
      <c r="L27" s="1">
        <f t="shared" si="2"/>
        <v>0</v>
      </c>
      <c r="M27" s="1">
        <f t="shared" si="2"/>
        <v>0</v>
      </c>
      <c r="N27" s="1">
        <f t="shared" si="3"/>
        <v>1</v>
      </c>
      <c r="O27" s="1" t="str">
        <f t="shared" si="4"/>
        <v>SC</v>
      </c>
      <c r="P27" s="1" t="str">
        <f t="shared" si="4"/>
        <v/>
      </c>
      <c r="Q27" s="1" t="str">
        <f t="shared" si="4"/>
        <v/>
      </c>
      <c r="R27" s="1" t="str">
        <f t="shared" si="4"/>
        <v/>
      </c>
      <c r="S27" s="1" t="str">
        <f t="shared" si="5"/>
        <v>SC</v>
      </c>
      <c r="T27" s="1" t="str">
        <f t="shared" si="6"/>
        <v>BTC</v>
      </c>
    </row>
    <row r="28" spans="1:20" x14ac:dyDescent="0.25">
      <c r="A28" s="1" t="s">
        <v>433</v>
      </c>
      <c r="B28" s="1" t="s">
        <v>434</v>
      </c>
      <c r="C28" s="1">
        <f>RTD(progId,,"BINANCE",$B28,C$3)</f>
        <v>3.4449999999999997E-5</v>
      </c>
      <c r="D28" s="43">
        <f>RTD(progId,,"BINANCE",$B28,D$3)</f>
        <v>1.7420000000000001E-2</v>
      </c>
      <c r="E28" s="1">
        <f>RTD(progId,,"BINANCE",$B28,E$3)</f>
        <v>1E-8</v>
      </c>
      <c r="F28" s="44">
        <f>RTD(progId,,"BINANCE",$B28,F$3)</f>
        <v>96700167</v>
      </c>
      <c r="I28" s="19" t="s">
        <v>434</v>
      </c>
      <c r="J28" s="1">
        <f t="shared" si="2"/>
        <v>1</v>
      </c>
      <c r="K28" s="1">
        <f t="shared" si="2"/>
        <v>0</v>
      </c>
      <c r="L28" s="1">
        <f t="shared" si="2"/>
        <v>0</v>
      </c>
      <c r="M28" s="1">
        <f t="shared" si="2"/>
        <v>0</v>
      </c>
      <c r="N28" s="1">
        <f t="shared" si="3"/>
        <v>1</v>
      </c>
      <c r="O28" s="1" t="str">
        <f t="shared" si="4"/>
        <v>XLM</v>
      </c>
      <c r="P28" s="1" t="str">
        <f t="shared" si="4"/>
        <v/>
      </c>
      <c r="Q28" s="1" t="str">
        <f t="shared" si="4"/>
        <v/>
      </c>
      <c r="R28" s="1" t="str">
        <f t="shared" si="4"/>
        <v/>
      </c>
      <c r="S28" s="1" t="str">
        <f t="shared" si="5"/>
        <v>XLM</v>
      </c>
      <c r="T28" s="1" t="str">
        <f t="shared" si="6"/>
        <v>BTC</v>
      </c>
    </row>
    <row r="29" spans="1:20" x14ac:dyDescent="0.25">
      <c r="A29" s="1" t="s">
        <v>419</v>
      </c>
      <c r="B29" s="1" t="s">
        <v>420</v>
      </c>
      <c r="C29" s="1">
        <f>RTD(progId,,"BINANCE",$B29,C$3)</f>
        <v>1.7770000000000001E-5</v>
      </c>
      <c r="D29" s="43">
        <f>RTD(progId,,"BINANCE",$B29,D$3)</f>
        <v>4.4650000000000002E-2</v>
      </c>
      <c r="E29" s="1">
        <f>RTD(progId,,"BINANCE",$B29,E$3)</f>
        <v>1E-8</v>
      </c>
      <c r="F29" s="44">
        <f>RTD(progId,,"BINANCE",$B29,F$3)</f>
        <v>97559162</v>
      </c>
      <c r="I29" s="20" t="s">
        <v>420</v>
      </c>
      <c r="J29" s="1">
        <f t="shared" si="2"/>
        <v>1</v>
      </c>
      <c r="K29" s="1">
        <f t="shared" si="2"/>
        <v>0</v>
      </c>
      <c r="L29" s="1">
        <f t="shared" si="2"/>
        <v>0</v>
      </c>
      <c r="M29" s="1">
        <f t="shared" si="2"/>
        <v>0</v>
      </c>
      <c r="N29" s="1">
        <f t="shared" si="3"/>
        <v>1</v>
      </c>
      <c r="O29" s="1" t="str">
        <f t="shared" si="4"/>
        <v>ADA</v>
      </c>
      <c r="P29" s="1" t="str">
        <f t="shared" si="4"/>
        <v/>
      </c>
      <c r="Q29" s="1" t="str">
        <f t="shared" si="4"/>
        <v/>
      </c>
      <c r="R29" s="1" t="str">
        <f t="shared" si="4"/>
        <v/>
      </c>
      <c r="S29" s="1" t="str">
        <f t="shared" si="5"/>
        <v>ADA</v>
      </c>
      <c r="T29" s="1" t="str">
        <f t="shared" si="6"/>
        <v>BTC</v>
      </c>
    </row>
    <row r="30" spans="1:20" x14ac:dyDescent="0.25">
      <c r="A30" s="1" t="s">
        <v>809</v>
      </c>
      <c r="B30" s="1" t="s">
        <v>810</v>
      </c>
      <c r="C30" s="1">
        <f>RTD(progId,,"BINANCE",$B30,C$3)</f>
        <v>2.6210000000000001E-5</v>
      </c>
      <c r="D30" s="43">
        <f>RTD(progId,,"BINANCE",$B30,D$3)</f>
        <v>-8.8539999999999994E-2</v>
      </c>
      <c r="E30" s="1">
        <f>RTD(progId,,"BINANCE",$B30,E$3)</f>
        <v>4.9999999999999998E-8</v>
      </c>
      <c r="F30" s="44">
        <f>RTD(progId,,"BINANCE",$B30,F$3)</f>
        <v>82819382</v>
      </c>
      <c r="I30" s="19" t="s">
        <v>810</v>
      </c>
      <c r="J30" s="1">
        <f t="shared" si="2"/>
        <v>0</v>
      </c>
      <c r="K30" s="1">
        <f t="shared" si="2"/>
        <v>0</v>
      </c>
      <c r="L30" s="1">
        <f t="shared" si="2"/>
        <v>1</v>
      </c>
      <c r="M30" s="1">
        <f t="shared" si="2"/>
        <v>0</v>
      </c>
      <c r="N30" s="1">
        <f t="shared" si="3"/>
        <v>1</v>
      </c>
      <c r="O30" s="1" t="str">
        <f t="shared" si="4"/>
        <v/>
      </c>
      <c r="P30" s="1" t="str">
        <f t="shared" si="4"/>
        <v/>
      </c>
      <c r="Q30" s="1" t="str">
        <f t="shared" si="4"/>
        <v>MFT</v>
      </c>
      <c r="R30" s="1" t="str">
        <f t="shared" si="4"/>
        <v/>
      </c>
      <c r="S30" s="1" t="str">
        <f t="shared" si="5"/>
        <v>MFT</v>
      </c>
      <c r="T30" s="1" t="str">
        <f t="shared" si="6"/>
        <v>ETH</v>
      </c>
    </row>
    <row r="31" spans="1:20" x14ac:dyDescent="0.25">
      <c r="A31" s="1" t="s">
        <v>607</v>
      </c>
      <c r="B31" s="1" t="s">
        <v>608</v>
      </c>
      <c r="C31" s="1">
        <f>RTD(progId,,"BINANCE",$B31,C$3)</f>
        <v>1.2899999999999999E-6</v>
      </c>
      <c r="D31" s="43">
        <f>RTD(progId,,"BINANCE",$B31,D$3)</f>
        <v>1.5630000000000002E-2</v>
      </c>
      <c r="E31" s="1">
        <f>RTD(progId,,"BINANCE",$B31,E$3)</f>
        <v>1E-8</v>
      </c>
      <c r="F31" s="44">
        <f>RTD(progId,,"BINANCE",$B31,F$3)</f>
        <v>82146144</v>
      </c>
      <c r="I31" s="20" t="s">
        <v>608</v>
      </c>
      <c r="J31" s="1">
        <f t="shared" si="2"/>
        <v>1</v>
      </c>
      <c r="K31" s="1">
        <f t="shared" si="2"/>
        <v>0</v>
      </c>
      <c r="L31" s="1">
        <f t="shared" si="2"/>
        <v>0</v>
      </c>
      <c r="M31" s="1">
        <f t="shared" si="2"/>
        <v>0</v>
      </c>
      <c r="N31" s="1">
        <f t="shared" si="3"/>
        <v>1</v>
      </c>
      <c r="O31" s="1" t="str">
        <f t="shared" si="4"/>
        <v>NCASH</v>
      </c>
      <c r="P31" s="1" t="str">
        <f t="shared" si="4"/>
        <v/>
      </c>
      <c r="Q31" s="1" t="str">
        <f t="shared" si="4"/>
        <v/>
      </c>
      <c r="R31" s="1" t="str">
        <f t="shared" si="4"/>
        <v/>
      </c>
      <c r="S31" s="1" t="str">
        <f t="shared" si="5"/>
        <v>NCASH</v>
      </c>
      <c r="T31" s="1" t="str">
        <f t="shared" si="6"/>
        <v>BTC</v>
      </c>
    </row>
    <row r="32" spans="1:20" x14ac:dyDescent="0.25">
      <c r="A32" s="1" t="s">
        <v>619</v>
      </c>
      <c r="B32" s="1" t="s">
        <v>620</v>
      </c>
      <c r="C32" s="1">
        <f>RTD(progId,,"BINANCE",$B32,C$3)</f>
        <v>7.8299999999999996E-6</v>
      </c>
      <c r="D32" s="43">
        <f>RTD(progId,,"BINANCE",$B32,D$3)</f>
        <v>0.10127</v>
      </c>
      <c r="E32" s="1">
        <f>RTD(progId,,"BINANCE",$B32,E$3)</f>
        <v>2.9999999999999997E-8</v>
      </c>
      <c r="F32" s="44">
        <f>RTD(progId,,"BINANCE",$B32,F$3)</f>
        <v>64762970</v>
      </c>
      <c r="I32" s="19" t="s">
        <v>620</v>
      </c>
      <c r="J32" s="1">
        <f t="shared" si="2"/>
        <v>1</v>
      </c>
      <c r="K32" s="1">
        <f t="shared" si="2"/>
        <v>0</v>
      </c>
      <c r="L32" s="1">
        <f t="shared" si="2"/>
        <v>0</v>
      </c>
      <c r="M32" s="1">
        <f t="shared" si="2"/>
        <v>0</v>
      </c>
      <c r="N32" s="1">
        <f t="shared" si="3"/>
        <v>1</v>
      </c>
      <c r="O32" s="1" t="str">
        <f t="shared" si="4"/>
        <v>ZIL</v>
      </c>
      <c r="P32" s="1" t="str">
        <f t="shared" si="4"/>
        <v/>
      </c>
      <c r="Q32" s="1" t="str">
        <f t="shared" si="4"/>
        <v/>
      </c>
      <c r="R32" s="1" t="str">
        <f t="shared" si="4"/>
        <v/>
      </c>
      <c r="S32" s="1" t="str">
        <f t="shared" si="5"/>
        <v>ZIL</v>
      </c>
      <c r="T32" s="1" t="str">
        <f t="shared" si="6"/>
        <v>BTC</v>
      </c>
    </row>
    <row r="33" spans="1:20" x14ac:dyDescent="0.25">
      <c r="A33" s="1" t="s">
        <v>631</v>
      </c>
      <c r="B33" s="1" t="s">
        <v>632</v>
      </c>
      <c r="C33" s="1">
        <f>RTD(progId,,"BINANCE",$B33,C$3)</f>
        <v>1.6500000000000001E-6</v>
      </c>
      <c r="D33" s="43">
        <f>RTD(progId,,"BINANCE",$B33,D$3)</f>
        <v>-1.1979999999999999E-2</v>
      </c>
      <c r="E33" s="1">
        <f>RTD(progId,,"BINANCE",$B33,E$3)</f>
        <v>2E-8</v>
      </c>
      <c r="F33" s="44">
        <f>RTD(progId,,"BINANCE",$B33,F$3)</f>
        <v>63376973</v>
      </c>
      <c r="I33" s="20" t="s">
        <v>632</v>
      </c>
      <c r="J33" s="1">
        <f t="shared" si="2"/>
        <v>1</v>
      </c>
      <c r="K33" s="1">
        <f t="shared" si="2"/>
        <v>0</v>
      </c>
      <c r="L33" s="1">
        <f t="shared" si="2"/>
        <v>0</v>
      </c>
      <c r="M33" s="1">
        <f t="shared" si="2"/>
        <v>0</v>
      </c>
      <c r="N33" s="1">
        <f t="shared" si="3"/>
        <v>1</v>
      </c>
      <c r="O33" s="1" t="str">
        <f t="shared" si="4"/>
        <v>STORM</v>
      </c>
      <c r="P33" s="1" t="str">
        <f t="shared" si="4"/>
        <v/>
      </c>
      <c r="Q33" s="1" t="str">
        <f t="shared" si="4"/>
        <v/>
      </c>
      <c r="R33" s="1" t="str">
        <f t="shared" si="4"/>
        <v/>
      </c>
      <c r="S33" s="1" t="str">
        <f t="shared" si="5"/>
        <v>STORM</v>
      </c>
      <c r="T33" s="1" t="str">
        <f t="shared" si="6"/>
        <v>BTC</v>
      </c>
    </row>
    <row r="34" spans="1:20" x14ac:dyDescent="0.25">
      <c r="A34" s="1" t="s">
        <v>257</v>
      </c>
      <c r="B34" s="1" t="s">
        <v>258</v>
      </c>
      <c r="C34" s="1">
        <f>RTD(progId,,"BINANCE",$B34,C$3)</f>
        <v>5.9339999999999998E-5</v>
      </c>
      <c r="D34" s="43">
        <f>RTD(progId,,"BINANCE",$B34,D$3)</f>
        <v>1.5049999999999999E-2</v>
      </c>
      <c r="E34" s="1">
        <f>RTD(progId,,"BINANCE",$B34,E$3)</f>
        <v>2.9999999999999997E-8</v>
      </c>
      <c r="F34" s="44">
        <f>RTD(progId,,"BINANCE",$B34,F$3)</f>
        <v>53340922</v>
      </c>
      <c r="I34" s="19" t="s">
        <v>258</v>
      </c>
      <c r="J34" s="1">
        <f t="shared" si="2"/>
        <v>1</v>
      </c>
      <c r="K34" s="1">
        <f t="shared" si="2"/>
        <v>0</v>
      </c>
      <c r="L34" s="1">
        <f t="shared" si="2"/>
        <v>0</v>
      </c>
      <c r="M34" s="1">
        <f t="shared" si="2"/>
        <v>0</v>
      </c>
      <c r="N34" s="1">
        <f t="shared" si="3"/>
        <v>1</v>
      </c>
      <c r="O34" s="1" t="str">
        <f t="shared" si="4"/>
        <v>XRP</v>
      </c>
      <c r="P34" s="1" t="str">
        <f t="shared" si="4"/>
        <v/>
      </c>
      <c r="Q34" s="1" t="str">
        <f t="shared" si="4"/>
        <v/>
      </c>
      <c r="R34" s="1" t="str">
        <f t="shared" si="4"/>
        <v/>
      </c>
      <c r="S34" s="1" t="str">
        <f t="shared" si="5"/>
        <v>XRP</v>
      </c>
      <c r="T34" s="1" t="str">
        <f t="shared" si="6"/>
        <v>BTC</v>
      </c>
    </row>
    <row r="35" spans="1:20" x14ac:dyDescent="0.25">
      <c r="A35" s="1" t="s">
        <v>837</v>
      </c>
      <c r="B35" s="1" t="s">
        <v>838</v>
      </c>
      <c r="C35" s="1">
        <f>RTD(progId,,"BINANCE",$B35,C$3)</f>
        <v>4.5399999999999997E-6</v>
      </c>
      <c r="D35" s="43">
        <f>RTD(progId,,"BINANCE",$B35,D$3)</f>
        <v>5.3240000000000003E-2</v>
      </c>
      <c r="E35" s="1">
        <f>RTD(progId,,"BINANCE",$B35,E$3)</f>
        <v>1E-8</v>
      </c>
      <c r="F35" s="44">
        <f>RTD(progId,,"BINANCE",$B35,F$3)</f>
        <v>47241026</v>
      </c>
      <c r="I35" s="20" t="s">
        <v>838</v>
      </c>
      <c r="J35" s="1">
        <f t="shared" si="2"/>
        <v>1</v>
      </c>
      <c r="K35" s="1">
        <f t="shared" si="2"/>
        <v>0</v>
      </c>
      <c r="L35" s="1">
        <f t="shared" si="2"/>
        <v>0</v>
      </c>
      <c r="M35" s="1">
        <f t="shared" si="2"/>
        <v>0</v>
      </c>
      <c r="N35" s="1">
        <f t="shared" si="3"/>
        <v>1</v>
      </c>
      <c r="O35" s="1" t="str">
        <f t="shared" si="4"/>
        <v>DOCK</v>
      </c>
      <c r="P35" s="1" t="str">
        <f t="shared" si="4"/>
        <v/>
      </c>
      <c r="Q35" s="1" t="str">
        <f t="shared" si="4"/>
        <v/>
      </c>
      <c r="R35" s="1" t="str">
        <f t="shared" si="4"/>
        <v/>
      </c>
      <c r="S35" s="1" t="str">
        <f t="shared" si="5"/>
        <v>DOCK</v>
      </c>
      <c r="T35" s="1" t="str">
        <f t="shared" si="6"/>
        <v>BTC</v>
      </c>
    </row>
    <row r="36" spans="1:20" x14ac:dyDescent="0.25">
      <c r="A36" s="1" t="s">
        <v>835</v>
      </c>
      <c r="B36" s="1" t="s">
        <v>836</v>
      </c>
      <c r="C36" s="1">
        <f>RTD(progId,,"BINANCE",$B36,C$3)</f>
        <v>1.1199999999999999E-3</v>
      </c>
      <c r="D36" s="43">
        <f>RTD(progId,,"BINANCE",$B36,D$3)</f>
        <v>-3.4479999999999997E-2</v>
      </c>
      <c r="E36" s="1">
        <f>RTD(progId,,"BINANCE",$B36,E$3)</f>
        <v>1.0000000000000001E-5</v>
      </c>
      <c r="F36" s="44">
        <f>RTD(progId,,"BINANCE",$B36,F$3)</f>
        <v>51288835.759999998</v>
      </c>
      <c r="I36" s="19" t="s">
        <v>836</v>
      </c>
      <c r="J36" s="1">
        <f t="shared" si="2"/>
        <v>0</v>
      </c>
      <c r="K36" s="1">
        <f t="shared" si="2"/>
        <v>0</v>
      </c>
      <c r="L36" s="1">
        <f t="shared" si="2"/>
        <v>0</v>
      </c>
      <c r="M36" s="1">
        <f t="shared" si="2"/>
        <v>1</v>
      </c>
      <c r="N36" s="1">
        <f t="shared" si="3"/>
        <v>1</v>
      </c>
      <c r="O36" s="1" t="str">
        <f t="shared" si="4"/>
        <v/>
      </c>
      <c r="P36" s="1" t="str">
        <f t="shared" si="4"/>
        <v/>
      </c>
      <c r="Q36" s="1" t="str">
        <f t="shared" si="4"/>
        <v/>
      </c>
      <c r="R36" s="1" t="str">
        <f t="shared" si="4"/>
        <v>VET</v>
      </c>
      <c r="S36" s="1" t="str">
        <f t="shared" si="5"/>
        <v>VET</v>
      </c>
      <c r="T36" s="1" t="str">
        <f t="shared" si="6"/>
        <v>BNB</v>
      </c>
    </row>
    <row r="37" spans="1:20" x14ac:dyDescent="0.25">
      <c r="A37" s="1" t="s">
        <v>815</v>
      </c>
      <c r="B37" s="1" t="s">
        <v>816</v>
      </c>
      <c r="C37" s="1">
        <f>RTD(progId,,"BINANCE",$B37,C$3)</f>
        <v>5.3299999999999998E-6</v>
      </c>
      <c r="D37" s="43">
        <f>RTD(progId,,"BINANCE",$B37,D$3)</f>
        <v>-5.6640000000000003E-2</v>
      </c>
      <c r="E37" s="1">
        <f>RTD(progId,,"BINANCE",$B37,E$3)</f>
        <v>7.0000000000000005E-8</v>
      </c>
      <c r="F37" s="44">
        <f>RTD(progId,,"BINANCE",$B37,F$3)</f>
        <v>46755529</v>
      </c>
      <c r="I37" s="20" t="s">
        <v>816</v>
      </c>
      <c r="J37" s="1">
        <f t="shared" si="2"/>
        <v>0</v>
      </c>
      <c r="K37" s="1">
        <f t="shared" si="2"/>
        <v>0</v>
      </c>
      <c r="L37" s="1">
        <f t="shared" si="2"/>
        <v>1</v>
      </c>
      <c r="M37" s="1">
        <f t="shared" si="2"/>
        <v>0</v>
      </c>
      <c r="N37" s="1">
        <f t="shared" si="3"/>
        <v>1</v>
      </c>
      <c r="O37" s="1" t="str">
        <f t="shared" si="4"/>
        <v/>
      </c>
      <c r="P37" s="1" t="str">
        <f t="shared" si="4"/>
        <v/>
      </c>
      <c r="Q37" s="1" t="str">
        <f t="shared" si="4"/>
        <v>DENT</v>
      </c>
      <c r="R37" s="1" t="str">
        <f t="shared" si="4"/>
        <v/>
      </c>
      <c r="S37" s="1" t="str">
        <f t="shared" si="5"/>
        <v>DENT</v>
      </c>
      <c r="T37" s="1" t="str">
        <f t="shared" si="6"/>
        <v>ETH</v>
      </c>
    </row>
    <row r="38" spans="1:20" x14ac:dyDescent="0.25">
      <c r="A38" s="1" t="s">
        <v>693</v>
      </c>
      <c r="B38" s="1" t="s">
        <v>694</v>
      </c>
      <c r="C38" s="1">
        <f>RTD(progId,,"BINANCE",$B38,C$3)</f>
        <v>0.44330000000000003</v>
      </c>
      <c r="D38" s="43">
        <f>RTD(progId,,"BINANCE",$B38,D$3)</f>
        <v>3.381E-2</v>
      </c>
      <c r="E38" s="1">
        <f>RTD(progId,,"BINANCE",$B38,E$3)</f>
        <v>2.9999999999999997E-4</v>
      </c>
      <c r="F38" s="44">
        <f>RTD(progId,,"BINANCE",$B38,F$3)</f>
        <v>42882389.5</v>
      </c>
      <c r="I38" s="19" t="s">
        <v>694</v>
      </c>
      <c r="J38" s="1">
        <f t="shared" si="2"/>
        <v>0</v>
      </c>
      <c r="K38" s="1">
        <f t="shared" si="2"/>
        <v>1</v>
      </c>
      <c r="L38" s="1">
        <f t="shared" si="2"/>
        <v>0</v>
      </c>
      <c r="M38" s="1">
        <f t="shared" si="2"/>
        <v>0</v>
      </c>
      <c r="N38" s="1">
        <f t="shared" si="3"/>
        <v>1</v>
      </c>
      <c r="O38" s="1" t="str">
        <f t="shared" si="4"/>
        <v/>
      </c>
      <c r="P38" s="1" t="str">
        <f t="shared" si="4"/>
        <v>XRP</v>
      </c>
      <c r="Q38" s="1" t="str">
        <f t="shared" si="4"/>
        <v/>
      </c>
      <c r="R38" s="1" t="str">
        <f t="shared" si="4"/>
        <v/>
      </c>
      <c r="S38" s="1" t="str">
        <f t="shared" si="5"/>
        <v>XRP</v>
      </c>
      <c r="T38" s="1" t="str">
        <f t="shared" si="6"/>
        <v>USDT</v>
      </c>
    </row>
    <row r="39" spans="1:20" x14ac:dyDescent="0.25">
      <c r="A39" s="1" t="s">
        <v>747</v>
      </c>
      <c r="B39" s="1" t="s">
        <v>748</v>
      </c>
      <c r="C39" s="1">
        <f>RTD(progId,,"BINANCE",$B39,C$3)</f>
        <v>0.25700000000000001</v>
      </c>
      <c r="D39" s="43">
        <f>RTD(progId,,"BINANCE",$B39,D$3)</f>
        <v>3.669E-2</v>
      </c>
      <c r="E39" s="1">
        <f>RTD(progId,,"BINANCE",$B39,E$3)</f>
        <v>4.0999999999999999E-4</v>
      </c>
      <c r="F39" s="44">
        <f>RTD(progId,,"BINANCE",$B39,F$3)</f>
        <v>40571122.829999998</v>
      </c>
      <c r="I39" s="20" t="s">
        <v>748</v>
      </c>
      <c r="J39" s="1">
        <f t="shared" si="2"/>
        <v>0</v>
      </c>
      <c r="K39" s="1">
        <f t="shared" si="2"/>
        <v>1</v>
      </c>
      <c r="L39" s="1">
        <f t="shared" si="2"/>
        <v>0</v>
      </c>
      <c r="M39" s="1">
        <f t="shared" si="2"/>
        <v>0</v>
      </c>
      <c r="N39" s="1">
        <f t="shared" si="3"/>
        <v>1</v>
      </c>
      <c r="O39" s="1" t="str">
        <f t="shared" si="4"/>
        <v/>
      </c>
      <c r="P39" s="1" t="str">
        <f t="shared" si="4"/>
        <v>XLM</v>
      </c>
      <c r="Q39" s="1" t="str">
        <f t="shared" si="4"/>
        <v/>
      </c>
      <c r="R39" s="1" t="str">
        <f t="shared" si="4"/>
        <v/>
      </c>
      <c r="S39" s="1" t="str">
        <f t="shared" si="5"/>
        <v>XLM</v>
      </c>
      <c r="T39" s="1" t="str">
        <f t="shared" si="6"/>
        <v>USDT</v>
      </c>
    </row>
    <row r="40" spans="1:20" x14ac:dyDescent="0.25">
      <c r="A40" s="1" t="s">
        <v>245</v>
      </c>
      <c r="B40" s="1" t="s">
        <v>246</v>
      </c>
      <c r="C40" s="1">
        <f>RTD(progId,,"BINANCE",$B40,C$3)</f>
        <v>7.3479999999999994E-5</v>
      </c>
      <c r="D40" s="43">
        <f>RTD(progId,,"BINANCE",$B40,D$3)</f>
        <v>-1.342E-2</v>
      </c>
      <c r="E40" s="1">
        <f>RTD(progId,,"BINANCE",$B40,E$3)</f>
        <v>2.2000000000000001E-7</v>
      </c>
      <c r="F40" s="44">
        <f>RTD(progId,,"BINANCE",$B40,F$3)</f>
        <v>35451524</v>
      </c>
      <c r="I40" s="19" t="s">
        <v>246</v>
      </c>
      <c r="J40" s="1">
        <f t="shared" si="2"/>
        <v>0</v>
      </c>
      <c r="K40" s="1">
        <f t="shared" si="2"/>
        <v>0</v>
      </c>
      <c r="L40" s="1">
        <f t="shared" si="2"/>
        <v>1</v>
      </c>
      <c r="M40" s="1">
        <f t="shared" si="2"/>
        <v>0</v>
      </c>
      <c r="N40" s="1">
        <f t="shared" si="3"/>
        <v>1</v>
      </c>
      <c r="O40" s="1" t="str">
        <f t="shared" si="4"/>
        <v/>
      </c>
      <c r="P40" s="1" t="str">
        <f t="shared" si="4"/>
        <v/>
      </c>
      <c r="Q40" s="1" t="str">
        <f t="shared" si="4"/>
        <v>TRX</v>
      </c>
      <c r="R40" s="1" t="str">
        <f t="shared" si="4"/>
        <v/>
      </c>
      <c r="S40" s="1" t="str">
        <f t="shared" si="5"/>
        <v>TRX</v>
      </c>
      <c r="T40" s="1" t="str">
        <f t="shared" si="6"/>
        <v>ETH</v>
      </c>
    </row>
    <row r="41" spans="1:20" x14ac:dyDescent="0.25">
      <c r="A41" s="1" t="s">
        <v>749</v>
      </c>
      <c r="B41" s="1" t="s">
        <v>750</v>
      </c>
      <c r="C41" s="1">
        <f>RTD(progId,,"BINANCE",$B41,C$3)</f>
        <v>2.48E-6</v>
      </c>
      <c r="D41" s="43">
        <f>RTD(progId,,"BINANCE",$B41,D$3)</f>
        <v>-4.0200000000000001E-3</v>
      </c>
      <c r="E41" s="1">
        <f>RTD(progId,,"BINANCE",$B41,E$3)</f>
        <v>1E-8</v>
      </c>
      <c r="F41" s="44">
        <f>RTD(progId,,"BINANCE",$B41,F$3)</f>
        <v>32929602</v>
      </c>
      <c r="I41" s="20" t="s">
        <v>750</v>
      </c>
      <c r="J41" s="1">
        <f t="shared" si="2"/>
        <v>1</v>
      </c>
      <c r="K41" s="1">
        <f t="shared" si="2"/>
        <v>0</v>
      </c>
      <c r="L41" s="1">
        <f t="shared" si="2"/>
        <v>0</v>
      </c>
      <c r="M41" s="1">
        <f t="shared" si="2"/>
        <v>0</v>
      </c>
      <c r="N41" s="1">
        <f t="shared" si="3"/>
        <v>1</v>
      </c>
      <c r="O41" s="1" t="str">
        <f t="shared" si="4"/>
        <v>IOTX</v>
      </c>
      <c r="P41" s="1" t="str">
        <f t="shared" si="4"/>
        <v/>
      </c>
      <c r="Q41" s="1" t="str">
        <f t="shared" si="4"/>
        <v/>
      </c>
      <c r="R41" s="1" t="str">
        <f t="shared" si="4"/>
        <v/>
      </c>
      <c r="S41" s="1" t="str">
        <f t="shared" si="5"/>
        <v>IOTX</v>
      </c>
      <c r="T41" s="1" t="str">
        <f t="shared" si="6"/>
        <v>BTC</v>
      </c>
    </row>
    <row r="42" spans="1:20" x14ac:dyDescent="0.25">
      <c r="A42" s="1" t="s">
        <v>151</v>
      </c>
      <c r="B42" s="1" t="s">
        <v>152</v>
      </c>
      <c r="C42" s="1">
        <f>RTD(progId,,"BINANCE",$B42,C$3)</f>
        <v>3.0400000000000001E-6</v>
      </c>
      <c r="D42" s="43">
        <f>RTD(progId,,"BINANCE",$B42,D$3)</f>
        <v>6.6669999999999993E-2</v>
      </c>
      <c r="E42" s="1">
        <f>RTD(progId,,"BINANCE",$B42,E$3)</f>
        <v>1E-8</v>
      </c>
      <c r="F42" s="44">
        <f>RTD(progId,,"BINANCE",$B42,F$3)</f>
        <v>32107673</v>
      </c>
      <c r="I42" s="19" t="s">
        <v>152</v>
      </c>
      <c r="J42" s="1">
        <f t="shared" si="2"/>
        <v>1</v>
      </c>
      <c r="K42" s="1">
        <f t="shared" si="2"/>
        <v>0</v>
      </c>
      <c r="L42" s="1">
        <f t="shared" si="2"/>
        <v>0</v>
      </c>
      <c r="M42" s="1">
        <f t="shared" si="2"/>
        <v>0</v>
      </c>
      <c r="N42" s="1">
        <f t="shared" si="3"/>
        <v>1</v>
      </c>
      <c r="O42" s="1" t="str">
        <f t="shared" si="4"/>
        <v>FUN</v>
      </c>
      <c r="P42" s="1" t="str">
        <f t="shared" si="4"/>
        <v/>
      </c>
      <c r="Q42" s="1" t="str">
        <f t="shared" si="4"/>
        <v/>
      </c>
      <c r="R42" s="1" t="str">
        <f t="shared" si="4"/>
        <v/>
      </c>
      <c r="S42" s="1" t="str">
        <f t="shared" si="5"/>
        <v>FUN</v>
      </c>
      <c r="T42" s="1" t="str">
        <f t="shared" si="6"/>
        <v>BTC</v>
      </c>
    </row>
    <row r="43" spans="1:20" x14ac:dyDescent="0.25">
      <c r="A43" s="1" t="s">
        <v>291</v>
      </c>
      <c r="B43" s="1" t="s">
        <v>292</v>
      </c>
      <c r="C43" s="1">
        <f>RTD(progId,,"BINANCE",$B43,C$3)</f>
        <v>4.5399999999999997E-6</v>
      </c>
      <c r="D43" s="43">
        <f>RTD(progId,,"BINANCE",$B43,D$3)</f>
        <v>-3.4040000000000001E-2</v>
      </c>
      <c r="E43" s="1">
        <f>RTD(progId,,"BINANCE",$B43,E$3)</f>
        <v>1E-8</v>
      </c>
      <c r="F43" s="44">
        <f>RTD(progId,,"BINANCE",$B43,F$3)</f>
        <v>31287611</v>
      </c>
      <c r="I43" s="20" t="s">
        <v>292</v>
      </c>
      <c r="J43" s="1">
        <f t="shared" si="2"/>
        <v>1</v>
      </c>
      <c r="K43" s="1">
        <f t="shared" si="2"/>
        <v>0</v>
      </c>
      <c r="L43" s="1">
        <f t="shared" si="2"/>
        <v>0</v>
      </c>
      <c r="M43" s="1">
        <f t="shared" si="2"/>
        <v>0</v>
      </c>
      <c r="N43" s="1">
        <f t="shared" si="3"/>
        <v>1</v>
      </c>
      <c r="O43" s="1" t="str">
        <f t="shared" si="4"/>
        <v>RCN</v>
      </c>
      <c r="P43" s="1" t="str">
        <f t="shared" si="4"/>
        <v/>
      </c>
      <c r="Q43" s="1" t="str">
        <f t="shared" si="4"/>
        <v/>
      </c>
      <c r="R43" s="1" t="str">
        <f t="shared" si="4"/>
        <v/>
      </c>
      <c r="S43" s="1" t="str">
        <f t="shared" si="5"/>
        <v>RCN</v>
      </c>
      <c r="T43" s="1" t="str">
        <f t="shared" si="6"/>
        <v>BTC</v>
      </c>
    </row>
    <row r="44" spans="1:20" x14ac:dyDescent="0.25">
      <c r="A44" s="1" t="s">
        <v>363</v>
      </c>
      <c r="B44" s="1" t="s">
        <v>364</v>
      </c>
      <c r="C44" s="1">
        <f>RTD(progId,,"BINANCE",$B44,C$3)</f>
        <v>1.9099999999999999E-6</v>
      </c>
      <c r="D44" s="43">
        <f>RTD(progId,,"BINANCE",$B44,D$3)</f>
        <v>3.2259999999999997E-2</v>
      </c>
      <c r="E44" s="1">
        <f>RTD(progId,,"BINANCE",$B44,E$3)</f>
        <v>1E-8</v>
      </c>
      <c r="F44" s="44">
        <f>RTD(progId,,"BINANCE",$B44,F$3)</f>
        <v>28168725</v>
      </c>
      <c r="I44" s="19" t="s">
        <v>364</v>
      </c>
      <c r="J44" s="1">
        <f t="shared" si="2"/>
        <v>1</v>
      </c>
      <c r="K44" s="1">
        <f t="shared" si="2"/>
        <v>0</v>
      </c>
      <c r="L44" s="1">
        <f t="shared" si="2"/>
        <v>0</v>
      </c>
      <c r="M44" s="1">
        <f t="shared" si="2"/>
        <v>0</v>
      </c>
      <c r="N44" s="1">
        <f t="shared" si="3"/>
        <v>1</v>
      </c>
      <c r="O44" s="1" t="str">
        <f t="shared" si="4"/>
        <v>POE</v>
      </c>
      <c r="P44" s="1" t="str">
        <f t="shared" si="4"/>
        <v/>
      </c>
      <c r="Q44" s="1" t="str">
        <f t="shared" si="4"/>
        <v/>
      </c>
      <c r="R44" s="1" t="str">
        <f t="shared" si="4"/>
        <v/>
      </c>
      <c r="S44" s="1" t="str">
        <f t="shared" si="5"/>
        <v>POE</v>
      </c>
      <c r="T44" s="1" t="str">
        <f t="shared" si="6"/>
        <v>BTC</v>
      </c>
    </row>
    <row r="45" spans="1:20" x14ac:dyDescent="0.25">
      <c r="A45" s="1" t="s">
        <v>697</v>
      </c>
      <c r="B45" s="1" t="s">
        <v>698</v>
      </c>
      <c r="C45" s="1">
        <f>RTD(progId,,"BINANCE",$B45,C$3)</f>
        <v>5.9599999999999997E-6</v>
      </c>
      <c r="D45" s="43">
        <f>RTD(progId,,"BINANCE",$B45,D$3)</f>
        <v>-8.3199999999999993E-3</v>
      </c>
      <c r="E45" s="1">
        <f>RTD(progId,,"BINANCE",$B45,E$3)</f>
        <v>1E-8</v>
      </c>
      <c r="F45" s="44">
        <f>RTD(progId,,"BINANCE",$B45,F$3)</f>
        <v>26493810</v>
      </c>
      <c r="I45" s="20" t="s">
        <v>698</v>
      </c>
      <c r="J45" s="1">
        <f t="shared" si="2"/>
        <v>0</v>
      </c>
      <c r="K45" s="1">
        <f t="shared" si="2"/>
        <v>0</v>
      </c>
      <c r="L45" s="1">
        <f t="shared" si="2"/>
        <v>1</v>
      </c>
      <c r="M45" s="1">
        <f t="shared" si="2"/>
        <v>0</v>
      </c>
      <c r="N45" s="1">
        <f t="shared" si="3"/>
        <v>1</v>
      </c>
      <c r="O45" s="1" t="str">
        <f t="shared" si="4"/>
        <v/>
      </c>
      <c r="P45" s="1" t="str">
        <f t="shared" si="4"/>
        <v/>
      </c>
      <c r="Q45" s="1" t="str">
        <f t="shared" si="4"/>
        <v>BCN</v>
      </c>
      <c r="R45" s="1" t="str">
        <f t="shared" si="4"/>
        <v/>
      </c>
      <c r="S45" s="1" t="str">
        <f t="shared" si="5"/>
        <v>BCN</v>
      </c>
      <c r="T45" s="1" t="str">
        <f t="shared" si="6"/>
        <v>ETH</v>
      </c>
    </row>
    <row r="46" spans="1:20" x14ac:dyDescent="0.25">
      <c r="A46" s="1" t="s">
        <v>799</v>
      </c>
      <c r="B46" s="1" t="s">
        <v>800</v>
      </c>
      <c r="C46" s="1">
        <f>RTD(progId,,"BINANCE",$B46,C$3)</f>
        <v>2.2439999999999999E-5</v>
      </c>
      <c r="D46" s="43">
        <f>RTD(progId,,"BINANCE",$B46,D$3)</f>
        <v>-6.6400000000000001E-3</v>
      </c>
      <c r="E46" s="1">
        <f>RTD(progId,,"BINANCE",$B46,E$3)</f>
        <v>7.0000000000000005E-8</v>
      </c>
      <c r="F46" s="44">
        <f>RTD(progId,,"BINANCE",$B46,F$3)</f>
        <v>19733134</v>
      </c>
      <c r="I46" s="19" t="s">
        <v>800</v>
      </c>
      <c r="J46" s="1">
        <f t="shared" si="2"/>
        <v>0</v>
      </c>
      <c r="K46" s="1">
        <f t="shared" si="2"/>
        <v>0</v>
      </c>
      <c r="L46" s="1">
        <f t="shared" si="2"/>
        <v>1</v>
      </c>
      <c r="M46" s="1">
        <f t="shared" si="2"/>
        <v>0</v>
      </c>
      <c r="N46" s="1">
        <f t="shared" si="3"/>
        <v>1</v>
      </c>
      <c r="O46" s="1" t="str">
        <f t="shared" si="4"/>
        <v/>
      </c>
      <c r="P46" s="1" t="str">
        <f t="shared" si="4"/>
        <v/>
      </c>
      <c r="Q46" s="1" t="str">
        <f t="shared" si="4"/>
        <v>KEY</v>
      </c>
      <c r="R46" s="1" t="str">
        <f t="shared" si="4"/>
        <v/>
      </c>
      <c r="S46" s="1" t="str">
        <f t="shared" si="5"/>
        <v>KEY</v>
      </c>
      <c r="T46" s="1" t="str">
        <f t="shared" si="6"/>
        <v>ETH</v>
      </c>
    </row>
    <row r="47" spans="1:20" x14ac:dyDescent="0.25">
      <c r="A47" s="1" t="s">
        <v>171</v>
      </c>
      <c r="B47" s="1" t="s">
        <v>172</v>
      </c>
      <c r="C47" s="1">
        <f>RTD(progId,,"BINANCE",$B47,C$3)</f>
        <v>4.7049999999999998E-5</v>
      </c>
      <c r="D47" s="43">
        <f>RTD(progId,,"BINANCE",$B47,D$3)</f>
        <v>-2.9929999999999998E-2</v>
      </c>
      <c r="E47" s="1">
        <f>RTD(progId,,"BINANCE",$B47,E$3)</f>
        <v>2.7000000000000001E-7</v>
      </c>
      <c r="F47" s="44">
        <f>RTD(progId,,"BINANCE",$B47,F$3)</f>
        <v>20532200</v>
      </c>
      <c r="I47" s="20" t="s">
        <v>172</v>
      </c>
      <c r="J47" s="1">
        <f t="shared" si="2"/>
        <v>0</v>
      </c>
      <c r="K47" s="1">
        <f t="shared" si="2"/>
        <v>0</v>
      </c>
      <c r="L47" s="1">
        <f t="shared" si="2"/>
        <v>1</v>
      </c>
      <c r="M47" s="1">
        <f t="shared" si="2"/>
        <v>0</v>
      </c>
      <c r="N47" s="1">
        <f t="shared" si="3"/>
        <v>1</v>
      </c>
      <c r="O47" s="1" t="str">
        <f t="shared" si="4"/>
        <v/>
      </c>
      <c r="P47" s="1" t="str">
        <f t="shared" si="4"/>
        <v/>
      </c>
      <c r="Q47" s="1" t="str">
        <f t="shared" si="4"/>
        <v>XVG</v>
      </c>
      <c r="R47" s="1" t="str">
        <f t="shared" si="4"/>
        <v/>
      </c>
      <c r="S47" s="1" t="str">
        <f t="shared" si="5"/>
        <v>XVG</v>
      </c>
      <c r="T47" s="1" t="str">
        <f t="shared" si="6"/>
        <v>ETH</v>
      </c>
    </row>
    <row r="48" spans="1:20" x14ac:dyDescent="0.25">
      <c r="A48" s="1" t="s">
        <v>265</v>
      </c>
      <c r="B48" s="1" t="s">
        <v>266</v>
      </c>
      <c r="C48" s="1">
        <f>RTD(progId,,"BINANCE",$B48,C$3)</f>
        <v>6.6000000000000003E-6</v>
      </c>
      <c r="D48" s="43">
        <f>RTD(progId,,"BINANCE",$B48,D$3)</f>
        <v>1.227E-2</v>
      </c>
      <c r="E48" s="1">
        <f>RTD(progId,,"BINANCE",$B48,E$3)</f>
        <v>1E-8</v>
      </c>
      <c r="F48" s="44">
        <f>RTD(progId,,"BINANCE",$B48,F$3)</f>
        <v>23029346</v>
      </c>
      <c r="I48" s="19" t="s">
        <v>266</v>
      </c>
      <c r="J48" s="1">
        <f t="shared" si="2"/>
        <v>1</v>
      </c>
      <c r="K48" s="1">
        <f t="shared" si="2"/>
        <v>0</v>
      </c>
      <c r="L48" s="1">
        <f t="shared" si="2"/>
        <v>0</v>
      </c>
      <c r="M48" s="1">
        <f t="shared" si="2"/>
        <v>0</v>
      </c>
      <c r="N48" s="1">
        <f t="shared" si="3"/>
        <v>1</v>
      </c>
      <c r="O48" s="1" t="str">
        <f t="shared" si="4"/>
        <v>ENJ</v>
      </c>
      <c r="P48" s="1" t="str">
        <f t="shared" si="4"/>
        <v/>
      </c>
      <c r="Q48" s="1" t="str">
        <f t="shared" si="4"/>
        <v/>
      </c>
      <c r="R48" s="1" t="str">
        <f t="shared" si="4"/>
        <v/>
      </c>
      <c r="S48" s="1" t="str">
        <f t="shared" si="5"/>
        <v>ENJ</v>
      </c>
      <c r="T48" s="1" t="str">
        <f t="shared" si="6"/>
        <v>BTC</v>
      </c>
    </row>
    <row r="49" spans="1:20" x14ac:dyDescent="0.25">
      <c r="A49" s="1" t="s">
        <v>609</v>
      </c>
      <c r="B49" s="1" t="s">
        <v>610</v>
      </c>
      <c r="C49" s="1">
        <f>RTD(progId,,"BINANCE",$B49,C$3)</f>
        <v>2.3079999999999999E-5</v>
      </c>
      <c r="D49" s="43">
        <f>RTD(progId,,"BINANCE",$B49,D$3)</f>
        <v>-1.5769999999999999E-2</v>
      </c>
      <c r="E49" s="1">
        <f>RTD(progId,,"BINANCE",$B49,E$3)</f>
        <v>2E-8</v>
      </c>
      <c r="F49" s="44">
        <f>RTD(progId,,"BINANCE",$B49,F$3)</f>
        <v>23532278</v>
      </c>
      <c r="I49" s="20" t="s">
        <v>610</v>
      </c>
      <c r="J49" s="1">
        <f t="shared" si="2"/>
        <v>0</v>
      </c>
      <c r="K49" s="1">
        <f t="shared" si="2"/>
        <v>0</v>
      </c>
      <c r="L49" s="1">
        <f t="shared" si="2"/>
        <v>1</v>
      </c>
      <c r="M49" s="1">
        <f t="shared" si="2"/>
        <v>0</v>
      </c>
      <c r="N49" s="1">
        <f t="shared" si="3"/>
        <v>1</v>
      </c>
      <c r="O49" s="1" t="str">
        <f t="shared" si="4"/>
        <v/>
      </c>
      <c r="P49" s="1" t="str">
        <f t="shared" si="4"/>
        <v/>
      </c>
      <c r="Q49" s="1" t="str">
        <f t="shared" si="4"/>
        <v>NCASH</v>
      </c>
      <c r="R49" s="1" t="str">
        <f t="shared" si="4"/>
        <v/>
      </c>
      <c r="S49" s="1" t="str">
        <f t="shared" si="5"/>
        <v>NCASH</v>
      </c>
      <c r="T49" s="1" t="str">
        <f t="shared" si="6"/>
        <v>ETH</v>
      </c>
    </row>
    <row r="50" spans="1:20" x14ac:dyDescent="0.25">
      <c r="A50" s="1" t="s">
        <v>191</v>
      </c>
      <c r="B50" s="1" t="s">
        <v>192</v>
      </c>
      <c r="C50" s="1">
        <f>RTD(progId,,"BINANCE",$B50,C$3)</f>
        <v>7.4200000000000001E-6</v>
      </c>
      <c r="D50" s="43">
        <f>RTD(progId,,"BINANCE",$B50,D$3)</f>
        <v>3.7760000000000002E-2</v>
      </c>
      <c r="E50" s="1">
        <f>RTD(progId,,"BINANCE",$B50,E$3)</f>
        <v>2E-8</v>
      </c>
      <c r="F50" s="44">
        <f>RTD(progId,,"BINANCE",$B50,F$3)</f>
        <v>19572202</v>
      </c>
      <c r="I50" s="19" t="s">
        <v>192</v>
      </c>
      <c r="J50" s="1">
        <f t="shared" si="2"/>
        <v>1</v>
      </c>
      <c r="K50" s="1">
        <f t="shared" si="2"/>
        <v>0</v>
      </c>
      <c r="L50" s="1">
        <f t="shared" si="2"/>
        <v>0</v>
      </c>
      <c r="M50" s="1">
        <f t="shared" si="2"/>
        <v>0</v>
      </c>
      <c r="N50" s="1">
        <f t="shared" si="3"/>
        <v>1</v>
      </c>
      <c r="O50" s="1" t="str">
        <f t="shared" si="4"/>
        <v>SNT</v>
      </c>
      <c r="P50" s="1" t="str">
        <f t="shared" si="4"/>
        <v/>
      </c>
      <c r="Q50" s="1" t="str">
        <f t="shared" si="4"/>
        <v/>
      </c>
      <c r="R50" s="1" t="str">
        <f t="shared" si="4"/>
        <v/>
      </c>
      <c r="S50" s="1" t="str">
        <f t="shared" si="5"/>
        <v>SNT</v>
      </c>
      <c r="T50" s="1" t="str">
        <f t="shared" si="6"/>
        <v>BTC</v>
      </c>
    </row>
    <row r="51" spans="1:20" x14ac:dyDescent="0.25">
      <c r="A51" s="1" t="s">
        <v>237</v>
      </c>
      <c r="B51" s="1" t="s">
        <v>238</v>
      </c>
      <c r="C51" s="1">
        <f>RTD(progId,,"BINANCE",$B51,C$3)</f>
        <v>6.9299999999999997E-6</v>
      </c>
      <c r="D51" s="43">
        <f>RTD(progId,,"BINANCE",$B51,D$3)</f>
        <v>-7.1599999999999997E-3</v>
      </c>
      <c r="E51" s="1">
        <f>RTD(progId,,"BINANCE",$B51,E$3)</f>
        <v>4.0000000000000001E-8</v>
      </c>
      <c r="F51" s="44">
        <f>RTD(progId,,"BINANCE",$B51,F$3)</f>
        <v>21320518</v>
      </c>
      <c r="I51" s="20" t="s">
        <v>238</v>
      </c>
      <c r="J51" s="1">
        <f t="shared" si="2"/>
        <v>1</v>
      </c>
      <c r="K51" s="1">
        <f t="shared" si="2"/>
        <v>0</v>
      </c>
      <c r="L51" s="1">
        <f t="shared" si="2"/>
        <v>0</v>
      </c>
      <c r="M51" s="1">
        <f t="shared" si="2"/>
        <v>0</v>
      </c>
      <c r="N51" s="1">
        <f t="shared" si="3"/>
        <v>1</v>
      </c>
      <c r="O51" s="1" t="str">
        <f t="shared" si="4"/>
        <v>VIB</v>
      </c>
      <c r="P51" s="1" t="str">
        <f t="shared" si="4"/>
        <v/>
      </c>
      <c r="Q51" s="1" t="str">
        <f t="shared" si="4"/>
        <v/>
      </c>
      <c r="R51" s="1" t="str">
        <f t="shared" si="4"/>
        <v/>
      </c>
      <c r="S51" s="1" t="str">
        <f t="shared" si="5"/>
        <v>VIB</v>
      </c>
      <c r="T51" s="1" t="str">
        <f t="shared" si="6"/>
        <v>BTC</v>
      </c>
    </row>
    <row r="52" spans="1:20" x14ac:dyDescent="0.25">
      <c r="A52" s="1" t="s">
        <v>757</v>
      </c>
      <c r="B52" s="1" t="s">
        <v>758</v>
      </c>
      <c r="C52" s="1">
        <f>RTD(progId,,"BINANCE",$B52,C$3)</f>
        <v>9.7999999999999993E-6</v>
      </c>
      <c r="D52" s="43">
        <f>RTD(progId,,"BINANCE",$B52,D$3)</f>
        <v>0.14871000000000001</v>
      </c>
      <c r="E52" s="1">
        <f>RTD(progId,,"BINANCE",$B52,E$3)</f>
        <v>4.0000000000000001E-8</v>
      </c>
      <c r="F52" s="44">
        <f>RTD(progId,,"BINANCE",$B52,F$3)</f>
        <v>21342649</v>
      </c>
      <c r="I52" s="19" t="s">
        <v>758</v>
      </c>
      <c r="J52" s="1">
        <f t="shared" si="2"/>
        <v>1</v>
      </c>
      <c r="K52" s="1">
        <f t="shared" si="2"/>
        <v>0</v>
      </c>
      <c r="L52" s="1">
        <f t="shared" si="2"/>
        <v>0</v>
      </c>
      <c r="M52" s="1">
        <f t="shared" si="2"/>
        <v>0</v>
      </c>
      <c r="N52" s="1">
        <f t="shared" si="3"/>
        <v>1</v>
      </c>
      <c r="O52" s="1" t="str">
        <f t="shared" si="4"/>
        <v>AGI</v>
      </c>
      <c r="P52" s="1" t="str">
        <f t="shared" si="4"/>
        <v/>
      </c>
      <c r="Q52" s="1" t="str">
        <f t="shared" si="4"/>
        <v/>
      </c>
      <c r="R52" s="1" t="str">
        <f t="shared" si="4"/>
        <v/>
      </c>
      <c r="S52" s="1" t="str">
        <f t="shared" si="5"/>
        <v>AGI</v>
      </c>
      <c r="T52" s="1" t="str">
        <f t="shared" si="6"/>
        <v>BTC</v>
      </c>
    </row>
    <row r="53" spans="1:20" x14ac:dyDescent="0.25">
      <c r="A53" s="1" t="s">
        <v>161</v>
      </c>
      <c r="B53" s="1" t="s">
        <v>162</v>
      </c>
      <c r="C53" s="1">
        <f>RTD(progId,,"BINANCE",$B53,C$3)</f>
        <v>1.2981000000000001E-4</v>
      </c>
      <c r="D53" s="43">
        <f>RTD(progId,,"BINANCE",$B53,D$3)</f>
        <v>0.17443</v>
      </c>
      <c r="E53" s="1">
        <f>RTD(progId,,"BINANCE",$B53,E$3)</f>
        <v>2.1E-7</v>
      </c>
      <c r="F53" s="44">
        <f>RTD(progId,,"BINANCE",$B53,F$3)</f>
        <v>21170928</v>
      </c>
      <c r="I53" s="20" t="s">
        <v>162</v>
      </c>
      <c r="J53" s="1">
        <f t="shared" si="2"/>
        <v>1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3"/>
        <v>1</v>
      </c>
      <c r="O53" s="1" t="str">
        <f t="shared" si="4"/>
        <v>IOTA</v>
      </c>
      <c r="P53" s="1" t="str">
        <f t="shared" si="4"/>
        <v/>
      </c>
      <c r="Q53" s="1" t="str">
        <f t="shared" si="4"/>
        <v/>
      </c>
      <c r="R53" s="1" t="str">
        <f t="shared" si="4"/>
        <v/>
      </c>
      <c r="S53" s="1" t="str">
        <f t="shared" si="5"/>
        <v>IOTA</v>
      </c>
      <c r="T53" s="1" t="str">
        <f t="shared" si="6"/>
        <v>BTC</v>
      </c>
    </row>
    <row r="54" spans="1:20" x14ac:dyDescent="0.25">
      <c r="A54" s="1" t="s">
        <v>745</v>
      </c>
      <c r="B54" s="1" t="s">
        <v>746</v>
      </c>
      <c r="C54" s="1">
        <f>RTD(progId,,"BINANCE",$B54,C$3)</f>
        <v>0.96799999999999997</v>
      </c>
      <c r="D54" s="43">
        <f>RTD(progId,,"BINANCE",$B54,D$3)</f>
        <v>0.1973</v>
      </c>
      <c r="E54" s="1">
        <f>RTD(progId,,"BINANCE",$B54,E$3)</f>
        <v>3.3999999999999998E-3</v>
      </c>
      <c r="F54" s="44">
        <f>RTD(progId,,"BINANCE",$B54,F$3)</f>
        <v>19169204.030000001</v>
      </c>
      <c r="I54" s="19" t="s">
        <v>746</v>
      </c>
      <c r="J54" s="1">
        <f t="shared" si="2"/>
        <v>0</v>
      </c>
      <c r="K54" s="1">
        <f t="shared" si="2"/>
        <v>1</v>
      </c>
      <c r="L54" s="1">
        <f t="shared" si="2"/>
        <v>0</v>
      </c>
      <c r="M54" s="1">
        <f t="shared" si="2"/>
        <v>0</v>
      </c>
      <c r="N54" s="1">
        <f t="shared" si="3"/>
        <v>1</v>
      </c>
      <c r="O54" s="1" t="str">
        <f t="shared" si="4"/>
        <v/>
      </c>
      <c r="P54" s="1" t="str">
        <f t="shared" si="4"/>
        <v>IOTA</v>
      </c>
      <c r="Q54" s="1" t="str">
        <f t="shared" si="4"/>
        <v/>
      </c>
      <c r="R54" s="1" t="str">
        <f t="shared" si="4"/>
        <v/>
      </c>
      <c r="S54" s="1" t="str">
        <f t="shared" si="5"/>
        <v>IOTA</v>
      </c>
      <c r="T54" s="1" t="str">
        <f t="shared" si="6"/>
        <v>USDT</v>
      </c>
    </row>
    <row r="55" spans="1:20" x14ac:dyDescent="0.25">
      <c r="A55" s="1" t="s">
        <v>755</v>
      </c>
      <c r="B55" s="1" t="s">
        <v>756</v>
      </c>
      <c r="C55" s="1">
        <f>RTD(progId,,"BINANCE",$B55,C$3)</f>
        <v>1.3501E-4</v>
      </c>
      <c r="D55" s="43">
        <f>RTD(progId,,"BINANCE",$B55,D$3)</f>
        <v>-9.1000000000000004E-3</v>
      </c>
      <c r="E55" s="1">
        <f>RTD(progId,,"BINANCE",$B55,E$3)</f>
        <v>3.7E-7</v>
      </c>
      <c r="F55" s="44">
        <f>RTD(progId,,"BINANCE",$B55,F$3)</f>
        <v>17262943</v>
      </c>
      <c r="I55" s="20" t="s">
        <v>756</v>
      </c>
      <c r="J55" s="1">
        <f t="shared" si="2"/>
        <v>0</v>
      </c>
      <c r="K55" s="1">
        <f t="shared" si="2"/>
        <v>0</v>
      </c>
      <c r="L55" s="1">
        <f t="shared" si="2"/>
        <v>1</v>
      </c>
      <c r="M55" s="1">
        <f t="shared" si="2"/>
        <v>0</v>
      </c>
      <c r="N55" s="1">
        <f t="shared" si="3"/>
        <v>1</v>
      </c>
      <c r="O55" s="1" t="str">
        <f t="shared" si="4"/>
        <v/>
      </c>
      <c r="P55" s="1" t="str">
        <f t="shared" si="4"/>
        <v/>
      </c>
      <c r="Q55" s="1" t="str">
        <f t="shared" si="4"/>
        <v>QKC</v>
      </c>
      <c r="R55" s="1" t="str">
        <f t="shared" si="4"/>
        <v/>
      </c>
      <c r="S55" s="1" t="str">
        <f t="shared" si="5"/>
        <v>QKC</v>
      </c>
      <c r="T55" s="1" t="str">
        <f t="shared" si="6"/>
        <v>ETH</v>
      </c>
    </row>
    <row r="56" spans="1:20" x14ac:dyDescent="0.25">
      <c r="A56" s="1" t="s">
        <v>343</v>
      </c>
      <c r="B56" s="1" t="s">
        <v>344</v>
      </c>
      <c r="C56" s="1">
        <f>RTD(progId,,"BINANCE",$B56,C$3)</f>
        <v>6.2349999999999998E-5</v>
      </c>
      <c r="D56" s="43">
        <f>RTD(progId,,"BINANCE",$B56,D$3)</f>
        <v>7.7400000000000004E-3</v>
      </c>
      <c r="E56" s="1">
        <f>RTD(progId,,"BINANCE",$B56,E$3)</f>
        <v>1.1999999999999999E-7</v>
      </c>
      <c r="F56" s="44">
        <f>RTD(progId,,"BINANCE",$B56,F$3)</f>
        <v>18618109</v>
      </c>
      <c r="I56" s="19" t="s">
        <v>344</v>
      </c>
      <c r="J56" s="1">
        <f t="shared" si="2"/>
        <v>1</v>
      </c>
      <c r="K56" s="1">
        <f t="shared" si="2"/>
        <v>0</v>
      </c>
      <c r="L56" s="1">
        <f t="shared" si="2"/>
        <v>0</v>
      </c>
      <c r="M56" s="1">
        <f t="shared" si="2"/>
        <v>0</v>
      </c>
      <c r="N56" s="1">
        <f t="shared" si="3"/>
        <v>1</v>
      </c>
      <c r="O56" s="1" t="str">
        <f t="shared" si="4"/>
        <v>ARN</v>
      </c>
      <c r="P56" s="1" t="str">
        <f t="shared" si="4"/>
        <v/>
      </c>
      <c r="Q56" s="1" t="str">
        <f t="shared" si="4"/>
        <v/>
      </c>
      <c r="R56" s="1" t="str">
        <f t="shared" si="4"/>
        <v/>
      </c>
      <c r="S56" s="1" t="str">
        <f t="shared" si="5"/>
        <v>ARN</v>
      </c>
      <c r="T56" s="1" t="str">
        <f t="shared" si="6"/>
        <v>BTC</v>
      </c>
    </row>
    <row r="57" spans="1:20" x14ac:dyDescent="0.25">
      <c r="A57" s="1" t="s">
        <v>751</v>
      </c>
      <c r="B57" s="1" t="s">
        <v>752</v>
      </c>
      <c r="C57" s="1">
        <f>RTD(progId,,"BINANCE",$B57,C$3)</f>
        <v>4.4150000000000003E-5</v>
      </c>
      <c r="D57" s="43">
        <f>RTD(progId,,"BINANCE",$B57,D$3)</f>
        <v>-3.2599999999999997E-2</v>
      </c>
      <c r="E57" s="1">
        <f>RTD(progId,,"BINANCE",$B57,E$3)</f>
        <v>8.0000000000000002E-8</v>
      </c>
      <c r="F57" s="44">
        <f>RTD(progId,,"BINANCE",$B57,F$3)</f>
        <v>17393226</v>
      </c>
      <c r="I57" s="20" t="s">
        <v>752</v>
      </c>
      <c r="J57" s="1">
        <f t="shared" si="2"/>
        <v>0</v>
      </c>
      <c r="K57" s="1">
        <f t="shared" si="2"/>
        <v>0</v>
      </c>
      <c r="L57" s="1">
        <f t="shared" si="2"/>
        <v>1</v>
      </c>
      <c r="M57" s="1">
        <f t="shared" si="2"/>
        <v>0</v>
      </c>
      <c r="N57" s="1">
        <f t="shared" si="3"/>
        <v>1</v>
      </c>
      <c r="O57" s="1" t="str">
        <f t="shared" si="4"/>
        <v/>
      </c>
      <c r="P57" s="1" t="str">
        <f t="shared" si="4"/>
        <v/>
      </c>
      <c r="Q57" s="1" t="str">
        <f t="shared" si="4"/>
        <v>IOTX</v>
      </c>
      <c r="R57" s="1" t="str">
        <f t="shared" si="4"/>
        <v/>
      </c>
      <c r="S57" s="1" t="str">
        <f t="shared" si="5"/>
        <v>IOTX</v>
      </c>
      <c r="T57" s="1" t="str">
        <f t="shared" si="6"/>
        <v>ETH</v>
      </c>
    </row>
    <row r="58" spans="1:20" x14ac:dyDescent="0.25">
      <c r="A58" s="1" t="s">
        <v>565</v>
      </c>
      <c r="B58" s="1" t="s">
        <v>566</v>
      </c>
      <c r="C58" s="1">
        <f>RTD(progId,,"BINANCE",$B58,C$3)</f>
        <v>5.1100000000000002E-5</v>
      </c>
      <c r="D58" s="43">
        <f>RTD(progId,,"BINANCE",$B58,D$3)</f>
        <v>5.2659999999999998E-2</v>
      </c>
      <c r="E58" s="1">
        <f>RTD(progId,,"BINANCE",$B58,E$3)</f>
        <v>2.8000000000000002E-7</v>
      </c>
      <c r="F58" s="44">
        <f>RTD(progId,,"BINANCE",$B58,F$3)</f>
        <v>15559791</v>
      </c>
      <c r="I58" s="19" t="s">
        <v>566</v>
      </c>
      <c r="J58" s="1">
        <f t="shared" si="2"/>
        <v>0</v>
      </c>
      <c r="K58" s="1">
        <f t="shared" si="2"/>
        <v>0</v>
      </c>
      <c r="L58" s="1">
        <f t="shared" si="2"/>
        <v>1</v>
      </c>
      <c r="M58" s="1">
        <f t="shared" si="2"/>
        <v>0</v>
      </c>
      <c r="N58" s="1">
        <f t="shared" si="3"/>
        <v>1</v>
      </c>
      <c r="O58" s="1" t="str">
        <f t="shared" si="4"/>
        <v/>
      </c>
      <c r="P58" s="1" t="str">
        <f t="shared" si="4"/>
        <v/>
      </c>
      <c r="Q58" s="1" t="str">
        <f t="shared" si="4"/>
        <v>IOST</v>
      </c>
      <c r="R58" s="1" t="str">
        <f t="shared" si="4"/>
        <v/>
      </c>
      <c r="S58" s="1" t="str">
        <f t="shared" si="5"/>
        <v>IOST</v>
      </c>
      <c r="T58" s="1" t="str">
        <f t="shared" si="6"/>
        <v>ETH</v>
      </c>
    </row>
    <row r="59" spans="1:20" x14ac:dyDescent="0.25">
      <c r="A59" s="1" t="s">
        <v>445</v>
      </c>
      <c r="B59" s="1" t="s">
        <v>446</v>
      </c>
      <c r="C59" s="1">
        <f>RTD(progId,,"BINANCE",$B59,C$3)</f>
        <v>2.7700000000000002E-6</v>
      </c>
      <c r="D59" s="43">
        <f>RTD(progId,,"BINANCE",$B59,D$3)</f>
        <v>-6.0810000000000003E-2</v>
      </c>
      <c r="E59" s="1">
        <f>RTD(progId,,"BINANCE",$B59,E$3)</f>
        <v>1E-8</v>
      </c>
      <c r="F59" s="44">
        <f>RTD(progId,,"BINANCE",$B59,F$3)</f>
        <v>17941497</v>
      </c>
      <c r="I59" s="20" t="s">
        <v>446</v>
      </c>
      <c r="J59" s="1">
        <f t="shared" si="2"/>
        <v>1</v>
      </c>
      <c r="K59" s="1">
        <f t="shared" si="2"/>
        <v>0</v>
      </c>
      <c r="L59" s="1">
        <f t="shared" si="2"/>
        <v>0</v>
      </c>
      <c r="M59" s="1">
        <f t="shared" si="2"/>
        <v>0</v>
      </c>
      <c r="N59" s="1">
        <f t="shared" si="3"/>
        <v>1</v>
      </c>
      <c r="O59" s="1" t="str">
        <f t="shared" si="4"/>
        <v>LEND</v>
      </c>
      <c r="P59" s="1" t="str">
        <f t="shared" si="4"/>
        <v/>
      </c>
      <c r="Q59" s="1" t="str">
        <f t="shared" si="4"/>
        <v/>
      </c>
      <c r="R59" s="1" t="str">
        <f t="shared" si="4"/>
        <v/>
      </c>
      <c r="S59" s="1" t="str">
        <f t="shared" si="5"/>
        <v>LEND</v>
      </c>
      <c r="T59" s="1" t="str">
        <f t="shared" si="6"/>
        <v>BTC</v>
      </c>
    </row>
    <row r="60" spans="1:20" x14ac:dyDescent="0.25">
      <c r="A60" s="1" t="s">
        <v>471</v>
      </c>
      <c r="B60" s="1" t="s">
        <v>472</v>
      </c>
      <c r="C60" s="1">
        <f>RTD(progId,,"BINANCE",$B60,C$3)</f>
        <v>1.6560000000000001E-5</v>
      </c>
      <c r="D60" s="43">
        <f>RTD(progId,,"BINANCE",$B60,D$3)</f>
        <v>2.537E-2</v>
      </c>
      <c r="E60" s="1">
        <f>RTD(progId,,"BINANCE",$B60,E$3)</f>
        <v>4.9999999999999998E-8</v>
      </c>
      <c r="F60" s="44">
        <f>RTD(progId,,"BINANCE",$B60,F$3)</f>
        <v>16197814</v>
      </c>
      <c r="I60" s="19" t="s">
        <v>472</v>
      </c>
      <c r="J60" s="1">
        <f t="shared" si="2"/>
        <v>1</v>
      </c>
      <c r="K60" s="1">
        <f t="shared" si="2"/>
        <v>0</v>
      </c>
      <c r="L60" s="1">
        <f t="shared" si="2"/>
        <v>0</v>
      </c>
      <c r="M60" s="1">
        <f t="shared" si="2"/>
        <v>0</v>
      </c>
      <c r="N60" s="1">
        <f t="shared" si="3"/>
        <v>1</v>
      </c>
      <c r="O60" s="1" t="str">
        <f t="shared" si="4"/>
        <v>GTO</v>
      </c>
      <c r="P60" s="1" t="str">
        <f t="shared" si="4"/>
        <v/>
      </c>
      <c r="Q60" s="1" t="str">
        <f t="shared" si="4"/>
        <v/>
      </c>
      <c r="R60" s="1" t="str">
        <f t="shared" si="4"/>
        <v/>
      </c>
      <c r="S60" s="1" t="str">
        <f t="shared" si="5"/>
        <v>GTO</v>
      </c>
      <c r="T60" s="1" t="str">
        <f t="shared" si="6"/>
        <v>BTC</v>
      </c>
    </row>
    <row r="61" spans="1:20" x14ac:dyDescent="0.25">
      <c r="A61" s="1" t="s">
        <v>699</v>
      </c>
      <c r="B61" s="1" t="s">
        <v>700</v>
      </c>
      <c r="C61" s="1">
        <f>RTD(progId,,"BINANCE",$B61,C$3)</f>
        <v>1.7699999999999999E-4</v>
      </c>
      <c r="D61" s="43">
        <f>RTD(progId,,"BINANCE",$B61,D$3)</f>
        <v>1.136E-2</v>
      </c>
      <c r="E61" s="1">
        <f>RTD(progId,,"BINANCE",$B61,E$3)</f>
        <v>1.9999999999999999E-6</v>
      </c>
      <c r="F61" s="44">
        <f>RTD(progId,,"BINANCE",$B61,F$3)</f>
        <v>17233324</v>
      </c>
      <c r="I61" s="20" t="s">
        <v>700</v>
      </c>
      <c r="J61" s="1">
        <f t="shared" si="2"/>
        <v>0</v>
      </c>
      <c r="K61" s="1">
        <f t="shared" si="2"/>
        <v>0</v>
      </c>
      <c r="L61" s="1">
        <f t="shared" si="2"/>
        <v>0</v>
      </c>
      <c r="M61" s="1">
        <f t="shared" si="2"/>
        <v>1</v>
      </c>
      <c r="N61" s="1">
        <f t="shared" si="3"/>
        <v>1</v>
      </c>
      <c r="O61" s="1" t="str">
        <f t="shared" si="4"/>
        <v/>
      </c>
      <c r="P61" s="1" t="str">
        <f t="shared" si="4"/>
        <v/>
      </c>
      <c r="Q61" s="1" t="str">
        <f t="shared" si="4"/>
        <v/>
      </c>
      <c r="R61" s="1" t="str">
        <f t="shared" si="4"/>
        <v>BCN</v>
      </c>
      <c r="S61" s="1" t="str">
        <f t="shared" si="5"/>
        <v>BCN</v>
      </c>
      <c r="T61" s="1" t="str">
        <f t="shared" si="6"/>
        <v>BNB</v>
      </c>
    </row>
    <row r="62" spans="1:20" x14ac:dyDescent="0.25">
      <c r="A62" s="1" t="s">
        <v>421</v>
      </c>
      <c r="B62" s="1" t="s">
        <v>422</v>
      </c>
      <c r="C62" s="1">
        <f>RTD(progId,,"BINANCE",$B62,C$3)</f>
        <v>3.1632999999999997E-4</v>
      </c>
      <c r="D62" s="43">
        <f>RTD(progId,,"BINANCE",$B62,D$3)</f>
        <v>2.019E-2</v>
      </c>
      <c r="E62" s="1">
        <f>RTD(progId,,"BINANCE",$B62,E$3)</f>
        <v>1.2899999999999999E-6</v>
      </c>
      <c r="F62" s="44">
        <f>RTD(progId,,"BINANCE",$B62,F$3)</f>
        <v>14969959</v>
      </c>
      <c r="I62" s="19" t="s">
        <v>422</v>
      </c>
      <c r="J62" s="1">
        <f t="shared" si="2"/>
        <v>0</v>
      </c>
      <c r="K62" s="1">
        <f t="shared" si="2"/>
        <v>0</v>
      </c>
      <c r="L62" s="1">
        <f t="shared" si="2"/>
        <v>1</v>
      </c>
      <c r="M62" s="1">
        <f t="shared" si="2"/>
        <v>0</v>
      </c>
      <c r="N62" s="1">
        <f t="shared" si="3"/>
        <v>1</v>
      </c>
      <c r="O62" s="1" t="str">
        <f t="shared" si="4"/>
        <v/>
      </c>
      <c r="P62" s="1" t="str">
        <f t="shared" si="4"/>
        <v/>
      </c>
      <c r="Q62" s="1" t="str">
        <f t="shared" si="4"/>
        <v>ADA</v>
      </c>
      <c r="R62" s="1" t="str">
        <f t="shared" si="4"/>
        <v/>
      </c>
      <c r="S62" s="1" t="str">
        <f t="shared" si="5"/>
        <v>ADA</v>
      </c>
      <c r="T62" s="1" t="str">
        <f t="shared" si="6"/>
        <v>ETH</v>
      </c>
    </row>
    <row r="63" spans="1:20" x14ac:dyDescent="0.25">
      <c r="A63" s="1" t="s">
        <v>621</v>
      </c>
      <c r="B63" s="1" t="s">
        <v>622</v>
      </c>
      <c r="C63" s="1">
        <f>RTD(progId,,"BINANCE",$B63,C$3)</f>
        <v>1.3992E-4</v>
      </c>
      <c r="D63" s="43">
        <f>RTD(progId,,"BINANCE",$B63,D$3)</f>
        <v>7.5039999999999996E-2</v>
      </c>
      <c r="E63" s="1">
        <f>RTD(progId,,"BINANCE",$B63,E$3)</f>
        <v>3.9999999999999998E-7</v>
      </c>
      <c r="F63" s="44">
        <f>RTD(progId,,"BINANCE",$B63,F$3)</f>
        <v>13989888</v>
      </c>
      <c r="I63" s="20" t="s">
        <v>622</v>
      </c>
      <c r="J63" s="1">
        <f t="shared" si="2"/>
        <v>0</v>
      </c>
      <c r="K63" s="1">
        <f t="shared" si="2"/>
        <v>0</v>
      </c>
      <c r="L63" s="1">
        <f t="shared" si="2"/>
        <v>1</v>
      </c>
      <c r="M63" s="1">
        <f t="shared" si="2"/>
        <v>0</v>
      </c>
      <c r="N63" s="1">
        <f t="shared" si="3"/>
        <v>1</v>
      </c>
      <c r="O63" s="1" t="str">
        <f t="shared" si="4"/>
        <v/>
      </c>
      <c r="P63" s="1" t="str">
        <f t="shared" si="4"/>
        <v/>
      </c>
      <c r="Q63" s="1" t="str">
        <f t="shared" si="4"/>
        <v>ZIL</v>
      </c>
      <c r="R63" s="1" t="str">
        <f t="shared" si="4"/>
        <v/>
      </c>
      <c r="S63" s="1" t="str">
        <f t="shared" si="5"/>
        <v>ZIL</v>
      </c>
      <c r="T63" s="1" t="str">
        <f t="shared" si="6"/>
        <v>ETH</v>
      </c>
    </row>
    <row r="64" spans="1:20" x14ac:dyDescent="0.25">
      <c r="A64" s="1" t="s">
        <v>729</v>
      </c>
      <c r="B64" s="1" t="s">
        <v>730</v>
      </c>
      <c r="C64" s="1">
        <f>RTD(progId,,"BINANCE",$B64,C$3)</f>
        <v>2.2710000000000001E-5</v>
      </c>
      <c r="D64" s="43">
        <f>RTD(progId,,"BINANCE",$B64,D$3)</f>
        <v>-3.771E-2</v>
      </c>
      <c r="E64" s="1">
        <f>RTD(progId,,"BINANCE",$B64,E$3)</f>
        <v>2E-8</v>
      </c>
      <c r="F64" s="44">
        <f>RTD(progId,,"BINANCE",$B64,F$3)</f>
        <v>13512029</v>
      </c>
      <c r="I64" s="19" t="s">
        <v>730</v>
      </c>
      <c r="J64" s="1">
        <f t="shared" si="2"/>
        <v>1</v>
      </c>
      <c r="K64" s="1">
        <f t="shared" si="2"/>
        <v>0</v>
      </c>
      <c r="L64" s="1">
        <f t="shared" si="2"/>
        <v>0</v>
      </c>
      <c r="M64" s="1">
        <f t="shared" si="2"/>
        <v>0</v>
      </c>
      <c r="N64" s="1">
        <f t="shared" si="3"/>
        <v>1</v>
      </c>
      <c r="O64" s="1" t="str">
        <f t="shared" si="4"/>
        <v>CVC</v>
      </c>
      <c r="P64" s="1" t="str">
        <f t="shared" si="4"/>
        <v/>
      </c>
      <c r="Q64" s="1" t="str">
        <f t="shared" si="4"/>
        <v/>
      </c>
      <c r="R64" s="1" t="str">
        <f t="shared" si="4"/>
        <v/>
      </c>
      <c r="S64" s="1" t="str">
        <f t="shared" si="5"/>
        <v>CVC</v>
      </c>
      <c r="T64" s="1" t="str">
        <f t="shared" si="6"/>
        <v>BTC</v>
      </c>
    </row>
    <row r="65" spans="1:20" x14ac:dyDescent="0.25">
      <c r="A65" s="1" t="s">
        <v>787</v>
      </c>
      <c r="B65" s="1" t="s">
        <v>788</v>
      </c>
      <c r="C65" s="1">
        <f>RTD(progId,,"BINANCE",$B65,C$3)</f>
        <v>1.9069999999999999E-5</v>
      </c>
      <c r="D65" s="43">
        <f>RTD(progId,,"BINANCE",$B65,D$3)</f>
        <v>-1.081E-2</v>
      </c>
      <c r="E65" s="1">
        <f>RTD(progId,,"BINANCE",$B65,E$3)</f>
        <v>9.9999999999999995E-8</v>
      </c>
      <c r="F65" s="44">
        <f>RTD(progId,,"BINANCE",$B65,F$3)</f>
        <v>12966462</v>
      </c>
      <c r="I65" s="20" t="s">
        <v>788</v>
      </c>
      <c r="J65" s="1">
        <f t="shared" si="2"/>
        <v>0</v>
      </c>
      <c r="K65" s="1">
        <f t="shared" si="2"/>
        <v>0</v>
      </c>
      <c r="L65" s="1">
        <f t="shared" si="2"/>
        <v>1</v>
      </c>
      <c r="M65" s="1">
        <f t="shared" si="2"/>
        <v>0</v>
      </c>
      <c r="N65" s="1">
        <f t="shared" si="3"/>
        <v>1</v>
      </c>
      <c r="O65" s="1" t="str">
        <f t="shared" si="4"/>
        <v/>
      </c>
      <c r="P65" s="1" t="str">
        <f t="shared" si="4"/>
        <v/>
      </c>
      <c r="Q65" s="1" t="str">
        <f t="shared" si="4"/>
        <v>SC</v>
      </c>
      <c r="R65" s="1" t="str">
        <f t="shared" si="4"/>
        <v/>
      </c>
      <c r="S65" s="1" t="str">
        <f t="shared" si="5"/>
        <v>SC</v>
      </c>
      <c r="T65" s="1" t="str">
        <f t="shared" si="6"/>
        <v>ETH</v>
      </c>
    </row>
    <row r="66" spans="1:20" x14ac:dyDescent="0.25">
      <c r="A66" s="1" t="s">
        <v>125</v>
      </c>
      <c r="B66" s="1" t="s">
        <v>126</v>
      </c>
      <c r="C66" s="1">
        <f>RTD(progId,,"BINANCE",$B66,C$3)</f>
        <v>4.6199999999999998E-6</v>
      </c>
      <c r="D66" s="43">
        <f>RTD(progId,,"BINANCE",$B66,D$3)</f>
        <v>4.7620000000000003E-2</v>
      </c>
      <c r="E66" s="1">
        <f>RTD(progId,,"BINANCE",$B66,E$3)</f>
        <v>2.9999999999999997E-8</v>
      </c>
      <c r="F66" s="44">
        <f>RTD(progId,,"BINANCE",$B66,F$3)</f>
        <v>7690173</v>
      </c>
      <c r="I66" s="19" t="s">
        <v>126</v>
      </c>
      <c r="J66" s="1">
        <f t="shared" si="2"/>
        <v>1</v>
      </c>
      <c r="K66" s="1">
        <f t="shared" si="2"/>
        <v>0</v>
      </c>
      <c r="L66" s="1">
        <f t="shared" si="2"/>
        <v>0</v>
      </c>
      <c r="M66" s="1">
        <f t="shared" si="2"/>
        <v>0</v>
      </c>
      <c r="N66" s="1">
        <f t="shared" si="3"/>
        <v>1</v>
      </c>
      <c r="O66" s="1" t="str">
        <f t="shared" si="4"/>
        <v>YOYO</v>
      </c>
      <c r="P66" s="1" t="str">
        <f t="shared" si="4"/>
        <v/>
      </c>
      <c r="Q66" s="1" t="str">
        <f t="shared" si="4"/>
        <v/>
      </c>
      <c r="R66" s="1" t="str">
        <f t="shared" si="4"/>
        <v/>
      </c>
      <c r="S66" s="1" t="str">
        <f t="shared" si="5"/>
        <v>YOYO</v>
      </c>
      <c r="T66" s="1" t="str">
        <f t="shared" si="6"/>
        <v>BTC</v>
      </c>
    </row>
    <row r="67" spans="1:20" x14ac:dyDescent="0.25">
      <c r="A67" s="1" t="s">
        <v>353</v>
      </c>
      <c r="B67" s="1" t="s">
        <v>354</v>
      </c>
      <c r="C67" s="1">
        <f>RTD(progId,,"BINANCE",$B67,C$3)</f>
        <v>4.6440000000000003E-5</v>
      </c>
      <c r="D67" s="43">
        <f>RTD(progId,,"BINANCE",$B67,D$3)</f>
        <v>5.3899999999999998E-3</v>
      </c>
      <c r="E67" s="1">
        <f>RTD(progId,,"BINANCE",$B67,E$3)</f>
        <v>4.5999999999999999E-7</v>
      </c>
      <c r="F67" s="44">
        <f>RTD(progId,,"BINANCE",$B67,F$3)</f>
        <v>9919242</v>
      </c>
      <c r="I67" s="20" t="s">
        <v>354</v>
      </c>
      <c r="J67" s="1">
        <f t="shared" si="2"/>
        <v>0</v>
      </c>
      <c r="K67" s="1">
        <f t="shared" si="2"/>
        <v>0</v>
      </c>
      <c r="L67" s="1">
        <f t="shared" si="2"/>
        <v>1</v>
      </c>
      <c r="M67" s="1">
        <f t="shared" si="2"/>
        <v>0</v>
      </c>
      <c r="N67" s="1">
        <f t="shared" si="3"/>
        <v>1</v>
      </c>
      <c r="O67" s="1" t="str">
        <f t="shared" si="4"/>
        <v/>
      </c>
      <c r="P67" s="1" t="str">
        <f t="shared" si="4"/>
        <v/>
      </c>
      <c r="Q67" s="1" t="str">
        <f t="shared" si="4"/>
        <v>CDT</v>
      </c>
      <c r="R67" s="1" t="str">
        <f t="shared" si="4"/>
        <v/>
      </c>
      <c r="S67" s="1" t="str">
        <f t="shared" si="5"/>
        <v>CDT</v>
      </c>
      <c r="T67" s="1" t="str">
        <f t="shared" si="6"/>
        <v>ETH</v>
      </c>
    </row>
    <row r="68" spans="1:20" x14ac:dyDescent="0.25">
      <c r="A68" s="1" t="s">
        <v>743</v>
      </c>
      <c r="B68" s="1" t="s">
        <v>744</v>
      </c>
      <c r="C68" s="1">
        <f>RTD(progId,,"BINANCE",$B68,C$3)</f>
        <v>0.998</v>
      </c>
      <c r="D68" s="43">
        <f>RTD(progId,,"BINANCE",$B68,D$3)</f>
        <v>-3.79E-3</v>
      </c>
      <c r="E68" s="1">
        <f>RTD(progId,,"BINANCE",$B68,E$3)</f>
        <v>1E-3</v>
      </c>
      <c r="F68" s="44">
        <f>RTD(progId,,"BINANCE",$B68,F$3)</f>
        <v>9495188.8300000001</v>
      </c>
      <c r="I68" s="19" t="s">
        <v>744</v>
      </c>
      <c r="J68" s="1">
        <f t="shared" si="2"/>
        <v>0</v>
      </c>
      <c r="K68" s="1">
        <f t="shared" si="2"/>
        <v>1</v>
      </c>
      <c r="L68" s="1">
        <f t="shared" si="2"/>
        <v>0</v>
      </c>
      <c r="M68" s="1">
        <f t="shared" si="2"/>
        <v>0</v>
      </c>
      <c r="N68" s="1">
        <f t="shared" si="3"/>
        <v>1</v>
      </c>
      <c r="O68" s="1" t="str">
        <f t="shared" si="4"/>
        <v/>
      </c>
      <c r="P68" s="1" t="str">
        <f t="shared" si="4"/>
        <v>TUSD</v>
      </c>
      <c r="Q68" s="1" t="str">
        <f t="shared" si="4"/>
        <v/>
      </c>
      <c r="R68" s="1" t="str">
        <f t="shared" si="4"/>
        <v/>
      </c>
      <c r="S68" s="1" t="str">
        <f t="shared" si="5"/>
        <v>TUSD</v>
      </c>
      <c r="T68" s="1" t="str">
        <f t="shared" si="6"/>
        <v>USDT</v>
      </c>
    </row>
    <row r="69" spans="1:20" x14ac:dyDescent="0.25">
      <c r="A69" s="1" t="s">
        <v>633</v>
      </c>
      <c r="B69" s="1" t="s">
        <v>634</v>
      </c>
      <c r="C69" s="1">
        <f>RTD(progId,,"BINANCE",$B69,C$3)</f>
        <v>2.9660000000000001E-5</v>
      </c>
      <c r="D69" s="43">
        <f>RTD(progId,,"BINANCE",$B69,D$3)</f>
        <v>-1.6799999999999999E-2</v>
      </c>
      <c r="E69" s="1">
        <f>RTD(progId,,"BINANCE",$B69,E$3)</f>
        <v>1.4000000000000001E-7</v>
      </c>
      <c r="F69" s="44">
        <f>RTD(progId,,"BINANCE",$B69,F$3)</f>
        <v>9312848</v>
      </c>
      <c r="I69" s="20" t="s">
        <v>634</v>
      </c>
      <c r="J69" s="1">
        <f t="shared" si="2"/>
        <v>0</v>
      </c>
      <c r="K69" s="1">
        <f t="shared" si="2"/>
        <v>0</v>
      </c>
      <c r="L69" s="1">
        <f t="shared" si="2"/>
        <v>1</v>
      </c>
      <c r="M69" s="1">
        <f t="shared" si="2"/>
        <v>0</v>
      </c>
      <c r="N69" s="1">
        <f t="shared" si="3"/>
        <v>1</v>
      </c>
      <c r="O69" s="1" t="str">
        <f t="shared" si="4"/>
        <v/>
      </c>
      <c r="P69" s="1" t="str">
        <f t="shared" si="4"/>
        <v/>
      </c>
      <c r="Q69" s="1" t="str">
        <f t="shared" si="4"/>
        <v>STORM</v>
      </c>
      <c r="R69" s="1" t="str">
        <f t="shared" si="4"/>
        <v/>
      </c>
      <c r="S69" s="1" t="str">
        <f t="shared" si="5"/>
        <v>STORM</v>
      </c>
      <c r="T69" s="1" t="str">
        <f t="shared" si="6"/>
        <v>ETH</v>
      </c>
    </row>
    <row r="70" spans="1:20" x14ac:dyDescent="0.25">
      <c r="A70" s="1" t="s">
        <v>399</v>
      </c>
      <c r="B70" s="1" t="s">
        <v>400</v>
      </c>
      <c r="C70" s="1">
        <f>RTD(progId,,"BINANCE",$B70,C$3)</f>
        <v>1.279E-5</v>
      </c>
      <c r="D70" s="43">
        <f>RTD(progId,,"BINANCE",$B70,D$3)</f>
        <v>3.9300000000000003E-3</v>
      </c>
      <c r="E70" s="1">
        <f>RTD(progId,,"BINANCE",$B70,E$3)</f>
        <v>2.9999999999999997E-8</v>
      </c>
      <c r="F70" s="44">
        <f>RTD(progId,,"BINANCE",$B70,F$3)</f>
        <v>8037877</v>
      </c>
      <c r="I70" s="19" t="s">
        <v>400</v>
      </c>
      <c r="J70" s="1">
        <f t="shared" si="2"/>
        <v>1</v>
      </c>
      <c r="K70" s="1">
        <f t="shared" si="2"/>
        <v>0</v>
      </c>
      <c r="L70" s="1">
        <f t="shared" si="2"/>
        <v>0</v>
      </c>
      <c r="M70" s="1">
        <f t="shared" si="2"/>
        <v>0</v>
      </c>
      <c r="N70" s="1">
        <f t="shared" si="3"/>
        <v>1</v>
      </c>
      <c r="O70" s="1" t="str">
        <f t="shared" si="4"/>
        <v>MANA</v>
      </c>
      <c r="P70" s="1" t="str">
        <f t="shared" si="4"/>
        <v/>
      </c>
      <c r="Q70" s="1" t="str">
        <f t="shared" si="4"/>
        <v/>
      </c>
      <c r="R70" s="1" t="str">
        <f t="shared" si="4"/>
        <v/>
      </c>
      <c r="S70" s="1" t="str">
        <f t="shared" si="5"/>
        <v>MANA</v>
      </c>
      <c r="T70" s="1" t="str">
        <f t="shared" si="6"/>
        <v>BTC</v>
      </c>
    </row>
    <row r="71" spans="1:20" x14ac:dyDescent="0.25">
      <c r="A71" s="1" t="s">
        <v>395</v>
      </c>
      <c r="B71" s="1" t="s">
        <v>396</v>
      </c>
      <c r="C71" s="1">
        <f>RTD(progId,,"BINANCE",$B71,C$3)</f>
        <v>3.01E-6</v>
      </c>
      <c r="D71" s="43">
        <f>RTD(progId,,"BINANCE",$B71,D$3)</f>
        <v>-3.5139999999999998E-2</v>
      </c>
      <c r="E71" s="1">
        <f>RTD(progId,,"BINANCE",$B71,E$3)</f>
        <v>1E-8</v>
      </c>
      <c r="F71" s="44">
        <f>RTD(progId,,"BINANCE",$B71,F$3)</f>
        <v>9084561</v>
      </c>
      <c r="I71" s="20" t="s">
        <v>396</v>
      </c>
      <c r="J71" s="1">
        <f t="shared" ref="J71:M134" si="7">IF(ISERROR(FIND(J$5,$I71)), 0,1)</f>
        <v>1</v>
      </c>
      <c r="K71" s="1">
        <f t="shared" si="7"/>
        <v>0</v>
      </c>
      <c r="L71" s="1">
        <f t="shared" si="7"/>
        <v>0</v>
      </c>
      <c r="M71" s="1">
        <f t="shared" si="7"/>
        <v>0</v>
      </c>
      <c r="N71" s="1">
        <f t="shared" ref="N71:N134" si="8">SUM(J71:M71)</f>
        <v>1</v>
      </c>
      <c r="O71" s="1" t="str">
        <f t="shared" ref="O71:R134" si="9">IF(LEN(SUBSTITUTE($I71,O$5,""))&lt;LEN($I71),SUBSTITUTE($I71,O$5,""),"")</f>
        <v>FUEL</v>
      </c>
      <c r="P71" s="1" t="str">
        <f t="shared" si="9"/>
        <v/>
      </c>
      <c r="Q71" s="1" t="str">
        <f t="shared" si="9"/>
        <v/>
      </c>
      <c r="R71" s="1" t="str">
        <f t="shared" si="9"/>
        <v/>
      </c>
      <c r="S71" s="1" t="str">
        <f t="shared" ref="S71:S134" si="10">_xlfn.CONCAT(O71,P71,Q71,R71)</f>
        <v>FUEL</v>
      </c>
      <c r="T71" s="1" t="str">
        <f t="shared" ref="T71:T134" si="11">IF(LEN(O71)&lt;1,IF(LEN(P71)&lt;1, IF(LEN(Q71)&lt;1,R$5,Q$5),P$5),O$5)</f>
        <v>BTC</v>
      </c>
    </row>
    <row r="72" spans="1:20" x14ac:dyDescent="0.25">
      <c r="A72" s="1" t="s">
        <v>119</v>
      </c>
      <c r="B72" s="1" t="s">
        <v>120</v>
      </c>
      <c r="C72" s="1">
        <f>RTD(progId,,"BINANCE",$B72,C$3)</f>
        <v>2.3770000000000001E-5</v>
      </c>
      <c r="D72" s="43">
        <f>RTD(progId,,"BINANCE",$B72,D$3)</f>
        <v>-7.9119999999999996E-2</v>
      </c>
      <c r="E72" s="1">
        <f>RTD(progId,,"BINANCE",$B72,E$3)</f>
        <v>8.9999999999999999E-8</v>
      </c>
      <c r="F72" s="44">
        <f>RTD(progId,,"BINANCE",$B72,F$3)</f>
        <v>8256827</v>
      </c>
      <c r="I72" s="19" t="s">
        <v>120</v>
      </c>
      <c r="J72" s="1">
        <f t="shared" si="7"/>
        <v>1</v>
      </c>
      <c r="K72" s="1">
        <f t="shared" si="7"/>
        <v>0</v>
      </c>
      <c r="L72" s="1">
        <f t="shared" si="7"/>
        <v>0</v>
      </c>
      <c r="M72" s="1">
        <f t="shared" si="7"/>
        <v>0</v>
      </c>
      <c r="N72" s="1">
        <f t="shared" si="8"/>
        <v>1</v>
      </c>
      <c r="O72" s="1" t="str">
        <f t="shared" si="9"/>
        <v>LRC</v>
      </c>
      <c r="P72" s="1" t="str">
        <f t="shared" si="9"/>
        <v/>
      </c>
      <c r="Q72" s="1" t="str">
        <f t="shared" si="9"/>
        <v/>
      </c>
      <c r="R72" s="1" t="str">
        <f t="shared" si="9"/>
        <v/>
      </c>
      <c r="S72" s="1" t="str">
        <f t="shared" si="10"/>
        <v>LRC</v>
      </c>
      <c r="T72" s="1" t="str">
        <f t="shared" si="11"/>
        <v>BTC</v>
      </c>
    </row>
    <row r="73" spans="1:20" x14ac:dyDescent="0.25">
      <c r="A73" s="1" t="s">
        <v>205</v>
      </c>
      <c r="B73" s="1" t="s">
        <v>206</v>
      </c>
      <c r="C73" s="1">
        <f>RTD(progId,,"BINANCE",$B73,C$3)</f>
        <v>4.0899999999999998E-6</v>
      </c>
      <c r="D73" s="43">
        <f>RTD(progId,,"BINANCE",$B73,D$3)</f>
        <v>-1.439E-2</v>
      </c>
      <c r="E73" s="1">
        <f>RTD(progId,,"BINANCE",$B73,E$3)</f>
        <v>2E-8</v>
      </c>
      <c r="F73" s="44">
        <f>RTD(progId,,"BINANCE",$B73,F$3)</f>
        <v>7998374</v>
      </c>
      <c r="I73" s="20" t="s">
        <v>206</v>
      </c>
      <c r="J73" s="1">
        <f t="shared" si="7"/>
        <v>1</v>
      </c>
      <c r="K73" s="1">
        <f t="shared" si="7"/>
        <v>0</v>
      </c>
      <c r="L73" s="1">
        <f t="shared" si="7"/>
        <v>0</v>
      </c>
      <c r="M73" s="1">
        <f t="shared" si="7"/>
        <v>0</v>
      </c>
      <c r="N73" s="1">
        <f t="shared" si="8"/>
        <v>1</v>
      </c>
      <c r="O73" s="1" t="str">
        <f t="shared" si="9"/>
        <v>DNT</v>
      </c>
      <c r="P73" s="1" t="str">
        <f t="shared" si="9"/>
        <v/>
      </c>
      <c r="Q73" s="1" t="str">
        <f t="shared" si="9"/>
        <v/>
      </c>
      <c r="R73" s="1" t="str">
        <f t="shared" si="9"/>
        <v/>
      </c>
      <c r="S73" s="1" t="str">
        <f t="shared" si="10"/>
        <v>DNT</v>
      </c>
      <c r="T73" s="1" t="str">
        <f t="shared" si="11"/>
        <v>BTC</v>
      </c>
    </row>
    <row r="74" spans="1:20" x14ac:dyDescent="0.25">
      <c r="A74" s="1" t="s">
        <v>131</v>
      </c>
      <c r="B74" s="1" t="s">
        <v>132</v>
      </c>
      <c r="C74" s="1">
        <f>RTD(progId,,"BINANCE",$B74,C$3)</f>
        <v>1.3001000000000001E-4</v>
      </c>
      <c r="D74" s="43">
        <f>RTD(progId,,"BINANCE",$B74,D$3)</f>
        <v>7.7130000000000004E-2</v>
      </c>
      <c r="E74" s="1">
        <f>RTD(progId,,"BINANCE",$B74,E$3)</f>
        <v>3.3000000000000002E-7</v>
      </c>
      <c r="F74" s="44">
        <f>RTD(progId,,"BINANCE",$B74,F$3)</f>
        <v>7813551</v>
      </c>
      <c r="I74" s="19" t="s">
        <v>132</v>
      </c>
      <c r="J74" s="1">
        <f t="shared" si="7"/>
        <v>1</v>
      </c>
      <c r="K74" s="1">
        <f t="shared" si="7"/>
        <v>0</v>
      </c>
      <c r="L74" s="1">
        <f t="shared" si="7"/>
        <v>0</v>
      </c>
      <c r="M74" s="1">
        <f t="shared" si="7"/>
        <v>0</v>
      </c>
      <c r="N74" s="1">
        <f t="shared" si="8"/>
        <v>1</v>
      </c>
      <c r="O74" s="1" t="str">
        <f t="shared" si="9"/>
        <v>ZRX</v>
      </c>
      <c r="P74" s="1" t="str">
        <f t="shared" si="9"/>
        <v/>
      </c>
      <c r="Q74" s="1" t="str">
        <f t="shared" si="9"/>
        <v/>
      </c>
      <c r="R74" s="1" t="str">
        <f t="shared" si="9"/>
        <v/>
      </c>
      <c r="S74" s="1" t="str">
        <f t="shared" si="10"/>
        <v>ZRX</v>
      </c>
      <c r="T74" s="1" t="str">
        <f t="shared" si="11"/>
        <v>BTC</v>
      </c>
    </row>
    <row r="75" spans="1:20" x14ac:dyDescent="0.25">
      <c r="A75" s="1" t="s">
        <v>351</v>
      </c>
      <c r="B75" s="1" t="s">
        <v>352</v>
      </c>
      <c r="C75" s="1">
        <f>RTD(progId,,"BINANCE",$B75,C$3)</f>
        <v>2.61E-6</v>
      </c>
      <c r="D75" s="43">
        <f>RTD(progId,,"BINANCE",$B75,D$3)</f>
        <v>3.5709999999999999E-2</v>
      </c>
      <c r="E75" s="1">
        <f>RTD(progId,,"BINANCE",$B75,E$3)</f>
        <v>1E-8</v>
      </c>
      <c r="F75" s="44">
        <f>RTD(progId,,"BINANCE",$B75,F$3)</f>
        <v>7543265</v>
      </c>
      <c r="I75" s="20" t="s">
        <v>352</v>
      </c>
      <c r="J75" s="1">
        <f t="shared" si="7"/>
        <v>1</v>
      </c>
      <c r="K75" s="1">
        <f t="shared" si="7"/>
        <v>0</v>
      </c>
      <c r="L75" s="1">
        <f t="shared" si="7"/>
        <v>0</v>
      </c>
      <c r="M75" s="1">
        <f t="shared" si="7"/>
        <v>0</v>
      </c>
      <c r="N75" s="1">
        <f t="shared" si="8"/>
        <v>1</v>
      </c>
      <c r="O75" s="1" t="str">
        <f t="shared" si="9"/>
        <v>CDT</v>
      </c>
      <c r="P75" s="1" t="str">
        <f t="shared" si="9"/>
        <v/>
      </c>
      <c r="Q75" s="1" t="str">
        <f t="shared" si="9"/>
        <v/>
      </c>
      <c r="R75" s="1" t="str">
        <f t="shared" si="9"/>
        <v/>
      </c>
      <c r="S75" s="1" t="str">
        <f t="shared" si="10"/>
        <v>CDT</v>
      </c>
      <c r="T75" s="1" t="str">
        <f t="shared" si="11"/>
        <v>BTC</v>
      </c>
    </row>
    <row r="76" spans="1:20" x14ac:dyDescent="0.25">
      <c r="A76" s="1" t="s">
        <v>783</v>
      </c>
      <c r="B76" s="1" t="s">
        <v>784</v>
      </c>
      <c r="C76" s="1">
        <f>RTD(progId,,"BINANCE",$B76,C$3)</f>
        <v>0.94399999999999995</v>
      </c>
      <c r="D76" s="43">
        <f>RTD(progId,,"BINANCE",$B76,D$3)</f>
        <v>7.5469999999999995E-2</v>
      </c>
      <c r="E76" s="1">
        <f>RTD(progId,,"BINANCE",$B76,E$3)</f>
        <v>2.2000000000000001E-3</v>
      </c>
      <c r="F76" s="44">
        <f>RTD(progId,,"BINANCE",$B76,F$3)</f>
        <v>7777038.3300000001</v>
      </c>
      <c r="I76" s="19" t="s">
        <v>784</v>
      </c>
      <c r="J76" s="1">
        <f t="shared" si="7"/>
        <v>0</v>
      </c>
      <c r="K76" s="1">
        <f t="shared" si="7"/>
        <v>1</v>
      </c>
      <c r="L76" s="1">
        <f t="shared" si="7"/>
        <v>0</v>
      </c>
      <c r="M76" s="1">
        <f t="shared" si="7"/>
        <v>0</v>
      </c>
      <c r="N76" s="1">
        <f t="shared" si="8"/>
        <v>1</v>
      </c>
      <c r="O76" s="1" t="str">
        <f t="shared" si="9"/>
        <v/>
      </c>
      <c r="P76" s="1" t="str">
        <f t="shared" si="9"/>
        <v>ICX</v>
      </c>
      <c r="Q76" s="1" t="str">
        <f t="shared" si="9"/>
        <v/>
      </c>
      <c r="R76" s="1" t="str">
        <f t="shared" si="9"/>
        <v/>
      </c>
      <c r="S76" s="1" t="str">
        <f t="shared" si="10"/>
        <v>ICX</v>
      </c>
      <c r="T76" s="1" t="str">
        <f t="shared" si="11"/>
        <v>USDT</v>
      </c>
    </row>
    <row r="77" spans="1:20" x14ac:dyDescent="0.25">
      <c r="A77" s="1" t="s">
        <v>439</v>
      </c>
      <c r="B77" s="1" t="s">
        <v>440</v>
      </c>
      <c r="C77" s="1">
        <f>RTD(progId,,"BINANCE",$B77,C$3)</f>
        <v>2.9699999999999999E-6</v>
      </c>
      <c r="D77" s="43">
        <f>RTD(progId,,"BINANCE",$B77,D$3)</f>
        <v>-1.316E-2</v>
      </c>
      <c r="E77" s="1">
        <f>RTD(progId,,"BINANCE",$B77,E$3)</f>
        <v>2.9999999999999997E-8</v>
      </c>
      <c r="F77" s="44">
        <f>RTD(progId,,"BINANCE",$B77,F$3)</f>
        <v>6560258</v>
      </c>
      <c r="I77" s="20" t="s">
        <v>440</v>
      </c>
      <c r="J77" s="1">
        <f t="shared" si="7"/>
        <v>1</v>
      </c>
      <c r="K77" s="1">
        <f t="shared" si="7"/>
        <v>0</v>
      </c>
      <c r="L77" s="1">
        <f t="shared" si="7"/>
        <v>0</v>
      </c>
      <c r="M77" s="1">
        <f t="shared" si="7"/>
        <v>0</v>
      </c>
      <c r="N77" s="1">
        <f t="shared" si="8"/>
        <v>1</v>
      </c>
      <c r="O77" s="1" t="str">
        <f t="shared" si="9"/>
        <v>CND</v>
      </c>
      <c r="P77" s="1" t="str">
        <f t="shared" si="9"/>
        <v/>
      </c>
      <c r="Q77" s="1" t="str">
        <f t="shared" si="9"/>
        <v/>
      </c>
      <c r="R77" s="1" t="str">
        <f t="shared" si="9"/>
        <v/>
      </c>
      <c r="S77" s="1" t="str">
        <f t="shared" si="10"/>
        <v>CND</v>
      </c>
      <c r="T77" s="1" t="str">
        <f t="shared" si="11"/>
        <v>BTC</v>
      </c>
    </row>
    <row r="78" spans="1:20" x14ac:dyDescent="0.25">
      <c r="A78" s="1" t="s">
        <v>725</v>
      </c>
      <c r="B78" s="1" t="s">
        <v>726</v>
      </c>
      <c r="C78" s="1">
        <f>RTD(progId,,"BINANCE",$B78,C$3)</f>
        <v>7.2760999999999996</v>
      </c>
      <c r="D78" s="43">
        <f>RTD(progId,,"BINANCE",$B78,D$3)</f>
        <v>5.3679999999999999E-2</v>
      </c>
      <c r="E78" s="1">
        <f>RTD(progId,,"BINANCE",$B78,E$3)</f>
        <v>5.4000000000000003E-3</v>
      </c>
      <c r="F78" s="44">
        <f>RTD(progId,,"BINANCE",$B78,F$3)</f>
        <v>7366092.3300000001</v>
      </c>
      <c r="I78" s="19" t="s">
        <v>726</v>
      </c>
      <c r="J78" s="1">
        <f t="shared" si="7"/>
        <v>0</v>
      </c>
      <c r="K78" s="1">
        <f t="shared" si="7"/>
        <v>1</v>
      </c>
      <c r="L78" s="1">
        <f t="shared" si="7"/>
        <v>0</v>
      </c>
      <c r="M78" s="1">
        <f t="shared" si="7"/>
        <v>0</v>
      </c>
      <c r="N78" s="1">
        <f t="shared" si="8"/>
        <v>1</v>
      </c>
      <c r="O78" s="1" t="str">
        <f t="shared" si="9"/>
        <v/>
      </c>
      <c r="P78" s="1" t="str">
        <f t="shared" si="9"/>
        <v>EOS</v>
      </c>
      <c r="Q78" s="1" t="str">
        <f t="shared" si="9"/>
        <v/>
      </c>
      <c r="R78" s="1" t="str">
        <f t="shared" si="9"/>
        <v/>
      </c>
      <c r="S78" s="1" t="str">
        <f t="shared" si="10"/>
        <v>EOS</v>
      </c>
      <c r="T78" s="1" t="str">
        <f t="shared" si="11"/>
        <v>USDT</v>
      </c>
    </row>
    <row r="79" spans="1:20" x14ac:dyDescent="0.25">
      <c r="A79" s="1" t="s">
        <v>477</v>
      </c>
      <c r="B79" s="1" t="s">
        <v>478</v>
      </c>
      <c r="C79" s="1">
        <f>RTD(progId,,"BINANCE",$B79,C$3)</f>
        <v>1.2640000000000001E-4</v>
      </c>
      <c r="D79" s="43">
        <f>RTD(progId,,"BINANCE",$B79,D$3)</f>
        <v>5.509E-2</v>
      </c>
      <c r="E79" s="1">
        <f>RTD(progId,,"BINANCE",$B79,E$3)</f>
        <v>9.9999999999999995E-8</v>
      </c>
      <c r="F79" s="44">
        <f>RTD(progId,,"BINANCE",$B79,F$3)</f>
        <v>7112947.2300000004</v>
      </c>
      <c r="I79" s="20" t="s">
        <v>478</v>
      </c>
      <c r="J79" s="1">
        <f t="shared" si="7"/>
        <v>1</v>
      </c>
      <c r="K79" s="1">
        <f t="shared" si="7"/>
        <v>0</v>
      </c>
      <c r="L79" s="1">
        <f t="shared" si="7"/>
        <v>0</v>
      </c>
      <c r="M79" s="1">
        <f t="shared" si="7"/>
        <v>0</v>
      </c>
      <c r="N79" s="1">
        <f t="shared" si="8"/>
        <v>1</v>
      </c>
      <c r="O79" s="1" t="str">
        <f t="shared" si="9"/>
        <v>ICX</v>
      </c>
      <c r="P79" s="1" t="str">
        <f t="shared" si="9"/>
        <v/>
      </c>
      <c r="Q79" s="1" t="str">
        <f t="shared" si="9"/>
        <v/>
      </c>
      <c r="R79" s="1" t="str">
        <f t="shared" si="9"/>
        <v/>
      </c>
      <c r="S79" s="1" t="str">
        <f t="shared" si="10"/>
        <v>ICX</v>
      </c>
      <c r="T79" s="1" t="str">
        <f t="shared" si="11"/>
        <v>BTC</v>
      </c>
    </row>
    <row r="80" spans="1:20" x14ac:dyDescent="0.25">
      <c r="A80" s="1" t="s">
        <v>675</v>
      </c>
      <c r="B80" s="1" t="s">
        <v>676</v>
      </c>
      <c r="C80" s="1">
        <f>RTD(progId,,"BINANCE",$B80,C$3)</f>
        <v>9.4900000000000002E-3</v>
      </c>
      <c r="D80" s="43">
        <f>RTD(progId,,"BINANCE",$B80,D$3)</f>
        <v>4.2860000000000002E-2</v>
      </c>
      <c r="E80" s="1">
        <f>RTD(progId,,"BINANCE",$B80,E$3)</f>
        <v>2.0000000000000002E-5</v>
      </c>
      <c r="F80" s="44">
        <f>RTD(progId,,"BINANCE",$B80,F$3)</f>
        <v>6735263.2599999998</v>
      </c>
      <c r="I80" s="19" t="s">
        <v>676</v>
      </c>
      <c r="J80" s="1">
        <f t="shared" si="7"/>
        <v>0</v>
      </c>
      <c r="K80" s="1">
        <f t="shared" si="7"/>
        <v>0</v>
      </c>
      <c r="L80" s="1">
        <f t="shared" si="7"/>
        <v>0</v>
      </c>
      <c r="M80" s="1">
        <f t="shared" si="7"/>
        <v>1</v>
      </c>
      <c r="N80" s="1">
        <f t="shared" si="8"/>
        <v>1</v>
      </c>
      <c r="O80" s="1" t="str">
        <f t="shared" si="9"/>
        <v/>
      </c>
      <c r="P80" s="1" t="str">
        <f t="shared" si="9"/>
        <v/>
      </c>
      <c r="Q80" s="1" t="str">
        <f t="shared" si="9"/>
        <v/>
      </c>
      <c r="R80" s="1" t="str">
        <f t="shared" si="9"/>
        <v>ADA</v>
      </c>
      <c r="S80" s="1" t="str">
        <f t="shared" si="10"/>
        <v>ADA</v>
      </c>
      <c r="T80" s="1" t="str">
        <f t="shared" si="11"/>
        <v>BNB</v>
      </c>
    </row>
    <row r="81" spans="1:20" x14ac:dyDescent="0.25">
      <c r="A81" s="1" t="s">
        <v>461</v>
      </c>
      <c r="B81" s="1" t="s">
        <v>462</v>
      </c>
      <c r="C81" s="1">
        <f>RTD(progId,,"BINANCE",$B81,C$3)</f>
        <v>2.2400000000000002E-6</v>
      </c>
      <c r="D81" s="43">
        <f>RTD(progId,,"BINANCE",$B81,D$3)</f>
        <v>6.132E-2</v>
      </c>
      <c r="E81" s="1">
        <f>RTD(progId,,"BINANCE",$B81,E$3)</f>
        <v>1E-8</v>
      </c>
      <c r="F81" s="44">
        <f>RTD(progId,,"BINANCE",$B81,F$3)</f>
        <v>6472425</v>
      </c>
      <c r="I81" s="20" t="s">
        <v>462</v>
      </c>
      <c r="J81" s="1">
        <f t="shared" si="7"/>
        <v>1</v>
      </c>
      <c r="K81" s="1">
        <f t="shared" si="7"/>
        <v>0</v>
      </c>
      <c r="L81" s="1">
        <f t="shared" si="7"/>
        <v>0</v>
      </c>
      <c r="M81" s="1">
        <f t="shared" si="7"/>
        <v>0</v>
      </c>
      <c r="N81" s="1">
        <f t="shared" si="8"/>
        <v>1</v>
      </c>
      <c r="O81" s="1" t="str">
        <f t="shared" si="9"/>
        <v>TNB</v>
      </c>
      <c r="P81" s="1" t="str">
        <f t="shared" si="9"/>
        <v/>
      </c>
      <c r="Q81" s="1" t="str">
        <f t="shared" si="9"/>
        <v/>
      </c>
      <c r="R81" s="1" t="str">
        <f t="shared" si="9"/>
        <v/>
      </c>
      <c r="S81" s="1" t="str">
        <f t="shared" si="10"/>
        <v>TNB</v>
      </c>
      <c r="T81" s="1" t="str">
        <f t="shared" si="11"/>
        <v>BTC</v>
      </c>
    </row>
    <row r="82" spans="1:20" x14ac:dyDescent="0.25">
      <c r="A82" s="1" t="s">
        <v>653</v>
      </c>
      <c r="B82" s="1" t="s">
        <v>654</v>
      </c>
      <c r="C82" s="1">
        <f>RTD(progId,,"BINANCE",$B82,C$3)</f>
        <v>3.9899999999999999E-6</v>
      </c>
      <c r="D82" s="43">
        <f>RTD(progId,,"BINANCE",$B82,D$3)</f>
        <v>2.5100000000000001E-3</v>
      </c>
      <c r="E82" s="1">
        <f>RTD(progId,,"BINANCE",$B82,E$3)</f>
        <v>1E-8</v>
      </c>
      <c r="F82" s="44">
        <f>RTD(progId,,"BINANCE",$B82,F$3)</f>
        <v>6674529</v>
      </c>
      <c r="I82" s="19" t="s">
        <v>654</v>
      </c>
      <c r="J82" s="1">
        <f t="shared" si="7"/>
        <v>1</v>
      </c>
      <c r="K82" s="1">
        <f t="shared" si="7"/>
        <v>0</v>
      </c>
      <c r="L82" s="1">
        <f t="shared" si="7"/>
        <v>0</v>
      </c>
      <c r="M82" s="1">
        <f t="shared" si="7"/>
        <v>0</v>
      </c>
      <c r="N82" s="1">
        <f t="shared" si="8"/>
        <v>1</v>
      </c>
      <c r="O82" s="1" t="str">
        <f t="shared" si="9"/>
        <v>WPR</v>
      </c>
      <c r="P82" s="1" t="str">
        <f t="shared" si="9"/>
        <v/>
      </c>
      <c r="Q82" s="1" t="str">
        <f t="shared" si="9"/>
        <v/>
      </c>
      <c r="R82" s="1" t="str">
        <f t="shared" si="9"/>
        <v/>
      </c>
      <c r="S82" s="1" t="str">
        <f t="shared" si="10"/>
        <v>WPR</v>
      </c>
      <c r="T82" s="1" t="str">
        <f t="shared" si="11"/>
        <v>BTC</v>
      </c>
    </row>
    <row r="83" spans="1:20" x14ac:dyDescent="0.25">
      <c r="A83" s="1" t="s">
        <v>771</v>
      </c>
      <c r="B83" s="1" t="s">
        <v>772</v>
      </c>
      <c r="C83" s="1">
        <f>RTD(progId,,"BINANCE",$B83,C$3)</f>
        <v>6.7700000000000004E-6</v>
      </c>
      <c r="D83" s="43">
        <f>RTD(progId,,"BINANCE",$B83,D$3)</f>
        <v>4.147E-2</v>
      </c>
      <c r="E83" s="1">
        <f>RTD(progId,,"BINANCE",$B83,E$3)</f>
        <v>2E-8</v>
      </c>
      <c r="F83" s="44">
        <f>RTD(progId,,"BINANCE",$B83,F$3)</f>
        <v>5350423</v>
      </c>
      <c r="I83" s="20" t="s">
        <v>772</v>
      </c>
      <c r="J83" s="1">
        <f t="shared" si="7"/>
        <v>1</v>
      </c>
      <c r="K83" s="1">
        <f t="shared" si="7"/>
        <v>0</v>
      </c>
      <c r="L83" s="1">
        <f t="shared" si="7"/>
        <v>0</v>
      </c>
      <c r="M83" s="1">
        <f t="shared" si="7"/>
        <v>0</v>
      </c>
      <c r="N83" s="1">
        <f t="shared" si="8"/>
        <v>1</v>
      </c>
      <c r="O83" s="1" t="str">
        <f t="shared" si="9"/>
        <v>DATA</v>
      </c>
      <c r="P83" s="1" t="str">
        <f t="shared" si="9"/>
        <v/>
      </c>
      <c r="Q83" s="1" t="str">
        <f t="shared" si="9"/>
        <v/>
      </c>
      <c r="R83" s="1" t="str">
        <f t="shared" si="9"/>
        <v/>
      </c>
      <c r="S83" s="1" t="str">
        <f t="shared" si="10"/>
        <v>DATA</v>
      </c>
      <c r="T83" s="1" t="str">
        <f t="shared" si="11"/>
        <v>BTC</v>
      </c>
    </row>
    <row r="84" spans="1:20" x14ac:dyDescent="0.25">
      <c r="A84" s="1" t="s">
        <v>337</v>
      </c>
      <c r="B84" s="1" t="s">
        <v>338</v>
      </c>
      <c r="C84" s="1">
        <f>RTD(progId,,"BINANCE",$B84,C$3)</f>
        <v>1.9919999999999999E-5</v>
      </c>
      <c r="D84" s="43">
        <f>RTD(progId,,"BINANCE",$B84,D$3)</f>
        <v>-6.9800000000000001E-3</v>
      </c>
      <c r="E84" s="1">
        <f>RTD(progId,,"BINANCE",$B84,E$3)</f>
        <v>4.0000000000000001E-8</v>
      </c>
      <c r="F84" s="44">
        <f>RTD(progId,,"BINANCE",$B84,F$3)</f>
        <v>6358601</v>
      </c>
      <c r="I84" s="19" t="s">
        <v>338</v>
      </c>
      <c r="J84" s="1">
        <f t="shared" si="7"/>
        <v>1</v>
      </c>
      <c r="K84" s="1">
        <f t="shared" si="7"/>
        <v>0</v>
      </c>
      <c r="L84" s="1">
        <f t="shared" si="7"/>
        <v>0</v>
      </c>
      <c r="M84" s="1">
        <f t="shared" si="7"/>
        <v>0</v>
      </c>
      <c r="N84" s="1">
        <f t="shared" si="8"/>
        <v>1</v>
      </c>
      <c r="O84" s="1" t="str">
        <f t="shared" si="9"/>
        <v>BCPT</v>
      </c>
      <c r="P84" s="1" t="str">
        <f t="shared" si="9"/>
        <v/>
      </c>
      <c r="Q84" s="1" t="str">
        <f t="shared" si="9"/>
        <v/>
      </c>
      <c r="R84" s="1" t="str">
        <f t="shared" si="9"/>
        <v/>
      </c>
      <c r="S84" s="1" t="str">
        <f t="shared" si="10"/>
        <v>BCPT</v>
      </c>
      <c r="T84" s="1" t="str">
        <f t="shared" si="11"/>
        <v>BTC</v>
      </c>
    </row>
    <row r="85" spans="1:20" x14ac:dyDescent="0.25">
      <c r="A85" s="1" t="s">
        <v>687</v>
      </c>
      <c r="B85" s="1" t="s">
        <v>688</v>
      </c>
      <c r="C85" s="1">
        <f>RTD(progId,,"BINANCE",$B85,C$3)</f>
        <v>2.016E-5</v>
      </c>
      <c r="D85" s="43">
        <f>RTD(progId,,"BINANCE",$B85,D$3)</f>
        <v>1.49E-3</v>
      </c>
      <c r="E85" s="1">
        <f>RTD(progId,,"BINANCE",$B85,E$3)</f>
        <v>7.0000000000000005E-8</v>
      </c>
      <c r="F85" s="44">
        <f>RTD(progId,,"BINANCE",$B85,F$3)</f>
        <v>6015590</v>
      </c>
      <c r="I85" s="20" t="s">
        <v>688</v>
      </c>
      <c r="J85" s="1">
        <f t="shared" si="7"/>
        <v>1</v>
      </c>
      <c r="K85" s="1">
        <f t="shared" si="7"/>
        <v>0</v>
      </c>
      <c r="L85" s="1">
        <f t="shared" si="7"/>
        <v>0</v>
      </c>
      <c r="M85" s="1">
        <f t="shared" si="7"/>
        <v>0</v>
      </c>
      <c r="N85" s="1">
        <f t="shared" si="8"/>
        <v>1</v>
      </c>
      <c r="O85" s="1" t="str">
        <f t="shared" si="9"/>
        <v>LOOM</v>
      </c>
      <c r="P85" s="1" t="str">
        <f t="shared" si="9"/>
        <v/>
      </c>
      <c r="Q85" s="1" t="str">
        <f t="shared" si="9"/>
        <v/>
      </c>
      <c r="R85" s="1" t="str">
        <f t="shared" si="9"/>
        <v/>
      </c>
      <c r="S85" s="1" t="str">
        <f t="shared" si="10"/>
        <v>LOOM</v>
      </c>
      <c r="T85" s="1" t="str">
        <f t="shared" si="11"/>
        <v>BTC</v>
      </c>
    </row>
    <row r="86" spans="1:20" x14ac:dyDescent="0.25">
      <c r="A86" s="1" t="s">
        <v>839</v>
      </c>
      <c r="B86" s="1" t="s">
        <v>840</v>
      </c>
      <c r="C86" s="1">
        <f>RTD(progId,,"BINANCE",$B86,C$3)</f>
        <v>8.1009999999999999E-5</v>
      </c>
      <c r="D86" s="43">
        <f>RTD(progId,,"BINANCE",$B86,D$3)</f>
        <v>3.2579999999999998E-2</v>
      </c>
      <c r="E86" s="1">
        <f>RTD(progId,,"BINANCE",$B86,E$3)</f>
        <v>9.5000000000000001E-7</v>
      </c>
      <c r="F86" s="44">
        <f>RTD(progId,,"BINANCE",$B86,F$3)</f>
        <v>5228055</v>
      </c>
      <c r="I86" s="19" t="s">
        <v>840</v>
      </c>
      <c r="J86" s="1">
        <f t="shared" si="7"/>
        <v>0</v>
      </c>
      <c r="K86" s="1">
        <f t="shared" si="7"/>
        <v>0</v>
      </c>
      <c r="L86" s="1">
        <f t="shared" si="7"/>
        <v>1</v>
      </c>
      <c r="M86" s="1">
        <f t="shared" si="7"/>
        <v>0</v>
      </c>
      <c r="N86" s="1">
        <f t="shared" si="8"/>
        <v>1</v>
      </c>
      <c r="O86" s="1" t="str">
        <f t="shared" si="9"/>
        <v/>
      </c>
      <c r="P86" s="1" t="str">
        <f t="shared" si="9"/>
        <v/>
      </c>
      <c r="Q86" s="1" t="str">
        <f t="shared" si="9"/>
        <v>DOCK</v>
      </c>
      <c r="R86" s="1" t="str">
        <f t="shared" si="9"/>
        <v/>
      </c>
      <c r="S86" s="1" t="str">
        <f t="shared" si="10"/>
        <v>DOCK</v>
      </c>
      <c r="T86" s="1" t="str">
        <f t="shared" si="11"/>
        <v>ETH</v>
      </c>
    </row>
    <row r="87" spans="1:20" x14ac:dyDescent="0.25">
      <c r="A87" s="1" t="s">
        <v>601</v>
      </c>
      <c r="B87" s="1" t="s">
        <v>602</v>
      </c>
      <c r="C87" s="1">
        <f>RTD(progId,,"BINANCE",$B87,C$3)</f>
        <v>3.32E-6</v>
      </c>
      <c r="D87" s="43">
        <f>RTD(progId,,"BINANCE",$B87,D$3)</f>
        <v>6.0099999999999997E-3</v>
      </c>
      <c r="E87" s="1">
        <f>RTD(progId,,"BINANCE",$B87,E$3)</f>
        <v>2E-8</v>
      </c>
      <c r="F87" s="44">
        <f>RTD(progId,,"BINANCE",$B87,F$3)</f>
        <v>5461182</v>
      </c>
      <c r="I87" s="20" t="s">
        <v>602</v>
      </c>
      <c r="J87" s="1">
        <f t="shared" si="7"/>
        <v>1</v>
      </c>
      <c r="K87" s="1">
        <f t="shared" si="7"/>
        <v>0</v>
      </c>
      <c r="L87" s="1">
        <f t="shared" si="7"/>
        <v>0</v>
      </c>
      <c r="M87" s="1">
        <f t="shared" si="7"/>
        <v>0</v>
      </c>
      <c r="N87" s="1">
        <f t="shared" si="8"/>
        <v>1</v>
      </c>
      <c r="O87" s="1" t="str">
        <f t="shared" si="9"/>
        <v>RPX</v>
      </c>
      <c r="P87" s="1" t="str">
        <f t="shared" si="9"/>
        <v/>
      </c>
      <c r="Q87" s="1" t="str">
        <f t="shared" si="9"/>
        <v/>
      </c>
      <c r="R87" s="1" t="str">
        <f t="shared" si="9"/>
        <v/>
      </c>
      <c r="S87" s="1" t="str">
        <f t="shared" si="10"/>
        <v>RPX</v>
      </c>
      <c r="T87" s="1" t="str">
        <f t="shared" si="11"/>
        <v>BTC</v>
      </c>
    </row>
    <row r="88" spans="1:20" x14ac:dyDescent="0.25">
      <c r="A88" s="1" t="s">
        <v>427</v>
      </c>
      <c r="B88" s="1" t="s">
        <v>428</v>
      </c>
      <c r="C88" s="1">
        <f>RTD(progId,,"BINANCE",$B88,C$3)</f>
        <v>1.502E-5</v>
      </c>
      <c r="D88" s="43">
        <f>RTD(progId,,"BINANCE",$B88,D$3)</f>
        <v>6.5019999999999994E-2</v>
      </c>
      <c r="E88" s="1">
        <f>RTD(progId,,"BINANCE",$B88,E$3)</f>
        <v>2.9999999999999997E-8</v>
      </c>
      <c r="F88" s="44">
        <f>RTD(progId,,"BINANCE",$B88,F$3)</f>
        <v>5128310</v>
      </c>
      <c r="I88" s="19" t="s">
        <v>428</v>
      </c>
      <c r="J88" s="1">
        <f t="shared" si="7"/>
        <v>1</v>
      </c>
      <c r="K88" s="1">
        <f t="shared" si="7"/>
        <v>0</v>
      </c>
      <c r="L88" s="1">
        <f t="shared" si="7"/>
        <v>0</v>
      </c>
      <c r="M88" s="1">
        <f t="shared" si="7"/>
        <v>0</v>
      </c>
      <c r="N88" s="1">
        <f t="shared" si="8"/>
        <v>1</v>
      </c>
      <c r="O88" s="1" t="str">
        <f t="shared" si="9"/>
        <v>CMT</v>
      </c>
      <c r="P88" s="1" t="str">
        <f t="shared" si="9"/>
        <v/>
      </c>
      <c r="Q88" s="1" t="str">
        <f t="shared" si="9"/>
        <v/>
      </c>
      <c r="R88" s="1" t="str">
        <f t="shared" si="9"/>
        <v/>
      </c>
      <c r="S88" s="1" t="str">
        <f t="shared" si="10"/>
        <v>CMT</v>
      </c>
      <c r="T88" s="1" t="str">
        <f t="shared" si="11"/>
        <v>BTC</v>
      </c>
    </row>
    <row r="89" spans="1:20" x14ac:dyDescent="0.25">
      <c r="A89" s="1" t="s">
        <v>259</v>
      </c>
      <c r="B89" s="1" t="s">
        <v>260</v>
      </c>
      <c r="C89" s="1">
        <f>RTD(progId,,"BINANCE",$B89,C$3)</f>
        <v>1.05806E-3</v>
      </c>
      <c r="D89" s="43">
        <f>RTD(progId,,"BINANCE",$B89,D$3)</f>
        <v>-1.162E-2</v>
      </c>
      <c r="E89" s="1">
        <f>RTD(progId,,"BINANCE",$B89,E$3)</f>
        <v>1.9400000000000001E-6</v>
      </c>
      <c r="F89" s="44">
        <f>RTD(progId,,"BINANCE",$B89,F$3)</f>
        <v>5081607</v>
      </c>
      <c r="I89" s="20" t="s">
        <v>260</v>
      </c>
      <c r="J89" s="1">
        <f t="shared" si="7"/>
        <v>0</v>
      </c>
      <c r="K89" s="1">
        <f t="shared" si="7"/>
        <v>0</v>
      </c>
      <c r="L89" s="1">
        <f t="shared" si="7"/>
        <v>1</v>
      </c>
      <c r="M89" s="1">
        <f t="shared" si="7"/>
        <v>0</v>
      </c>
      <c r="N89" s="1">
        <f t="shared" si="8"/>
        <v>1</v>
      </c>
      <c r="O89" s="1" t="str">
        <f t="shared" si="9"/>
        <v/>
      </c>
      <c r="P89" s="1" t="str">
        <f t="shared" si="9"/>
        <v/>
      </c>
      <c r="Q89" s="1" t="str">
        <f t="shared" si="9"/>
        <v>XRP</v>
      </c>
      <c r="R89" s="1" t="str">
        <f t="shared" si="9"/>
        <v/>
      </c>
      <c r="S89" s="1" t="str">
        <f t="shared" si="10"/>
        <v>XRP</v>
      </c>
      <c r="T89" s="1" t="str">
        <f t="shared" si="11"/>
        <v>ETH</v>
      </c>
    </row>
    <row r="90" spans="1:20" x14ac:dyDescent="0.25">
      <c r="A90" s="1" t="s">
        <v>139</v>
      </c>
      <c r="B90" s="1" t="s">
        <v>140</v>
      </c>
      <c r="C90" s="1">
        <f>RTD(progId,,"BINANCE",$B90,C$3)</f>
        <v>4.0400000000000003E-6</v>
      </c>
      <c r="D90" s="43">
        <f>RTD(progId,,"BINANCE",$B90,D$3)</f>
        <v>4.9800000000000001E-3</v>
      </c>
      <c r="E90" s="1">
        <f>RTD(progId,,"BINANCE",$B90,E$3)</f>
        <v>2E-8</v>
      </c>
      <c r="F90" s="44">
        <f>RTD(progId,,"BINANCE",$B90,F$3)</f>
        <v>5346499</v>
      </c>
      <c r="I90" s="19" t="s">
        <v>140</v>
      </c>
      <c r="J90" s="1">
        <f t="shared" si="7"/>
        <v>1</v>
      </c>
      <c r="K90" s="1">
        <f t="shared" si="7"/>
        <v>0</v>
      </c>
      <c r="L90" s="1">
        <f t="shared" si="7"/>
        <v>0</v>
      </c>
      <c r="M90" s="1">
        <f t="shared" si="7"/>
        <v>0</v>
      </c>
      <c r="N90" s="1">
        <f t="shared" si="8"/>
        <v>1</v>
      </c>
      <c r="O90" s="1" t="str">
        <f t="shared" si="9"/>
        <v>SNGLS</v>
      </c>
      <c r="P90" s="1" t="str">
        <f t="shared" si="9"/>
        <v/>
      </c>
      <c r="Q90" s="1" t="str">
        <f t="shared" si="9"/>
        <v/>
      </c>
      <c r="R90" s="1" t="str">
        <f t="shared" si="9"/>
        <v/>
      </c>
      <c r="S90" s="1" t="str">
        <f t="shared" si="10"/>
        <v>SNGLS</v>
      </c>
      <c r="T90" s="1" t="str">
        <f t="shared" si="11"/>
        <v>BTC</v>
      </c>
    </row>
    <row r="91" spans="1:20" x14ac:dyDescent="0.25">
      <c r="A91" s="1" t="s">
        <v>189</v>
      </c>
      <c r="B91" s="1" t="s">
        <v>190</v>
      </c>
      <c r="C91" s="1">
        <f>RTD(progId,,"BINANCE",$B91,C$3)</f>
        <v>9.7440000000000005E-4</v>
      </c>
      <c r="D91" s="43">
        <f>RTD(progId,,"BINANCE",$B91,D$3)</f>
        <v>3.5819999999999998E-2</v>
      </c>
      <c r="E91" s="1">
        <f>RTD(progId,,"BINANCE",$B91,E$3)</f>
        <v>9.9999999999999995E-8</v>
      </c>
      <c r="F91" s="44">
        <f>RTD(progId,,"BINANCE",$B91,F$3)</f>
        <v>5746839.9800000004</v>
      </c>
      <c r="I91" s="20" t="s">
        <v>190</v>
      </c>
      <c r="J91" s="1">
        <f t="shared" si="7"/>
        <v>1</v>
      </c>
      <c r="K91" s="1">
        <f t="shared" si="7"/>
        <v>0</v>
      </c>
      <c r="L91" s="1">
        <f t="shared" si="7"/>
        <v>0</v>
      </c>
      <c r="M91" s="1">
        <f t="shared" si="7"/>
        <v>0</v>
      </c>
      <c r="N91" s="1">
        <f t="shared" si="8"/>
        <v>1</v>
      </c>
      <c r="O91" s="1" t="str">
        <f t="shared" si="9"/>
        <v>EOS</v>
      </c>
      <c r="P91" s="1" t="str">
        <f t="shared" si="9"/>
        <v/>
      </c>
      <c r="Q91" s="1" t="str">
        <f t="shared" si="9"/>
        <v/>
      </c>
      <c r="R91" s="1" t="str">
        <f t="shared" si="9"/>
        <v/>
      </c>
      <c r="S91" s="1" t="str">
        <f t="shared" si="10"/>
        <v>EOS</v>
      </c>
      <c r="T91" s="1" t="str">
        <f t="shared" si="11"/>
        <v>BTC</v>
      </c>
    </row>
    <row r="92" spans="1:20" x14ac:dyDescent="0.25">
      <c r="A92" s="1" t="s">
        <v>267</v>
      </c>
      <c r="B92" s="1" t="s">
        <v>268</v>
      </c>
      <c r="C92" s="1">
        <f>RTD(progId,,"BINANCE",$B92,C$3)</f>
        <v>1.1784E-4</v>
      </c>
      <c r="D92" s="43">
        <f>RTD(progId,,"BINANCE",$B92,D$3)</f>
        <v>-8.9899999999999997E-3</v>
      </c>
      <c r="E92" s="1">
        <f>RTD(progId,,"BINANCE",$B92,E$3)</f>
        <v>3.7E-7</v>
      </c>
      <c r="F92" s="44">
        <f>RTD(progId,,"BINANCE",$B92,F$3)</f>
        <v>5357725</v>
      </c>
      <c r="I92" s="19" t="s">
        <v>268</v>
      </c>
      <c r="J92" s="1">
        <f t="shared" si="7"/>
        <v>0</v>
      </c>
      <c r="K92" s="1">
        <f t="shared" si="7"/>
        <v>0</v>
      </c>
      <c r="L92" s="1">
        <f t="shared" si="7"/>
        <v>1</v>
      </c>
      <c r="M92" s="1">
        <f t="shared" si="7"/>
        <v>0</v>
      </c>
      <c r="N92" s="1">
        <f t="shared" si="8"/>
        <v>1</v>
      </c>
      <c r="O92" s="1" t="str">
        <f t="shared" si="9"/>
        <v/>
      </c>
      <c r="P92" s="1" t="str">
        <f t="shared" si="9"/>
        <v/>
      </c>
      <c r="Q92" s="1" t="str">
        <f t="shared" si="9"/>
        <v>ENJ</v>
      </c>
      <c r="R92" s="1" t="str">
        <f t="shared" si="9"/>
        <v/>
      </c>
      <c r="S92" s="1" t="str">
        <f t="shared" si="10"/>
        <v>ENJ</v>
      </c>
      <c r="T92" s="1" t="str">
        <f t="shared" si="11"/>
        <v>ETH</v>
      </c>
    </row>
    <row r="93" spans="1:20" x14ac:dyDescent="0.25">
      <c r="A93" s="1" t="s">
        <v>647</v>
      </c>
      <c r="B93" s="1" t="s">
        <v>648</v>
      </c>
      <c r="C93" s="1">
        <f>RTD(progId,,"BINANCE",$B93,C$3)</f>
        <v>1.6770000000000001E-4</v>
      </c>
      <c r="D93" s="43">
        <f>RTD(progId,,"BINANCE",$B93,D$3)</f>
        <v>0.12358</v>
      </c>
      <c r="E93" s="1">
        <f>RTD(progId,,"BINANCE",$B93,E$3)</f>
        <v>4.9999999999999998E-7</v>
      </c>
      <c r="F93" s="44">
        <f>RTD(progId,,"BINANCE",$B93,F$3)</f>
        <v>4754127.7300000004</v>
      </c>
      <c r="I93" s="20" t="s">
        <v>648</v>
      </c>
      <c r="J93" s="1">
        <f t="shared" si="7"/>
        <v>1</v>
      </c>
      <c r="K93" s="1">
        <f t="shared" si="7"/>
        <v>0</v>
      </c>
      <c r="L93" s="1">
        <f t="shared" si="7"/>
        <v>0</v>
      </c>
      <c r="M93" s="1">
        <f t="shared" si="7"/>
        <v>0</v>
      </c>
      <c r="N93" s="1">
        <f t="shared" si="8"/>
        <v>1</v>
      </c>
      <c r="O93" s="1" t="str">
        <f t="shared" si="9"/>
        <v>WAN</v>
      </c>
      <c r="P93" s="1" t="str">
        <f t="shared" si="9"/>
        <v/>
      </c>
      <c r="Q93" s="1" t="str">
        <f t="shared" si="9"/>
        <v/>
      </c>
      <c r="R93" s="1" t="str">
        <f t="shared" si="9"/>
        <v/>
      </c>
      <c r="S93" s="1" t="str">
        <f t="shared" si="10"/>
        <v>WAN</v>
      </c>
      <c r="T93" s="1" t="str">
        <f t="shared" si="11"/>
        <v>BTC</v>
      </c>
    </row>
    <row r="94" spans="1:20" x14ac:dyDescent="0.25">
      <c r="A94" s="1" t="s">
        <v>657</v>
      </c>
      <c r="B94" s="1" t="s">
        <v>658</v>
      </c>
      <c r="C94" s="1">
        <f>RTD(progId,,"BINANCE",$B94,C$3)</f>
        <v>6.19E-6</v>
      </c>
      <c r="D94" s="43">
        <f>RTD(progId,,"BINANCE",$B94,D$3)</f>
        <v>-1.6100000000000001E-3</v>
      </c>
      <c r="E94" s="1">
        <f>RTD(progId,,"BINANCE",$B94,E$3)</f>
        <v>1E-8</v>
      </c>
      <c r="F94" s="44">
        <f>RTD(progId,,"BINANCE",$B94,F$3)</f>
        <v>4832589</v>
      </c>
      <c r="I94" s="19" t="s">
        <v>658</v>
      </c>
      <c r="J94" s="1">
        <f t="shared" si="7"/>
        <v>1</v>
      </c>
      <c r="K94" s="1">
        <f t="shared" si="7"/>
        <v>0</v>
      </c>
      <c r="L94" s="1">
        <f t="shared" si="7"/>
        <v>0</v>
      </c>
      <c r="M94" s="1">
        <f t="shared" si="7"/>
        <v>0</v>
      </c>
      <c r="N94" s="1">
        <f t="shared" si="8"/>
        <v>1</v>
      </c>
      <c r="O94" s="1" t="str">
        <f t="shared" si="9"/>
        <v>QLC</v>
      </c>
      <c r="P94" s="1" t="str">
        <f t="shared" si="9"/>
        <v/>
      </c>
      <c r="Q94" s="1" t="str">
        <f t="shared" si="9"/>
        <v/>
      </c>
      <c r="R94" s="1" t="str">
        <f t="shared" si="9"/>
        <v/>
      </c>
      <c r="S94" s="1" t="str">
        <f t="shared" si="10"/>
        <v>QLC</v>
      </c>
      <c r="T94" s="1" t="str">
        <f t="shared" si="11"/>
        <v>BTC</v>
      </c>
    </row>
    <row r="95" spans="1:20" x14ac:dyDescent="0.25">
      <c r="A95" s="1" t="s">
        <v>233</v>
      </c>
      <c r="B95" s="1" t="s">
        <v>234</v>
      </c>
      <c r="C95" s="1">
        <f>RTD(progId,,"BINANCE",$B95,C$3)</f>
        <v>6.3600000000000001E-6</v>
      </c>
      <c r="D95" s="43">
        <f>RTD(progId,,"BINANCE",$B95,D$3)</f>
        <v>-3.3430000000000001E-2</v>
      </c>
      <c r="E95" s="1">
        <f>RTD(progId,,"BINANCE",$B95,E$3)</f>
        <v>2.9999999999999997E-8</v>
      </c>
      <c r="F95" s="44">
        <f>RTD(progId,,"BINANCE",$B95,F$3)</f>
        <v>4900609</v>
      </c>
      <c r="I95" s="20" t="s">
        <v>234</v>
      </c>
      <c r="J95" s="1">
        <f t="shared" si="7"/>
        <v>1</v>
      </c>
      <c r="K95" s="1">
        <f t="shared" si="7"/>
        <v>0</v>
      </c>
      <c r="L95" s="1">
        <f t="shared" si="7"/>
        <v>0</v>
      </c>
      <c r="M95" s="1">
        <f t="shared" si="7"/>
        <v>0</v>
      </c>
      <c r="N95" s="1">
        <f t="shared" si="8"/>
        <v>1</v>
      </c>
      <c r="O95" s="1" t="str">
        <f t="shared" si="9"/>
        <v>REQ</v>
      </c>
      <c r="P95" s="1" t="str">
        <f t="shared" si="9"/>
        <v/>
      </c>
      <c r="Q95" s="1" t="str">
        <f t="shared" si="9"/>
        <v/>
      </c>
      <c r="R95" s="1" t="str">
        <f t="shared" si="9"/>
        <v/>
      </c>
      <c r="S95" s="1" t="str">
        <f t="shared" si="10"/>
        <v>REQ</v>
      </c>
      <c r="T95" s="1" t="str">
        <f t="shared" si="11"/>
        <v>BTC</v>
      </c>
    </row>
    <row r="96" spans="1:20" x14ac:dyDescent="0.25">
      <c r="A96" s="1" t="s">
        <v>365</v>
      </c>
      <c r="B96" s="1" t="s">
        <v>366</v>
      </c>
      <c r="C96" s="1">
        <f>RTD(progId,,"BINANCE",$B96,C$3)</f>
        <v>3.4090000000000001E-5</v>
      </c>
      <c r="D96" s="43">
        <f>RTD(progId,,"BINANCE",$B96,D$3)</f>
        <v>1.2109999999999999E-2</v>
      </c>
      <c r="E96" s="1">
        <f>RTD(progId,,"BINANCE",$B96,E$3)</f>
        <v>1.9000000000000001E-7</v>
      </c>
      <c r="F96" s="44">
        <f>RTD(progId,,"BINANCE",$B96,F$3)</f>
        <v>4704788</v>
      </c>
      <c r="I96" s="19" t="s">
        <v>366</v>
      </c>
      <c r="J96" s="1">
        <f t="shared" si="7"/>
        <v>0</v>
      </c>
      <c r="K96" s="1">
        <f t="shared" si="7"/>
        <v>0</v>
      </c>
      <c r="L96" s="1">
        <f t="shared" si="7"/>
        <v>1</v>
      </c>
      <c r="M96" s="1">
        <f t="shared" si="7"/>
        <v>0</v>
      </c>
      <c r="N96" s="1">
        <f t="shared" si="8"/>
        <v>1</v>
      </c>
      <c r="O96" s="1" t="str">
        <f t="shared" si="9"/>
        <v/>
      </c>
      <c r="P96" s="1" t="str">
        <f t="shared" si="9"/>
        <v/>
      </c>
      <c r="Q96" s="1" t="str">
        <f t="shared" si="9"/>
        <v>POE</v>
      </c>
      <c r="R96" s="1" t="str">
        <f t="shared" si="9"/>
        <v/>
      </c>
      <c r="S96" s="1" t="str">
        <f t="shared" si="10"/>
        <v>POE</v>
      </c>
      <c r="T96" s="1" t="str">
        <f t="shared" si="11"/>
        <v>ETH</v>
      </c>
    </row>
    <row r="97" spans="1:20" x14ac:dyDescent="0.25">
      <c r="A97" s="1" t="s">
        <v>153</v>
      </c>
      <c r="B97" s="1" t="s">
        <v>154</v>
      </c>
      <c r="C97" s="1">
        <f>RTD(progId,,"BINANCE",$B97,C$3)</f>
        <v>5.41E-5</v>
      </c>
      <c r="D97" s="43">
        <f>RTD(progId,,"BINANCE",$B97,D$3)</f>
        <v>4.2279999999999998E-2</v>
      </c>
      <c r="E97" s="1">
        <f>RTD(progId,,"BINANCE",$B97,E$3)</f>
        <v>1.9000000000000001E-7</v>
      </c>
      <c r="F97" s="44">
        <f>RTD(progId,,"BINANCE",$B97,F$3)</f>
        <v>4793050</v>
      </c>
      <c r="I97" s="20" t="s">
        <v>154</v>
      </c>
      <c r="J97" s="1">
        <f t="shared" si="7"/>
        <v>0</v>
      </c>
      <c r="K97" s="1">
        <f t="shared" si="7"/>
        <v>0</v>
      </c>
      <c r="L97" s="1">
        <f t="shared" si="7"/>
        <v>1</v>
      </c>
      <c r="M97" s="1">
        <f t="shared" si="7"/>
        <v>0</v>
      </c>
      <c r="N97" s="1">
        <f t="shared" si="8"/>
        <v>1</v>
      </c>
      <c r="O97" s="1" t="str">
        <f t="shared" si="9"/>
        <v/>
      </c>
      <c r="P97" s="1" t="str">
        <f t="shared" si="9"/>
        <v/>
      </c>
      <c r="Q97" s="1" t="str">
        <f t="shared" si="9"/>
        <v>FUN</v>
      </c>
      <c r="R97" s="1" t="str">
        <f t="shared" si="9"/>
        <v/>
      </c>
      <c r="S97" s="1" t="str">
        <f t="shared" si="10"/>
        <v>FUN</v>
      </c>
      <c r="T97" s="1" t="str">
        <f t="shared" si="11"/>
        <v>ETH</v>
      </c>
    </row>
    <row r="98" spans="1:20" x14ac:dyDescent="0.25">
      <c r="A98" s="1" t="s">
        <v>641</v>
      </c>
      <c r="B98" s="1" t="s">
        <v>642</v>
      </c>
      <c r="C98" s="1">
        <f>RTD(progId,,"BINANCE",$B98,C$3)</f>
        <v>2.0429999999999999E-5</v>
      </c>
      <c r="D98" s="43">
        <f>RTD(progId,,"BINANCE",$B98,D$3)</f>
        <v>9.8600000000000007E-3</v>
      </c>
      <c r="E98" s="1">
        <f>RTD(progId,,"BINANCE",$B98,E$3)</f>
        <v>5.9999999999999995E-8</v>
      </c>
      <c r="F98" s="44">
        <f>RTD(progId,,"BINANCE",$B98,F$3)</f>
        <v>4734572</v>
      </c>
      <c r="I98" s="19" t="s">
        <v>642</v>
      </c>
      <c r="J98" s="1">
        <f t="shared" si="7"/>
        <v>1</v>
      </c>
      <c r="K98" s="1">
        <f t="shared" si="7"/>
        <v>0</v>
      </c>
      <c r="L98" s="1">
        <f t="shared" si="7"/>
        <v>0</v>
      </c>
      <c r="M98" s="1">
        <f t="shared" si="7"/>
        <v>0</v>
      </c>
      <c r="N98" s="1">
        <f t="shared" si="8"/>
        <v>1</v>
      </c>
      <c r="O98" s="1" t="str">
        <f t="shared" si="9"/>
        <v>XEM</v>
      </c>
      <c r="P98" s="1" t="str">
        <f t="shared" si="9"/>
        <v/>
      </c>
      <c r="Q98" s="1" t="str">
        <f t="shared" si="9"/>
        <v/>
      </c>
      <c r="R98" s="1" t="str">
        <f t="shared" si="9"/>
        <v/>
      </c>
      <c r="S98" s="1" t="str">
        <f t="shared" si="10"/>
        <v>XEM</v>
      </c>
      <c r="T98" s="1" t="str">
        <f t="shared" si="11"/>
        <v>BTC</v>
      </c>
    </row>
    <row r="99" spans="1:20" x14ac:dyDescent="0.25">
      <c r="A99" s="1" t="s">
        <v>623</v>
      </c>
      <c r="B99" s="1" t="s">
        <v>624</v>
      </c>
      <c r="C99" s="1">
        <f>RTD(progId,,"BINANCE",$B99,C$3)</f>
        <v>4.1780000000000003E-3</v>
      </c>
      <c r="D99" s="43">
        <f>RTD(progId,,"BINANCE",$B99,D$3)</f>
        <v>9.7619999999999998E-2</v>
      </c>
      <c r="E99" s="1">
        <f>RTD(progId,,"BINANCE",$B99,E$3)</f>
        <v>3.6000000000000001E-5</v>
      </c>
      <c r="F99" s="44">
        <f>RTD(progId,,"BINANCE",$B99,F$3)</f>
        <v>4490082</v>
      </c>
      <c r="I99" s="20" t="s">
        <v>624</v>
      </c>
      <c r="J99" s="1">
        <f t="shared" si="7"/>
        <v>0</v>
      </c>
      <c r="K99" s="1">
        <f t="shared" si="7"/>
        <v>0</v>
      </c>
      <c r="L99" s="1">
        <f t="shared" si="7"/>
        <v>0</v>
      </c>
      <c r="M99" s="1">
        <f t="shared" si="7"/>
        <v>1</v>
      </c>
      <c r="N99" s="1">
        <f t="shared" si="8"/>
        <v>1</v>
      </c>
      <c r="O99" s="1" t="str">
        <f t="shared" si="9"/>
        <v/>
      </c>
      <c r="P99" s="1" t="str">
        <f t="shared" si="9"/>
        <v/>
      </c>
      <c r="Q99" s="1" t="str">
        <f t="shared" si="9"/>
        <v/>
      </c>
      <c r="R99" s="1" t="str">
        <f t="shared" si="9"/>
        <v>ZIL</v>
      </c>
      <c r="S99" s="1" t="str">
        <f t="shared" si="10"/>
        <v>ZIL</v>
      </c>
      <c r="T99" s="1" t="str">
        <f t="shared" si="11"/>
        <v>BNB</v>
      </c>
    </row>
    <row r="100" spans="1:20" x14ac:dyDescent="0.25">
      <c r="A100" s="1" t="s">
        <v>331</v>
      </c>
      <c r="B100" s="1" t="s">
        <v>332</v>
      </c>
      <c r="C100" s="1">
        <f>RTD(progId,,"BINANCE",$B100,C$3)</f>
        <v>3.5580000000000002E-5</v>
      </c>
      <c r="D100" s="43">
        <f>RTD(progId,,"BINANCE",$B100,D$3)</f>
        <v>4.8689999999999997E-2</v>
      </c>
      <c r="E100" s="1">
        <f>RTD(progId,,"BINANCE",$B100,E$3)</f>
        <v>1.6999999999999999E-7</v>
      </c>
      <c r="F100" s="44">
        <f>RTD(progId,,"BINANCE",$B100,F$3)</f>
        <v>4175829</v>
      </c>
      <c r="I100" s="19" t="s">
        <v>332</v>
      </c>
      <c r="J100" s="1">
        <f t="shared" si="7"/>
        <v>1</v>
      </c>
      <c r="K100" s="1">
        <f t="shared" si="7"/>
        <v>0</v>
      </c>
      <c r="L100" s="1">
        <f t="shared" si="7"/>
        <v>0</v>
      </c>
      <c r="M100" s="1">
        <f t="shared" si="7"/>
        <v>0</v>
      </c>
      <c r="N100" s="1">
        <f t="shared" si="8"/>
        <v>1</v>
      </c>
      <c r="O100" s="1" t="str">
        <f t="shared" si="9"/>
        <v>BAT</v>
      </c>
      <c r="P100" s="1" t="str">
        <f t="shared" si="9"/>
        <v/>
      </c>
      <c r="Q100" s="1" t="str">
        <f t="shared" si="9"/>
        <v/>
      </c>
      <c r="R100" s="1" t="str">
        <f t="shared" si="9"/>
        <v/>
      </c>
      <c r="S100" s="1" t="str">
        <f t="shared" si="10"/>
        <v>BAT</v>
      </c>
      <c r="T100" s="1" t="str">
        <f t="shared" si="11"/>
        <v>BTC</v>
      </c>
    </row>
    <row r="101" spans="1:20" x14ac:dyDescent="0.25">
      <c r="A101" s="1" t="s">
        <v>435</v>
      </c>
      <c r="B101" s="1" t="s">
        <v>436</v>
      </c>
      <c r="C101" s="1">
        <f>RTD(progId,,"BINANCE",$B101,C$3)</f>
        <v>6.1337000000000002E-4</v>
      </c>
      <c r="D101" s="43">
        <f>RTD(progId,,"BINANCE",$B101,D$3)</f>
        <v>-1.75E-3</v>
      </c>
      <c r="E101" s="1">
        <f>RTD(progId,,"BINANCE",$B101,E$3)</f>
        <v>3.1700000000000001E-6</v>
      </c>
      <c r="F101" s="44">
        <f>RTD(progId,,"BINANCE",$B101,F$3)</f>
        <v>4075980</v>
      </c>
      <c r="I101" s="20" t="s">
        <v>436</v>
      </c>
      <c r="J101" s="1">
        <f t="shared" si="7"/>
        <v>0</v>
      </c>
      <c r="K101" s="1">
        <f t="shared" si="7"/>
        <v>0</v>
      </c>
      <c r="L101" s="1">
        <f t="shared" si="7"/>
        <v>1</v>
      </c>
      <c r="M101" s="1">
        <f t="shared" si="7"/>
        <v>0</v>
      </c>
      <c r="N101" s="1">
        <f t="shared" si="8"/>
        <v>1</v>
      </c>
      <c r="O101" s="1" t="str">
        <f t="shared" si="9"/>
        <v/>
      </c>
      <c r="P101" s="1" t="str">
        <f t="shared" si="9"/>
        <v/>
      </c>
      <c r="Q101" s="1" t="str">
        <f t="shared" si="9"/>
        <v>XLM</v>
      </c>
      <c r="R101" s="1" t="str">
        <f t="shared" si="9"/>
        <v/>
      </c>
      <c r="S101" s="1" t="str">
        <f t="shared" si="10"/>
        <v>XLM</v>
      </c>
      <c r="T101" s="1" t="str">
        <f t="shared" si="11"/>
        <v>ETH</v>
      </c>
    </row>
    <row r="102" spans="1:20" x14ac:dyDescent="0.25">
      <c r="A102" s="1" t="s">
        <v>483</v>
      </c>
      <c r="B102" s="1" t="s">
        <v>484</v>
      </c>
      <c r="C102" s="1">
        <f>RTD(progId,,"BINANCE",$B102,C$3)</f>
        <v>6.0000000000000002E-6</v>
      </c>
      <c r="D102" s="43">
        <f>RTD(progId,,"BINANCE",$B102,D$3)</f>
        <v>-1.316E-2</v>
      </c>
      <c r="E102" s="1">
        <f>RTD(progId,,"BINANCE",$B102,E$3)</f>
        <v>2.9999999999999997E-8</v>
      </c>
      <c r="F102" s="44">
        <f>RTD(progId,,"BINANCE",$B102,F$3)</f>
        <v>4106308</v>
      </c>
      <c r="I102" s="19" t="s">
        <v>484</v>
      </c>
      <c r="J102" s="1">
        <f t="shared" si="7"/>
        <v>1</v>
      </c>
      <c r="K102" s="1">
        <f t="shared" si="7"/>
        <v>0</v>
      </c>
      <c r="L102" s="1">
        <f t="shared" si="7"/>
        <v>0</v>
      </c>
      <c r="M102" s="1">
        <f t="shared" si="7"/>
        <v>0</v>
      </c>
      <c r="N102" s="1">
        <f t="shared" si="8"/>
        <v>1</v>
      </c>
      <c r="O102" s="1" t="str">
        <f t="shared" si="9"/>
        <v>OST</v>
      </c>
      <c r="P102" s="1" t="str">
        <f t="shared" si="9"/>
        <v/>
      </c>
      <c r="Q102" s="1" t="str">
        <f t="shared" si="9"/>
        <v/>
      </c>
      <c r="R102" s="1" t="str">
        <f t="shared" si="9"/>
        <v/>
      </c>
      <c r="S102" s="1" t="str">
        <f t="shared" si="10"/>
        <v>OST</v>
      </c>
      <c r="T102" s="1" t="str">
        <f t="shared" si="11"/>
        <v>BTC</v>
      </c>
    </row>
    <row r="103" spans="1:20" x14ac:dyDescent="0.25">
      <c r="A103" s="1" t="s">
        <v>661</v>
      </c>
      <c r="B103" s="1" t="s">
        <v>662</v>
      </c>
      <c r="C103" s="1">
        <f>RTD(progId,,"BINANCE",$B103,C$3)</f>
        <v>1.7200000000000001E-5</v>
      </c>
      <c r="D103" s="43">
        <f>RTD(progId,,"BINANCE",$B103,D$3)</f>
        <v>1.7080000000000001E-2</v>
      </c>
      <c r="E103" s="1">
        <f>RTD(progId,,"BINANCE",$B103,E$3)</f>
        <v>7.0000000000000005E-8</v>
      </c>
      <c r="F103" s="44">
        <f>RTD(progId,,"BINANCE",$B103,F$3)</f>
        <v>4158302</v>
      </c>
      <c r="I103" s="20" t="s">
        <v>662</v>
      </c>
      <c r="J103" s="1">
        <f t="shared" si="7"/>
        <v>1</v>
      </c>
      <c r="K103" s="1">
        <f t="shared" si="7"/>
        <v>0</v>
      </c>
      <c r="L103" s="1">
        <f t="shared" si="7"/>
        <v>0</v>
      </c>
      <c r="M103" s="1">
        <f t="shared" si="7"/>
        <v>0</v>
      </c>
      <c r="N103" s="1">
        <f t="shared" si="8"/>
        <v>1</v>
      </c>
      <c r="O103" s="1" t="str">
        <f t="shared" si="9"/>
        <v>SYS</v>
      </c>
      <c r="P103" s="1" t="str">
        <f t="shared" si="9"/>
        <v/>
      </c>
      <c r="Q103" s="1" t="str">
        <f t="shared" si="9"/>
        <v/>
      </c>
      <c r="R103" s="1" t="str">
        <f t="shared" si="9"/>
        <v/>
      </c>
      <c r="S103" s="1" t="str">
        <f t="shared" si="10"/>
        <v>SYS</v>
      </c>
      <c r="T103" s="1" t="str">
        <f t="shared" si="11"/>
        <v>BTC</v>
      </c>
    </row>
    <row r="104" spans="1:20" x14ac:dyDescent="0.25">
      <c r="A104" s="1" t="s">
        <v>709</v>
      </c>
      <c r="B104" s="1" t="s">
        <v>710</v>
      </c>
      <c r="C104" s="1">
        <f>RTD(progId,,"BINANCE",$B104,C$3)</f>
        <v>2.3821900000000002E-3</v>
      </c>
      <c r="D104" s="43">
        <f>RTD(progId,,"BINANCE",$B104,D$3)</f>
        <v>-4.7710000000000002E-2</v>
      </c>
      <c r="E104" s="1">
        <f>RTD(progId,,"BINANCE",$B104,E$3)</f>
        <v>1.039E-5</v>
      </c>
      <c r="F104" s="44">
        <f>RTD(progId,,"BINANCE",$B104,F$3)</f>
        <v>3935064</v>
      </c>
      <c r="I104" s="19" t="s">
        <v>710</v>
      </c>
      <c r="J104" s="1">
        <f t="shared" si="7"/>
        <v>0</v>
      </c>
      <c r="K104" s="1">
        <f t="shared" si="7"/>
        <v>0</v>
      </c>
      <c r="L104" s="1">
        <f t="shared" si="7"/>
        <v>1</v>
      </c>
      <c r="M104" s="1">
        <f t="shared" si="7"/>
        <v>0</v>
      </c>
      <c r="N104" s="1">
        <f t="shared" si="8"/>
        <v>1</v>
      </c>
      <c r="O104" s="1" t="str">
        <f t="shared" si="9"/>
        <v/>
      </c>
      <c r="P104" s="1" t="str">
        <f t="shared" si="9"/>
        <v/>
      </c>
      <c r="Q104" s="1" t="str">
        <f t="shared" si="9"/>
        <v>TUSD</v>
      </c>
      <c r="R104" s="1" t="str">
        <f t="shared" si="9"/>
        <v/>
      </c>
      <c r="S104" s="1" t="str">
        <f t="shared" si="10"/>
        <v>TUSD</v>
      </c>
      <c r="T104" s="1" t="str">
        <f t="shared" si="11"/>
        <v>ETH</v>
      </c>
    </row>
    <row r="105" spans="1:20" x14ac:dyDescent="0.25">
      <c r="A105" s="1" t="s">
        <v>735</v>
      </c>
      <c r="B105" s="1" t="s">
        <v>736</v>
      </c>
      <c r="C105" s="1">
        <f>RTD(progId,,"BINANCE",$B105,C$3)</f>
        <v>1.517E-5</v>
      </c>
      <c r="D105" s="43">
        <f>RTD(progId,,"BINANCE",$B105,D$3)</f>
        <v>8.2799999999999999E-2</v>
      </c>
      <c r="E105" s="1">
        <f>RTD(progId,,"BINANCE",$B105,E$3)</f>
        <v>8.0000000000000002E-8</v>
      </c>
      <c r="F105" s="44">
        <f>RTD(progId,,"BINANCE",$B105,F$3)</f>
        <v>3683308</v>
      </c>
      <c r="I105" s="20" t="s">
        <v>736</v>
      </c>
      <c r="J105" s="1">
        <f t="shared" si="7"/>
        <v>1</v>
      </c>
      <c r="K105" s="1">
        <f t="shared" si="7"/>
        <v>0</v>
      </c>
      <c r="L105" s="1">
        <f t="shared" si="7"/>
        <v>0</v>
      </c>
      <c r="M105" s="1">
        <f t="shared" si="7"/>
        <v>0</v>
      </c>
      <c r="N105" s="1">
        <f t="shared" si="8"/>
        <v>1</v>
      </c>
      <c r="O105" s="1" t="str">
        <f t="shared" si="9"/>
        <v>THETA</v>
      </c>
      <c r="P105" s="1" t="str">
        <f t="shared" si="9"/>
        <v/>
      </c>
      <c r="Q105" s="1" t="str">
        <f t="shared" si="9"/>
        <v/>
      </c>
      <c r="R105" s="1" t="str">
        <f t="shared" si="9"/>
        <v/>
      </c>
      <c r="S105" s="1" t="str">
        <f t="shared" si="10"/>
        <v>THETA</v>
      </c>
      <c r="T105" s="1" t="str">
        <f t="shared" si="11"/>
        <v>BTC</v>
      </c>
    </row>
    <row r="106" spans="1:20" x14ac:dyDescent="0.25">
      <c r="A106" s="1" t="s">
        <v>577</v>
      </c>
      <c r="B106" s="1" t="s">
        <v>578</v>
      </c>
      <c r="C106" s="1">
        <f>RTD(progId,,"BINANCE",$B106,C$3)</f>
        <v>2.23E-4</v>
      </c>
      <c r="D106" s="43">
        <f>RTD(progId,,"BINANCE",$B106,D$3)</f>
        <v>6.6379999999999995E-2</v>
      </c>
      <c r="E106" s="1">
        <f>RTD(progId,,"BINANCE",$B106,E$3)</f>
        <v>2.9999999999999999E-7</v>
      </c>
      <c r="F106" s="44">
        <f>RTD(progId,,"BINANCE",$B106,F$3)</f>
        <v>3906707.99</v>
      </c>
      <c r="I106" s="19" t="s">
        <v>578</v>
      </c>
      <c r="J106" s="1">
        <f t="shared" si="7"/>
        <v>1</v>
      </c>
      <c r="K106" s="1">
        <f t="shared" si="7"/>
        <v>0</v>
      </c>
      <c r="L106" s="1">
        <f t="shared" si="7"/>
        <v>0</v>
      </c>
      <c r="M106" s="1">
        <f t="shared" si="7"/>
        <v>0</v>
      </c>
      <c r="N106" s="1">
        <f t="shared" si="8"/>
        <v>1</v>
      </c>
      <c r="O106" s="1" t="str">
        <f t="shared" si="9"/>
        <v>NANO</v>
      </c>
      <c r="P106" s="1" t="str">
        <f t="shared" si="9"/>
        <v/>
      </c>
      <c r="Q106" s="1" t="str">
        <f t="shared" si="9"/>
        <v/>
      </c>
      <c r="R106" s="1" t="str">
        <f t="shared" si="9"/>
        <v/>
      </c>
      <c r="S106" s="1" t="str">
        <f t="shared" si="10"/>
        <v>NANO</v>
      </c>
      <c r="T106" s="1" t="str">
        <f t="shared" si="11"/>
        <v>BTC</v>
      </c>
    </row>
    <row r="107" spans="1:20" x14ac:dyDescent="0.25">
      <c r="A107" s="1" t="s">
        <v>811</v>
      </c>
      <c r="B107" s="1" t="s">
        <v>812</v>
      </c>
      <c r="C107" s="1">
        <f>RTD(progId,,"BINANCE",$B107,C$3)</f>
        <v>7.8200000000000003E-4</v>
      </c>
      <c r="D107" s="43">
        <f>RTD(progId,,"BINANCE",$B107,D$3)</f>
        <v>-4.9820000000000003E-2</v>
      </c>
      <c r="E107" s="1">
        <f>RTD(progId,,"BINANCE",$B107,E$3)</f>
        <v>1.5E-5</v>
      </c>
      <c r="F107" s="44">
        <f>RTD(progId,,"BINANCE",$B107,F$3)</f>
        <v>4291963</v>
      </c>
      <c r="I107" s="20" t="s">
        <v>812</v>
      </c>
      <c r="J107" s="1">
        <f t="shared" si="7"/>
        <v>0</v>
      </c>
      <c r="K107" s="1">
        <f t="shared" si="7"/>
        <v>0</v>
      </c>
      <c r="L107" s="1">
        <f t="shared" si="7"/>
        <v>0</v>
      </c>
      <c r="M107" s="1">
        <f t="shared" si="7"/>
        <v>1</v>
      </c>
      <c r="N107" s="1">
        <f t="shared" si="8"/>
        <v>1</v>
      </c>
      <c r="O107" s="1" t="str">
        <f t="shared" si="9"/>
        <v/>
      </c>
      <c r="P107" s="1" t="str">
        <f t="shared" si="9"/>
        <v/>
      </c>
      <c r="Q107" s="1" t="str">
        <f t="shared" si="9"/>
        <v/>
      </c>
      <c r="R107" s="1" t="str">
        <f t="shared" si="9"/>
        <v>MFT</v>
      </c>
      <c r="S107" s="1" t="str">
        <f t="shared" si="10"/>
        <v>MFT</v>
      </c>
      <c r="T107" s="1" t="str">
        <f t="shared" si="11"/>
        <v>BNB</v>
      </c>
    </row>
    <row r="108" spans="1:20" x14ac:dyDescent="0.25">
      <c r="A108" s="1" t="s">
        <v>707</v>
      </c>
      <c r="B108" s="1" t="s">
        <v>708</v>
      </c>
      <c r="C108" s="1">
        <f>RTD(progId,,"BINANCE",$B108,C$3)</f>
        <v>1.3349E-4</v>
      </c>
      <c r="D108" s="43">
        <f>RTD(progId,,"BINANCE",$B108,D$3)</f>
        <v>-2.1489999999999999E-2</v>
      </c>
      <c r="E108" s="1">
        <f>RTD(progId,,"BINANCE",$B108,E$3)</f>
        <v>3.5999999999999999E-7</v>
      </c>
      <c r="F108" s="44">
        <f>RTD(progId,,"BINANCE",$B108,F$3)</f>
        <v>3581087</v>
      </c>
      <c r="I108" s="19" t="s">
        <v>708</v>
      </c>
      <c r="J108" s="1">
        <f t="shared" si="7"/>
        <v>1</v>
      </c>
      <c r="K108" s="1">
        <f t="shared" si="7"/>
        <v>0</v>
      </c>
      <c r="L108" s="1">
        <f t="shared" si="7"/>
        <v>0</v>
      </c>
      <c r="M108" s="1">
        <f t="shared" si="7"/>
        <v>0</v>
      </c>
      <c r="N108" s="1">
        <f t="shared" si="8"/>
        <v>1</v>
      </c>
      <c r="O108" s="1" t="str">
        <f t="shared" si="9"/>
        <v>TUSD</v>
      </c>
      <c r="P108" s="1" t="str">
        <f t="shared" si="9"/>
        <v/>
      </c>
      <c r="Q108" s="1" t="str">
        <f t="shared" si="9"/>
        <v/>
      </c>
      <c r="R108" s="1" t="str">
        <f t="shared" si="9"/>
        <v/>
      </c>
      <c r="S108" s="1" t="str">
        <f t="shared" si="10"/>
        <v>TUSD</v>
      </c>
      <c r="T108" s="1" t="str">
        <f t="shared" si="11"/>
        <v>BTC</v>
      </c>
    </row>
    <row r="109" spans="1:20" x14ac:dyDescent="0.25">
      <c r="A109" s="1" t="s">
        <v>143</v>
      </c>
      <c r="B109" s="1" t="s">
        <v>144</v>
      </c>
      <c r="C109" s="1">
        <f>RTD(progId,,"BINANCE",$B109,C$3)</f>
        <v>9.7559999999999994E-5</v>
      </c>
      <c r="D109" s="43">
        <f>RTD(progId,,"BINANCE",$B109,D$3)</f>
        <v>8.6169999999999997E-2</v>
      </c>
      <c r="E109" s="1">
        <f>RTD(progId,,"BINANCE",$B109,E$3)</f>
        <v>3.9000000000000002E-7</v>
      </c>
      <c r="F109" s="44">
        <f>RTD(progId,,"BINANCE",$B109,F$3)</f>
        <v>3724837</v>
      </c>
      <c r="I109" s="20" t="s">
        <v>144</v>
      </c>
      <c r="J109" s="1">
        <f t="shared" si="7"/>
        <v>1</v>
      </c>
      <c r="K109" s="1">
        <f t="shared" si="7"/>
        <v>0</v>
      </c>
      <c r="L109" s="1">
        <f t="shared" si="7"/>
        <v>0</v>
      </c>
      <c r="M109" s="1">
        <f t="shared" si="7"/>
        <v>0</v>
      </c>
      <c r="N109" s="1">
        <f t="shared" si="8"/>
        <v>1</v>
      </c>
      <c r="O109" s="1" t="str">
        <f t="shared" si="9"/>
        <v>BQX</v>
      </c>
      <c r="P109" s="1" t="str">
        <f t="shared" si="9"/>
        <v/>
      </c>
      <c r="Q109" s="1" t="str">
        <f t="shared" si="9"/>
        <v/>
      </c>
      <c r="R109" s="1" t="str">
        <f t="shared" si="9"/>
        <v/>
      </c>
      <c r="S109" s="1" t="str">
        <f t="shared" si="10"/>
        <v>BQX</v>
      </c>
      <c r="T109" s="1" t="str">
        <f t="shared" si="11"/>
        <v>BTC</v>
      </c>
    </row>
    <row r="110" spans="1:20" x14ac:dyDescent="0.25">
      <c r="A110" s="1" t="s">
        <v>775</v>
      </c>
      <c r="B110" s="1" t="s">
        <v>776</v>
      </c>
      <c r="C110" s="1">
        <f>RTD(progId,,"BINANCE",$B110,C$3)</f>
        <v>2.375</v>
      </c>
      <c r="D110" s="43">
        <f>RTD(progId,,"BINANCE",$B110,D$3)</f>
        <v>6.7360000000000003E-2</v>
      </c>
      <c r="E110" s="1">
        <f>RTD(progId,,"BINANCE",$B110,E$3)</f>
        <v>3.0000000000000001E-3</v>
      </c>
      <c r="F110" s="44">
        <f>RTD(progId,,"BINANCE",$B110,F$3)</f>
        <v>3417422.0690000001</v>
      </c>
      <c r="I110" s="19" t="s">
        <v>776</v>
      </c>
      <c r="J110" s="1">
        <f t="shared" si="7"/>
        <v>0</v>
      </c>
      <c r="K110" s="1">
        <f t="shared" si="7"/>
        <v>1</v>
      </c>
      <c r="L110" s="1">
        <f t="shared" si="7"/>
        <v>0</v>
      </c>
      <c r="M110" s="1">
        <f t="shared" si="7"/>
        <v>0</v>
      </c>
      <c r="N110" s="1">
        <f t="shared" si="8"/>
        <v>1</v>
      </c>
      <c r="O110" s="1" t="str">
        <f t="shared" si="9"/>
        <v/>
      </c>
      <c r="P110" s="1" t="str">
        <f t="shared" si="9"/>
        <v>ONT</v>
      </c>
      <c r="Q110" s="1" t="str">
        <f t="shared" si="9"/>
        <v/>
      </c>
      <c r="R110" s="1" t="str">
        <f t="shared" si="9"/>
        <v/>
      </c>
      <c r="S110" s="1" t="str">
        <f t="shared" si="10"/>
        <v>ONT</v>
      </c>
      <c r="T110" s="1" t="str">
        <f t="shared" si="11"/>
        <v>USDT</v>
      </c>
    </row>
    <row r="111" spans="1:20" x14ac:dyDescent="0.25">
      <c r="A111" s="1" t="s">
        <v>413</v>
      </c>
      <c r="B111" s="1" t="s">
        <v>414</v>
      </c>
      <c r="C111" s="1">
        <f>RTD(progId,,"BINANCE",$B111,C$3)</f>
        <v>4.0800000000000002E-5</v>
      </c>
      <c r="D111" s="43">
        <f>RTD(progId,,"BINANCE",$B111,D$3)</f>
        <v>2.7709999999999999E-2</v>
      </c>
      <c r="E111" s="1">
        <f>RTD(progId,,"BINANCE",$B111,E$3)</f>
        <v>1.4000000000000001E-7</v>
      </c>
      <c r="F111" s="44">
        <f>RTD(progId,,"BINANCE",$B111,F$3)</f>
        <v>3551910</v>
      </c>
      <c r="I111" s="20" t="s">
        <v>414</v>
      </c>
      <c r="J111" s="1">
        <f t="shared" si="7"/>
        <v>1</v>
      </c>
      <c r="K111" s="1">
        <f t="shared" si="7"/>
        <v>0</v>
      </c>
      <c r="L111" s="1">
        <f t="shared" si="7"/>
        <v>0</v>
      </c>
      <c r="M111" s="1">
        <f t="shared" si="7"/>
        <v>0</v>
      </c>
      <c r="N111" s="1">
        <f t="shared" si="8"/>
        <v>1</v>
      </c>
      <c r="O111" s="1" t="str">
        <f t="shared" si="9"/>
        <v>ADX</v>
      </c>
      <c r="P111" s="1" t="str">
        <f t="shared" si="9"/>
        <v/>
      </c>
      <c r="Q111" s="1" t="str">
        <f t="shared" si="9"/>
        <v/>
      </c>
      <c r="R111" s="1" t="str">
        <f t="shared" si="9"/>
        <v/>
      </c>
      <c r="S111" s="1" t="str">
        <f t="shared" si="10"/>
        <v>ADX</v>
      </c>
      <c r="T111" s="1" t="str">
        <f t="shared" si="11"/>
        <v>BTC</v>
      </c>
    </row>
    <row r="112" spans="1:20" x14ac:dyDescent="0.25">
      <c r="A112" s="1" t="s">
        <v>567</v>
      </c>
      <c r="B112" s="1" t="s">
        <v>568</v>
      </c>
      <c r="C112" s="1">
        <f>RTD(progId,,"BINANCE",$B112,C$3)</f>
        <v>3.32E-6</v>
      </c>
      <c r="D112" s="43">
        <f>RTD(progId,,"BINANCE",$B112,D$3)</f>
        <v>1.52E-2</v>
      </c>
      <c r="E112" s="1">
        <f>RTD(progId,,"BINANCE",$B112,E$3)</f>
        <v>2.9999999999999997E-8</v>
      </c>
      <c r="F112" s="44">
        <f>RTD(progId,,"BINANCE",$B112,F$3)</f>
        <v>3627593</v>
      </c>
      <c r="I112" s="19" t="s">
        <v>568</v>
      </c>
      <c r="J112" s="1">
        <f t="shared" si="7"/>
        <v>1</v>
      </c>
      <c r="K112" s="1">
        <f t="shared" si="7"/>
        <v>0</v>
      </c>
      <c r="L112" s="1">
        <f t="shared" si="7"/>
        <v>0</v>
      </c>
      <c r="M112" s="1">
        <f t="shared" si="7"/>
        <v>0</v>
      </c>
      <c r="N112" s="1">
        <f t="shared" si="8"/>
        <v>1</v>
      </c>
      <c r="O112" s="1" t="str">
        <f t="shared" si="9"/>
        <v>CHAT</v>
      </c>
      <c r="P112" s="1" t="str">
        <f t="shared" si="9"/>
        <v/>
      </c>
      <c r="Q112" s="1" t="str">
        <f t="shared" si="9"/>
        <v/>
      </c>
      <c r="R112" s="1" t="str">
        <f t="shared" si="9"/>
        <v/>
      </c>
      <c r="S112" s="1" t="str">
        <f t="shared" si="10"/>
        <v>CHAT</v>
      </c>
      <c r="T112" s="1" t="str">
        <f t="shared" si="11"/>
        <v>BTC</v>
      </c>
    </row>
    <row r="113" spans="1:20" x14ac:dyDescent="0.25">
      <c r="A113" s="1" t="s">
        <v>759</v>
      </c>
      <c r="B113" s="1" t="s">
        <v>760</v>
      </c>
      <c r="C113" s="1">
        <f>RTD(progId,,"BINANCE",$B113,C$3)</f>
        <v>1.7471000000000001E-4</v>
      </c>
      <c r="D113" s="43">
        <f>RTD(progId,,"BINANCE",$B113,D$3)</f>
        <v>0.12145</v>
      </c>
      <c r="E113" s="1">
        <f>RTD(progId,,"BINANCE",$B113,E$3)</f>
        <v>1.4699999999999999E-6</v>
      </c>
      <c r="F113" s="44">
        <f>RTD(progId,,"BINANCE",$B113,F$3)</f>
        <v>3258626</v>
      </c>
      <c r="I113" s="20" t="s">
        <v>760</v>
      </c>
      <c r="J113" s="1">
        <f t="shared" si="7"/>
        <v>0</v>
      </c>
      <c r="K113" s="1">
        <f t="shared" si="7"/>
        <v>0</v>
      </c>
      <c r="L113" s="1">
        <f t="shared" si="7"/>
        <v>1</v>
      </c>
      <c r="M113" s="1">
        <f t="shared" si="7"/>
        <v>0</v>
      </c>
      <c r="N113" s="1">
        <f t="shared" si="8"/>
        <v>1</v>
      </c>
      <c r="O113" s="1" t="str">
        <f t="shared" si="9"/>
        <v/>
      </c>
      <c r="P113" s="1" t="str">
        <f t="shared" si="9"/>
        <v/>
      </c>
      <c r="Q113" s="1" t="str">
        <f t="shared" si="9"/>
        <v>AGI</v>
      </c>
      <c r="R113" s="1" t="str">
        <f t="shared" si="9"/>
        <v/>
      </c>
      <c r="S113" s="1" t="str">
        <f t="shared" si="10"/>
        <v>AGI</v>
      </c>
      <c r="T113" s="1" t="str">
        <f t="shared" si="11"/>
        <v>ETH</v>
      </c>
    </row>
    <row r="114" spans="1:20" x14ac:dyDescent="0.25">
      <c r="A114" s="1" t="s">
        <v>163</v>
      </c>
      <c r="B114" s="1" t="s">
        <v>164</v>
      </c>
      <c r="C114" s="1">
        <f>RTD(progId,,"BINANCE",$B114,C$3)</f>
        <v>2.3163200000000002E-3</v>
      </c>
      <c r="D114" s="43">
        <f>RTD(progId,,"BINANCE",$B114,D$3)</f>
        <v>0.14838999999999999</v>
      </c>
      <c r="E114" s="1">
        <f>RTD(progId,,"BINANCE",$B114,E$3)</f>
        <v>6.5799999999999997E-6</v>
      </c>
      <c r="F114" s="44">
        <f>RTD(progId,,"BINANCE",$B114,F$3)</f>
        <v>3109774</v>
      </c>
      <c r="I114" s="19" t="s">
        <v>164</v>
      </c>
      <c r="J114" s="1">
        <f t="shared" si="7"/>
        <v>0</v>
      </c>
      <c r="K114" s="1">
        <f t="shared" si="7"/>
        <v>0</v>
      </c>
      <c r="L114" s="1">
        <f t="shared" si="7"/>
        <v>1</v>
      </c>
      <c r="M114" s="1">
        <f t="shared" si="7"/>
        <v>0</v>
      </c>
      <c r="N114" s="1">
        <f t="shared" si="8"/>
        <v>1</v>
      </c>
      <c r="O114" s="1" t="str">
        <f t="shared" si="9"/>
        <v/>
      </c>
      <c r="P114" s="1" t="str">
        <f t="shared" si="9"/>
        <v/>
      </c>
      <c r="Q114" s="1" t="str">
        <f t="shared" si="9"/>
        <v>IOTA</v>
      </c>
      <c r="R114" s="1" t="str">
        <f t="shared" si="9"/>
        <v/>
      </c>
      <c r="S114" s="1" t="str">
        <f t="shared" si="10"/>
        <v>IOTA</v>
      </c>
      <c r="T114" s="1" t="str">
        <f t="shared" si="11"/>
        <v>ETH</v>
      </c>
    </row>
    <row r="115" spans="1:20" x14ac:dyDescent="0.25">
      <c r="A115" s="1" t="s">
        <v>611</v>
      </c>
      <c r="B115" s="1" t="s">
        <v>612</v>
      </c>
      <c r="C115" s="1">
        <f>RTD(progId,,"BINANCE",$B115,C$3)</f>
        <v>6.8599999999999998E-4</v>
      </c>
      <c r="D115" s="43">
        <f>RTD(progId,,"BINANCE",$B115,D$3)</f>
        <v>2.4889999999999999E-2</v>
      </c>
      <c r="E115" s="1">
        <f>RTD(progId,,"BINANCE",$B115,E$3)</f>
        <v>1.2E-5</v>
      </c>
      <c r="F115" s="44">
        <f>RTD(progId,,"BINANCE",$B115,F$3)</f>
        <v>2778569</v>
      </c>
      <c r="I115" s="20" t="s">
        <v>612</v>
      </c>
      <c r="J115" s="1">
        <f t="shared" si="7"/>
        <v>0</v>
      </c>
      <c r="K115" s="1">
        <f t="shared" si="7"/>
        <v>0</v>
      </c>
      <c r="L115" s="1">
        <f t="shared" si="7"/>
        <v>0</v>
      </c>
      <c r="M115" s="1">
        <f t="shared" si="7"/>
        <v>1</v>
      </c>
      <c r="N115" s="1">
        <f t="shared" si="8"/>
        <v>1</v>
      </c>
      <c r="O115" s="1" t="str">
        <f t="shared" si="9"/>
        <v/>
      </c>
      <c r="P115" s="1" t="str">
        <f t="shared" si="9"/>
        <v/>
      </c>
      <c r="Q115" s="1" t="str">
        <f t="shared" si="9"/>
        <v/>
      </c>
      <c r="R115" s="1" t="str">
        <f t="shared" si="9"/>
        <v>NCASH</v>
      </c>
      <c r="S115" s="1" t="str">
        <f t="shared" si="10"/>
        <v>NCASH</v>
      </c>
      <c r="T115" s="1" t="str">
        <f t="shared" si="11"/>
        <v>BNB</v>
      </c>
    </row>
    <row r="116" spans="1:20" x14ac:dyDescent="0.25">
      <c r="A116" s="1" t="s">
        <v>165</v>
      </c>
      <c r="B116" s="1" t="s">
        <v>166</v>
      </c>
      <c r="C116" s="1">
        <f>RTD(progId,,"BINANCE",$B116,C$3)</f>
        <v>3.748E-5</v>
      </c>
      <c r="D116" s="43">
        <f>RTD(progId,,"BINANCE",$B116,D$3)</f>
        <v>-4.4839999999999998E-2</v>
      </c>
      <c r="E116" s="1">
        <f>RTD(progId,,"BINANCE",$B116,E$3)</f>
        <v>1E-8</v>
      </c>
      <c r="F116" s="44">
        <f>RTD(progId,,"BINANCE",$B116,F$3)</f>
        <v>2893851</v>
      </c>
      <c r="I116" s="19" t="s">
        <v>166</v>
      </c>
      <c r="J116" s="1">
        <f t="shared" si="7"/>
        <v>1</v>
      </c>
      <c r="K116" s="1">
        <f t="shared" si="7"/>
        <v>0</v>
      </c>
      <c r="L116" s="1">
        <f t="shared" si="7"/>
        <v>0</v>
      </c>
      <c r="M116" s="1">
        <f t="shared" si="7"/>
        <v>0</v>
      </c>
      <c r="N116" s="1">
        <f t="shared" si="8"/>
        <v>1</v>
      </c>
      <c r="O116" s="1" t="str">
        <f t="shared" si="9"/>
        <v>LINK</v>
      </c>
      <c r="P116" s="1" t="str">
        <f t="shared" si="9"/>
        <v/>
      </c>
      <c r="Q116" s="1" t="str">
        <f t="shared" si="9"/>
        <v/>
      </c>
      <c r="R116" s="1" t="str">
        <f t="shared" si="9"/>
        <v/>
      </c>
      <c r="S116" s="1" t="str">
        <f t="shared" si="10"/>
        <v>LINK</v>
      </c>
      <c r="T116" s="1" t="str">
        <f t="shared" si="11"/>
        <v>BTC</v>
      </c>
    </row>
    <row r="117" spans="1:20" x14ac:dyDescent="0.25">
      <c r="A117" s="1" t="s">
        <v>247</v>
      </c>
      <c r="B117" s="1" t="s">
        <v>248</v>
      </c>
      <c r="C117" s="1">
        <f>RTD(progId,,"BINANCE",$B117,C$3)</f>
        <v>3.2969999999999998E-5</v>
      </c>
      <c r="D117" s="43">
        <f>RTD(progId,,"BINANCE",$B117,D$3)</f>
        <v>6.012E-2</v>
      </c>
      <c r="E117" s="1">
        <f>RTD(progId,,"BINANCE",$B117,E$3)</f>
        <v>1.8E-7</v>
      </c>
      <c r="F117" s="44">
        <f>RTD(progId,,"BINANCE",$B117,F$3)</f>
        <v>2781571</v>
      </c>
      <c r="I117" s="20" t="s">
        <v>248</v>
      </c>
      <c r="J117" s="1">
        <f t="shared" si="7"/>
        <v>1</v>
      </c>
      <c r="K117" s="1">
        <f t="shared" si="7"/>
        <v>0</v>
      </c>
      <c r="L117" s="1">
        <f t="shared" si="7"/>
        <v>0</v>
      </c>
      <c r="M117" s="1">
        <f t="shared" si="7"/>
        <v>0</v>
      </c>
      <c r="N117" s="1">
        <f t="shared" si="8"/>
        <v>1</v>
      </c>
      <c r="O117" s="1" t="str">
        <f t="shared" si="9"/>
        <v>POWR</v>
      </c>
      <c r="P117" s="1" t="str">
        <f t="shared" si="9"/>
        <v/>
      </c>
      <c r="Q117" s="1" t="str">
        <f t="shared" si="9"/>
        <v/>
      </c>
      <c r="R117" s="1" t="str">
        <f t="shared" si="9"/>
        <v/>
      </c>
      <c r="S117" s="1" t="str">
        <f t="shared" si="10"/>
        <v>POWR</v>
      </c>
      <c r="T117" s="1" t="str">
        <f t="shared" si="11"/>
        <v>BTC</v>
      </c>
    </row>
    <row r="118" spans="1:20" x14ac:dyDescent="0.25">
      <c r="A118" s="1" t="s">
        <v>367</v>
      </c>
      <c r="B118" s="1" t="s">
        <v>368</v>
      </c>
      <c r="C118" s="1">
        <f>RTD(progId,,"BINANCE",$B118,C$3)</f>
        <v>6.9E-6</v>
      </c>
      <c r="D118" s="43">
        <f>RTD(progId,,"BINANCE",$B118,D$3)</f>
        <v>-5.7600000000000004E-3</v>
      </c>
      <c r="E118" s="1">
        <f>RTD(progId,,"BINANCE",$B118,E$3)</f>
        <v>4.0000000000000001E-8</v>
      </c>
      <c r="F118" s="44">
        <f>RTD(progId,,"BINANCE",$B118,F$3)</f>
        <v>2969004</v>
      </c>
      <c r="I118" s="19" t="s">
        <v>368</v>
      </c>
      <c r="J118" s="1">
        <f t="shared" si="7"/>
        <v>1</v>
      </c>
      <c r="K118" s="1">
        <f t="shared" si="7"/>
        <v>0</v>
      </c>
      <c r="L118" s="1">
        <f t="shared" si="7"/>
        <v>0</v>
      </c>
      <c r="M118" s="1">
        <f t="shared" si="7"/>
        <v>0</v>
      </c>
      <c r="N118" s="1">
        <f t="shared" si="8"/>
        <v>1</v>
      </c>
      <c r="O118" s="1" t="str">
        <f t="shared" si="9"/>
        <v>QSP</v>
      </c>
      <c r="P118" s="1" t="str">
        <f t="shared" si="9"/>
        <v/>
      </c>
      <c r="Q118" s="1" t="str">
        <f t="shared" si="9"/>
        <v/>
      </c>
      <c r="R118" s="1" t="str">
        <f t="shared" si="9"/>
        <v/>
      </c>
      <c r="S118" s="1" t="str">
        <f t="shared" si="10"/>
        <v>QSP</v>
      </c>
      <c r="T118" s="1" t="str">
        <f t="shared" si="11"/>
        <v>BTC</v>
      </c>
    </row>
    <row r="119" spans="1:20" x14ac:dyDescent="0.25">
      <c r="A119" s="1" t="s">
        <v>447</v>
      </c>
      <c r="B119" s="1" t="s">
        <v>448</v>
      </c>
      <c r="C119" s="1">
        <f>RTD(progId,,"BINANCE",$B119,C$3)</f>
        <v>4.9299999999999999E-5</v>
      </c>
      <c r="D119" s="43">
        <f>RTD(progId,,"BINANCE",$B119,D$3)</f>
        <v>-7.5660000000000005E-2</v>
      </c>
      <c r="E119" s="1">
        <f>RTD(progId,,"BINANCE",$B119,E$3)</f>
        <v>6.7000000000000004E-7</v>
      </c>
      <c r="F119" s="44">
        <f>RTD(progId,,"BINANCE",$B119,F$3)</f>
        <v>2934559</v>
      </c>
      <c r="I119" s="20" t="s">
        <v>448</v>
      </c>
      <c r="J119" s="1">
        <f t="shared" si="7"/>
        <v>0</v>
      </c>
      <c r="K119" s="1">
        <f t="shared" si="7"/>
        <v>0</v>
      </c>
      <c r="L119" s="1">
        <f t="shared" si="7"/>
        <v>1</v>
      </c>
      <c r="M119" s="1">
        <f t="shared" si="7"/>
        <v>0</v>
      </c>
      <c r="N119" s="1">
        <f t="shared" si="8"/>
        <v>1</v>
      </c>
      <c r="O119" s="1" t="str">
        <f t="shared" si="9"/>
        <v/>
      </c>
      <c r="P119" s="1" t="str">
        <f t="shared" si="9"/>
        <v/>
      </c>
      <c r="Q119" s="1" t="str">
        <f t="shared" si="9"/>
        <v>LEND</v>
      </c>
      <c r="R119" s="1" t="str">
        <f t="shared" si="9"/>
        <v/>
      </c>
      <c r="S119" s="1" t="str">
        <f t="shared" si="10"/>
        <v>LEND</v>
      </c>
      <c r="T119" s="1" t="str">
        <f t="shared" si="11"/>
        <v>ETH</v>
      </c>
    </row>
    <row r="120" spans="1:20" x14ac:dyDescent="0.25">
      <c r="A120" s="1" t="s">
        <v>613</v>
      </c>
      <c r="B120" s="1" t="s">
        <v>614</v>
      </c>
      <c r="C120" s="1">
        <f>RTD(progId,,"BINANCE",$B120,C$3)</f>
        <v>1.5270000000000001E-5</v>
      </c>
      <c r="D120" s="43">
        <f>RTD(progId,,"BINANCE",$B120,D$3)</f>
        <v>-4.5700000000000003E-3</v>
      </c>
      <c r="E120" s="1">
        <f>RTD(progId,,"BINANCE",$B120,E$3)</f>
        <v>1.4999999999999999E-7</v>
      </c>
      <c r="F120" s="44">
        <f>RTD(progId,,"BINANCE",$B120,F$3)</f>
        <v>2474592</v>
      </c>
      <c r="I120" s="19" t="s">
        <v>614</v>
      </c>
      <c r="J120" s="1">
        <f t="shared" si="7"/>
        <v>1</v>
      </c>
      <c r="K120" s="1">
        <f t="shared" si="7"/>
        <v>0</v>
      </c>
      <c r="L120" s="1">
        <f t="shared" si="7"/>
        <v>0</v>
      </c>
      <c r="M120" s="1">
        <f t="shared" si="7"/>
        <v>0</v>
      </c>
      <c r="N120" s="1">
        <f t="shared" si="8"/>
        <v>1</v>
      </c>
      <c r="O120" s="1" t="str">
        <f t="shared" si="9"/>
        <v>POA</v>
      </c>
      <c r="P120" s="1" t="str">
        <f t="shared" si="9"/>
        <v/>
      </c>
      <c r="Q120" s="1" t="str">
        <f t="shared" si="9"/>
        <v/>
      </c>
      <c r="R120" s="1" t="str">
        <f t="shared" si="9"/>
        <v/>
      </c>
      <c r="S120" s="1" t="str">
        <f t="shared" si="10"/>
        <v>POA</v>
      </c>
      <c r="T120" s="1" t="str">
        <f t="shared" si="11"/>
        <v>BTC</v>
      </c>
    </row>
    <row r="121" spans="1:20" x14ac:dyDescent="0.25">
      <c r="A121" s="1" t="s">
        <v>789</v>
      </c>
      <c r="B121" s="1" t="s">
        <v>790</v>
      </c>
      <c r="C121" s="1">
        <f>RTD(progId,,"BINANCE",$B121,C$3)</f>
        <v>5.6899999999999995E-4</v>
      </c>
      <c r="D121" s="43">
        <f>RTD(progId,,"BINANCE",$B121,D$3)</f>
        <v>1.7700000000000001E-3</v>
      </c>
      <c r="E121" s="1">
        <f>RTD(progId,,"BINANCE",$B121,E$3)</f>
        <v>1.0000000000000001E-5</v>
      </c>
      <c r="F121" s="44">
        <f>RTD(progId,,"BINANCE",$B121,F$3)</f>
        <v>3598223</v>
      </c>
      <c r="I121" s="20" t="s">
        <v>790</v>
      </c>
      <c r="J121" s="1">
        <f t="shared" si="7"/>
        <v>0</v>
      </c>
      <c r="K121" s="1">
        <f t="shared" si="7"/>
        <v>0</v>
      </c>
      <c r="L121" s="1">
        <f t="shared" si="7"/>
        <v>0</v>
      </c>
      <c r="M121" s="1">
        <f t="shared" si="7"/>
        <v>1</v>
      </c>
      <c r="N121" s="1">
        <f t="shared" si="8"/>
        <v>1</v>
      </c>
      <c r="O121" s="1" t="str">
        <f t="shared" si="9"/>
        <v/>
      </c>
      <c r="P121" s="1" t="str">
        <f t="shared" si="9"/>
        <v/>
      </c>
      <c r="Q121" s="1" t="str">
        <f t="shared" si="9"/>
        <v/>
      </c>
      <c r="R121" s="1" t="str">
        <f t="shared" si="9"/>
        <v>SC</v>
      </c>
      <c r="S121" s="1" t="str">
        <f t="shared" si="10"/>
        <v>SC</v>
      </c>
      <c r="T121" s="1" t="str">
        <f t="shared" si="11"/>
        <v>BNB</v>
      </c>
    </row>
    <row r="122" spans="1:20" x14ac:dyDescent="0.25">
      <c r="A122" s="1" t="s">
        <v>373</v>
      </c>
      <c r="B122" s="1" t="s">
        <v>374</v>
      </c>
      <c r="C122" s="1">
        <f>RTD(progId,,"BINANCE",$B122,C$3)</f>
        <v>2.19E-5</v>
      </c>
      <c r="D122" s="43">
        <f>RTD(progId,,"BINANCE",$B122,D$3)</f>
        <v>2.8060000000000002E-2</v>
      </c>
      <c r="E122" s="1">
        <f>RTD(progId,,"BINANCE",$B122,E$3)</f>
        <v>7.0000000000000005E-8</v>
      </c>
      <c r="F122" s="44">
        <f>RTD(progId,,"BINANCE",$B122,F$3)</f>
        <v>2325867</v>
      </c>
      <c r="I122" s="19" t="s">
        <v>374</v>
      </c>
      <c r="J122" s="1">
        <f t="shared" si="7"/>
        <v>1</v>
      </c>
      <c r="K122" s="1">
        <f t="shared" si="7"/>
        <v>0</v>
      </c>
      <c r="L122" s="1">
        <f t="shared" si="7"/>
        <v>0</v>
      </c>
      <c r="M122" s="1">
        <f t="shared" si="7"/>
        <v>0</v>
      </c>
      <c r="N122" s="1">
        <f t="shared" si="8"/>
        <v>1</v>
      </c>
      <c r="O122" s="1" t="str">
        <f t="shared" si="9"/>
        <v>BTS</v>
      </c>
      <c r="P122" s="1" t="str">
        <f t="shared" si="9"/>
        <v/>
      </c>
      <c r="Q122" s="1" t="str">
        <f t="shared" si="9"/>
        <v/>
      </c>
      <c r="R122" s="1" t="str">
        <f t="shared" si="9"/>
        <v/>
      </c>
      <c r="S122" s="1" t="str">
        <f t="shared" si="10"/>
        <v>BTS</v>
      </c>
      <c r="T122" s="1" t="str">
        <f t="shared" si="11"/>
        <v>BTC</v>
      </c>
    </row>
    <row r="123" spans="1:20" x14ac:dyDescent="0.25">
      <c r="A123" s="1" t="s">
        <v>493</v>
      </c>
      <c r="B123" s="1" t="s">
        <v>494</v>
      </c>
      <c r="C123" s="1">
        <f>RTD(progId,,"BINANCE",$B123,C$3)</f>
        <v>8.6199999999999995E-5</v>
      </c>
      <c r="D123" s="43">
        <f>RTD(progId,,"BINANCE",$B123,D$3)</f>
        <v>6.6830000000000001E-2</v>
      </c>
      <c r="E123" s="1">
        <f>RTD(progId,,"BINANCE",$B123,E$3)</f>
        <v>9.9999999999999995E-8</v>
      </c>
      <c r="F123" s="44">
        <f>RTD(progId,,"BINANCE",$B123,F$3)</f>
        <v>2344506.36</v>
      </c>
      <c r="I123" s="20" t="s">
        <v>494</v>
      </c>
      <c r="J123" s="1">
        <f t="shared" si="7"/>
        <v>1</v>
      </c>
      <c r="K123" s="1">
        <f t="shared" si="7"/>
        <v>0</v>
      </c>
      <c r="L123" s="1">
        <f t="shared" si="7"/>
        <v>0</v>
      </c>
      <c r="M123" s="1">
        <f t="shared" si="7"/>
        <v>0</v>
      </c>
      <c r="N123" s="1">
        <f t="shared" si="8"/>
        <v>1</v>
      </c>
      <c r="O123" s="1" t="str">
        <f t="shared" si="9"/>
        <v>AION</v>
      </c>
      <c r="P123" s="1" t="str">
        <f t="shared" si="9"/>
        <v/>
      </c>
      <c r="Q123" s="1" t="str">
        <f t="shared" si="9"/>
        <v/>
      </c>
      <c r="R123" s="1" t="str">
        <f t="shared" si="9"/>
        <v/>
      </c>
      <c r="S123" s="1" t="str">
        <f t="shared" si="10"/>
        <v>AION</v>
      </c>
      <c r="T123" s="1" t="str">
        <f t="shared" si="11"/>
        <v>BTC</v>
      </c>
    </row>
    <row r="124" spans="1:20" x14ac:dyDescent="0.25">
      <c r="A124" s="1" t="s">
        <v>82</v>
      </c>
      <c r="B124" s="1" t="s">
        <v>83</v>
      </c>
      <c r="C124" s="1">
        <f>RTD(progId,,"BINANCE",$B124,C$3)</f>
        <v>1.8718000000000001E-3</v>
      </c>
      <c r="D124" s="43">
        <f>RTD(progId,,"BINANCE",$B124,D$3)</f>
        <v>4.2399999999999998E-3</v>
      </c>
      <c r="E124" s="1">
        <f>RTD(progId,,"BINANCE",$B124,E$3)</f>
        <v>9.9999999999999995E-8</v>
      </c>
      <c r="F124" s="44">
        <f>RTD(progId,,"BINANCE",$B124,F$3)</f>
        <v>2134775.4300000002</v>
      </c>
      <c r="I124" s="19" t="s">
        <v>83</v>
      </c>
      <c r="J124" s="1">
        <f t="shared" si="7"/>
        <v>1</v>
      </c>
      <c r="K124" s="1">
        <f t="shared" si="7"/>
        <v>0</v>
      </c>
      <c r="L124" s="1">
        <f t="shared" si="7"/>
        <v>0</v>
      </c>
      <c r="M124" s="1">
        <f t="shared" si="7"/>
        <v>1</v>
      </c>
      <c r="N124" s="1">
        <f t="shared" si="8"/>
        <v>2</v>
      </c>
      <c r="O124" s="1" t="str">
        <f t="shared" si="9"/>
        <v>BNB</v>
      </c>
      <c r="P124" s="1" t="str">
        <f t="shared" si="9"/>
        <v/>
      </c>
      <c r="Q124" s="1" t="str">
        <f t="shared" si="9"/>
        <v/>
      </c>
      <c r="R124" s="1" t="str">
        <f t="shared" si="9"/>
        <v>BTC</v>
      </c>
      <c r="S124" s="1" t="str">
        <f t="shared" si="10"/>
        <v>BNBBTC</v>
      </c>
      <c r="T124" s="1" t="str">
        <f t="shared" si="11"/>
        <v>BTC</v>
      </c>
    </row>
    <row r="125" spans="1:20" x14ac:dyDescent="0.25">
      <c r="A125" s="1" t="s">
        <v>689</v>
      </c>
      <c r="B125" s="1" t="s">
        <v>690</v>
      </c>
      <c r="C125" s="1">
        <f>RTD(progId,,"BINANCE",$B125,C$3)</f>
        <v>3.5984E-4</v>
      </c>
      <c r="D125" s="43">
        <f>RTD(progId,,"BINANCE",$B125,D$3)</f>
        <v>-2.8170000000000001E-2</v>
      </c>
      <c r="E125" s="1">
        <f>RTD(progId,,"BINANCE",$B125,E$3)</f>
        <v>1.0300000000000001E-6</v>
      </c>
      <c r="F125" s="44">
        <f>RTD(progId,,"BINANCE",$B125,F$3)</f>
        <v>2110116</v>
      </c>
      <c r="I125" s="20" t="s">
        <v>690</v>
      </c>
      <c r="J125" s="1">
        <f t="shared" si="7"/>
        <v>0</v>
      </c>
      <c r="K125" s="1">
        <f t="shared" si="7"/>
        <v>0</v>
      </c>
      <c r="L125" s="1">
        <f t="shared" si="7"/>
        <v>1</v>
      </c>
      <c r="M125" s="1">
        <f t="shared" si="7"/>
        <v>0</v>
      </c>
      <c r="N125" s="1">
        <f t="shared" si="8"/>
        <v>1</v>
      </c>
      <c r="O125" s="1" t="str">
        <f t="shared" si="9"/>
        <v/>
      </c>
      <c r="P125" s="1" t="str">
        <f t="shared" si="9"/>
        <v/>
      </c>
      <c r="Q125" s="1" t="str">
        <f t="shared" si="9"/>
        <v>LOOM</v>
      </c>
      <c r="R125" s="1" t="str">
        <f t="shared" si="9"/>
        <v/>
      </c>
      <c r="S125" s="1" t="str">
        <f t="shared" si="10"/>
        <v>LOOM</v>
      </c>
      <c r="T125" s="1" t="str">
        <f t="shared" si="11"/>
        <v>ETH</v>
      </c>
    </row>
    <row r="126" spans="1:20" x14ac:dyDescent="0.25">
      <c r="A126" s="1" t="s">
        <v>841</v>
      </c>
      <c r="B126" s="1" t="s">
        <v>842</v>
      </c>
      <c r="C126" s="1">
        <f>RTD(progId,,"BINANCE",$B126,C$3)</f>
        <v>3.837E-5</v>
      </c>
      <c r="D126" s="43">
        <f>RTD(progId,,"BINANCE",$B126,D$3)</f>
        <v>1.8579999999999999E-2</v>
      </c>
      <c r="E126" s="1">
        <f>RTD(progId,,"BINANCE",$B126,E$3)</f>
        <v>2E-8</v>
      </c>
      <c r="F126" s="44">
        <f>RTD(progId,,"BINANCE",$B126,F$3)</f>
        <v>2099947</v>
      </c>
      <c r="I126" s="19" t="s">
        <v>842</v>
      </c>
      <c r="J126" s="1">
        <f t="shared" si="7"/>
        <v>1</v>
      </c>
      <c r="K126" s="1">
        <f t="shared" si="7"/>
        <v>0</v>
      </c>
      <c r="L126" s="1">
        <f t="shared" si="7"/>
        <v>0</v>
      </c>
      <c r="M126" s="1">
        <f t="shared" si="7"/>
        <v>0</v>
      </c>
      <c r="N126" s="1">
        <f t="shared" si="8"/>
        <v>1</v>
      </c>
      <c r="O126" s="1" t="str">
        <f t="shared" si="9"/>
        <v>POLY</v>
      </c>
      <c r="P126" s="1" t="str">
        <f t="shared" si="9"/>
        <v/>
      </c>
      <c r="Q126" s="1" t="str">
        <f t="shared" si="9"/>
        <v/>
      </c>
      <c r="R126" s="1" t="str">
        <f t="shared" si="9"/>
        <v/>
      </c>
      <c r="S126" s="1" t="str">
        <f t="shared" si="10"/>
        <v>POLY</v>
      </c>
      <c r="T126" s="1" t="str">
        <f t="shared" si="11"/>
        <v>BTC</v>
      </c>
    </row>
    <row r="127" spans="1:20" x14ac:dyDescent="0.25">
      <c r="A127" s="1" t="s">
        <v>239</v>
      </c>
      <c r="B127" s="1" t="s">
        <v>240</v>
      </c>
      <c r="C127" s="1">
        <f>RTD(progId,,"BINANCE",$B127,C$3)</f>
        <v>1.2354999999999999E-4</v>
      </c>
      <c r="D127" s="43">
        <f>RTD(progId,,"BINANCE",$B127,D$3)</f>
        <v>-2.121E-2</v>
      </c>
      <c r="E127" s="1">
        <f>RTD(progId,,"BINANCE",$B127,E$3)</f>
        <v>1.39E-6</v>
      </c>
      <c r="F127" s="44">
        <f>RTD(progId,,"BINANCE",$B127,F$3)</f>
        <v>2247851</v>
      </c>
      <c r="I127" s="20" t="s">
        <v>240</v>
      </c>
      <c r="J127" s="1">
        <f t="shared" si="7"/>
        <v>0</v>
      </c>
      <c r="K127" s="1">
        <f t="shared" si="7"/>
        <v>0</v>
      </c>
      <c r="L127" s="1">
        <f t="shared" si="7"/>
        <v>1</v>
      </c>
      <c r="M127" s="1">
        <f t="shared" si="7"/>
        <v>0</v>
      </c>
      <c r="N127" s="1">
        <f t="shared" si="8"/>
        <v>1</v>
      </c>
      <c r="O127" s="1" t="str">
        <f t="shared" si="9"/>
        <v/>
      </c>
      <c r="P127" s="1" t="str">
        <f t="shared" si="9"/>
        <v/>
      </c>
      <c r="Q127" s="1" t="str">
        <f t="shared" si="9"/>
        <v>VIB</v>
      </c>
      <c r="R127" s="1" t="str">
        <f t="shared" si="9"/>
        <v/>
      </c>
      <c r="S127" s="1" t="str">
        <f t="shared" si="10"/>
        <v>VIB</v>
      </c>
      <c r="T127" s="1" t="str">
        <f t="shared" si="11"/>
        <v>ETH</v>
      </c>
    </row>
    <row r="128" spans="1:20" x14ac:dyDescent="0.25">
      <c r="A128" s="1" t="s">
        <v>197</v>
      </c>
      <c r="B128" s="1" t="s">
        <v>198</v>
      </c>
      <c r="C128" s="1">
        <f>RTD(progId,,"BINANCE",$B128,C$3)</f>
        <v>3.9199999999999997E-6</v>
      </c>
      <c r="D128" s="43">
        <f>RTD(progId,,"BINANCE",$B128,D$3)</f>
        <v>-7.5900000000000004E-3</v>
      </c>
      <c r="E128" s="1">
        <f>RTD(progId,,"BINANCE",$B128,E$3)</f>
        <v>2.9999999999999997E-8</v>
      </c>
      <c r="F128" s="44">
        <f>RTD(progId,,"BINANCE",$B128,F$3)</f>
        <v>2229869</v>
      </c>
      <c r="I128" s="19" t="s">
        <v>198</v>
      </c>
      <c r="J128" s="1">
        <f t="shared" si="7"/>
        <v>1</v>
      </c>
      <c r="K128" s="1">
        <f t="shared" si="7"/>
        <v>0</v>
      </c>
      <c r="L128" s="1">
        <f t="shared" si="7"/>
        <v>0</v>
      </c>
      <c r="M128" s="1">
        <f t="shared" si="7"/>
        <v>0</v>
      </c>
      <c r="N128" s="1">
        <f t="shared" si="8"/>
        <v>1</v>
      </c>
      <c r="O128" s="1" t="str">
        <f t="shared" si="9"/>
        <v>MTH</v>
      </c>
      <c r="P128" s="1" t="str">
        <f t="shared" si="9"/>
        <v/>
      </c>
      <c r="Q128" s="1" t="str">
        <f t="shared" si="9"/>
        <v/>
      </c>
      <c r="R128" s="1" t="str">
        <f t="shared" si="9"/>
        <v/>
      </c>
      <c r="S128" s="1" t="str">
        <f t="shared" si="10"/>
        <v>MTH</v>
      </c>
      <c r="T128" s="1" t="str">
        <f t="shared" si="11"/>
        <v>BTC</v>
      </c>
    </row>
    <row r="129" spans="1:20" x14ac:dyDescent="0.25">
      <c r="A129" s="1" t="s">
        <v>397</v>
      </c>
      <c r="B129" s="1" t="s">
        <v>398</v>
      </c>
      <c r="C129" s="1">
        <f>RTD(progId,,"BINANCE",$B129,C$3)</f>
        <v>5.3600000000000002E-5</v>
      </c>
      <c r="D129" s="43">
        <f>RTD(progId,,"BINANCE",$B129,D$3)</f>
        <v>-7.2590000000000002E-2</v>
      </c>
      <c r="E129" s="1">
        <f>RTD(progId,,"BINANCE",$B129,E$3)</f>
        <v>3.1E-7</v>
      </c>
      <c r="F129" s="44">
        <f>RTD(progId,,"BINANCE",$B129,F$3)</f>
        <v>1928805</v>
      </c>
      <c r="I129" s="20" t="s">
        <v>398</v>
      </c>
      <c r="J129" s="1">
        <f t="shared" si="7"/>
        <v>0</v>
      </c>
      <c r="K129" s="1">
        <f t="shared" si="7"/>
        <v>0</v>
      </c>
      <c r="L129" s="1">
        <f t="shared" si="7"/>
        <v>1</v>
      </c>
      <c r="M129" s="1">
        <f t="shared" si="7"/>
        <v>0</v>
      </c>
      <c r="N129" s="1">
        <f t="shared" si="8"/>
        <v>1</v>
      </c>
      <c r="O129" s="1" t="str">
        <f t="shared" si="9"/>
        <v/>
      </c>
      <c r="P129" s="1" t="str">
        <f t="shared" si="9"/>
        <v/>
      </c>
      <c r="Q129" s="1" t="str">
        <f t="shared" si="9"/>
        <v>FUEL</v>
      </c>
      <c r="R129" s="1" t="str">
        <f t="shared" si="9"/>
        <v/>
      </c>
      <c r="S129" s="1" t="str">
        <f t="shared" si="10"/>
        <v>FUEL</v>
      </c>
      <c r="T129" s="1" t="str">
        <f t="shared" si="11"/>
        <v>ETH</v>
      </c>
    </row>
    <row r="130" spans="1:20" x14ac:dyDescent="0.25">
      <c r="A130" s="1" t="s">
        <v>391</v>
      </c>
      <c r="B130" s="1" t="s">
        <v>392</v>
      </c>
      <c r="C130" s="1">
        <f>RTD(progId,,"BINANCE",$B130,C$3)</f>
        <v>3.8800000000000001E-6</v>
      </c>
      <c r="D130" s="43">
        <f>RTD(progId,,"BINANCE",$B130,D$3)</f>
        <v>7.77E-3</v>
      </c>
      <c r="E130" s="1">
        <f>RTD(progId,,"BINANCE",$B130,E$3)</f>
        <v>2E-8</v>
      </c>
      <c r="F130" s="44">
        <f>RTD(progId,,"BINANCE",$B130,F$3)</f>
        <v>2069130</v>
      </c>
      <c r="I130" s="19" t="s">
        <v>392</v>
      </c>
      <c r="J130" s="1">
        <f t="shared" si="7"/>
        <v>1</v>
      </c>
      <c r="K130" s="1">
        <f t="shared" si="7"/>
        <v>0</v>
      </c>
      <c r="L130" s="1">
        <f t="shared" si="7"/>
        <v>0</v>
      </c>
      <c r="M130" s="1">
        <f t="shared" si="7"/>
        <v>0</v>
      </c>
      <c r="N130" s="1">
        <f t="shared" si="8"/>
        <v>1</v>
      </c>
      <c r="O130" s="1" t="str">
        <f t="shared" si="9"/>
        <v>TNT</v>
      </c>
      <c r="P130" s="1" t="str">
        <f t="shared" si="9"/>
        <v/>
      </c>
      <c r="Q130" s="1" t="str">
        <f t="shared" si="9"/>
        <v/>
      </c>
      <c r="R130" s="1" t="str">
        <f t="shared" si="9"/>
        <v/>
      </c>
      <c r="S130" s="1" t="str">
        <f t="shared" si="10"/>
        <v>TNT</v>
      </c>
      <c r="T130" s="1" t="str">
        <f t="shared" si="11"/>
        <v>BTC</v>
      </c>
    </row>
    <row r="131" spans="1:20" x14ac:dyDescent="0.25">
      <c r="A131" s="1" t="s">
        <v>589</v>
      </c>
      <c r="B131" s="1" t="s">
        <v>590</v>
      </c>
      <c r="C131" s="1">
        <f>RTD(progId,,"BINANCE",$B131,C$3)</f>
        <v>3.0190000000000001E-5</v>
      </c>
      <c r="D131" s="43">
        <f>RTD(progId,,"BINANCE",$B131,D$3)</f>
        <v>5.3269999999999998E-2</v>
      </c>
      <c r="E131" s="1">
        <f>RTD(progId,,"BINANCE",$B131,E$3)</f>
        <v>7.0000000000000005E-8</v>
      </c>
      <c r="F131" s="44">
        <f>RTD(progId,,"BINANCE",$B131,F$3)</f>
        <v>2102248</v>
      </c>
      <c r="I131" s="20" t="s">
        <v>590</v>
      </c>
      <c r="J131" s="1">
        <f t="shared" si="7"/>
        <v>1</v>
      </c>
      <c r="K131" s="1">
        <f t="shared" si="7"/>
        <v>0</v>
      </c>
      <c r="L131" s="1">
        <f t="shared" si="7"/>
        <v>0</v>
      </c>
      <c r="M131" s="1">
        <f t="shared" si="7"/>
        <v>0</v>
      </c>
      <c r="N131" s="1">
        <f t="shared" si="8"/>
        <v>1</v>
      </c>
      <c r="O131" s="1" t="str">
        <f t="shared" si="9"/>
        <v>BLZ</v>
      </c>
      <c r="P131" s="1" t="str">
        <f t="shared" si="9"/>
        <v/>
      </c>
      <c r="Q131" s="1" t="str">
        <f t="shared" si="9"/>
        <v/>
      </c>
      <c r="R131" s="1" t="str">
        <f t="shared" si="9"/>
        <v/>
      </c>
      <c r="S131" s="1" t="str">
        <f t="shared" si="10"/>
        <v>BLZ</v>
      </c>
      <c r="T131" s="1" t="str">
        <f t="shared" si="11"/>
        <v>BTC</v>
      </c>
    </row>
    <row r="132" spans="1:20" x14ac:dyDescent="0.25">
      <c r="A132" s="1" t="s">
        <v>489</v>
      </c>
      <c r="B132" s="1" t="s">
        <v>490</v>
      </c>
      <c r="C132" s="1">
        <f>RTD(progId,,"BINANCE",$B132,C$3)</f>
        <v>6.9649999999999999E-5</v>
      </c>
      <c r="D132" s="43">
        <f>RTD(progId,,"BINANCE",$B132,D$3)</f>
        <v>4.2720000000000001E-2</v>
      </c>
      <c r="E132" s="1">
        <f>RTD(progId,,"BINANCE",$B132,E$3)</f>
        <v>2.6E-7</v>
      </c>
      <c r="F132" s="44">
        <f>RTD(progId,,"BINANCE",$B132,F$3)</f>
        <v>1930472</v>
      </c>
      <c r="I132" s="19" t="s">
        <v>490</v>
      </c>
      <c r="J132" s="1">
        <f t="shared" si="7"/>
        <v>1</v>
      </c>
      <c r="K132" s="1">
        <f t="shared" si="7"/>
        <v>0</v>
      </c>
      <c r="L132" s="1">
        <f t="shared" si="7"/>
        <v>0</v>
      </c>
      <c r="M132" s="1">
        <f t="shared" si="7"/>
        <v>0</v>
      </c>
      <c r="N132" s="1">
        <f t="shared" si="8"/>
        <v>1</v>
      </c>
      <c r="O132" s="1" t="str">
        <f t="shared" si="9"/>
        <v>ELF</v>
      </c>
      <c r="P132" s="1" t="str">
        <f t="shared" si="9"/>
        <v/>
      </c>
      <c r="Q132" s="1" t="str">
        <f t="shared" si="9"/>
        <v/>
      </c>
      <c r="R132" s="1" t="str">
        <f t="shared" si="9"/>
        <v/>
      </c>
      <c r="S132" s="1" t="str">
        <f t="shared" si="10"/>
        <v>ELF</v>
      </c>
      <c r="T132" s="1" t="str">
        <f t="shared" si="11"/>
        <v>BTC</v>
      </c>
    </row>
    <row r="133" spans="1:20" x14ac:dyDescent="0.25">
      <c r="A133" s="1" t="s">
        <v>473</v>
      </c>
      <c r="B133" s="1" t="s">
        <v>474</v>
      </c>
      <c r="C133" s="1">
        <f>RTD(progId,,"BINANCE",$B133,C$3)</f>
        <v>2.9502E-4</v>
      </c>
      <c r="D133" s="43">
        <f>RTD(progId,,"BINANCE",$B133,D$3)</f>
        <v>-3.8800000000000002E-3</v>
      </c>
      <c r="E133" s="1">
        <f>RTD(progId,,"BINANCE",$B133,E$3)</f>
        <v>1.95E-6</v>
      </c>
      <c r="F133" s="44">
        <f>RTD(progId,,"BINANCE",$B133,F$3)</f>
        <v>1875702</v>
      </c>
      <c r="I133" s="20" t="s">
        <v>474</v>
      </c>
      <c r="J133" s="1">
        <f t="shared" si="7"/>
        <v>0</v>
      </c>
      <c r="K133" s="1">
        <f t="shared" si="7"/>
        <v>0</v>
      </c>
      <c r="L133" s="1">
        <f t="shared" si="7"/>
        <v>1</v>
      </c>
      <c r="M133" s="1">
        <f t="shared" si="7"/>
        <v>0</v>
      </c>
      <c r="N133" s="1">
        <f t="shared" si="8"/>
        <v>1</v>
      </c>
      <c r="O133" s="1" t="str">
        <f t="shared" si="9"/>
        <v/>
      </c>
      <c r="P133" s="1" t="str">
        <f t="shared" si="9"/>
        <v/>
      </c>
      <c r="Q133" s="1" t="str">
        <f t="shared" si="9"/>
        <v>GTO</v>
      </c>
      <c r="R133" s="1" t="str">
        <f t="shared" si="9"/>
        <v/>
      </c>
      <c r="S133" s="1" t="str">
        <f t="shared" si="10"/>
        <v>GTO</v>
      </c>
      <c r="T133" s="1" t="str">
        <f t="shared" si="11"/>
        <v>ETH</v>
      </c>
    </row>
    <row r="134" spans="1:20" x14ac:dyDescent="0.25">
      <c r="A134" s="1" t="s">
        <v>155</v>
      </c>
      <c r="B134" s="1" t="s">
        <v>156</v>
      </c>
      <c r="C134" s="1">
        <f>RTD(progId,,"BINANCE",$B134,C$3)</f>
        <v>1.1389999999999999E-5</v>
      </c>
      <c r="D134" s="43">
        <f>RTD(progId,,"BINANCE",$B134,D$3)</f>
        <v>-2.7990000000000001E-2</v>
      </c>
      <c r="E134" s="1">
        <f>RTD(progId,,"BINANCE",$B134,E$3)</f>
        <v>7.0000000000000005E-8</v>
      </c>
      <c r="F134" s="44">
        <f>RTD(progId,,"BINANCE",$B134,F$3)</f>
        <v>1982485</v>
      </c>
      <c r="I134" s="19" t="s">
        <v>156</v>
      </c>
      <c r="J134" s="1">
        <f t="shared" si="7"/>
        <v>1</v>
      </c>
      <c r="K134" s="1">
        <f t="shared" si="7"/>
        <v>0</v>
      </c>
      <c r="L134" s="1">
        <f t="shared" si="7"/>
        <v>0</v>
      </c>
      <c r="M134" s="1">
        <f t="shared" ref="K134:M197" si="12">IF(ISERROR(FIND(M$5,$I134)), 0,1)</f>
        <v>0</v>
      </c>
      <c r="N134" s="1">
        <f t="shared" si="8"/>
        <v>1</v>
      </c>
      <c r="O134" s="1" t="str">
        <f t="shared" si="9"/>
        <v>SNM</v>
      </c>
      <c r="P134" s="1" t="str">
        <f t="shared" si="9"/>
        <v/>
      </c>
      <c r="Q134" s="1" t="str">
        <f t="shared" si="9"/>
        <v/>
      </c>
      <c r="R134" s="1" t="str">
        <f t="shared" ref="P134:R197" si="13">IF(LEN(SUBSTITUTE($I134,R$5,""))&lt;LEN($I134),SUBSTITUTE($I134,R$5,""),"")</f>
        <v/>
      </c>
      <c r="S134" s="1" t="str">
        <f t="shared" si="10"/>
        <v>SNM</v>
      </c>
      <c r="T134" s="1" t="str">
        <f t="shared" si="11"/>
        <v>BTC</v>
      </c>
    </row>
    <row r="135" spans="1:20" x14ac:dyDescent="0.25">
      <c r="A135" s="1" t="s">
        <v>185</v>
      </c>
      <c r="B135" s="1" t="s">
        <v>186</v>
      </c>
      <c r="C135" s="1">
        <f>RTD(progId,,"BINANCE",$B135,C$3)</f>
        <v>2.2289999999999998E-5</v>
      </c>
      <c r="D135" s="43">
        <f>RTD(progId,,"BINANCE",$B135,D$3)</f>
        <v>7.7109999999999998E-2</v>
      </c>
      <c r="E135" s="1">
        <f>RTD(progId,,"BINANCE",$B135,E$3)</f>
        <v>5.9999999999999995E-8</v>
      </c>
      <c r="F135" s="44">
        <f>RTD(progId,,"BINANCE",$B135,F$3)</f>
        <v>1691661</v>
      </c>
      <c r="I135" s="20" t="s">
        <v>186</v>
      </c>
      <c r="J135" s="1">
        <f t="shared" ref="J135:M198" si="14">IF(ISERROR(FIND(J$5,$I135)), 0,1)</f>
        <v>1</v>
      </c>
      <c r="K135" s="1">
        <f t="shared" si="12"/>
        <v>0</v>
      </c>
      <c r="L135" s="1">
        <f t="shared" si="12"/>
        <v>0</v>
      </c>
      <c r="M135" s="1">
        <f t="shared" si="12"/>
        <v>0</v>
      </c>
      <c r="N135" s="1">
        <f t="shared" ref="N135:N198" si="15">SUM(J135:M135)</f>
        <v>1</v>
      </c>
      <c r="O135" s="1" t="str">
        <f t="shared" ref="O135:R198" si="16">IF(LEN(SUBSTITUTE($I135,O$5,""))&lt;LEN($I135),SUBSTITUTE($I135,O$5,""),"")</f>
        <v>SUB</v>
      </c>
      <c r="P135" s="1" t="str">
        <f t="shared" si="13"/>
        <v/>
      </c>
      <c r="Q135" s="1" t="str">
        <f t="shared" si="13"/>
        <v/>
      </c>
      <c r="R135" s="1" t="str">
        <f t="shared" si="13"/>
        <v/>
      </c>
      <c r="S135" s="1" t="str">
        <f t="shared" ref="S135:S198" si="17">_xlfn.CONCAT(O135,P135,Q135,R135)</f>
        <v>SUB</v>
      </c>
      <c r="T135" s="1" t="str">
        <f t="shared" ref="T135:T198" si="18">IF(LEN(O135)&lt;1,IF(LEN(P135)&lt;1, IF(LEN(Q135)&lt;1,R$5,Q$5),P$5),O$5)</f>
        <v>BTC</v>
      </c>
    </row>
    <row r="136" spans="1:20" x14ac:dyDescent="0.25">
      <c r="A136" s="1" t="s">
        <v>543</v>
      </c>
      <c r="B136" s="1" t="s">
        <v>544</v>
      </c>
      <c r="C136" s="1">
        <f>RTD(progId,,"BINANCE",$B136,C$3)</f>
        <v>6.2700000000000001E-6</v>
      </c>
      <c r="D136" s="43">
        <f>RTD(progId,,"BINANCE",$B136,D$3)</f>
        <v>-6.2899999999999996E-3</v>
      </c>
      <c r="E136" s="1">
        <f>RTD(progId,,"BINANCE",$B136,E$3)</f>
        <v>2.9999999999999997E-8</v>
      </c>
      <c r="F136" s="44">
        <f>RTD(progId,,"BINANCE",$B136,F$3)</f>
        <v>1650642</v>
      </c>
      <c r="I136" s="19" t="s">
        <v>544</v>
      </c>
      <c r="J136" s="1">
        <f t="shared" si="14"/>
        <v>1</v>
      </c>
      <c r="K136" s="1">
        <f t="shared" si="12"/>
        <v>0</v>
      </c>
      <c r="L136" s="1">
        <f t="shared" si="12"/>
        <v>0</v>
      </c>
      <c r="M136" s="1">
        <f t="shared" si="12"/>
        <v>0</v>
      </c>
      <c r="N136" s="1">
        <f t="shared" si="15"/>
        <v>1</v>
      </c>
      <c r="O136" s="1" t="str">
        <f t="shared" si="16"/>
        <v>VIBE</v>
      </c>
      <c r="P136" s="1" t="str">
        <f t="shared" si="13"/>
        <v/>
      </c>
      <c r="Q136" s="1" t="str">
        <f t="shared" si="13"/>
        <v/>
      </c>
      <c r="R136" s="1" t="str">
        <f t="shared" si="13"/>
        <v/>
      </c>
      <c r="S136" s="1" t="str">
        <f t="shared" si="17"/>
        <v>VIBE</v>
      </c>
      <c r="T136" s="1" t="str">
        <f t="shared" si="18"/>
        <v>BTC</v>
      </c>
    </row>
    <row r="137" spans="1:20" x14ac:dyDescent="0.25">
      <c r="A137" s="1" t="s">
        <v>315</v>
      </c>
      <c r="B137" s="1" t="s">
        <v>316</v>
      </c>
      <c r="C137" s="1">
        <f>RTD(progId,,"BINANCE",$B137,C$3)</f>
        <v>8.1300000000000001E-6</v>
      </c>
      <c r="D137" s="43">
        <f>RTD(progId,,"BINANCE",$B137,D$3)</f>
        <v>1.7430000000000001E-2</v>
      </c>
      <c r="E137" s="1">
        <f>RTD(progId,,"BINANCE",$B137,E$3)</f>
        <v>4.0000000000000001E-8</v>
      </c>
      <c r="F137" s="44">
        <f>RTD(progId,,"BINANCE",$B137,F$3)</f>
        <v>1833447</v>
      </c>
      <c r="I137" s="20" t="s">
        <v>316</v>
      </c>
      <c r="J137" s="1">
        <f t="shared" si="14"/>
        <v>1</v>
      </c>
      <c r="K137" s="1">
        <f t="shared" si="12"/>
        <v>0</v>
      </c>
      <c r="L137" s="1">
        <f t="shared" si="12"/>
        <v>0</v>
      </c>
      <c r="M137" s="1">
        <f t="shared" si="12"/>
        <v>0</v>
      </c>
      <c r="N137" s="1">
        <f t="shared" si="15"/>
        <v>1</v>
      </c>
      <c r="O137" s="1" t="str">
        <f t="shared" si="16"/>
        <v>DLT</v>
      </c>
      <c r="P137" s="1" t="str">
        <f t="shared" si="13"/>
        <v/>
      </c>
      <c r="Q137" s="1" t="str">
        <f t="shared" si="13"/>
        <v/>
      </c>
      <c r="R137" s="1" t="str">
        <f t="shared" si="13"/>
        <v/>
      </c>
      <c r="S137" s="1" t="str">
        <f t="shared" si="17"/>
        <v>DLT</v>
      </c>
      <c r="T137" s="1" t="str">
        <f t="shared" si="18"/>
        <v>BTC</v>
      </c>
    </row>
    <row r="138" spans="1:20" x14ac:dyDescent="0.25">
      <c r="A138" s="1" t="s">
        <v>779</v>
      </c>
      <c r="B138" s="1" t="s">
        <v>780</v>
      </c>
      <c r="C138" s="1">
        <f>RTD(progId,,"BINANCE",$B138,C$3)</f>
        <v>16.587199999999999</v>
      </c>
      <c r="D138" s="43">
        <f>RTD(progId,,"BINANCE",$B138,D$3)</f>
        <v>0.14981</v>
      </c>
      <c r="E138" s="1">
        <f>RTD(progId,,"BINANCE",$B138,E$3)</f>
        <v>2.0799999999999999E-2</v>
      </c>
      <c r="F138" s="44">
        <f>RTD(progId,,"BINANCE",$B138,F$3)</f>
        <v>1904887.78</v>
      </c>
      <c r="I138" s="19" t="s">
        <v>780</v>
      </c>
      <c r="J138" s="1">
        <f t="shared" si="14"/>
        <v>0</v>
      </c>
      <c r="K138" s="1">
        <f t="shared" si="12"/>
        <v>1</v>
      </c>
      <c r="L138" s="1">
        <f t="shared" si="12"/>
        <v>0</v>
      </c>
      <c r="M138" s="1">
        <f t="shared" si="12"/>
        <v>0</v>
      </c>
      <c r="N138" s="1">
        <f t="shared" si="15"/>
        <v>1</v>
      </c>
      <c r="O138" s="1" t="str">
        <f t="shared" si="16"/>
        <v/>
      </c>
      <c r="P138" s="1" t="str">
        <f t="shared" si="13"/>
        <v>ETC</v>
      </c>
      <c r="Q138" s="1" t="str">
        <f t="shared" si="13"/>
        <v/>
      </c>
      <c r="R138" s="1" t="str">
        <f t="shared" si="13"/>
        <v/>
      </c>
      <c r="S138" s="1" t="str">
        <f t="shared" si="17"/>
        <v>ETC</v>
      </c>
      <c r="T138" s="1" t="str">
        <f t="shared" si="18"/>
        <v>USDT</v>
      </c>
    </row>
    <row r="139" spans="1:20" x14ac:dyDescent="0.25">
      <c r="A139" s="1" t="s">
        <v>213</v>
      </c>
      <c r="B139" s="1" t="s">
        <v>214</v>
      </c>
      <c r="C139" s="1">
        <f>RTD(progId,,"BINANCE",$B139,C$3)</f>
        <v>1.433E-5</v>
      </c>
      <c r="D139" s="43">
        <f>RTD(progId,,"BINANCE",$B139,D$3)</f>
        <v>-2.6370000000000001E-2</v>
      </c>
      <c r="E139" s="1">
        <f>RTD(progId,,"BINANCE",$B139,E$3)</f>
        <v>5.9999999999999995E-8</v>
      </c>
      <c r="F139" s="44">
        <f>RTD(progId,,"BINANCE",$B139,F$3)</f>
        <v>2004799</v>
      </c>
      <c r="I139" s="20" t="s">
        <v>214</v>
      </c>
      <c r="J139" s="1">
        <f t="shared" si="14"/>
        <v>1</v>
      </c>
      <c r="K139" s="1">
        <f t="shared" si="12"/>
        <v>0</v>
      </c>
      <c r="L139" s="1">
        <f t="shared" si="12"/>
        <v>0</v>
      </c>
      <c r="M139" s="1">
        <f t="shared" si="12"/>
        <v>0</v>
      </c>
      <c r="N139" s="1">
        <f t="shared" si="15"/>
        <v>1</v>
      </c>
      <c r="O139" s="1" t="str">
        <f t="shared" si="16"/>
        <v>AST</v>
      </c>
      <c r="P139" s="1" t="str">
        <f t="shared" si="13"/>
        <v/>
      </c>
      <c r="Q139" s="1" t="str">
        <f t="shared" si="13"/>
        <v/>
      </c>
      <c r="R139" s="1" t="str">
        <f t="shared" si="13"/>
        <v/>
      </c>
      <c r="S139" s="1" t="str">
        <f t="shared" si="17"/>
        <v>AST</v>
      </c>
      <c r="T139" s="1" t="str">
        <f t="shared" si="18"/>
        <v>BTC</v>
      </c>
    </row>
    <row r="140" spans="1:20" x14ac:dyDescent="0.25">
      <c r="A140" s="1" t="s">
        <v>201</v>
      </c>
      <c r="B140" s="1" t="s">
        <v>202</v>
      </c>
      <c r="C140" s="1">
        <f>RTD(progId,,"BINANCE",$B140,C$3)</f>
        <v>1.2684999999999999E-4</v>
      </c>
      <c r="D140" s="43">
        <f>RTD(progId,,"BINANCE",$B140,D$3)</f>
        <v>6.6699999999999997E-3</v>
      </c>
      <c r="E140" s="1">
        <f>RTD(progId,,"BINANCE",$B140,E$3)</f>
        <v>7.5000000000000002E-7</v>
      </c>
      <c r="F140" s="44">
        <f>RTD(progId,,"BINANCE",$B140,F$3)</f>
        <v>1785674</v>
      </c>
      <c r="I140" s="19" t="s">
        <v>202</v>
      </c>
      <c r="J140" s="1">
        <f t="shared" si="14"/>
        <v>1</v>
      </c>
      <c r="K140" s="1">
        <f t="shared" si="12"/>
        <v>0</v>
      </c>
      <c r="L140" s="1">
        <f t="shared" si="12"/>
        <v>0</v>
      </c>
      <c r="M140" s="1">
        <f t="shared" si="12"/>
        <v>0</v>
      </c>
      <c r="N140" s="1">
        <f t="shared" si="15"/>
        <v>1</v>
      </c>
      <c r="O140" s="1" t="str">
        <f t="shared" si="16"/>
        <v>ENG</v>
      </c>
      <c r="P140" s="1" t="str">
        <f t="shared" si="13"/>
        <v/>
      </c>
      <c r="Q140" s="1" t="str">
        <f t="shared" si="13"/>
        <v/>
      </c>
      <c r="R140" s="1" t="str">
        <f t="shared" si="13"/>
        <v/>
      </c>
      <c r="S140" s="1" t="str">
        <f t="shared" si="17"/>
        <v>ENG</v>
      </c>
      <c r="T140" s="1" t="str">
        <f t="shared" si="18"/>
        <v>BTC</v>
      </c>
    </row>
    <row r="141" spans="1:20" x14ac:dyDescent="0.25">
      <c r="A141" s="1" t="s">
        <v>625</v>
      </c>
      <c r="B141" s="1" t="s">
        <v>626</v>
      </c>
      <c r="C141" s="1">
        <f>RTD(progId,,"BINANCE",$B141,C$3)</f>
        <v>3.1799999999999998E-4</v>
      </c>
      <c r="D141" s="43">
        <f>RTD(progId,,"BINANCE",$B141,D$3)</f>
        <v>4.8120000000000003E-2</v>
      </c>
      <c r="E141" s="1">
        <f>RTD(progId,,"BINANCE",$B141,E$3)</f>
        <v>2.9999999999999999E-7</v>
      </c>
      <c r="F141" s="44">
        <f>RTD(progId,,"BINANCE",$B141,F$3)</f>
        <v>1482589.96</v>
      </c>
      <c r="I141" s="20" t="s">
        <v>626</v>
      </c>
      <c r="J141" s="1">
        <f t="shared" si="14"/>
        <v>1</v>
      </c>
      <c r="K141" s="1">
        <f t="shared" si="12"/>
        <v>0</v>
      </c>
      <c r="L141" s="1">
        <f t="shared" si="12"/>
        <v>0</v>
      </c>
      <c r="M141" s="1">
        <f t="shared" si="12"/>
        <v>0</v>
      </c>
      <c r="N141" s="1">
        <f t="shared" si="15"/>
        <v>1</v>
      </c>
      <c r="O141" s="1" t="str">
        <f t="shared" si="16"/>
        <v>ONT</v>
      </c>
      <c r="P141" s="1" t="str">
        <f t="shared" si="13"/>
        <v/>
      </c>
      <c r="Q141" s="1" t="str">
        <f t="shared" si="13"/>
        <v/>
      </c>
      <c r="R141" s="1" t="str">
        <f t="shared" si="13"/>
        <v/>
      </c>
      <c r="S141" s="1" t="str">
        <f t="shared" si="17"/>
        <v>ONT</v>
      </c>
      <c r="T141" s="1" t="str">
        <f t="shared" si="18"/>
        <v>BTC</v>
      </c>
    </row>
    <row r="142" spans="1:20" x14ac:dyDescent="0.25">
      <c r="A142" s="1" t="s">
        <v>437</v>
      </c>
      <c r="B142" s="1" t="s">
        <v>438</v>
      </c>
      <c r="C142" s="1">
        <f>RTD(progId,,"BINANCE",$B142,C$3)</f>
        <v>1.8339999999999999E-2</v>
      </c>
      <c r="D142" s="43">
        <f>RTD(progId,,"BINANCE",$B142,D$3)</f>
        <v>1.213E-2</v>
      </c>
      <c r="E142" s="1">
        <f>RTD(progId,,"BINANCE",$B142,E$3)</f>
        <v>1.1E-4</v>
      </c>
      <c r="F142" s="44">
        <f>RTD(progId,,"BINANCE",$B142,F$3)</f>
        <v>1551461.03</v>
      </c>
      <c r="I142" s="19" t="s">
        <v>438</v>
      </c>
      <c r="J142" s="1">
        <f t="shared" si="14"/>
        <v>0</v>
      </c>
      <c r="K142" s="1">
        <f t="shared" si="12"/>
        <v>0</v>
      </c>
      <c r="L142" s="1">
        <f t="shared" si="12"/>
        <v>0</v>
      </c>
      <c r="M142" s="1">
        <f t="shared" si="12"/>
        <v>1</v>
      </c>
      <c r="N142" s="1">
        <f t="shared" si="15"/>
        <v>1</v>
      </c>
      <c r="O142" s="1" t="str">
        <f t="shared" si="16"/>
        <v/>
      </c>
      <c r="P142" s="1" t="str">
        <f t="shared" si="13"/>
        <v/>
      </c>
      <c r="Q142" s="1" t="str">
        <f t="shared" si="13"/>
        <v/>
      </c>
      <c r="R142" s="1" t="str">
        <f t="shared" si="13"/>
        <v>XLM</v>
      </c>
      <c r="S142" s="1" t="str">
        <f t="shared" si="17"/>
        <v>XLM</v>
      </c>
      <c r="T142" s="1" t="str">
        <f t="shared" si="18"/>
        <v>BNB</v>
      </c>
    </row>
    <row r="143" spans="1:20" x14ac:dyDescent="0.25">
      <c r="A143" s="1" t="s">
        <v>817</v>
      </c>
      <c r="B143" s="1" t="s">
        <v>818</v>
      </c>
      <c r="C143" s="1">
        <f>RTD(progId,,"BINANCE",$B143,C$3)</f>
        <v>1.8170000000000001E-5</v>
      </c>
      <c r="D143" s="43">
        <f>RTD(progId,,"BINANCE",$B143,D$3)</f>
        <v>4.6059999999999997E-2</v>
      </c>
      <c r="E143" s="1">
        <f>RTD(progId,,"BINANCE",$B143,E$3)</f>
        <v>2.9999999999999997E-8</v>
      </c>
      <c r="F143" s="44">
        <f>RTD(progId,,"BINANCE",$B143,F$3)</f>
        <v>1517498</v>
      </c>
      <c r="I143" s="20" t="s">
        <v>818</v>
      </c>
      <c r="J143" s="1">
        <f t="shared" si="14"/>
        <v>1</v>
      </c>
      <c r="K143" s="1">
        <f t="shared" si="12"/>
        <v>0</v>
      </c>
      <c r="L143" s="1">
        <f t="shared" si="12"/>
        <v>0</v>
      </c>
      <c r="M143" s="1">
        <f t="shared" si="12"/>
        <v>0</v>
      </c>
      <c r="N143" s="1">
        <f t="shared" si="15"/>
        <v>1</v>
      </c>
      <c r="O143" s="1" t="str">
        <f t="shared" si="16"/>
        <v>ARDR</v>
      </c>
      <c r="P143" s="1" t="str">
        <f t="shared" si="13"/>
        <v/>
      </c>
      <c r="Q143" s="1" t="str">
        <f t="shared" si="13"/>
        <v/>
      </c>
      <c r="R143" s="1" t="str">
        <f t="shared" si="13"/>
        <v/>
      </c>
      <c r="S143" s="1" t="str">
        <f t="shared" si="17"/>
        <v>ARDR</v>
      </c>
      <c r="T143" s="1" t="str">
        <f t="shared" si="18"/>
        <v>BTC</v>
      </c>
    </row>
    <row r="144" spans="1:20" x14ac:dyDescent="0.25">
      <c r="A144" s="1" t="s">
        <v>401</v>
      </c>
      <c r="B144" s="1" t="s">
        <v>402</v>
      </c>
      <c r="C144" s="1">
        <f>RTD(progId,,"BINANCE",$B144,C$3)</f>
        <v>2.2812E-4</v>
      </c>
      <c r="D144" s="43">
        <f>RTD(progId,,"BINANCE",$B144,D$3)</f>
        <v>-1.4880000000000001E-2</v>
      </c>
      <c r="E144" s="1">
        <f>RTD(progId,,"BINANCE",$B144,E$3)</f>
        <v>9.0999999999999997E-7</v>
      </c>
      <c r="F144" s="44">
        <f>RTD(progId,,"BINANCE",$B144,F$3)</f>
        <v>1419349</v>
      </c>
      <c r="I144" s="19" t="s">
        <v>402</v>
      </c>
      <c r="J144" s="1">
        <f t="shared" si="14"/>
        <v>0</v>
      </c>
      <c r="K144" s="1">
        <f t="shared" si="12"/>
        <v>0</v>
      </c>
      <c r="L144" s="1">
        <f t="shared" si="12"/>
        <v>1</v>
      </c>
      <c r="M144" s="1">
        <f t="shared" si="12"/>
        <v>0</v>
      </c>
      <c r="N144" s="1">
        <f t="shared" si="15"/>
        <v>1</v>
      </c>
      <c r="O144" s="1" t="str">
        <f t="shared" si="16"/>
        <v/>
      </c>
      <c r="P144" s="1" t="str">
        <f t="shared" si="13"/>
        <v/>
      </c>
      <c r="Q144" s="1" t="str">
        <f t="shared" si="13"/>
        <v>MANA</v>
      </c>
      <c r="R144" s="1" t="str">
        <f t="shared" si="13"/>
        <v/>
      </c>
      <c r="S144" s="1" t="str">
        <f t="shared" si="17"/>
        <v>MANA</v>
      </c>
      <c r="T144" s="1" t="str">
        <f t="shared" si="18"/>
        <v>ETH</v>
      </c>
    </row>
    <row r="145" spans="1:20" x14ac:dyDescent="0.25">
      <c r="A145" s="1" t="s">
        <v>517</v>
      </c>
      <c r="B145" s="1" t="s">
        <v>518</v>
      </c>
      <c r="C145" s="1">
        <f>RTD(progId,,"BINANCE",$B145,C$3)</f>
        <v>2.2249999999999999E-5</v>
      </c>
      <c r="D145" s="43">
        <f>RTD(progId,,"BINANCE",$B145,D$3)</f>
        <v>-1.7649999999999999E-2</v>
      </c>
      <c r="E145" s="1">
        <f>RTD(progId,,"BINANCE",$B145,E$3)</f>
        <v>1.1999999999999999E-7</v>
      </c>
      <c r="F145" s="44">
        <f>RTD(progId,,"BINANCE",$B145,F$3)</f>
        <v>1598516</v>
      </c>
      <c r="I145" s="20" t="s">
        <v>518</v>
      </c>
      <c r="J145" s="1">
        <f t="shared" si="14"/>
        <v>1</v>
      </c>
      <c r="K145" s="1">
        <f t="shared" si="12"/>
        <v>0</v>
      </c>
      <c r="L145" s="1">
        <f t="shared" si="12"/>
        <v>0</v>
      </c>
      <c r="M145" s="1">
        <f t="shared" si="12"/>
        <v>0</v>
      </c>
      <c r="N145" s="1">
        <f t="shared" si="15"/>
        <v>1</v>
      </c>
      <c r="O145" s="1" t="str">
        <f t="shared" si="16"/>
        <v>WINGS</v>
      </c>
      <c r="P145" s="1" t="str">
        <f t="shared" si="13"/>
        <v/>
      </c>
      <c r="Q145" s="1" t="str">
        <f t="shared" si="13"/>
        <v/>
      </c>
      <c r="R145" s="1" t="str">
        <f t="shared" si="13"/>
        <v/>
      </c>
      <c r="S145" s="1" t="str">
        <f t="shared" si="17"/>
        <v>WINGS</v>
      </c>
      <c r="T145" s="1" t="str">
        <f t="shared" si="18"/>
        <v>BTC</v>
      </c>
    </row>
    <row r="146" spans="1:20" x14ac:dyDescent="0.25">
      <c r="A146" s="1" t="s">
        <v>801</v>
      </c>
      <c r="B146" s="1" t="s">
        <v>802</v>
      </c>
      <c r="C146" s="1">
        <f>RTD(progId,,"BINANCE",$B146,C$3)</f>
        <v>2.9480000000000001E-4</v>
      </c>
      <c r="D146" s="43">
        <f>RTD(progId,,"BINANCE",$B146,D$3)</f>
        <v>4.079E-2</v>
      </c>
      <c r="E146" s="1">
        <f>RTD(progId,,"BINANCE",$B146,E$3)</f>
        <v>1.1000000000000001E-6</v>
      </c>
      <c r="F146" s="44">
        <f>RTD(progId,,"BINANCE",$B146,F$3)</f>
        <v>1490525.77</v>
      </c>
      <c r="I146" s="19" t="s">
        <v>802</v>
      </c>
      <c r="J146" s="1">
        <f t="shared" si="14"/>
        <v>1</v>
      </c>
      <c r="K146" s="1">
        <f t="shared" si="12"/>
        <v>0</v>
      </c>
      <c r="L146" s="1">
        <f t="shared" si="12"/>
        <v>0</v>
      </c>
      <c r="M146" s="1">
        <f t="shared" si="12"/>
        <v>0</v>
      </c>
      <c r="N146" s="1">
        <f t="shared" si="15"/>
        <v>1</v>
      </c>
      <c r="O146" s="1" t="str">
        <f t="shared" si="16"/>
        <v>NAS</v>
      </c>
      <c r="P146" s="1" t="str">
        <f t="shared" si="13"/>
        <v/>
      </c>
      <c r="Q146" s="1" t="str">
        <f t="shared" si="13"/>
        <v/>
      </c>
      <c r="R146" s="1" t="str">
        <f t="shared" si="13"/>
        <v/>
      </c>
      <c r="S146" s="1" t="str">
        <f t="shared" si="17"/>
        <v>NAS</v>
      </c>
      <c r="T146" s="1" t="str">
        <f t="shared" si="18"/>
        <v>BTC</v>
      </c>
    </row>
    <row r="147" spans="1:20" x14ac:dyDescent="0.25">
      <c r="A147" s="1" t="s">
        <v>273</v>
      </c>
      <c r="B147" s="1" t="s">
        <v>274</v>
      </c>
      <c r="C147" s="1">
        <f>RTD(progId,,"BINANCE",$B147,C$3)</f>
        <v>13.97</v>
      </c>
      <c r="D147" s="43">
        <f>RTD(progId,,"BINANCE",$B147,D$3)</f>
        <v>2.1350000000000001E-2</v>
      </c>
      <c r="E147" s="1">
        <f>RTD(progId,,"BINANCE",$B147,E$3)</f>
        <v>1.6799999999999999E-2</v>
      </c>
      <c r="F147" s="44">
        <f>RTD(progId,,"BINANCE",$B147,F$3)</f>
        <v>1392285.84</v>
      </c>
      <c r="I147" s="20" t="s">
        <v>274</v>
      </c>
      <c r="J147" s="1">
        <f t="shared" si="14"/>
        <v>0</v>
      </c>
      <c r="K147" s="1">
        <f t="shared" si="12"/>
        <v>1</v>
      </c>
      <c r="L147" s="1">
        <f t="shared" si="12"/>
        <v>0</v>
      </c>
      <c r="M147" s="1">
        <f t="shared" si="12"/>
        <v>1</v>
      </c>
      <c r="N147" s="1">
        <f t="shared" si="15"/>
        <v>2</v>
      </c>
      <c r="O147" s="1" t="str">
        <f t="shared" si="16"/>
        <v/>
      </c>
      <c r="P147" s="1" t="str">
        <f t="shared" si="13"/>
        <v>BNB</v>
      </c>
      <c r="Q147" s="1" t="str">
        <f t="shared" si="13"/>
        <v/>
      </c>
      <c r="R147" s="1" t="str">
        <f t="shared" si="13"/>
        <v>USDT</v>
      </c>
      <c r="S147" s="1" t="str">
        <f t="shared" si="17"/>
        <v>BNBUSDT</v>
      </c>
      <c r="T147" s="1" t="str">
        <f t="shared" si="18"/>
        <v>USDT</v>
      </c>
    </row>
    <row r="148" spans="1:20" x14ac:dyDescent="0.25">
      <c r="A148" s="1" t="s">
        <v>285</v>
      </c>
      <c r="B148" s="1" t="s">
        <v>286</v>
      </c>
      <c r="C148" s="1">
        <f>RTD(progId,,"BINANCE",$B148,C$3)</f>
        <v>1.864E-4</v>
      </c>
      <c r="D148" s="43">
        <f>RTD(progId,,"BINANCE",$B148,D$3)</f>
        <v>0.15973000000000001</v>
      </c>
      <c r="E148" s="1">
        <f>RTD(progId,,"BINANCE",$B148,E$3)</f>
        <v>3.9999999999999998E-7</v>
      </c>
      <c r="F148" s="44">
        <f>RTD(progId,,"BINANCE",$B148,F$3)</f>
        <v>1503014.77</v>
      </c>
      <c r="I148" s="19" t="s">
        <v>286</v>
      </c>
      <c r="J148" s="1">
        <f t="shared" si="14"/>
        <v>1</v>
      </c>
      <c r="K148" s="1">
        <f t="shared" si="12"/>
        <v>0</v>
      </c>
      <c r="L148" s="1">
        <f t="shared" si="12"/>
        <v>0</v>
      </c>
      <c r="M148" s="1">
        <f t="shared" si="12"/>
        <v>0</v>
      </c>
      <c r="N148" s="1">
        <f t="shared" si="15"/>
        <v>1</v>
      </c>
      <c r="O148" s="1" t="str">
        <f t="shared" si="16"/>
        <v>KMD</v>
      </c>
      <c r="P148" s="1" t="str">
        <f t="shared" si="13"/>
        <v/>
      </c>
      <c r="Q148" s="1" t="str">
        <f t="shared" si="13"/>
        <v/>
      </c>
      <c r="R148" s="1" t="str">
        <f t="shared" si="13"/>
        <v/>
      </c>
      <c r="S148" s="1" t="str">
        <f t="shared" si="17"/>
        <v>KMD</v>
      </c>
      <c r="T148" s="1" t="str">
        <f t="shared" si="18"/>
        <v>BTC</v>
      </c>
    </row>
    <row r="149" spans="1:20" x14ac:dyDescent="0.25">
      <c r="A149" s="1" t="s">
        <v>121</v>
      </c>
      <c r="B149" s="1" t="s">
        <v>122</v>
      </c>
      <c r="C149" s="1">
        <f>RTD(progId,,"BINANCE",$B149,C$3)</f>
        <v>4.2417000000000003E-4</v>
      </c>
      <c r="D149" s="43">
        <f>RTD(progId,,"BINANCE",$B149,D$3)</f>
        <v>-0.10406</v>
      </c>
      <c r="E149" s="1">
        <f>RTD(progId,,"BINANCE",$B149,E$3)</f>
        <v>2.4200000000000001E-6</v>
      </c>
      <c r="F149" s="44">
        <f>RTD(progId,,"BINANCE",$B149,F$3)</f>
        <v>1483467</v>
      </c>
      <c r="I149" s="20" t="s">
        <v>122</v>
      </c>
      <c r="J149" s="1">
        <f t="shared" si="14"/>
        <v>0</v>
      </c>
      <c r="K149" s="1">
        <f t="shared" si="12"/>
        <v>0</v>
      </c>
      <c r="L149" s="1">
        <f t="shared" si="12"/>
        <v>1</v>
      </c>
      <c r="M149" s="1">
        <f t="shared" si="12"/>
        <v>0</v>
      </c>
      <c r="N149" s="1">
        <f t="shared" si="15"/>
        <v>1</v>
      </c>
      <c r="O149" s="1" t="str">
        <f t="shared" si="16"/>
        <v/>
      </c>
      <c r="P149" s="1" t="str">
        <f t="shared" si="13"/>
        <v/>
      </c>
      <c r="Q149" s="1" t="str">
        <f t="shared" si="13"/>
        <v>LRC</v>
      </c>
      <c r="R149" s="1" t="str">
        <f t="shared" si="13"/>
        <v/>
      </c>
      <c r="S149" s="1" t="str">
        <f t="shared" si="17"/>
        <v>LRC</v>
      </c>
      <c r="T149" s="1" t="str">
        <f t="shared" si="18"/>
        <v>ETH</v>
      </c>
    </row>
    <row r="150" spans="1:20" x14ac:dyDescent="0.25">
      <c r="A150" s="1" t="s">
        <v>333</v>
      </c>
      <c r="B150" s="1" t="s">
        <v>334</v>
      </c>
      <c r="C150" s="1">
        <f>RTD(progId,,"BINANCE",$B150,C$3)</f>
        <v>6.3602000000000005E-4</v>
      </c>
      <c r="D150" s="43">
        <f>RTD(progId,,"BINANCE",$B150,D$3)</f>
        <v>1.6969999999999999E-2</v>
      </c>
      <c r="E150" s="1">
        <f>RTD(progId,,"BINANCE",$B150,E$3)</f>
        <v>3.3100000000000001E-6</v>
      </c>
      <c r="F150" s="44">
        <f>RTD(progId,,"BINANCE",$B150,F$3)</f>
        <v>1410689</v>
      </c>
      <c r="I150" s="19" t="s">
        <v>334</v>
      </c>
      <c r="J150" s="1">
        <f t="shared" si="14"/>
        <v>0</v>
      </c>
      <c r="K150" s="1">
        <f t="shared" si="12"/>
        <v>0</v>
      </c>
      <c r="L150" s="1">
        <f t="shared" si="12"/>
        <v>1</v>
      </c>
      <c r="M150" s="1">
        <f t="shared" si="12"/>
        <v>0</v>
      </c>
      <c r="N150" s="1">
        <f t="shared" si="15"/>
        <v>1</v>
      </c>
      <c r="O150" s="1" t="str">
        <f t="shared" si="16"/>
        <v/>
      </c>
      <c r="P150" s="1" t="str">
        <f t="shared" si="13"/>
        <v/>
      </c>
      <c r="Q150" s="1" t="str">
        <f t="shared" si="13"/>
        <v>BAT</v>
      </c>
      <c r="R150" s="1" t="str">
        <f t="shared" si="13"/>
        <v/>
      </c>
      <c r="S150" s="1" t="str">
        <f t="shared" si="17"/>
        <v>BAT</v>
      </c>
      <c r="T150" s="1" t="str">
        <f t="shared" si="18"/>
        <v>ETH</v>
      </c>
    </row>
    <row r="151" spans="1:20" x14ac:dyDescent="0.25">
      <c r="A151" s="1" t="s">
        <v>429</v>
      </c>
      <c r="B151" s="1" t="s">
        <v>430</v>
      </c>
      <c r="C151" s="1">
        <f>RTD(progId,,"BINANCE",$B151,C$3)</f>
        <v>2.6727000000000001E-4</v>
      </c>
      <c r="D151" s="43">
        <f>RTD(progId,,"BINANCE",$B151,D$3)</f>
        <v>3.5159999999999997E-2</v>
      </c>
      <c r="E151" s="1">
        <f>RTD(progId,,"BINANCE",$B151,E$3)</f>
        <v>1.73E-6</v>
      </c>
      <c r="F151" s="44">
        <f>RTD(progId,,"BINANCE",$B151,F$3)</f>
        <v>1335537</v>
      </c>
      <c r="I151" s="20" t="s">
        <v>430</v>
      </c>
      <c r="J151" s="1">
        <f t="shared" si="14"/>
        <v>0</v>
      </c>
      <c r="K151" s="1">
        <f t="shared" si="12"/>
        <v>0</v>
      </c>
      <c r="L151" s="1">
        <f t="shared" si="12"/>
        <v>1</v>
      </c>
      <c r="M151" s="1">
        <f t="shared" si="12"/>
        <v>0</v>
      </c>
      <c r="N151" s="1">
        <f t="shared" si="15"/>
        <v>1</v>
      </c>
      <c r="O151" s="1" t="str">
        <f t="shared" si="16"/>
        <v/>
      </c>
      <c r="P151" s="1" t="str">
        <f t="shared" si="13"/>
        <v/>
      </c>
      <c r="Q151" s="1" t="str">
        <f t="shared" si="13"/>
        <v>CMT</v>
      </c>
      <c r="R151" s="1" t="str">
        <f t="shared" si="13"/>
        <v/>
      </c>
      <c r="S151" s="1" t="str">
        <f t="shared" si="17"/>
        <v>CMT</v>
      </c>
      <c r="T151" s="1" t="str">
        <f t="shared" si="18"/>
        <v>ETH</v>
      </c>
    </row>
    <row r="152" spans="1:20" x14ac:dyDescent="0.25">
      <c r="A152" s="1" t="s">
        <v>235</v>
      </c>
      <c r="B152" s="1" t="s">
        <v>236</v>
      </c>
      <c r="C152" s="1">
        <f>RTD(progId,,"BINANCE",$B152,C$3)</f>
        <v>1.1340000000000001E-4</v>
      </c>
      <c r="D152" s="43">
        <f>RTD(progId,,"BINANCE",$B152,D$3)</f>
        <v>-5.5930000000000001E-2</v>
      </c>
      <c r="E152" s="1">
        <f>RTD(progId,,"BINANCE",$B152,E$3)</f>
        <v>9.5000000000000001E-7</v>
      </c>
      <c r="F152" s="44">
        <f>RTD(progId,,"BINANCE",$B152,F$3)</f>
        <v>1382054</v>
      </c>
      <c r="I152" s="19" t="s">
        <v>236</v>
      </c>
      <c r="J152" s="1">
        <f t="shared" si="14"/>
        <v>0</v>
      </c>
      <c r="K152" s="1">
        <f t="shared" si="12"/>
        <v>0</v>
      </c>
      <c r="L152" s="1">
        <f t="shared" si="12"/>
        <v>1</v>
      </c>
      <c r="M152" s="1">
        <f t="shared" si="12"/>
        <v>0</v>
      </c>
      <c r="N152" s="1">
        <f t="shared" si="15"/>
        <v>1</v>
      </c>
      <c r="O152" s="1" t="str">
        <f t="shared" si="16"/>
        <v/>
      </c>
      <c r="P152" s="1" t="str">
        <f t="shared" si="13"/>
        <v/>
      </c>
      <c r="Q152" s="1" t="str">
        <f t="shared" si="13"/>
        <v>REQ</v>
      </c>
      <c r="R152" s="1" t="str">
        <f t="shared" si="13"/>
        <v/>
      </c>
      <c r="S152" s="1" t="str">
        <f t="shared" si="17"/>
        <v>REQ</v>
      </c>
      <c r="T152" s="1" t="str">
        <f t="shared" si="18"/>
        <v>ETH</v>
      </c>
    </row>
    <row r="153" spans="1:20" x14ac:dyDescent="0.25">
      <c r="A153" s="1" t="s">
        <v>319</v>
      </c>
      <c r="B153" s="1" t="s">
        <v>320</v>
      </c>
      <c r="C153" s="1">
        <f>RTD(progId,,"BINANCE",$B153,C$3)</f>
        <v>2.5199999999999999E-5</v>
      </c>
      <c r="D153" s="43">
        <f>RTD(progId,,"BINANCE",$B153,D$3)</f>
        <v>5.602E-2</v>
      </c>
      <c r="E153" s="1">
        <f>RTD(progId,,"BINANCE",$B153,E$3)</f>
        <v>5.9999999999999995E-8</v>
      </c>
      <c r="F153" s="44">
        <f>RTD(progId,,"BINANCE",$B153,F$3)</f>
        <v>1318675</v>
      </c>
      <c r="I153" s="20" t="s">
        <v>320</v>
      </c>
      <c r="J153" s="1">
        <f t="shared" si="14"/>
        <v>1</v>
      </c>
      <c r="K153" s="1">
        <f t="shared" si="12"/>
        <v>0</v>
      </c>
      <c r="L153" s="1">
        <f t="shared" si="12"/>
        <v>0</v>
      </c>
      <c r="M153" s="1">
        <f t="shared" si="12"/>
        <v>0</v>
      </c>
      <c r="N153" s="1">
        <f t="shared" si="15"/>
        <v>1</v>
      </c>
      <c r="O153" s="1" t="str">
        <f t="shared" si="16"/>
        <v>AMB</v>
      </c>
      <c r="P153" s="1" t="str">
        <f t="shared" si="13"/>
        <v/>
      </c>
      <c r="Q153" s="1" t="str">
        <f t="shared" si="13"/>
        <v/>
      </c>
      <c r="R153" s="1" t="str">
        <f t="shared" si="13"/>
        <v/>
      </c>
      <c r="S153" s="1" t="str">
        <f t="shared" si="17"/>
        <v>AMB</v>
      </c>
      <c r="T153" s="1" t="str">
        <f t="shared" si="18"/>
        <v>BTC</v>
      </c>
    </row>
    <row r="154" spans="1:20" x14ac:dyDescent="0.25">
      <c r="A154" s="1" t="s">
        <v>537</v>
      </c>
      <c r="B154" s="1" t="s">
        <v>538</v>
      </c>
      <c r="C154" s="1">
        <f>RTD(progId,,"BINANCE",$B154,C$3)</f>
        <v>1.736E-5</v>
      </c>
      <c r="D154" s="43">
        <f>RTD(progId,,"BINANCE",$B154,D$3)</f>
        <v>1.2239999999999999E-2</v>
      </c>
      <c r="E154" s="1">
        <f>RTD(progId,,"BINANCE",$B154,E$3)</f>
        <v>5.9999999999999995E-8</v>
      </c>
      <c r="F154" s="44">
        <f>RTD(progId,,"BINANCE",$B154,F$3)</f>
        <v>1430841</v>
      </c>
      <c r="I154" s="19" t="s">
        <v>538</v>
      </c>
      <c r="J154" s="1">
        <f t="shared" si="14"/>
        <v>1</v>
      </c>
      <c r="K154" s="1">
        <f t="shared" si="12"/>
        <v>0</v>
      </c>
      <c r="L154" s="1">
        <f t="shared" si="12"/>
        <v>0</v>
      </c>
      <c r="M154" s="1">
        <f t="shared" si="12"/>
        <v>0</v>
      </c>
      <c r="N154" s="1">
        <f t="shared" si="15"/>
        <v>1</v>
      </c>
      <c r="O154" s="1" t="str">
        <f t="shared" si="16"/>
        <v>APPC</v>
      </c>
      <c r="P154" s="1" t="str">
        <f t="shared" si="13"/>
        <v/>
      </c>
      <c r="Q154" s="1" t="str">
        <f t="shared" si="13"/>
        <v/>
      </c>
      <c r="R154" s="1" t="str">
        <f t="shared" si="13"/>
        <v/>
      </c>
      <c r="S154" s="1" t="str">
        <f t="shared" si="17"/>
        <v>APPC</v>
      </c>
      <c r="T154" s="1" t="str">
        <f t="shared" si="18"/>
        <v>BTC</v>
      </c>
    </row>
    <row r="155" spans="1:20" x14ac:dyDescent="0.25">
      <c r="A155" s="1" t="s">
        <v>107</v>
      </c>
      <c r="B155" s="1" t="s">
        <v>108</v>
      </c>
      <c r="C155" s="1">
        <f>RTD(progId,,"BINANCE",$B155,C$3)</f>
        <v>7.2789999999999999E-5</v>
      </c>
      <c r="D155" s="43">
        <f>RTD(progId,,"BINANCE",$B155,D$3)</f>
        <v>-4.8329999999999998E-2</v>
      </c>
      <c r="E155" s="1">
        <f>RTD(progId,,"BINANCE",$B155,E$3)</f>
        <v>6.6000000000000003E-7</v>
      </c>
      <c r="F155" s="44">
        <f>RTD(progId,,"BINANCE",$B155,F$3)</f>
        <v>1397843</v>
      </c>
      <c r="I155" s="20" t="s">
        <v>108</v>
      </c>
      <c r="J155" s="1">
        <f t="shared" si="14"/>
        <v>0</v>
      </c>
      <c r="K155" s="1">
        <f t="shared" si="12"/>
        <v>0</v>
      </c>
      <c r="L155" s="1">
        <f t="shared" si="12"/>
        <v>1</v>
      </c>
      <c r="M155" s="1">
        <f t="shared" si="12"/>
        <v>0</v>
      </c>
      <c r="N155" s="1">
        <f t="shared" si="15"/>
        <v>1</v>
      </c>
      <c r="O155" s="1" t="str">
        <f t="shared" si="16"/>
        <v/>
      </c>
      <c r="P155" s="1" t="str">
        <f t="shared" si="13"/>
        <v/>
      </c>
      <c r="Q155" s="1" t="str">
        <f t="shared" si="13"/>
        <v>DNT</v>
      </c>
      <c r="R155" s="1" t="str">
        <f t="shared" si="13"/>
        <v/>
      </c>
      <c r="S155" s="1" t="str">
        <f t="shared" si="17"/>
        <v>DNT</v>
      </c>
      <c r="T155" s="1" t="str">
        <f t="shared" si="18"/>
        <v>ETH</v>
      </c>
    </row>
    <row r="156" spans="1:20" x14ac:dyDescent="0.25">
      <c r="A156" s="1" t="s">
        <v>479</v>
      </c>
      <c r="B156" s="1" t="s">
        <v>480</v>
      </c>
      <c r="C156" s="1">
        <f>RTD(progId,,"BINANCE",$B156,C$3)</f>
        <v>2.2550000000000001E-3</v>
      </c>
      <c r="D156" s="43">
        <f>RTD(progId,,"BINANCE",$B156,D$3)</f>
        <v>2.826E-2</v>
      </c>
      <c r="E156" s="1">
        <f>RTD(progId,,"BINANCE",$B156,E$3)</f>
        <v>9.0000000000000002E-6</v>
      </c>
      <c r="F156" s="44">
        <f>RTD(progId,,"BINANCE",$B156,F$3)</f>
        <v>1261582.8999999999</v>
      </c>
      <c r="I156" s="19" t="s">
        <v>480</v>
      </c>
      <c r="J156" s="1">
        <f t="shared" si="14"/>
        <v>0</v>
      </c>
      <c r="K156" s="1">
        <f t="shared" si="12"/>
        <v>0</v>
      </c>
      <c r="L156" s="1">
        <f t="shared" si="12"/>
        <v>1</v>
      </c>
      <c r="M156" s="1">
        <f t="shared" si="12"/>
        <v>0</v>
      </c>
      <c r="N156" s="1">
        <f t="shared" si="15"/>
        <v>1</v>
      </c>
      <c r="O156" s="1" t="str">
        <f t="shared" si="16"/>
        <v/>
      </c>
      <c r="P156" s="1" t="str">
        <f t="shared" si="13"/>
        <v/>
      </c>
      <c r="Q156" s="1" t="str">
        <f t="shared" si="13"/>
        <v>ICX</v>
      </c>
      <c r="R156" s="1" t="str">
        <f t="shared" si="13"/>
        <v/>
      </c>
      <c r="S156" s="1" t="str">
        <f t="shared" si="17"/>
        <v>ICX</v>
      </c>
      <c r="T156" s="1" t="str">
        <f t="shared" si="18"/>
        <v>ETH</v>
      </c>
    </row>
    <row r="157" spans="1:20" x14ac:dyDescent="0.25">
      <c r="A157" s="1" t="s">
        <v>741</v>
      </c>
      <c r="B157" s="1" t="s">
        <v>742</v>
      </c>
      <c r="C157" s="1">
        <f>RTD(progId,,"BINANCE",$B157,C$3)</f>
        <v>3.1660000000000001E-2</v>
      </c>
      <c r="D157" s="43">
        <f>RTD(progId,,"BINANCE",$B157,D$3)</f>
        <v>6.6800000000000002E-3</v>
      </c>
      <c r="E157" s="1">
        <f>RTD(progId,,"BINANCE",$B157,E$3)</f>
        <v>1.7000000000000001E-4</v>
      </c>
      <c r="F157" s="44">
        <f>RTD(progId,,"BINANCE",$B157,F$3)</f>
        <v>903299.5</v>
      </c>
      <c r="I157" s="20" t="s">
        <v>742</v>
      </c>
      <c r="J157" s="1">
        <f t="shared" si="14"/>
        <v>0</v>
      </c>
      <c r="K157" s="1">
        <f t="shared" si="12"/>
        <v>0</v>
      </c>
      <c r="L157" s="1">
        <f t="shared" si="12"/>
        <v>0</v>
      </c>
      <c r="M157" s="1">
        <f t="shared" si="12"/>
        <v>1</v>
      </c>
      <c r="N157" s="1">
        <f t="shared" si="15"/>
        <v>1</v>
      </c>
      <c r="O157" s="1" t="str">
        <f t="shared" si="16"/>
        <v/>
      </c>
      <c r="P157" s="1" t="str">
        <f t="shared" si="13"/>
        <v/>
      </c>
      <c r="Q157" s="1" t="str">
        <f t="shared" si="13"/>
        <v/>
      </c>
      <c r="R157" s="1" t="str">
        <f t="shared" si="13"/>
        <v>XRP</v>
      </c>
      <c r="S157" s="1" t="str">
        <f t="shared" si="17"/>
        <v>XRP</v>
      </c>
      <c r="T157" s="1" t="str">
        <f t="shared" si="18"/>
        <v>BNB</v>
      </c>
    </row>
    <row r="158" spans="1:20" x14ac:dyDescent="0.25">
      <c r="A158" s="1" t="s">
        <v>655</v>
      </c>
      <c r="B158" s="1" t="s">
        <v>656</v>
      </c>
      <c r="C158" s="1">
        <f>RTD(progId,,"BINANCE",$B158,C$3)</f>
        <v>7.0980000000000001E-5</v>
      </c>
      <c r="D158" s="43">
        <f>RTD(progId,,"BINANCE",$B158,D$3)</f>
        <v>-7.8899999999999994E-3</v>
      </c>
      <c r="E158" s="1">
        <f>RTD(progId,,"BINANCE",$B158,E$3)</f>
        <v>7.8999999999999995E-7</v>
      </c>
      <c r="F158" s="44">
        <f>RTD(progId,,"BINANCE",$B158,F$3)</f>
        <v>1352677</v>
      </c>
      <c r="I158" s="19" t="s">
        <v>656</v>
      </c>
      <c r="J158" s="1">
        <f t="shared" si="14"/>
        <v>0</v>
      </c>
      <c r="K158" s="1">
        <f t="shared" si="12"/>
        <v>0</v>
      </c>
      <c r="L158" s="1">
        <f t="shared" si="12"/>
        <v>1</v>
      </c>
      <c r="M158" s="1">
        <f t="shared" si="12"/>
        <v>0</v>
      </c>
      <c r="N158" s="1">
        <f t="shared" si="15"/>
        <v>1</v>
      </c>
      <c r="O158" s="1" t="str">
        <f t="shared" si="16"/>
        <v/>
      </c>
      <c r="P158" s="1" t="str">
        <f t="shared" si="13"/>
        <v/>
      </c>
      <c r="Q158" s="1" t="str">
        <f t="shared" si="13"/>
        <v>WPR</v>
      </c>
      <c r="R158" s="1" t="str">
        <f t="shared" si="13"/>
        <v/>
      </c>
      <c r="S158" s="1" t="str">
        <f t="shared" si="17"/>
        <v>WPR</v>
      </c>
      <c r="T158" s="1" t="str">
        <f t="shared" si="18"/>
        <v>ETH</v>
      </c>
    </row>
    <row r="159" spans="1:20" x14ac:dyDescent="0.25">
      <c r="A159" s="1" t="s">
        <v>177</v>
      </c>
      <c r="B159" s="1" t="s">
        <v>178</v>
      </c>
      <c r="C159" s="1">
        <f>RTD(progId,,"BINANCE",$B159,C$3)</f>
        <v>7.1390000000000006E-5</v>
      </c>
      <c r="D159" s="43">
        <f>RTD(progId,,"BINANCE",$B159,D$3)</f>
        <v>-2.1100000000000001E-2</v>
      </c>
      <c r="E159" s="1">
        <f>RTD(progId,,"BINANCE",$B159,E$3)</f>
        <v>2.6E-7</v>
      </c>
      <c r="F159" s="44">
        <f>RTD(progId,,"BINANCE",$B159,F$3)</f>
        <v>1255253</v>
      </c>
      <c r="I159" s="20" t="s">
        <v>178</v>
      </c>
      <c r="J159" s="1">
        <f t="shared" si="14"/>
        <v>1</v>
      </c>
      <c r="K159" s="1">
        <f t="shared" si="12"/>
        <v>0</v>
      </c>
      <c r="L159" s="1">
        <f t="shared" si="12"/>
        <v>0</v>
      </c>
      <c r="M159" s="1">
        <f t="shared" si="12"/>
        <v>0</v>
      </c>
      <c r="N159" s="1">
        <f t="shared" si="15"/>
        <v>1</v>
      </c>
      <c r="O159" s="1" t="str">
        <f t="shared" si="16"/>
        <v>MDA</v>
      </c>
      <c r="P159" s="1" t="str">
        <f t="shared" si="13"/>
        <v/>
      </c>
      <c r="Q159" s="1" t="str">
        <f t="shared" si="13"/>
        <v/>
      </c>
      <c r="R159" s="1" t="str">
        <f t="shared" si="13"/>
        <v/>
      </c>
      <c r="S159" s="1" t="str">
        <f t="shared" si="17"/>
        <v>MDA</v>
      </c>
      <c r="T159" s="1" t="str">
        <f t="shared" si="18"/>
        <v>BTC</v>
      </c>
    </row>
    <row r="160" spans="1:20" x14ac:dyDescent="0.25">
      <c r="A160" s="1" t="s">
        <v>463</v>
      </c>
      <c r="B160" s="1" t="s">
        <v>464</v>
      </c>
      <c r="C160" s="1">
        <f>RTD(progId,,"BINANCE",$B160,C$3)</f>
        <v>3.998E-5</v>
      </c>
      <c r="D160" s="43">
        <f>RTD(progId,,"BINANCE",$B160,D$3)</f>
        <v>2.581E-2</v>
      </c>
      <c r="E160" s="1">
        <f>RTD(progId,,"BINANCE",$B160,E$3)</f>
        <v>1.6E-7</v>
      </c>
      <c r="F160" s="44">
        <f>RTD(progId,,"BINANCE",$B160,F$3)</f>
        <v>1144077</v>
      </c>
      <c r="I160" s="19" t="s">
        <v>464</v>
      </c>
      <c r="J160" s="1">
        <f t="shared" si="14"/>
        <v>0</v>
      </c>
      <c r="K160" s="1">
        <f t="shared" si="12"/>
        <v>0</v>
      </c>
      <c r="L160" s="1">
        <f t="shared" si="12"/>
        <v>1</v>
      </c>
      <c r="M160" s="1">
        <f t="shared" si="12"/>
        <v>0</v>
      </c>
      <c r="N160" s="1">
        <f t="shared" si="15"/>
        <v>1</v>
      </c>
      <c r="O160" s="1" t="str">
        <f t="shared" si="16"/>
        <v/>
      </c>
      <c r="P160" s="1" t="str">
        <f t="shared" si="13"/>
        <v/>
      </c>
      <c r="Q160" s="1" t="str">
        <f t="shared" si="13"/>
        <v>TNB</v>
      </c>
      <c r="R160" s="1" t="str">
        <f t="shared" si="13"/>
        <v/>
      </c>
      <c r="S160" s="1" t="str">
        <f t="shared" si="17"/>
        <v>TNB</v>
      </c>
      <c r="T160" s="1" t="str">
        <f t="shared" si="18"/>
        <v>ETH</v>
      </c>
    </row>
    <row r="161" spans="1:20" x14ac:dyDescent="0.25">
      <c r="A161" s="1" t="s">
        <v>195</v>
      </c>
      <c r="B161" s="1" t="s">
        <v>196</v>
      </c>
      <c r="C161" s="1">
        <f>RTD(progId,,"BINANCE",$B161,C$3)</f>
        <v>2.222E-3</v>
      </c>
      <c r="D161" s="43">
        <f>RTD(progId,,"BINANCE",$B161,D$3)</f>
        <v>0.12734999999999999</v>
      </c>
      <c r="E161" s="1">
        <f>RTD(progId,,"BINANCE",$B161,E$3)</f>
        <v>3.0000000000000001E-6</v>
      </c>
      <c r="F161" s="44">
        <f>RTD(progId,,"BINANCE",$B161,F$3)</f>
        <v>1253297.27</v>
      </c>
      <c r="I161" s="20" t="s">
        <v>196</v>
      </c>
      <c r="J161" s="1">
        <f t="shared" si="14"/>
        <v>1</v>
      </c>
      <c r="K161" s="1">
        <f t="shared" si="12"/>
        <v>0</v>
      </c>
      <c r="L161" s="1">
        <f t="shared" si="12"/>
        <v>0</v>
      </c>
      <c r="M161" s="1">
        <f t="shared" si="12"/>
        <v>0</v>
      </c>
      <c r="N161" s="1">
        <f t="shared" si="15"/>
        <v>1</v>
      </c>
      <c r="O161" s="1" t="str">
        <f t="shared" si="16"/>
        <v>ETC</v>
      </c>
      <c r="P161" s="1" t="str">
        <f t="shared" si="13"/>
        <v/>
      </c>
      <c r="Q161" s="1" t="str">
        <f t="shared" si="13"/>
        <v/>
      </c>
      <c r="R161" s="1" t="str">
        <f t="shared" si="13"/>
        <v/>
      </c>
      <c r="S161" s="1" t="str">
        <f t="shared" si="17"/>
        <v>ETC</v>
      </c>
      <c r="T161" s="1" t="str">
        <f t="shared" si="18"/>
        <v>BTC</v>
      </c>
    </row>
    <row r="162" spans="1:20" x14ac:dyDescent="0.25">
      <c r="A162" s="1" t="s">
        <v>491</v>
      </c>
      <c r="B162" s="1" t="s">
        <v>492</v>
      </c>
      <c r="C162" s="1">
        <f>RTD(progId,,"BINANCE",$B162,C$3)</f>
        <v>1.24182E-3</v>
      </c>
      <c r="D162" s="43">
        <f>RTD(progId,,"BINANCE",$B162,D$3)</f>
        <v>1.9619999999999999E-2</v>
      </c>
      <c r="E162" s="1">
        <f>RTD(progId,,"BINANCE",$B162,E$3)</f>
        <v>4.6E-6</v>
      </c>
      <c r="F162" s="44">
        <f>RTD(progId,,"BINANCE",$B162,F$3)</f>
        <v>1082424</v>
      </c>
      <c r="I162" s="19" t="s">
        <v>492</v>
      </c>
      <c r="J162" s="1">
        <f t="shared" si="14"/>
        <v>0</v>
      </c>
      <c r="K162" s="1">
        <f t="shared" si="12"/>
        <v>0</v>
      </c>
      <c r="L162" s="1">
        <f t="shared" si="12"/>
        <v>1</v>
      </c>
      <c r="M162" s="1">
        <f t="shared" si="12"/>
        <v>0</v>
      </c>
      <c r="N162" s="1">
        <f t="shared" si="15"/>
        <v>1</v>
      </c>
      <c r="O162" s="1" t="str">
        <f t="shared" si="16"/>
        <v/>
      </c>
      <c r="P162" s="1" t="str">
        <f t="shared" si="13"/>
        <v/>
      </c>
      <c r="Q162" s="1" t="str">
        <f t="shared" si="13"/>
        <v>ELF</v>
      </c>
      <c r="R162" s="1" t="str">
        <f t="shared" si="13"/>
        <v/>
      </c>
      <c r="S162" s="1" t="str">
        <f t="shared" si="17"/>
        <v>ELF</v>
      </c>
      <c r="T162" s="1" t="str">
        <f t="shared" si="18"/>
        <v>ETH</v>
      </c>
    </row>
    <row r="163" spans="1:20" x14ac:dyDescent="0.25">
      <c r="A163" s="1" t="s">
        <v>681</v>
      </c>
      <c r="B163" s="1" t="s">
        <v>682</v>
      </c>
      <c r="C163" s="1">
        <f>RTD(progId,,"BINANCE",$B163,C$3)</f>
        <v>3.012E-5</v>
      </c>
      <c r="D163" s="43">
        <f>RTD(progId,,"BINANCE",$B163,D$3)</f>
        <v>1.481E-2</v>
      </c>
      <c r="E163" s="1">
        <f>RTD(progId,,"BINANCE",$B163,E$3)</f>
        <v>2E-8</v>
      </c>
      <c r="F163" s="44">
        <f>RTD(progId,,"BINANCE",$B163,F$3)</f>
        <v>1111616</v>
      </c>
      <c r="I163" s="20" t="s">
        <v>682</v>
      </c>
      <c r="J163" s="1">
        <f t="shared" si="14"/>
        <v>1</v>
      </c>
      <c r="K163" s="1">
        <f t="shared" si="12"/>
        <v>0</v>
      </c>
      <c r="L163" s="1">
        <f t="shared" si="12"/>
        <v>0</v>
      </c>
      <c r="M163" s="1">
        <f t="shared" si="12"/>
        <v>0</v>
      </c>
      <c r="N163" s="1">
        <f t="shared" si="15"/>
        <v>1</v>
      </c>
      <c r="O163" s="1" t="str">
        <f t="shared" si="16"/>
        <v>GNT</v>
      </c>
      <c r="P163" s="1" t="str">
        <f t="shared" si="13"/>
        <v/>
      </c>
      <c r="Q163" s="1" t="str">
        <f t="shared" si="13"/>
        <v/>
      </c>
      <c r="R163" s="1" t="str">
        <f t="shared" si="13"/>
        <v/>
      </c>
      <c r="S163" s="1" t="str">
        <f t="shared" si="17"/>
        <v>GNT</v>
      </c>
      <c r="T163" s="1" t="str">
        <f t="shared" si="18"/>
        <v>BTC</v>
      </c>
    </row>
    <row r="164" spans="1:20" x14ac:dyDescent="0.25">
      <c r="A164" s="1" t="s">
        <v>441</v>
      </c>
      <c r="B164" s="1" t="s">
        <v>442</v>
      </c>
      <c r="C164" s="1">
        <f>RTD(progId,,"BINANCE",$B164,C$3)</f>
        <v>5.3000000000000001E-5</v>
      </c>
      <c r="D164" s="43">
        <f>RTD(progId,,"BINANCE",$B164,D$3)</f>
        <v>-5.1560000000000002E-2</v>
      </c>
      <c r="E164" s="1">
        <f>RTD(progId,,"BINANCE",$B164,E$3)</f>
        <v>9.0999999999999997E-7</v>
      </c>
      <c r="F164" s="44">
        <f>RTD(progId,,"BINANCE",$B164,F$3)</f>
        <v>995236</v>
      </c>
      <c r="I164" s="19" t="s">
        <v>442</v>
      </c>
      <c r="J164" s="1">
        <f t="shared" si="14"/>
        <v>0</v>
      </c>
      <c r="K164" s="1">
        <f t="shared" si="12"/>
        <v>0</v>
      </c>
      <c r="L164" s="1">
        <f t="shared" si="12"/>
        <v>1</v>
      </c>
      <c r="M164" s="1">
        <f t="shared" si="12"/>
        <v>0</v>
      </c>
      <c r="N164" s="1">
        <f t="shared" si="15"/>
        <v>1</v>
      </c>
      <c r="O164" s="1" t="str">
        <f t="shared" si="16"/>
        <v/>
      </c>
      <c r="P164" s="1" t="str">
        <f t="shared" si="13"/>
        <v/>
      </c>
      <c r="Q164" s="1" t="str">
        <f t="shared" si="13"/>
        <v>CND</v>
      </c>
      <c r="R164" s="1" t="str">
        <f t="shared" si="13"/>
        <v/>
      </c>
      <c r="S164" s="1" t="str">
        <f t="shared" si="17"/>
        <v>CND</v>
      </c>
      <c r="T164" s="1" t="str">
        <f t="shared" si="18"/>
        <v>ETH</v>
      </c>
    </row>
    <row r="165" spans="1:20" x14ac:dyDescent="0.25">
      <c r="A165" s="1" t="s">
        <v>293</v>
      </c>
      <c r="B165" s="1" t="s">
        <v>294</v>
      </c>
      <c r="C165" s="1">
        <f>RTD(progId,,"BINANCE",$B165,C$3)</f>
        <v>8.0840000000000005E-5</v>
      </c>
      <c r="D165" s="43">
        <f>RTD(progId,,"BINANCE",$B165,D$3)</f>
        <v>-5.2139999999999999E-2</v>
      </c>
      <c r="E165" s="1">
        <f>RTD(progId,,"BINANCE",$B165,E$3)</f>
        <v>1.4100000000000001E-6</v>
      </c>
      <c r="F165" s="44">
        <f>RTD(progId,,"BINANCE",$B165,F$3)</f>
        <v>1040792</v>
      </c>
      <c r="I165" s="20" t="s">
        <v>294</v>
      </c>
      <c r="J165" s="1">
        <f t="shared" si="14"/>
        <v>0</v>
      </c>
      <c r="K165" s="1">
        <f t="shared" si="12"/>
        <v>0</v>
      </c>
      <c r="L165" s="1">
        <f t="shared" si="12"/>
        <v>1</v>
      </c>
      <c r="M165" s="1">
        <f t="shared" si="12"/>
        <v>0</v>
      </c>
      <c r="N165" s="1">
        <f t="shared" si="15"/>
        <v>1</v>
      </c>
      <c r="O165" s="1" t="str">
        <f t="shared" si="16"/>
        <v/>
      </c>
      <c r="P165" s="1" t="str">
        <f t="shared" si="13"/>
        <v/>
      </c>
      <c r="Q165" s="1" t="str">
        <f t="shared" si="13"/>
        <v>RCN</v>
      </c>
      <c r="R165" s="1" t="str">
        <f t="shared" si="13"/>
        <v/>
      </c>
      <c r="S165" s="1" t="str">
        <f t="shared" si="17"/>
        <v>RCN</v>
      </c>
      <c r="T165" s="1" t="str">
        <f t="shared" si="18"/>
        <v>ETH</v>
      </c>
    </row>
    <row r="166" spans="1:20" x14ac:dyDescent="0.25">
      <c r="A166" s="1" t="s">
        <v>505</v>
      </c>
      <c r="B166" s="1" t="s">
        <v>506</v>
      </c>
      <c r="C166" s="1">
        <f>RTD(progId,,"BINANCE",$B166,C$3)</f>
        <v>4.8199999999999999E-5</v>
      </c>
      <c r="D166" s="43">
        <f>RTD(progId,,"BINANCE",$B166,D$3)</f>
        <v>9.4199999999999996E-3</v>
      </c>
      <c r="E166" s="1">
        <f>RTD(progId,,"BINANCE",$B166,E$3)</f>
        <v>1.3E-7</v>
      </c>
      <c r="F166" s="44">
        <f>RTD(progId,,"BINANCE",$B166,F$3)</f>
        <v>990746</v>
      </c>
      <c r="I166" s="19" t="s">
        <v>506</v>
      </c>
      <c r="J166" s="1">
        <f t="shared" si="14"/>
        <v>1</v>
      </c>
      <c r="K166" s="1">
        <f t="shared" si="12"/>
        <v>0</v>
      </c>
      <c r="L166" s="1">
        <f t="shared" si="12"/>
        <v>0</v>
      </c>
      <c r="M166" s="1">
        <f t="shared" si="12"/>
        <v>0</v>
      </c>
      <c r="N166" s="1">
        <f t="shared" si="15"/>
        <v>1</v>
      </c>
      <c r="O166" s="1" t="str">
        <f t="shared" si="16"/>
        <v>BRD</v>
      </c>
      <c r="P166" s="1" t="str">
        <f t="shared" si="13"/>
        <v/>
      </c>
      <c r="Q166" s="1" t="str">
        <f t="shared" si="13"/>
        <v/>
      </c>
      <c r="R166" s="1" t="str">
        <f t="shared" si="13"/>
        <v/>
      </c>
      <c r="S166" s="1" t="str">
        <f t="shared" si="17"/>
        <v>BRD</v>
      </c>
      <c r="T166" s="1" t="str">
        <f t="shared" si="18"/>
        <v>BTC</v>
      </c>
    </row>
    <row r="167" spans="1:20" x14ac:dyDescent="0.25">
      <c r="A167" s="1" t="s">
        <v>145</v>
      </c>
      <c r="B167" s="1" t="s">
        <v>146</v>
      </c>
      <c r="C167" s="1">
        <f>RTD(progId,,"BINANCE",$B167,C$3)</f>
        <v>1.7365E-3</v>
      </c>
      <c r="D167" s="43">
        <f>RTD(progId,,"BINANCE",$B167,D$3)</f>
        <v>7.5789999999999996E-2</v>
      </c>
      <c r="E167" s="1">
        <f>RTD(progId,,"BINANCE",$B167,E$3)</f>
        <v>2.0699999999999998E-5</v>
      </c>
      <c r="F167" s="44">
        <f>RTD(progId,,"BINANCE",$B167,F$3)</f>
        <v>1022499</v>
      </c>
      <c r="I167" s="20" t="s">
        <v>146</v>
      </c>
      <c r="J167" s="1">
        <f t="shared" si="14"/>
        <v>0</v>
      </c>
      <c r="K167" s="1">
        <f t="shared" si="12"/>
        <v>0</v>
      </c>
      <c r="L167" s="1">
        <f t="shared" si="12"/>
        <v>1</v>
      </c>
      <c r="M167" s="1">
        <f t="shared" si="12"/>
        <v>0</v>
      </c>
      <c r="N167" s="1">
        <f t="shared" si="15"/>
        <v>1</v>
      </c>
      <c r="O167" s="1" t="str">
        <f t="shared" si="16"/>
        <v/>
      </c>
      <c r="P167" s="1" t="str">
        <f t="shared" si="13"/>
        <v/>
      </c>
      <c r="Q167" s="1" t="str">
        <f t="shared" si="13"/>
        <v>BQX</v>
      </c>
      <c r="R167" s="1" t="str">
        <f t="shared" si="13"/>
        <v/>
      </c>
      <c r="S167" s="1" t="str">
        <f t="shared" si="17"/>
        <v>BQX</v>
      </c>
      <c r="T167" s="1" t="str">
        <f t="shared" si="18"/>
        <v>ETH</v>
      </c>
    </row>
    <row r="168" spans="1:20" x14ac:dyDescent="0.25">
      <c r="A168" s="1" t="s">
        <v>615</v>
      </c>
      <c r="B168" s="1" t="s">
        <v>616</v>
      </c>
      <c r="C168" s="1">
        <f>RTD(progId,,"BINANCE",$B168,C$3)</f>
        <v>2.7171999999999998E-4</v>
      </c>
      <c r="D168" s="43">
        <f>RTD(progId,,"BINANCE",$B168,D$3)</f>
        <v>-2.6679999999999999E-2</v>
      </c>
      <c r="E168" s="1">
        <f>RTD(progId,,"BINANCE",$B168,E$3)</f>
        <v>1.9400000000000001E-6</v>
      </c>
      <c r="F168" s="44">
        <f>RTD(progId,,"BINANCE",$B168,F$3)</f>
        <v>787312</v>
      </c>
      <c r="I168" s="19" t="s">
        <v>616</v>
      </c>
      <c r="J168" s="1">
        <f t="shared" si="14"/>
        <v>0</v>
      </c>
      <c r="K168" s="1">
        <f t="shared" si="12"/>
        <v>0</v>
      </c>
      <c r="L168" s="1">
        <f t="shared" si="12"/>
        <v>1</v>
      </c>
      <c r="M168" s="1">
        <f t="shared" si="12"/>
        <v>0</v>
      </c>
      <c r="N168" s="1">
        <f t="shared" si="15"/>
        <v>1</v>
      </c>
      <c r="O168" s="1" t="str">
        <f t="shared" si="16"/>
        <v/>
      </c>
      <c r="P168" s="1" t="str">
        <f t="shared" si="13"/>
        <v/>
      </c>
      <c r="Q168" s="1" t="str">
        <f t="shared" si="13"/>
        <v>POA</v>
      </c>
      <c r="R168" s="1" t="str">
        <f t="shared" si="13"/>
        <v/>
      </c>
      <c r="S168" s="1" t="str">
        <f t="shared" si="17"/>
        <v>POA</v>
      </c>
      <c r="T168" s="1" t="str">
        <f t="shared" si="18"/>
        <v>ETH</v>
      </c>
    </row>
    <row r="169" spans="1:20" x14ac:dyDescent="0.25">
      <c r="A169" s="1" t="s">
        <v>133</v>
      </c>
      <c r="B169" s="1" t="s">
        <v>134</v>
      </c>
      <c r="C169" s="1">
        <f>RTD(progId,,"BINANCE",$B169,C$3)</f>
        <v>2.32461E-3</v>
      </c>
      <c r="D169" s="43">
        <f>RTD(progId,,"BINANCE",$B169,D$3)</f>
        <v>5.2019999999999997E-2</v>
      </c>
      <c r="E169" s="1">
        <f>RTD(progId,,"BINANCE",$B169,E$3)</f>
        <v>1.42E-5</v>
      </c>
      <c r="F169" s="44">
        <f>RTD(progId,,"BINANCE",$B169,F$3)</f>
        <v>801905</v>
      </c>
      <c r="I169" s="20" t="s">
        <v>134</v>
      </c>
      <c r="J169" s="1">
        <f t="shared" si="14"/>
        <v>0</v>
      </c>
      <c r="K169" s="1">
        <f t="shared" si="12"/>
        <v>0</v>
      </c>
      <c r="L169" s="1">
        <f t="shared" si="12"/>
        <v>1</v>
      </c>
      <c r="M169" s="1">
        <f t="shared" si="12"/>
        <v>0</v>
      </c>
      <c r="N169" s="1">
        <f t="shared" si="15"/>
        <v>1</v>
      </c>
      <c r="O169" s="1" t="str">
        <f t="shared" si="16"/>
        <v/>
      </c>
      <c r="P169" s="1" t="str">
        <f t="shared" si="13"/>
        <v/>
      </c>
      <c r="Q169" s="1" t="str">
        <f t="shared" si="13"/>
        <v>ZRX</v>
      </c>
      <c r="R169" s="1" t="str">
        <f t="shared" si="13"/>
        <v/>
      </c>
      <c r="S169" s="1" t="str">
        <f t="shared" si="17"/>
        <v>ZRX</v>
      </c>
      <c r="T169" s="1" t="str">
        <f t="shared" si="18"/>
        <v>ETH</v>
      </c>
    </row>
    <row r="170" spans="1:20" x14ac:dyDescent="0.25">
      <c r="A170" s="1" t="s">
        <v>737</v>
      </c>
      <c r="B170" s="1" t="s">
        <v>738</v>
      </c>
      <c r="C170" s="1">
        <f>RTD(progId,,"BINANCE",$B170,C$3)</f>
        <v>2.7003999999999998E-4</v>
      </c>
      <c r="D170" s="43">
        <f>RTD(progId,,"BINANCE",$B170,D$3)</f>
        <v>6.8390000000000006E-2</v>
      </c>
      <c r="E170" s="1">
        <f>RTD(progId,,"BINANCE",$B170,E$3)</f>
        <v>2.2900000000000001E-6</v>
      </c>
      <c r="F170" s="44">
        <f>RTD(progId,,"BINANCE",$B170,F$3)</f>
        <v>896402</v>
      </c>
      <c r="I170" s="19" t="s">
        <v>738</v>
      </c>
      <c r="J170" s="1">
        <f t="shared" si="14"/>
        <v>0</v>
      </c>
      <c r="K170" s="1">
        <f t="shared" si="12"/>
        <v>0</v>
      </c>
      <c r="L170" s="1">
        <f t="shared" si="12"/>
        <v>1</v>
      </c>
      <c r="M170" s="1">
        <f t="shared" si="12"/>
        <v>0</v>
      </c>
      <c r="N170" s="1">
        <f t="shared" si="15"/>
        <v>1</v>
      </c>
      <c r="O170" s="1" t="str">
        <f t="shared" si="16"/>
        <v/>
      </c>
      <c r="P170" s="1" t="str">
        <f t="shared" si="13"/>
        <v/>
      </c>
      <c r="Q170" s="1" t="str">
        <f t="shared" si="13"/>
        <v>THETA</v>
      </c>
      <c r="R170" s="1" t="str">
        <f t="shared" si="13"/>
        <v/>
      </c>
      <c r="S170" s="1" t="str">
        <f t="shared" si="17"/>
        <v>THETA</v>
      </c>
      <c r="T170" s="1" t="str">
        <f t="shared" si="18"/>
        <v>ETH</v>
      </c>
    </row>
    <row r="171" spans="1:20" x14ac:dyDescent="0.25">
      <c r="A171" s="1" t="s">
        <v>167</v>
      </c>
      <c r="B171" s="1" t="s">
        <v>168</v>
      </c>
      <c r="C171" s="1">
        <f>RTD(progId,,"BINANCE",$B171,C$3)</f>
        <v>6.6691999999999999E-4</v>
      </c>
      <c r="D171" s="43">
        <f>RTD(progId,,"BINANCE",$B171,D$3)</f>
        <v>-7.5730000000000006E-2</v>
      </c>
      <c r="E171" s="1">
        <f>RTD(progId,,"BINANCE",$B171,E$3)</f>
        <v>3.0699999999999998E-6</v>
      </c>
      <c r="F171" s="44">
        <f>RTD(progId,,"BINANCE",$B171,F$3)</f>
        <v>866699</v>
      </c>
      <c r="I171" s="20" t="s">
        <v>168</v>
      </c>
      <c r="J171" s="1">
        <f t="shared" si="14"/>
        <v>0</v>
      </c>
      <c r="K171" s="1">
        <f t="shared" si="12"/>
        <v>0</v>
      </c>
      <c r="L171" s="1">
        <f t="shared" si="12"/>
        <v>1</v>
      </c>
      <c r="M171" s="1">
        <f t="shared" si="12"/>
        <v>0</v>
      </c>
      <c r="N171" s="1">
        <f t="shared" si="15"/>
        <v>1</v>
      </c>
      <c r="O171" s="1" t="str">
        <f t="shared" si="16"/>
        <v/>
      </c>
      <c r="P171" s="1" t="str">
        <f t="shared" si="13"/>
        <v/>
      </c>
      <c r="Q171" s="1" t="str">
        <f t="shared" si="13"/>
        <v>LINK</v>
      </c>
      <c r="R171" s="1" t="str">
        <f t="shared" si="13"/>
        <v/>
      </c>
      <c r="S171" s="1" t="str">
        <f t="shared" si="17"/>
        <v>LINK</v>
      </c>
      <c r="T171" s="1" t="str">
        <f t="shared" si="18"/>
        <v>ETH</v>
      </c>
    </row>
    <row r="172" spans="1:20" x14ac:dyDescent="0.25">
      <c r="A172" s="1" t="s">
        <v>649</v>
      </c>
      <c r="B172" s="1" t="s">
        <v>650</v>
      </c>
      <c r="C172" s="1">
        <f>RTD(progId,,"BINANCE",$B172,C$3)</f>
        <v>2.9949999999999998E-3</v>
      </c>
      <c r="D172" s="43">
        <f>RTD(progId,,"BINANCE",$B172,D$3)</f>
        <v>9.9049999999999999E-2</v>
      </c>
      <c r="E172" s="1">
        <f>RTD(progId,,"BINANCE",$B172,E$3)</f>
        <v>6.0000000000000002E-6</v>
      </c>
      <c r="F172" s="44">
        <f>RTD(progId,,"BINANCE",$B172,F$3)</f>
        <v>760348.14</v>
      </c>
      <c r="I172" s="19" t="s">
        <v>650</v>
      </c>
      <c r="J172" s="1">
        <f t="shared" si="14"/>
        <v>0</v>
      </c>
      <c r="K172" s="1">
        <f t="shared" si="12"/>
        <v>0</v>
      </c>
      <c r="L172" s="1">
        <f t="shared" si="12"/>
        <v>1</v>
      </c>
      <c r="M172" s="1">
        <f t="shared" si="12"/>
        <v>0</v>
      </c>
      <c r="N172" s="1">
        <f t="shared" si="15"/>
        <v>1</v>
      </c>
      <c r="O172" s="1" t="str">
        <f t="shared" si="16"/>
        <v/>
      </c>
      <c r="P172" s="1" t="str">
        <f t="shared" si="13"/>
        <v/>
      </c>
      <c r="Q172" s="1" t="str">
        <f t="shared" si="13"/>
        <v>WAN</v>
      </c>
      <c r="R172" s="1" t="str">
        <f t="shared" si="13"/>
        <v/>
      </c>
      <c r="S172" s="1" t="str">
        <f t="shared" si="17"/>
        <v>WAN</v>
      </c>
      <c r="T172" s="1" t="str">
        <f t="shared" si="18"/>
        <v>ETH</v>
      </c>
    </row>
    <row r="173" spans="1:20" x14ac:dyDescent="0.25">
      <c r="A173" s="1" t="s">
        <v>173</v>
      </c>
      <c r="B173" s="1" t="s">
        <v>174</v>
      </c>
      <c r="C173" s="1">
        <f>RTD(progId,,"BINANCE",$B173,C$3)</f>
        <v>9.3900000000000006E-5</v>
      </c>
      <c r="D173" s="43">
        <f>RTD(progId,,"BINANCE",$B173,D$3)</f>
        <v>-2.9960000000000001E-2</v>
      </c>
      <c r="E173" s="1">
        <f>RTD(progId,,"BINANCE",$B173,E$3)</f>
        <v>2.9999999999999999E-7</v>
      </c>
      <c r="F173" s="44">
        <f>RTD(progId,,"BINANCE",$B173,F$3)</f>
        <v>796981.31</v>
      </c>
      <c r="I173" s="20" t="s">
        <v>174</v>
      </c>
      <c r="J173" s="1">
        <f t="shared" si="14"/>
        <v>1</v>
      </c>
      <c r="K173" s="1">
        <f t="shared" si="12"/>
        <v>0</v>
      </c>
      <c r="L173" s="1">
        <f t="shared" si="12"/>
        <v>0</v>
      </c>
      <c r="M173" s="1">
        <f t="shared" si="12"/>
        <v>0</v>
      </c>
      <c r="N173" s="1">
        <f t="shared" si="15"/>
        <v>1</v>
      </c>
      <c r="O173" s="1" t="str">
        <f t="shared" si="16"/>
        <v>SALT</v>
      </c>
      <c r="P173" s="1" t="str">
        <f t="shared" si="13"/>
        <v/>
      </c>
      <c r="Q173" s="1" t="str">
        <f t="shared" si="13"/>
        <v/>
      </c>
      <c r="R173" s="1" t="str">
        <f t="shared" si="13"/>
        <v/>
      </c>
      <c r="S173" s="1" t="str">
        <f t="shared" si="17"/>
        <v>SALT</v>
      </c>
      <c r="T173" s="1" t="str">
        <f t="shared" si="18"/>
        <v>BTC</v>
      </c>
    </row>
    <row r="174" spans="1:20" x14ac:dyDescent="0.25">
      <c r="A174" s="1" t="s">
        <v>297</v>
      </c>
      <c r="B174" s="1" t="s">
        <v>298</v>
      </c>
      <c r="C174" s="1">
        <f>RTD(progId,,"BINANCE",$B174,C$3)</f>
        <v>2.7239000000000001E-4</v>
      </c>
      <c r="D174" s="43">
        <f>RTD(progId,,"BINANCE",$B174,D$3)</f>
        <v>3.5700000000000003E-2</v>
      </c>
      <c r="E174" s="1">
        <f>RTD(progId,,"BINANCE",$B174,E$3)</f>
        <v>7.8000000000000005E-7</v>
      </c>
      <c r="F174" s="44">
        <f>RTD(progId,,"BINANCE",$B174,F$3)</f>
        <v>813620</v>
      </c>
      <c r="I174" s="19" t="s">
        <v>298</v>
      </c>
      <c r="J174" s="1">
        <f t="shared" si="14"/>
        <v>1</v>
      </c>
      <c r="K174" s="1">
        <f t="shared" si="12"/>
        <v>0</v>
      </c>
      <c r="L174" s="1">
        <f t="shared" si="12"/>
        <v>0</v>
      </c>
      <c r="M174" s="1">
        <f t="shared" si="12"/>
        <v>0</v>
      </c>
      <c r="N174" s="1">
        <f t="shared" si="15"/>
        <v>1</v>
      </c>
      <c r="O174" s="1" t="str">
        <f t="shared" si="16"/>
        <v>NULS</v>
      </c>
      <c r="P174" s="1" t="str">
        <f t="shared" si="13"/>
        <v/>
      </c>
      <c r="Q174" s="1" t="str">
        <f t="shared" si="13"/>
        <v/>
      </c>
      <c r="R174" s="1" t="str">
        <f t="shared" si="13"/>
        <v/>
      </c>
      <c r="S174" s="1" t="str">
        <f t="shared" si="17"/>
        <v>NULS</v>
      </c>
      <c r="T174" s="1" t="str">
        <f t="shared" si="18"/>
        <v>BTC</v>
      </c>
    </row>
    <row r="175" spans="1:20" x14ac:dyDescent="0.25">
      <c r="A175" s="1" t="s">
        <v>643</v>
      </c>
      <c r="B175" s="1" t="s">
        <v>644</v>
      </c>
      <c r="C175" s="1">
        <f>RTD(progId,,"BINANCE",$B175,C$3)</f>
        <v>3.6404999999999999E-4</v>
      </c>
      <c r="D175" s="43">
        <f>RTD(progId,,"BINANCE",$B175,D$3)</f>
        <v>-2.2079999999999999E-2</v>
      </c>
      <c r="E175" s="1">
        <f>RTD(progId,,"BINANCE",$B175,E$3)</f>
        <v>2.4899999999999999E-6</v>
      </c>
      <c r="F175" s="44">
        <f>RTD(progId,,"BINANCE",$B175,F$3)</f>
        <v>793001</v>
      </c>
      <c r="I175" s="20" t="s">
        <v>644</v>
      </c>
      <c r="J175" s="1">
        <f t="shared" si="14"/>
        <v>0</v>
      </c>
      <c r="K175" s="1">
        <f t="shared" si="12"/>
        <v>0</v>
      </c>
      <c r="L175" s="1">
        <f t="shared" si="12"/>
        <v>1</v>
      </c>
      <c r="M175" s="1">
        <f t="shared" si="12"/>
        <v>0</v>
      </c>
      <c r="N175" s="1">
        <f t="shared" si="15"/>
        <v>1</v>
      </c>
      <c r="O175" s="1" t="str">
        <f t="shared" si="16"/>
        <v/>
      </c>
      <c r="P175" s="1" t="str">
        <f t="shared" si="13"/>
        <v/>
      </c>
      <c r="Q175" s="1" t="str">
        <f t="shared" si="13"/>
        <v>XEM</v>
      </c>
      <c r="R175" s="1" t="str">
        <f t="shared" si="13"/>
        <v/>
      </c>
      <c r="S175" s="1" t="str">
        <f t="shared" si="17"/>
        <v>XEM</v>
      </c>
      <c r="T175" s="1" t="str">
        <f t="shared" si="18"/>
        <v>ETH</v>
      </c>
    </row>
    <row r="176" spans="1:20" x14ac:dyDescent="0.25">
      <c r="A176" s="1" t="s">
        <v>731</v>
      </c>
      <c r="B176" s="1" t="s">
        <v>732</v>
      </c>
      <c r="C176" s="1">
        <f>RTD(progId,,"BINANCE",$B176,C$3)</f>
        <v>4.0401E-4</v>
      </c>
      <c r="D176" s="43">
        <f>RTD(progId,,"BINANCE",$B176,D$3)</f>
        <v>-7.1790000000000007E-2</v>
      </c>
      <c r="E176" s="1">
        <f>RTD(progId,,"BINANCE",$B176,E$3)</f>
        <v>1.57E-6</v>
      </c>
      <c r="F176" s="44">
        <f>RTD(progId,,"BINANCE",$B176,F$3)</f>
        <v>733424</v>
      </c>
      <c r="I176" s="19" t="s">
        <v>732</v>
      </c>
      <c r="J176" s="1">
        <f t="shared" si="14"/>
        <v>0</v>
      </c>
      <c r="K176" s="1">
        <f t="shared" si="12"/>
        <v>0</v>
      </c>
      <c r="L176" s="1">
        <f t="shared" si="12"/>
        <v>1</v>
      </c>
      <c r="M176" s="1">
        <f t="shared" si="12"/>
        <v>0</v>
      </c>
      <c r="N176" s="1">
        <f t="shared" si="15"/>
        <v>1</v>
      </c>
      <c r="O176" s="1" t="str">
        <f t="shared" si="16"/>
        <v/>
      </c>
      <c r="P176" s="1" t="str">
        <f t="shared" si="13"/>
        <v/>
      </c>
      <c r="Q176" s="1" t="str">
        <f t="shared" si="13"/>
        <v>CVC</v>
      </c>
      <c r="R176" s="1" t="str">
        <f t="shared" si="13"/>
        <v/>
      </c>
      <c r="S176" s="1" t="str">
        <f t="shared" si="17"/>
        <v>CVC</v>
      </c>
      <c r="T176" s="1" t="str">
        <f t="shared" si="18"/>
        <v>ETH</v>
      </c>
    </row>
    <row r="177" spans="1:20" x14ac:dyDescent="0.25">
      <c r="A177" s="1" t="s">
        <v>449</v>
      </c>
      <c r="B177" s="1" t="s">
        <v>450</v>
      </c>
      <c r="C177" s="1">
        <f>RTD(progId,,"BINANCE",$B177,C$3)</f>
        <v>2.849E-5</v>
      </c>
      <c r="D177" s="43">
        <f>RTD(progId,,"BINANCE",$B177,D$3)</f>
        <v>4.3560000000000001E-2</v>
      </c>
      <c r="E177" s="1">
        <f>RTD(progId,,"BINANCE",$B177,E$3)</f>
        <v>1.4999999999999999E-7</v>
      </c>
      <c r="F177" s="44">
        <f>RTD(progId,,"BINANCE",$B177,F$3)</f>
        <v>771981</v>
      </c>
      <c r="I177" s="20" t="s">
        <v>450</v>
      </c>
      <c r="J177" s="1">
        <f t="shared" si="14"/>
        <v>1</v>
      </c>
      <c r="K177" s="1">
        <f t="shared" si="12"/>
        <v>0</v>
      </c>
      <c r="L177" s="1">
        <f t="shared" si="12"/>
        <v>0</v>
      </c>
      <c r="M177" s="1">
        <f t="shared" si="12"/>
        <v>0</v>
      </c>
      <c r="N177" s="1">
        <f t="shared" si="15"/>
        <v>1</v>
      </c>
      <c r="O177" s="1" t="str">
        <f t="shared" si="16"/>
        <v>WABI</v>
      </c>
      <c r="P177" s="1" t="str">
        <f t="shared" si="13"/>
        <v/>
      </c>
      <c r="Q177" s="1" t="str">
        <f t="shared" si="13"/>
        <v/>
      </c>
      <c r="R177" s="1" t="str">
        <f t="shared" si="13"/>
        <v/>
      </c>
      <c r="S177" s="1" t="str">
        <f t="shared" si="17"/>
        <v>WABI</v>
      </c>
      <c r="T177" s="1" t="str">
        <f t="shared" si="18"/>
        <v>BTC</v>
      </c>
    </row>
    <row r="178" spans="1:20" x14ac:dyDescent="0.25">
      <c r="A178" s="1" t="s">
        <v>773</v>
      </c>
      <c r="B178" s="1" t="s">
        <v>774</v>
      </c>
      <c r="C178" s="1">
        <f>RTD(progId,,"BINANCE",$B178,C$3)</f>
        <v>1.2042E-4</v>
      </c>
      <c r="D178" s="43">
        <f>RTD(progId,,"BINANCE",$B178,D$3)</f>
        <v>1.1679999999999999E-2</v>
      </c>
      <c r="E178" s="1">
        <f>RTD(progId,,"BINANCE",$B178,E$3)</f>
        <v>1.17E-6</v>
      </c>
      <c r="F178" s="44">
        <f>RTD(progId,,"BINANCE",$B178,F$3)</f>
        <v>456932</v>
      </c>
      <c r="I178" s="19" t="s">
        <v>774</v>
      </c>
      <c r="J178" s="1">
        <f t="shared" si="14"/>
        <v>0</v>
      </c>
      <c r="K178" s="1">
        <f t="shared" si="12"/>
        <v>0</v>
      </c>
      <c r="L178" s="1">
        <f t="shared" si="12"/>
        <v>1</v>
      </c>
      <c r="M178" s="1">
        <f t="shared" si="12"/>
        <v>0</v>
      </c>
      <c r="N178" s="1">
        <f t="shared" si="15"/>
        <v>1</v>
      </c>
      <c r="O178" s="1" t="str">
        <f t="shared" si="16"/>
        <v/>
      </c>
      <c r="P178" s="1" t="str">
        <f t="shared" si="13"/>
        <v/>
      </c>
      <c r="Q178" s="1" t="str">
        <f t="shared" si="13"/>
        <v>DATA</v>
      </c>
      <c r="R178" s="1" t="str">
        <f t="shared" si="13"/>
        <v/>
      </c>
      <c r="S178" s="1" t="str">
        <f t="shared" si="17"/>
        <v>DATA</v>
      </c>
      <c r="T178" s="1" t="str">
        <f t="shared" si="18"/>
        <v>ETH</v>
      </c>
    </row>
    <row r="179" spans="1:20" x14ac:dyDescent="0.25">
      <c r="A179" s="1" t="s">
        <v>803</v>
      </c>
      <c r="B179" s="1" t="s">
        <v>804</v>
      </c>
      <c r="C179" s="1">
        <f>RTD(progId,,"BINANCE",$B179,C$3)</f>
        <v>5.2599999999999999E-3</v>
      </c>
      <c r="D179" s="43">
        <f>RTD(progId,,"BINANCE",$B179,D$3)</f>
        <v>1.248E-2</v>
      </c>
      <c r="E179" s="1">
        <f>RTD(progId,,"BINANCE",$B179,E$3)</f>
        <v>9.0000000000000002E-6</v>
      </c>
      <c r="F179" s="44">
        <f>RTD(progId,,"BINANCE",$B179,F$3)</f>
        <v>730869.33</v>
      </c>
      <c r="I179" s="20" t="s">
        <v>804</v>
      </c>
      <c r="J179" s="1">
        <f t="shared" si="14"/>
        <v>0</v>
      </c>
      <c r="K179" s="1">
        <f t="shared" si="12"/>
        <v>0</v>
      </c>
      <c r="L179" s="1">
        <f t="shared" si="12"/>
        <v>1</v>
      </c>
      <c r="M179" s="1">
        <f t="shared" si="12"/>
        <v>0</v>
      </c>
      <c r="N179" s="1">
        <f t="shared" si="15"/>
        <v>1</v>
      </c>
      <c r="O179" s="1" t="str">
        <f t="shared" si="16"/>
        <v/>
      </c>
      <c r="P179" s="1" t="str">
        <f t="shared" si="13"/>
        <v/>
      </c>
      <c r="Q179" s="1" t="str">
        <f t="shared" si="13"/>
        <v>NAS</v>
      </c>
      <c r="R179" s="1" t="str">
        <f t="shared" si="13"/>
        <v/>
      </c>
      <c r="S179" s="1" t="str">
        <f t="shared" si="17"/>
        <v>NAS</v>
      </c>
      <c r="T179" s="1" t="str">
        <f t="shared" si="18"/>
        <v>ETH</v>
      </c>
    </row>
    <row r="180" spans="1:20" x14ac:dyDescent="0.25">
      <c r="A180" s="1" t="s">
        <v>691</v>
      </c>
      <c r="B180" s="1" t="s">
        <v>692</v>
      </c>
      <c r="C180" s="1">
        <f>RTD(progId,,"BINANCE",$B180,C$3)</f>
        <v>1.0800000000000001E-2</v>
      </c>
      <c r="D180" s="43">
        <f>RTD(progId,,"BINANCE",$B180,D$3)</f>
        <v>1.8600000000000001E-3</v>
      </c>
      <c r="E180" s="1">
        <f>RTD(progId,,"BINANCE",$B180,E$3)</f>
        <v>3.0000000000000001E-5</v>
      </c>
      <c r="F180" s="44">
        <f>RTD(progId,,"BINANCE",$B180,F$3)</f>
        <v>672854.2</v>
      </c>
      <c r="I180" s="19" t="s">
        <v>692</v>
      </c>
      <c r="J180" s="1">
        <f t="shared" si="14"/>
        <v>0</v>
      </c>
      <c r="K180" s="1">
        <f t="shared" si="12"/>
        <v>0</v>
      </c>
      <c r="L180" s="1">
        <f t="shared" si="12"/>
        <v>0</v>
      </c>
      <c r="M180" s="1">
        <f t="shared" si="12"/>
        <v>1</v>
      </c>
      <c r="N180" s="1">
        <f t="shared" si="15"/>
        <v>1</v>
      </c>
      <c r="O180" s="1" t="str">
        <f t="shared" si="16"/>
        <v/>
      </c>
      <c r="P180" s="1" t="str">
        <f t="shared" si="13"/>
        <v/>
      </c>
      <c r="Q180" s="1" t="str">
        <f t="shared" si="13"/>
        <v/>
      </c>
      <c r="R180" s="1" t="str">
        <f t="shared" si="13"/>
        <v>LOOM</v>
      </c>
      <c r="S180" s="1" t="str">
        <f t="shared" si="17"/>
        <v>LOOM</v>
      </c>
      <c r="T180" s="1" t="str">
        <f t="shared" si="18"/>
        <v>BNB</v>
      </c>
    </row>
    <row r="181" spans="1:20" x14ac:dyDescent="0.25">
      <c r="A181" s="1" t="s">
        <v>90</v>
      </c>
      <c r="B181" s="1" t="s">
        <v>91</v>
      </c>
      <c r="C181" s="1">
        <f>RTD(progId,,"BINANCE",$B181,C$3)</f>
        <v>1.3255999999999999E-4</v>
      </c>
      <c r="D181" s="43">
        <f>RTD(progId,,"BINANCE",$B181,D$3)</f>
        <v>2.239E-2</v>
      </c>
      <c r="E181" s="1">
        <f>RTD(progId,,"BINANCE",$B181,E$3)</f>
        <v>5.8999999999999996E-7</v>
      </c>
      <c r="F181" s="44">
        <f>RTD(progId,,"BINANCE",$B181,F$3)</f>
        <v>600840</v>
      </c>
      <c r="I181" s="20" t="s">
        <v>91</v>
      </c>
      <c r="J181" s="1">
        <f t="shared" si="14"/>
        <v>0</v>
      </c>
      <c r="K181" s="1">
        <f t="shared" si="12"/>
        <v>0</v>
      </c>
      <c r="L181" s="1">
        <f t="shared" si="12"/>
        <v>1</v>
      </c>
      <c r="M181" s="1">
        <f t="shared" si="12"/>
        <v>0</v>
      </c>
      <c r="N181" s="1">
        <f t="shared" si="15"/>
        <v>1</v>
      </c>
      <c r="O181" s="1" t="str">
        <f t="shared" si="16"/>
        <v/>
      </c>
      <c r="P181" s="1" t="str">
        <f t="shared" si="13"/>
        <v/>
      </c>
      <c r="Q181" s="1" t="str">
        <f t="shared" si="13"/>
        <v>SNT</v>
      </c>
      <c r="R181" s="1" t="str">
        <f t="shared" si="13"/>
        <v/>
      </c>
      <c r="S181" s="1" t="str">
        <f t="shared" si="17"/>
        <v>SNT</v>
      </c>
      <c r="T181" s="1" t="str">
        <f t="shared" si="18"/>
        <v>ETH</v>
      </c>
    </row>
    <row r="182" spans="1:20" x14ac:dyDescent="0.25">
      <c r="A182" s="1" t="s">
        <v>603</v>
      </c>
      <c r="B182" s="1" t="s">
        <v>604</v>
      </c>
      <c r="C182" s="1">
        <f>RTD(progId,,"BINANCE",$B182,C$3)</f>
        <v>5.91E-5</v>
      </c>
      <c r="D182" s="43">
        <f>RTD(progId,,"BINANCE",$B182,D$3)</f>
        <v>-2.9909999999999999E-2</v>
      </c>
      <c r="E182" s="1">
        <f>RTD(progId,,"BINANCE",$B182,E$3)</f>
        <v>5.9999999999999997E-7</v>
      </c>
      <c r="F182" s="44">
        <f>RTD(progId,,"BINANCE",$B182,F$3)</f>
        <v>641366</v>
      </c>
      <c r="I182" s="19" t="s">
        <v>604</v>
      </c>
      <c r="J182" s="1">
        <f t="shared" si="14"/>
        <v>0</v>
      </c>
      <c r="K182" s="1">
        <f t="shared" si="12"/>
        <v>0</v>
      </c>
      <c r="L182" s="1">
        <f t="shared" si="12"/>
        <v>1</v>
      </c>
      <c r="M182" s="1">
        <f t="shared" si="12"/>
        <v>0</v>
      </c>
      <c r="N182" s="1">
        <f t="shared" si="15"/>
        <v>1</v>
      </c>
      <c r="O182" s="1" t="str">
        <f t="shared" si="16"/>
        <v/>
      </c>
      <c r="P182" s="1" t="str">
        <f t="shared" si="13"/>
        <v/>
      </c>
      <c r="Q182" s="1" t="str">
        <f t="shared" si="13"/>
        <v>RPX</v>
      </c>
      <c r="R182" s="1" t="str">
        <f t="shared" si="13"/>
        <v/>
      </c>
      <c r="S182" s="1" t="str">
        <f t="shared" si="17"/>
        <v>RPX</v>
      </c>
      <c r="T182" s="1" t="str">
        <f t="shared" si="18"/>
        <v>ETH</v>
      </c>
    </row>
    <row r="183" spans="1:20" x14ac:dyDescent="0.25">
      <c r="A183" s="1" t="s">
        <v>277</v>
      </c>
      <c r="B183" s="1" t="s">
        <v>278</v>
      </c>
      <c r="C183" s="1">
        <f>RTD(progId,,"BINANCE",$B183,C$3)</f>
        <v>2.447E-3</v>
      </c>
      <c r="D183" s="43">
        <f>RTD(progId,,"BINANCE",$B183,D$3)</f>
        <v>4.4470000000000003E-2</v>
      </c>
      <c r="E183" s="1">
        <f>RTD(progId,,"BINANCE",$B183,E$3)</f>
        <v>2.5999999999999998E-5</v>
      </c>
      <c r="F183" s="44">
        <f>RTD(progId,,"BINANCE",$B183,F$3)</f>
        <v>667152</v>
      </c>
      <c r="I183" s="20" t="s">
        <v>278</v>
      </c>
      <c r="J183" s="1">
        <f t="shared" si="14"/>
        <v>0</v>
      </c>
      <c r="K183" s="1">
        <f t="shared" si="12"/>
        <v>0</v>
      </c>
      <c r="L183" s="1">
        <f t="shared" si="12"/>
        <v>0</v>
      </c>
      <c r="M183" s="1">
        <f t="shared" si="12"/>
        <v>1</v>
      </c>
      <c r="N183" s="1">
        <f t="shared" si="15"/>
        <v>1</v>
      </c>
      <c r="O183" s="1" t="str">
        <f t="shared" si="16"/>
        <v/>
      </c>
      <c r="P183" s="1" t="str">
        <f t="shared" si="13"/>
        <v/>
      </c>
      <c r="Q183" s="1" t="str">
        <f t="shared" si="13"/>
        <v/>
      </c>
      <c r="R183" s="1" t="str">
        <f t="shared" si="13"/>
        <v>YOYO</v>
      </c>
      <c r="S183" s="1" t="str">
        <f t="shared" si="17"/>
        <v>YOYO</v>
      </c>
      <c r="T183" s="1" t="str">
        <f t="shared" si="18"/>
        <v>BNB</v>
      </c>
    </row>
    <row r="184" spans="1:20" x14ac:dyDescent="0.25">
      <c r="A184" s="1" t="s">
        <v>255</v>
      </c>
      <c r="B184" s="1" t="s">
        <v>256</v>
      </c>
      <c r="C184" s="1">
        <f>RTD(progId,,"BINANCE",$B184,C$3)</f>
        <v>8.2249999999999993E-5</v>
      </c>
      <c r="D184" s="43">
        <f>RTD(progId,,"BINANCE",$B184,D$3)</f>
        <v>1.5350000000000001E-2</v>
      </c>
      <c r="E184" s="1">
        <f>RTD(progId,,"BINANCE",$B184,E$3)</f>
        <v>4.4999999999999998E-7</v>
      </c>
      <c r="F184" s="44">
        <f>RTD(progId,,"BINANCE",$B184,F$3)</f>
        <v>425495</v>
      </c>
      <c r="I184" s="19" t="s">
        <v>256</v>
      </c>
      <c r="J184" s="1">
        <f t="shared" si="14"/>
        <v>0</v>
      </c>
      <c r="K184" s="1">
        <f t="shared" si="12"/>
        <v>0</v>
      </c>
      <c r="L184" s="1">
        <f t="shared" si="12"/>
        <v>1</v>
      </c>
      <c r="M184" s="1">
        <f t="shared" si="12"/>
        <v>0</v>
      </c>
      <c r="N184" s="1">
        <f t="shared" si="15"/>
        <v>1</v>
      </c>
      <c r="O184" s="1" t="str">
        <f t="shared" si="16"/>
        <v/>
      </c>
      <c r="P184" s="1" t="str">
        <f t="shared" si="13"/>
        <v/>
      </c>
      <c r="Q184" s="1" t="str">
        <f t="shared" si="13"/>
        <v>YOYO</v>
      </c>
      <c r="R184" s="1" t="str">
        <f t="shared" si="13"/>
        <v/>
      </c>
      <c r="S184" s="1" t="str">
        <f t="shared" si="17"/>
        <v>YOYO</v>
      </c>
      <c r="T184" s="1" t="str">
        <f t="shared" si="18"/>
        <v>ETH</v>
      </c>
    </row>
    <row r="185" spans="1:20" x14ac:dyDescent="0.25">
      <c r="A185" s="1" t="s">
        <v>321</v>
      </c>
      <c r="B185" s="1" t="s">
        <v>322</v>
      </c>
      <c r="C185" s="1">
        <f>RTD(progId,,"BINANCE",$B185,C$3)</f>
        <v>4.4713000000000001E-4</v>
      </c>
      <c r="D185" s="43">
        <f>RTD(progId,,"BINANCE",$B185,D$3)</f>
        <v>2.4580000000000001E-2</v>
      </c>
      <c r="E185" s="1">
        <f>RTD(progId,,"BINANCE",$B185,E$3)</f>
        <v>6.1099999999999999E-6</v>
      </c>
      <c r="F185" s="44">
        <f>RTD(progId,,"BINANCE",$B185,F$3)</f>
        <v>651926</v>
      </c>
      <c r="I185" s="20" t="s">
        <v>322</v>
      </c>
      <c r="J185" s="1">
        <f t="shared" si="14"/>
        <v>0</v>
      </c>
      <c r="K185" s="1">
        <f t="shared" si="12"/>
        <v>0</v>
      </c>
      <c r="L185" s="1">
        <f t="shared" si="12"/>
        <v>1</v>
      </c>
      <c r="M185" s="1">
        <f t="shared" si="12"/>
        <v>0</v>
      </c>
      <c r="N185" s="1">
        <f t="shared" si="15"/>
        <v>1</v>
      </c>
      <c r="O185" s="1" t="str">
        <f t="shared" si="16"/>
        <v/>
      </c>
      <c r="P185" s="1" t="str">
        <f t="shared" si="13"/>
        <v/>
      </c>
      <c r="Q185" s="1" t="str">
        <f t="shared" si="13"/>
        <v>AMB</v>
      </c>
      <c r="R185" s="1" t="str">
        <f t="shared" si="13"/>
        <v/>
      </c>
      <c r="S185" s="1" t="str">
        <f t="shared" si="17"/>
        <v>AMB</v>
      </c>
      <c r="T185" s="1" t="str">
        <f t="shared" si="18"/>
        <v>ETH</v>
      </c>
    </row>
    <row r="186" spans="1:20" x14ac:dyDescent="0.25">
      <c r="A186" s="1" t="s">
        <v>553</v>
      </c>
      <c r="B186" s="1" t="s">
        <v>554</v>
      </c>
      <c r="C186" s="1">
        <f>RTD(progId,,"BINANCE",$B186,C$3)</f>
        <v>4.57E-5</v>
      </c>
      <c r="D186" s="43">
        <f>RTD(progId,,"BINANCE",$B186,D$3)</f>
        <v>1.7819999999999999E-2</v>
      </c>
      <c r="E186" s="1">
        <f>RTD(progId,,"BINANCE",$B186,E$3)</f>
        <v>9.9999999999999995E-8</v>
      </c>
      <c r="F186" s="44">
        <f>RTD(progId,,"BINANCE",$B186,F$3)</f>
        <v>617605.19999999995</v>
      </c>
      <c r="I186" s="19" t="s">
        <v>554</v>
      </c>
      <c r="J186" s="1">
        <f t="shared" si="14"/>
        <v>1</v>
      </c>
      <c r="K186" s="1">
        <f t="shared" si="12"/>
        <v>0</v>
      </c>
      <c r="L186" s="1">
        <f t="shared" si="12"/>
        <v>0</v>
      </c>
      <c r="M186" s="1">
        <f t="shared" si="12"/>
        <v>0</v>
      </c>
      <c r="N186" s="1">
        <f t="shared" si="15"/>
        <v>1</v>
      </c>
      <c r="O186" s="1" t="str">
        <f t="shared" si="16"/>
        <v>INS</v>
      </c>
      <c r="P186" s="1" t="str">
        <f t="shared" si="13"/>
        <v/>
      </c>
      <c r="Q186" s="1" t="str">
        <f t="shared" si="13"/>
        <v/>
      </c>
      <c r="R186" s="1" t="str">
        <f t="shared" si="13"/>
        <v/>
      </c>
      <c r="S186" s="1" t="str">
        <f t="shared" si="17"/>
        <v>INS</v>
      </c>
      <c r="T186" s="1" t="str">
        <f t="shared" si="18"/>
        <v>BTC</v>
      </c>
    </row>
    <row r="187" spans="1:20" x14ac:dyDescent="0.25">
      <c r="A187" s="1" t="s">
        <v>605</v>
      </c>
      <c r="B187" s="1" t="s">
        <v>606</v>
      </c>
      <c r="C187" s="1">
        <f>RTD(progId,,"BINANCE",$B187,C$3)</f>
        <v>1.7639999999999999E-3</v>
      </c>
      <c r="D187" s="43">
        <f>RTD(progId,,"BINANCE",$B187,D$3)</f>
        <v>1.2959999999999999E-2</v>
      </c>
      <c r="E187" s="1">
        <f>RTD(progId,,"BINANCE",$B187,E$3)</f>
        <v>2.5000000000000001E-5</v>
      </c>
      <c r="F187" s="44">
        <f>RTD(progId,,"BINANCE",$B187,F$3)</f>
        <v>628288</v>
      </c>
      <c r="I187" s="20" t="s">
        <v>606</v>
      </c>
      <c r="J187" s="1">
        <f t="shared" si="14"/>
        <v>0</v>
      </c>
      <c r="K187" s="1">
        <f t="shared" si="12"/>
        <v>0</v>
      </c>
      <c r="L187" s="1">
        <f t="shared" si="12"/>
        <v>0</v>
      </c>
      <c r="M187" s="1">
        <f t="shared" si="12"/>
        <v>1</v>
      </c>
      <c r="N187" s="1">
        <f t="shared" si="15"/>
        <v>1</v>
      </c>
      <c r="O187" s="1" t="str">
        <f t="shared" si="16"/>
        <v/>
      </c>
      <c r="P187" s="1" t="str">
        <f t="shared" si="13"/>
        <v/>
      </c>
      <c r="Q187" s="1" t="str">
        <f t="shared" si="13"/>
        <v/>
      </c>
      <c r="R187" s="1" t="str">
        <f t="shared" si="13"/>
        <v>RPX</v>
      </c>
      <c r="S187" s="1" t="str">
        <f t="shared" si="17"/>
        <v>RPX</v>
      </c>
      <c r="T187" s="1" t="str">
        <f t="shared" si="18"/>
        <v>BNB</v>
      </c>
    </row>
    <row r="188" spans="1:20" x14ac:dyDescent="0.25">
      <c r="A188" s="1" t="s">
        <v>635</v>
      </c>
      <c r="B188" s="1" t="s">
        <v>636</v>
      </c>
      <c r="C188" s="1">
        <f>RTD(progId,,"BINANCE",$B188,C$3)</f>
        <v>8.8400000000000002E-4</v>
      </c>
      <c r="D188" s="43">
        <f>RTD(progId,,"BINANCE",$B188,D$3)</f>
        <v>5.64E-3</v>
      </c>
      <c r="E188" s="1">
        <f>RTD(progId,,"BINANCE",$B188,E$3)</f>
        <v>1.5999999999999999E-5</v>
      </c>
      <c r="F188" s="44">
        <f>RTD(progId,,"BINANCE",$B188,F$3)</f>
        <v>609011</v>
      </c>
      <c r="I188" s="19" t="s">
        <v>636</v>
      </c>
      <c r="J188" s="1">
        <f t="shared" si="14"/>
        <v>0</v>
      </c>
      <c r="K188" s="1">
        <f t="shared" si="12"/>
        <v>0</v>
      </c>
      <c r="L188" s="1">
        <f t="shared" si="12"/>
        <v>0</v>
      </c>
      <c r="M188" s="1">
        <f t="shared" si="12"/>
        <v>1</v>
      </c>
      <c r="N188" s="1">
        <f t="shared" si="15"/>
        <v>1</v>
      </c>
      <c r="O188" s="1" t="str">
        <f t="shared" si="16"/>
        <v/>
      </c>
      <c r="P188" s="1" t="str">
        <f t="shared" si="13"/>
        <v/>
      </c>
      <c r="Q188" s="1" t="str">
        <f t="shared" si="13"/>
        <v/>
      </c>
      <c r="R188" s="1" t="str">
        <f t="shared" si="13"/>
        <v>STORM</v>
      </c>
      <c r="S188" s="1" t="str">
        <f t="shared" si="17"/>
        <v>STORM</v>
      </c>
      <c r="T188" s="1" t="str">
        <f t="shared" si="18"/>
        <v>BNB</v>
      </c>
    </row>
    <row r="189" spans="1:20" x14ac:dyDescent="0.25">
      <c r="A189" s="1" t="s">
        <v>269</v>
      </c>
      <c r="B189" s="1" t="s">
        <v>270</v>
      </c>
      <c r="C189" s="1">
        <f>RTD(progId,,"BINANCE",$B189,C$3)</f>
        <v>5.6209999999999999E-5</v>
      </c>
      <c r="D189" s="43">
        <f>RTD(progId,,"BINANCE",$B189,D$3)</f>
        <v>-4.3880000000000002E-2</v>
      </c>
      <c r="E189" s="1">
        <f>RTD(progId,,"BINANCE",$B189,E$3)</f>
        <v>2.9999999999999999E-7</v>
      </c>
      <c r="F189" s="44">
        <f>RTD(progId,,"BINANCE",$B189,F$3)</f>
        <v>560343</v>
      </c>
      <c r="I189" s="20" t="s">
        <v>270</v>
      </c>
      <c r="J189" s="1">
        <f t="shared" si="14"/>
        <v>1</v>
      </c>
      <c r="K189" s="1">
        <f t="shared" si="12"/>
        <v>0</v>
      </c>
      <c r="L189" s="1">
        <f t="shared" si="12"/>
        <v>0</v>
      </c>
      <c r="M189" s="1">
        <f t="shared" si="12"/>
        <v>0</v>
      </c>
      <c r="N189" s="1">
        <f t="shared" si="15"/>
        <v>1</v>
      </c>
      <c r="O189" s="1" t="str">
        <f t="shared" si="16"/>
        <v>STORJ</v>
      </c>
      <c r="P189" s="1" t="str">
        <f t="shared" si="13"/>
        <v/>
      </c>
      <c r="Q189" s="1" t="str">
        <f t="shared" si="13"/>
        <v/>
      </c>
      <c r="R189" s="1" t="str">
        <f t="shared" si="13"/>
        <v/>
      </c>
      <c r="S189" s="1" t="str">
        <f t="shared" si="17"/>
        <v>STORJ</v>
      </c>
      <c r="T189" s="1" t="str">
        <f t="shared" si="18"/>
        <v>BTC</v>
      </c>
    </row>
    <row r="190" spans="1:20" x14ac:dyDescent="0.25">
      <c r="A190" s="1" t="s">
        <v>115</v>
      </c>
      <c r="B190" s="1" t="s">
        <v>116</v>
      </c>
      <c r="C190" s="1">
        <f>RTD(progId,,"BINANCE",$B190,C$3)</f>
        <v>5.6459999999999995E-4</v>
      </c>
      <c r="D190" s="43">
        <f>RTD(progId,,"BINANCE",$B190,D$3)</f>
        <v>0.12307</v>
      </c>
      <c r="E190" s="1">
        <f>RTD(progId,,"BINANCE",$B190,E$3)</f>
        <v>3.0000000000000001E-6</v>
      </c>
      <c r="F190" s="44">
        <f>RTD(progId,,"BINANCE",$B190,F$3)</f>
        <v>621371.5</v>
      </c>
      <c r="I190" s="19" t="s">
        <v>116</v>
      </c>
      <c r="J190" s="1">
        <f t="shared" si="14"/>
        <v>1</v>
      </c>
      <c r="K190" s="1">
        <f t="shared" si="12"/>
        <v>0</v>
      </c>
      <c r="L190" s="1">
        <f t="shared" si="12"/>
        <v>0</v>
      </c>
      <c r="M190" s="1">
        <f t="shared" si="12"/>
        <v>0</v>
      </c>
      <c r="N190" s="1">
        <f t="shared" si="15"/>
        <v>1</v>
      </c>
      <c r="O190" s="1" t="str">
        <f t="shared" si="16"/>
        <v>WTC</v>
      </c>
      <c r="P190" s="1" t="str">
        <f t="shared" si="13"/>
        <v/>
      </c>
      <c r="Q190" s="1" t="str">
        <f t="shared" si="13"/>
        <v/>
      </c>
      <c r="R190" s="1" t="str">
        <f t="shared" si="13"/>
        <v/>
      </c>
      <c r="S190" s="1" t="str">
        <f t="shared" si="17"/>
        <v>WTC</v>
      </c>
      <c r="T190" s="1" t="str">
        <f t="shared" si="18"/>
        <v>BTC</v>
      </c>
    </row>
    <row r="191" spans="1:20" x14ac:dyDescent="0.25">
      <c r="A191" s="1" t="s">
        <v>569</v>
      </c>
      <c r="B191" s="1" t="s">
        <v>570</v>
      </c>
      <c r="C191" s="1">
        <f>RTD(progId,,"BINANCE",$B191,C$3)</f>
        <v>5.9410000000000002E-5</v>
      </c>
      <c r="D191" s="43">
        <f>RTD(progId,,"BINANCE",$B191,D$3)</f>
        <v>-6.7000000000000002E-4</v>
      </c>
      <c r="E191" s="1">
        <f>RTD(progId,,"BINANCE",$B191,E$3)</f>
        <v>8.1999999999999998E-7</v>
      </c>
      <c r="F191" s="44">
        <f>RTD(progId,,"BINANCE",$B191,F$3)</f>
        <v>491341</v>
      </c>
      <c r="I191" s="20" t="s">
        <v>570</v>
      </c>
      <c r="J191" s="1">
        <f t="shared" si="14"/>
        <v>0</v>
      </c>
      <c r="K191" s="1">
        <f t="shared" si="12"/>
        <v>0</v>
      </c>
      <c r="L191" s="1">
        <f t="shared" si="12"/>
        <v>1</v>
      </c>
      <c r="M191" s="1">
        <f t="shared" si="12"/>
        <v>0</v>
      </c>
      <c r="N191" s="1">
        <f t="shared" si="15"/>
        <v>1</v>
      </c>
      <c r="O191" s="1" t="str">
        <f t="shared" si="16"/>
        <v/>
      </c>
      <c r="P191" s="1" t="str">
        <f t="shared" si="13"/>
        <v/>
      </c>
      <c r="Q191" s="1" t="str">
        <f t="shared" si="13"/>
        <v>CHAT</v>
      </c>
      <c r="R191" s="1" t="str">
        <f t="shared" si="13"/>
        <v/>
      </c>
      <c r="S191" s="1" t="str">
        <f t="shared" si="17"/>
        <v>CHAT</v>
      </c>
      <c r="T191" s="1" t="str">
        <f t="shared" si="18"/>
        <v>ETH</v>
      </c>
    </row>
    <row r="192" spans="1:20" x14ac:dyDescent="0.25">
      <c r="A192" s="1" t="s">
        <v>339</v>
      </c>
      <c r="B192" s="1" t="s">
        <v>340</v>
      </c>
      <c r="C192" s="1">
        <f>RTD(progId,,"BINANCE",$B192,C$3)</f>
        <v>3.5577999999999999E-4</v>
      </c>
      <c r="D192" s="43">
        <f>RTD(progId,,"BINANCE",$B192,D$3)</f>
        <v>-2.682E-2</v>
      </c>
      <c r="E192" s="1">
        <f>RTD(progId,,"BINANCE",$B192,E$3)</f>
        <v>2.7499999999999999E-6</v>
      </c>
      <c r="F192" s="44">
        <f>RTD(progId,,"BINANCE",$B192,F$3)</f>
        <v>597357</v>
      </c>
      <c r="I192" s="19" t="s">
        <v>340</v>
      </c>
      <c r="J192" s="1">
        <f t="shared" si="14"/>
        <v>0</v>
      </c>
      <c r="K192" s="1">
        <f t="shared" si="12"/>
        <v>0</v>
      </c>
      <c r="L192" s="1">
        <f t="shared" si="12"/>
        <v>1</v>
      </c>
      <c r="M192" s="1">
        <f t="shared" si="12"/>
        <v>0</v>
      </c>
      <c r="N192" s="1">
        <f t="shared" si="15"/>
        <v>1</v>
      </c>
      <c r="O192" s="1" t="str">
        <f t="shared" si="16"/>
        <v/>
      </c>
      <c r="P192" s="1" t="str">
        <f t="shared" si="13"/>
        <v/>
      </c>
      <c r="Q192" s="1" t="str">
        <f t="shared" si="13"/>
        <v>BCPT</v>
      </c>
      <c r="R192" s="1" t="str">
        <f t="shared" si="13"/>
        <v/>
      </c>
      <c r="S192" s="1" t="str">
        <f t="shared" si="17"/>
        <v>BCPT</v>
      </c>
      <c r="T192" s="1" t="str">
        <f t="shared" si="18"/>
        <v>ETH</v>
      </c>
    </row>
    <row r="193" spans="1:20" x14ac:dyDescent="0.25">
      <c r="A193" s="1" t="s">
        <v>141</v>
      </c>
      <c r="B193" s="1" t="s">
        <v>142</v>
      </c>
      <c r="C193" s="1">
        <f>RTD(progId,,"BINANCE",$B193,C$3)</f>
        <v>7.1879999999999996E-5</v>
      </c>
      <c r="D193" s="43">
        <f>RTD(progId,,"BINANCE",$B193,D$3)</f>
        <v>-1.626E-2</v>
      </c>
      <c r="E193" s="1">
        <f>RTD(progId,,"BINANCE",$B193,E$3)</f>
        <v>7.3E-7</v>
      </c>
      <c r="F193" s="44">
        <f>RTD(progId,,"BINANCE",$B193,F$3)</f>
        <v>497523</v>
      </c>
      <c r="I193" s="20" t="s">
        <v>142</v>
      </c>
      <c r="J193" s="1">
        <f t="shared" si="14"/>
        <v>0</v>
      </c>
      <c r="K193" s="1">
        <f t="shared" si="12"/>
        <v>0</v>
      </c>
      <c r="L193" s="1">
        <f t="shared" si="12"/>
        <v>1</v>
      </c>
      <c r="M193" s="1">
        <f t="shared" si="12"/>
        <v>0</v>
      </c>
      <c r="N193" s="1">
        <f t="shared" si="15"/>
        <v>1</v>
      </c>
      <c r="O193" s="1" t="str">
        <f t="shared" si="16"/>
        <v/>
      </c>
      <c r="P193" s="1" t="str">
        <f t="shared" si="13"/>
        <v/>
      </c>
      <c r="Q193" s="1" t="str">
        <f t="shared" si="13"/>
        <v>SNGLS</v>
      </c>
      <c r="R193" s="1" t="str">
        <f t="shared" si="13"/>
        <v/>
      </c>
      <c r="S193" s="1" t="str">
        <f t="shared" si="17"/>
        <v>SNGLS</v>
      </c>
      <c r="T193" s="1" t="str">
        <f t="shared" si="18"/>
        <v>ETH</v>
      </c>
    </row>
    <row r="194" spans="1:20" x14ac:dyDescent="0.25">
      <c r="A194" s="1" t="s">
        <v>763</v>
      </c>
      <c r="B194" s="1" t="s">
        <v>764</v>
      </c>
      <c r="C194" s="1">
        <f>RTD(progId,,"BINANCE",$B194,C$3)</f>
        <v>1.482E-4</v>
      </c>
      <c r="D194" s="43">
        <f>RTD(progId,,"BINANCE",$B194,D$3)</f>
        <v>-6.0400000000000002E-3</v>
      </c>
      <c r="E194" s="1">
        <f>RTD(progId,,"BINANCE",$B194,E$3)</f>
        <v>4.9999999999999998E-7</v>
      </c>
      <c r="F194" s="44">
        <f>RTD(progId,,"BINANCE",$B194,F$3)</f>
        <v>535679.99</v>
      </c>
      <c r="I194" s="19" t="s">
        <v>764</v>
      </c>
      <c r="J194" s="1">
        <f t="shared" si="14"/>
        <v>1</v>
      </c>
      <c r="K194" s="1">
        <f t="shared" si="12"/>
        <v>0</v>
      </c>
      <c r="L194" s="1">
        <f t="shared" si="12"/>
        <v>0</v>
      </c>
      <c r="M194" s="1">
        <f t="shared" si="12"/>
        <v>0</v>
      </c>
      <c r="N194" s="1">
        <f t="shared" si="15"/>
        <v>1</v>
      </c>
      <c r="O194" s="1" t="str">
        <f t="shared" si="16"/>
        <v>NXS</v>
      </c>
      <c r="P194" s="1" t="str">
        <f t="shared" si="13"/>
        <v/>
      </c>
      <c r="Q194" s="1" t="str">
        <f t="shared" si="13"/>
        <v/>
      </c>
      <c r="R194" s="1" t="str">
        <f t="shared" si="13"/>
        <v/>
      </c>
      <c r="S194" s="1" t="str">
        <f t="shared" si="17"/>
        <v>NXS</v>
      </c>
      <c r="T194" s="1" t="str">
        <f t="shared" si="18"/>
        <v>BTC</v>
      </c>
    </row>
    <row r="195" spans="1:20" x14ac:dyDescent="0.25">
      <c r="A195" s="1" t="s">
        <v>465</v>
      </c>
      <c r="B195" s="1" t="s">
        <v>466</v>
      </c>
      <c r="C195" s="1">
        <f>RTD(progId,,"BINANCE",$B195,C$3)</f>
        <v>2.4810000000000001E-4</v>
      </c>
      <c r="D195" s="43">
        <f>RTD(progId,,"BINANCE",$B195,D$3)</f>
        <v>3.3320000000000002E-2</v>
      </c>
      <c r="E195" s="1">
        <f>RTD(progId,,"BINANCE",$B195,E$3)</f>
        <v>6.9999999999999997E-7</v>
      </c>
      <c r="F195" s="44">
        <f>RTD(progId,,"BINANCE",$B195,F$3)</f>
        <v>486553.44</v>
      </c>
      <c r="I195" s="20" t="s">
        <v>466</v>
      </c>
      <c r="J195" s="1">
        <f t="shared" si="14"/>
        <v>1</v>
      </c>
      <c r="K195" s="1">
        <f t="shared" si="12"/>
        <v>0</v>
      </c>
      <c r="L195" s="1">
        <f t="shared" si="12"/>
        <v>0</v>
      </c>
      <c r="M195" s="1">
        <f t="shared" si="12"/>
        <v>0</v>
      </c>
      <c r="N195" s="1">
        <f t="shared" si="15"/>
        <v>1</v>
      </c>
      <c r="O195" s="1" t="str">
        <f t="shared" si="16"/>
        <v>WAVES</v>
      </c>
      <c r="P195" s="1" t="str">
        <f t="shared" si="13"/>
        <v/>
      </c>
      <c r="Q195" s="1" t="str">
        <f t="shared" si="13"/>
        <v/>
      </c>
      <c r="R195" s="1" t="str">
        <f t="shared" si="13"/>
        <v/>
      </c>
      <c r="S195" s="1" t="str">
        <f t="shared" si="17"/>
        <v>WAVES</v>
      </c>
      <c r="T195" s="1" t="str">
        <f t="shared" si="18"/>
        <v>BTC</v>
      </c>
    </row>
    <row r="196" spans="1:20" x14ac:dyDescent="0.25">
      <c r="A196" s="1" t="s">
        <v>135</v>
      </c>
      <c r="B196" s="1" t="s">
        <v>136</v>
      </c>
      <c r="C196" s="1">
        <f>RTD(progId,,"BINANCE",$B196,C$3)</f>
        <v>2.8069999999999999E-4</v>
      </c>
      <c r="D196" s="43">
        <f>RTD(progId,,"BINANCE",$B196,D$3)</f>
        <v>-2.6669999999999999E-2</v>
      </c>
      <c r="E196" s="1">
        <f>RTD(progId,,"BINANCE",$B196,E$3)</f>
        <v>4.9999999999999998E-7</v>
      </c>
      <c r="F196" s="44">
        <f>RTD(progId,,"BINANCE",$B196,F$3)</f>
        <v>405273.12</v>
      </c>
      <c r="I196" s="19" t="s">
        <v>136</v>
      </c>
      <c r="J196" s="1">
        <f t="shared" si="14"/>
        <v>1</v>
      </c>
      <c r="K196" s="1">
        <f t="shared" si="12"/>
        <v>0</v>
      </c>
      <c r="L196" s="1">
        <f t="shared" si="12"/>
        <v>0</v>
      </c>
      <c r="M196" s="1">
        <f t="shared" si="12"/>
        <v>0</v>
      </c>
      <c r="N196" s="1">
        <f t="shared" si="15"/>
        <v>1</v>
      </c>
      <c r="O196" s="1" t="str">
        <f t="shared" si="16"/>
        <v>STRAT</v>
      </c>
      <c r="P196" s="1" t="str">
        <f t="shared" si="13"/>
        <v/>
      </c>
      <c r="Q196" s="1" t="str">
        <f t="shared" si="13"/>
        <v/>
      </c>
      <c r="R196" s="1" t="str">
        <f t="shared" si="13"/>
        <v/>
      </c>
      <c r="S196" s="1" t="str">
        <f t="shared" si="17"/>
        <v>STRAT</v>
      </c>
      <c r="T196" s="1" t="str">
        <f t="shared" si="18"/>
        <v>BTC</v>
      </c>
    </row>
    <row r="197" spans="1:20" x14ac:dyDescent="0.25">
      <c r="A197" s="1" t="s">
        <v>663</v>
      </c>
      <c r="B197" s="1" t="s">
        <v>664</v>
      </c>
      <c r="C197" s="1">
        <f>RTD(progId,,"BINANCE",$B197,C$3)</f>
        <v>3.0744000000000002E-4</v>
      </c>
      <c r="D197" s="43">
        <f>RTD(progId,,"BINANCE",$B197,D$3)</f>
        <v>-9.1900000000000003E-3</v>
      </c>
      <c r="E197" s="1">
        <f>RTD(progId,,"BINANCE",$B197,E$3)</f>
        <v>3.6600000000000001E-6</v>
      </c>
      <c r="F197" s="44">
        <f>RTD(progId,,"BINANCE",$B197,F$3)</f>
        <v>520771</v>
      </c>
      <c r="I197" s="20" t="s">
        <v>664</v>
      </c>
      <c r="J197" s="1">
        <f t="shared" si="14"/>
        <v>0</v>
      </c>
      <c r="K197" s="1">
        <f t="shared" si="12"/>
        <v>0</v>
      </c>
      <c r="L197" s="1">
        <f t="shared" si="12"/>
        <v>1</v>
      </c>
      <c r="M197" s="1">
        <f t="shared" si="12"/>
        <v>0</v>
      </c>
      <c r="N197" s="1">
        <f t="shared" si="15"/>
        <v>1</v>
      </c>
      <c r="O197" s="1" t="str">
        <f t="shared" si="16"/>
        <v/>
      </c>
      <c r="P197" s="1" t="str">
        <f t="shared" si="13"/>
        <v/>
      </c>
      <c r="Q197" s="1" t="str">
        <f t="shared" si="13"/>
        <v>SYS</v>
      </c>
      <c r="R197" s="1" t="str">
        <f t="shared" si="13"/>
        <v/>
      </c>
      <c r="S197" s="1" t="str">
        <f t="shared" si="17"/>
        <v>SYS</v>
      </c>
      <c r="T197" s="1" t="str">
        <f t="shared" si="18"/>
        <v>ETH</v>
      </c>
    </row>
    <row r="198" spans="1:20" x14ac:dyDescent="0.25">
      <c r="A198" s="1" t="s">
        <v>411</v>
      </c>
      <c r="B198" s="1" t="s">
        <v>412</v>
      </c>
      <c r="C198" s="1">
        <f>RTD(progId,,"BINANCE",$B198,C$3)</f>
        <v>6.9159999999999999E-2</v>
      </c>
      <c r="D198" s="43">
        <f>RTD(progId,,"BINANCE",$B198,D$3)</f>
        <v>0.18060000000000001</v>
      </c>
      <c r="E198" s="1">
        <f>RTD(progId,,"BINANCE",$B198,E$3)</f>
        <v>3.3E-4</v>
      </c>
      <c r="F198" s="44">
        <f>RTD(progId,,"BINANCE",$B198,F$3)</f>
        <v>511755.6</v>
      </c>
      <c r="I198" s="19" t="s">
        <v>412</v>
      </c>
      <c r="J198" s="1">
        <f t="shared" si="14"/>
        <v>0</v>
      </c>
      <c r="K198" s="1">
        <f t="shared" si="14"/>
        <v>0</v>
      </c>
      <c r="L198" s="1">
        <f t="shared" si="14"/>
        <v>0</v>
      </c>
      <c r="M198" s="1">
        <f t="shared" si="14"/>
        <v>1</v>
      </c>
      <c r="N198" s="1">
        <f t="shared" si="15"/>
        <v>1</v>
      </c>
      <c r="O198" s="1" t="str">
        <f t="shared" si="16"/>
        <v/>
      </c>
      <c r="P198" s="1" t="str">
        <f t="shared" si="16"/>
        <v/>
      </c>
      <c r="Q198" s="1" t="str">
        <f t="shared" si="16"/>
        <v/>
      </c>
      <c r="R198" s="1" t="str">
        <f t="shared" si="16"/>
        <v>IOTA</v>
      </c>
      <c r="S198" s="1" t="str">
        <f t="shared" si="17"/>
        <v>IOTA</v>
      </c>
      <c r="T198" s="1" t="str">
        <f t="shared" si="18"/>
        <v>BNB</v>
      </c>
    </row>
    <row r="199" spans="1:20" x14ac:dyDescent="0.25">
      <c r="A199" s="1" t="s">
        <v>393</v>
      </c>
      <c r="B199" s="1" t="s">
        <v>394</v>
      </c>
      <c r="C199" s="1">
        <f>RTD(progId,,"BINANCE",$B199,C$3)</f>
        <v>6.9109999999999994E-5</v>
      </c>
      <c r="D199" s="43">
        <f>RTD(progId,,"BINANCE",$B199,D$3)</f>
        <v>-2.2440000000000002E-2</v>
      </c>
      <c r="E199" s="1">
        <f>RTD(progId,,"BINANCE",$B199,E$3)</f>
        <v>6.7000000000000004E-7</v>
      </c>
      <c r="F199" s="44">
        <f>RTD(progId,,"BINANCE",$B199,F$3)</f>
        <v>455511</v>
      </c>
      <c r="I199" s="20" t="s">
        <v>394</v>
      </c>
      <c r="J199" s="1">
        <f t="shared" ref="J199:M230" si="19">IF(ISERROR(FIND(J$5,$I199)), 0,1)</f>
        <v>0</v>
      </c>
      <c r="K199" s="1">
        <f t="shared" si="19"/>
        <v>0</v>
      </c>
      <c r="L199" s="1">
        <f t="shared" si="19"/>
        <v>1</v>
      </c>
      <c r="M199" s="1">
        <f t="shared" si="19"/>
        <v>0</v>
      </c>
      <c r="N199" s="1">
        <f t="shared" ref="N199:N262" si="20">SUM(J199:M199)</f>
        <v>1</v>
      </c>
      <c r="O199" s="1" t="str">
        <f t="shared" ref="O199:R230" si="21">IF(LEN(SUBSTITUTE($I199,O$5,""))&lt;LEN($I199),SUBSTITUTE($I199,O$5,""),"")</f>
        <v/>
      </c>
      <c r="P199" s="1" t="str">
        <f t="shared" si="21"/>
        <v/>
      </c>
      <c r="Q199" s="1" t="str">
        <f t="shared" si="21"/>
        <v>TNT</v>
      </c>
      <c r="R199" s="1" t="str">
        <f t="shared" si="21"/>
        <v/>
      </c>
      <c r="S199" s="1" t="str">
        <f t="shared" ref="S199:S262" si="22">_xlfn.CONCAT(O199,P199,Q199,R199)</f>
        <v>TNT</v>
      </c>
      <c r="T199" s="1" t="str">
        <f t="shared" ref="T199:T262" si="23">IF(LEN(O199)&lt;1,IF(LEN(P199)&lt;1, IF(LEN(Q199)&lt;1,R$5,Q$5),P$5),O$5)</f>
        <v>ETH</v>
      </c>
    </row>
    <row r="200" spans="1:20" x14ac:dyDescent="0.25">
      <c r="A200" s="1" t="s">
        <v>557</v>
      </c>
      <c r="B200" s="1" t="s">
        <v>558</v>
      </c>
      <c r="C200" s="1">
        <f>RTD(progId,,"BINANCE",$B200,C$3)</f>
        <v>2.0790000000000001E-4</v>
      </c>
      <c r="D200" s="43">
        <f>RTD(progId,,"BINANCE",$B200,D$3)</f>
        <v>-6.5199999999999994E-2</v>
      </c>
      <c r="E200" s="1">
        <f>RTD(progId,,"BINANCE",$B200,E$3)</f>
        <v>7.9999999999999996E-7</v>
      </c>
      <c r="F200" s="44">
        <f>RTD(progId,,"BINANCE",$B200,F$3)</f>
        <v>494293.22</v>
      </c>
      <c r="I200" s="19" t="s">
        <v>558</v>
      </c>
      <c r="J200" s="1">
        <f t="shared" si="19"/>
        <v>1</v>
      </c>
      <c r="K200" s="1">
        <f t="shared" si="19"/>
        <v>0</v>
      </c>
      <c r="L200" s="1">
        <f t="shared" si="19"/>
        <v>0</v>
      </c>
      <c r="M200" s="1">
        <f t="shared" si="19"/>
        <v>0</v>
      </c>
      <c r="N200" s="1">
        <f t="shared" si="20"/>
        <v>1</v>
      </c>
      <c r="O200" s="1" t="str">
        <f t="shared" si="21"/>
        <v>PIVX</v>
      </c>
      <c r="P200" s="1" t="str">
        <f t="shared" si="21"/>
        <v/>
      </c>
      <c r="Q200" s="1" t="str">
        <f t="shared" si="21"/>
        <v/>
      </c>
      <c r="R200" s="1" t="str">
        <f t="shared" si="21"/>
        <v/>
      </c>
      <c r="S200" s="1" t="str">
        <f t="shared" si="22"/>
        <v>PIVX</v>
      </c>
      <c r="T200" s="1" t="str">
        <f t="shared" si="23"/>
        <v>BTC</v>
      </c>
    </row>
    <row r="201" spans="1:20" x14ac:dyDescent="0.25">
      <c r="A201" s="1" t="s">
        <v>375</v>
      </c>
      <c r="B201" s="1" t="s">
        <v>376</v>
      </c>
      <c r="C201" s="1">
        <f>RTD(progId,,"BINANCE",$B201,C$3)</f>
        <v>3.9123000000000001E-4</v>
      </c>
      <c r="D201" s="43">
        <f>RTD(progId,,"BINANCE",$B201,D$3)</f>
        <v>8.09E-3</v>
      </c>
      <c r="E201" s="1">
        <f>RTD(progId,,"BINANCE",$B201,E$3)</f>
        <v>2.4600000000000002E-6</v>
      </c>
      <c r="F201" s="44">
        <f>RTD(progId,,"BINANCE",$B201,F$3)</f>
        <v>531226</v>
      </c>
      <c r="I201" s="20" t="s">
        <v>376</v>
      </c>
      <c r="J201" s="1">
        <f t="shared" si="19"/>
        <v>0</v>
      </c>
      <c r="K201" s="1">
        <f t="shared" si="19"/>
        <v>0</v>
      </c>
      <c r="L201" s="1">
        <f t="shared" si="19"/>
        <v>1</v>
      </c>
      <c r="M201" s="1">
        <f t="shared" si="19"/>
        <v>0</v>
      </c>
      <c r="N201" s="1">
        <f t="shared" si="20"/>
        <v>1</v>
      </c>
      <c r="O201" s="1" t="str">
        <f t="shared" si="21"/>
        <v/>
      </c>
      <c r="P201" s="1" t="str">
        <f t="shared" si="21"/>
        <v/>
      </c>
      <c r="Q201" s="1" t="str">
        <f t="shared" si="21"/>
        <v>BTS</v>
      </c>
      <c r="R201" s="1" t="str">
        <f t="shared" si="21"/>
        <v/>
      </c>
      <c r="S201" s="1" t="str">
        <f t="shared" si="22"/>
        <v>BTS</v>
      </c>
      <c r="T201" s="1" t="str">
        <f t="shared" si="23"/>
        <v>ETH</v>
      </c>
    </row>
    <row r="202" spans="1:20" x14ac:dyDescent="0.25">
      <c r="A202" s="1" t="s">
        <v>485</v>
      </c>
      <c r="B202" s="1" t="s">
        <v>486</v>
      </c>
      <c r="C202" s="1">
        <f>RTD(progId,,"BINANCE",$B202,C$3)</f>
        <v>1.0678E-4</v>
      </c>
      <c r="D202" s="43">
        <f>RTD(progId,,"BINANCE",$B202,D$3)</f>
        <v>-4.0620000000000003E-2</v>
      </c>
      <c r="E202" s="1">
        <f>RTD(progId,,"BINANCE",$B202,E$3)</f>
        <v>1.2699999999999999E-6</v>
      </c>
      <c r="F202" s="44">
        <f>RTD(progId,,"BINANCE",$B202,F$3)</f>
        <v>459108</v>
      </c>
      <c r="I202" s="19" t="s">
        <v>486</v>
      </c>
      <c r="J202" s="1">
        <f t="shared" si="19"/>
        <v>0</v>
      </c>
      <c r="K202" s="1">
        <f t="shared" si="19"/>
        <v>0</v>
      </c>
      <c r="L202" s="1">
        <f t="shared" si="19"/>
        <v>1</v>
      </c>
      <c r="M202" s="1">
        <f t="shared" si="19"/>
        <v>0</v>
      </c>
      <c r="N202" s="1">
        <f t="shared" si="20"/>
        <v>1</v>
      </c>
      <c r="O202" s="1" t="str">
        <f t="shared" si="21"/>
        <v/>
      </c>
      <c r="P202" s="1" t="str">
        <f t="shared" si="21"/>
        <v/>
      </c>
      <c r="Q202" s="1" t="str">
        <f t="shared" si="21"/>
        <v>OST</v>
      </c>
      <c r="R202" s="1" t="str">
        <f t="shared" si="21"/>
        <v/>
      </c>
      <c r="S202" s="1" t="str">
        <f t="shared" si="22"/>
        <v>OST</v>
      </c>
      <c r="T202" s="1" t="str">
        <f t="shared" si="23"/>
        <v>ETH</v>
      </c>
    </row>
    <row r="203" spans="1:20" x14ac:dyDescent="0.25">
      <c r="A203" s="1" t="s">
        <v>443</v>
      </c>
      <c r="B203" s="1" t="s">
        <v>444</v>
      </c>
      <c r="C203" s="1">
        <f>RTD(progId,,"BINANCE",$B203,C$3)</f>
        <v>1.5809999999999999E-3</v>
      </c>
      <c r="D203" s="43">
        <f>RTD(progId,,"BINANCE",$B203,D$3)</f>
        <v>-2.333E-2</v>
      </c>
      <c r="E203" s="1">
        <f>RTD(progId,,"BINANCE",$B203,E$3)</f>
        <v>2.3E-5</v>
      </c>
      <c r="F203" s="44">
        <f>RTD(progId,,"BINANCE",$B203,F$3)</f>
        <v>400586</v>
      </c>
      <c r="I203" s="20" t="s">
        <v>444</v>
      </c>
      <c r="J203" s="1">
        <f t="shared" si="19"/>
        <v>0</v>
      </c>
      <c r="K203" s="1">
        <f t="shared" si="19"/>
        <v>0</v>
      </c>
      <c r="L203" s="1">
        <f t="shared" si="19"/>
        <v>0</v>
      </c>
      <c r="M203" s="1">
        <f t="shared" si="19"/>
        <v>1</v>
      </c>
      <c r="N203" s="1">
        <f t="shared" si="20"/>
        <v>1</v>
      </c>
      <c r="O203" s="1" t="str">
        <f t="shared" si="21"/>
        <v/>
      </c>
      <c r="P203" s="1" t="str">
        <f t="shared" si="21"/>
        <v/>
      </c>
      <c r="Q203" s="1" t="str">
        <f t="shared" si="21"/>
        <v/>
      </c>
      <c r="R203" s="1" t="str">
        <f t="shared" si="21"/>
        <v>CND</v>
      </c>
      <c r="S203" s="1" t="str">
        <f t="shared" si="22"/>
        <v>CND</v>
      </c>
      <c r="T203" s="1" t="str">
        <f t="shared" si="23"/>
        <v>BNB</v>
      </c>
    </row>
    <row r="204" spans="1:20" x14ac:dyDescent="0.25">
      <c r="A204" s="1" t="s">
        <v>369</v>
      </c>
      <c r="B204" s="1" t="s">
        <v>370</v>
      </c>
      <c r="C204" s="1">
        <f>RTD(progId,,"BINANCE",$B204,C$3)</f>
        <v>1.2322E-4</v>
      </c>
      <c r="D204" s="43">
        <f>RTD(progId,,"BINANCE",$B204,D$3)</f>
        <v>-2.0080000000000001E-2</v>
      </c>
      <c r="E204" s="1">
        <f>RTD(progId,,"BINANCE",$B204,E$3)</f>
        <v>1.17E-6</v>
      </c>
      <c r="F204" s="44">
        <f>RTD(progId,,"BINANCE",$B204,F$3)</f>
        <v>476605</v>
      </c>
      <c r="I204" s="19" t="s">
        <v>370</v>
      </c>
      <c r="J204" s="1">
        <f t="shared" si="19"/>
        <v>0</v>
      </c>
      <c r="K204" s="1">
        <f t="shared" si="19"/>
        <v>0</v>
      </c>
      <c r="L204" s="1">
        <f t="shared" si="19"/>
        <v>1</v>
      </c>
      <c r="M204" s="1">
        <f t="shared" si="19"/>
        <v>0</v>
      </c>
      <c r="N204" s="1">
        <f t="shared" si="20"/>
        <v>1</v>
      </c>
      <c r="O204" s="1" t="str">
        <f t="shared" si="21"/>
        <v/>
      </c>
      <c r="P204" s="1" t="str">
        <f t="shared" si="21"/>
        <v/>
      </c>
      <c r="Q204" s="1" t="str">
        <f t="shared" si="21"/>
        <v>QSP</v>
      </c>
      <c r="R204" s="1" t="str">
        <f t="shared" si="21"/>
        <v/>
      </c>
      <c r="S204" s="1" t="str">
        <f t="shared" si="22"/>
        <v>QSP</v>
      </c>
      <c r="T204" s="1" t="str">
        <f t="shared" si="23"/>
        <v>ETH</v>
      </c>
    </row>
    <row r="205" spans="1:20" x14ac:dyDescent="0.25">
      <c r="A205" s="1" t="s">
        <v>475</v>
      </c>
      <c r="B205" s="1" t="s">
        <v>476</v>
      </c>
      <c r="C205" s="1">
        <f>RTD(progId,,"BINANCE",$B205,C$3)</f>
        <v>8.8199999999999997E-3</v>
      </c>
      <c r="D205" s="43">
        <f>RTD(progId,,"BINANCE",$B205,D$3)</f>
        <v>2.3089999999999999E-2</v>
      </c>
      <c r="E205" s="1">
        <f>RTD(progId,,"BINANCE",$B205,E$3)</f>
        <v>8.0000000000000007E-5</v>
      </c>
      <c r="F205" s="44">
        <f>RTD(progId,,"BINANCE",$B205,F$3)</f>
        <v>457668</v>
      </c>
      <c r="I205" s="20" t="s">
        <v>476</v>
      </c>
      <c r="J205" s="1">
        <f t="shared" si="19"/>
        <v>0</v>
      </c>
      <c r="K205" s="1">
        <f t="shared" si="19"/>
        <v>0</v>
      </c>
      <c r="L205" s="1">
        <f t="shared" si="19"/>
        <v>0</v>
      </c>
      <c r="M205" s="1">
        <f t="shared" si="19"/>
        <v>1</v>
      </c>
      <c r="N205" s="1">
        <f t="shared" si="20"/>
        <v>1</v>
      </c>
      <c r="O205" s="1" t="str">
        <f t="shared" si="21"/>
        <v/>
      </c>
      <c r="P205" s="1" t="str">
        <f t="shared" si="21"/>
        <v/>
      </c>
      <c r="Q205" s="1" t="str">
        <f t="shared" si="21"/>
        <v/>
      </c>
      <c r="R205" s="1" t="str">
        <f t="shared" si="21"/>
        <v>GTO</v>
      </c>
      <c r="S205" s="1" t="str">
        <f t="shared" si="22"/>
        <v>GTO</v>
      </c>
      <c r="T205" s="1" t="str">
        <f t="shared" si="23"/>
        <v>BNB</v>
      </c>
    </row>
    <row r="206" spans="1:20" x14ac:dyDescent="0.25">
      <c r="A206" s="1" t="s">
        <v>215</v>
      </c>
      <c r="B206" s="1" t="s">
        <v>216</v>
      </c>
      <c r="C206" s="1">
        <f>RTD(progId,,"BINANCE",$B206,C$3)</f>
        <v>2.5549999999999998E-4</v>
      </c>
      <c r="D206" s="43">
        <f>RTD(progId,,"BINANCE",$B206,D$3)</f>
        <v>-4.4429999999999997E-2</v>
      </c>
      <c r="E206" s="1">
        <f>RTD(progId,,"BINANCE",$B206,E$3)</f>
        <v>3.7000000000000002E-6</v>
      </c>
      <c r="F206" s="44">
        <f>RTD(progId,,"BINANCE",$B206,F$3)</f>
        <v>437091</v>
      </c>
      <c r="I206" s="19" t="s">
        <v>216</v>
      </c>
      <c r="J206" s="1">
        <f t="shared" si="19"/>
        <v>0</v>
      </c>
      <c r="K206" s="1">
        <f t="shared" si="19"/>
        <v>0</v>
      </c>
      <c r="L206" s="1">
        <f t="shared" si="19"/>
        <v>1</v>
      </c>
      <c r="M206" s="1">
        <f t="shared" si="19"/>
        <v>0</v>
      </c>
      <c r="N206" s="1">
        <f t="shared" si="20"/>
        <v>1</v>
      </c>
      <c r="O206" s="1" t="str">
        <f t="shared" si="21"/>
        <v/>
      </c>
      <c r="P206" s="1" t="str">
        <f t="shared" si="21"/>
        <v/>
      </c>
      <c r="Q206" s="1" t="str">
        <f t="shared" si="21"/>
        <v>AST</v>
      </c>
      <c r="R206" s="1" t="str">
        <f t="shared" si="21"/>
        <v/>
      </c>
      <c r="S206" s="1" t="str">
        <f t="shared" si="22"/>
        <v>AST</v>
      </c>
      <c r="T206" s="1" t="str">
        <f t="shared" si="23"/>
        <v>ETH</v>
      </c>
    </row>
    <row r="207" spans="1:20" x14ac:dyDescent="0.25">
      <c r="A207" s="1" t="s">
        <v>249</v>
      </c>
      <c r="B207" s="1" t="s">
        <v>250</v>
      </c>
      <c r="C207" s="1">
        <f>RTD(progId,,"BINANCE",$B207,C$3)</f>
        <v>5.8965999999999999E-4</v>
      </c>
      <c r="D207" s="43">
        <f>RTD(progId,,"BINANCE",$B207,D$3)</f>
        <v>3.3000000000000002E-2</v>
      </c>
      <c r="E207" s="1">
        <f>RTD(progId,,"BINANCE",$B207,E$3)</f>
        <v>5.9599999999999997E-6</v>
      </c>
      <c r="F207" s="44">
        <f>RTD(progId,,"BINANCE",$B207,F$3)</f>
        <v>409367</v>
      </c>
      <c r="I207" s="20" t="s">
        <v>250</v>
      </c>
      <c r="J207" s="1">
        <f t="shared" si="19"/>
        <v>0</v>
      </c>
      <c r="K207" s="1">
        <f t="shared" si="19"/>
        <v>0</v>
      </c>
      <c r="L207" s="1">
        <f t="shared" si="19"/>
        <v>1</v>
      </c>
      <c r="M207" s="1">
        <f t="shared" si="19"/>
        <v>0</v>
      </c>
      <c r="N207" s="1">
        <f t="shared" si="20"/>
        <v>1</v>
      </c>
      <c r="O207" s="1" t="str">
        <f t="shared" si="21"/>
        <v/>
      </c>
      <c r="P207" s="1" t="str">
        <f t="shared" si="21"/>
        <v/>
      </c>
      <c r="Q207" s="1" t="str">
        <f t="shared" si="21"/>
        <v>POWR</v>
      </c>
      <c r="R207" s="1" t="str">
        <f t="shared" si="21"/>
        <v/>
      </c>
      <c r="S207" s="1" t="str">
        <f t="shared" si="22"/>
        <v>POWR</v>
      </c>
      <c r="T207" s="1" t="str">
        <f t="shared" si="23"/>
        <v>ETH</v>
      </c>
    </row>
    <row r="208" spans="1:20" x14ac:dyDescent="0.25">
      <c r="A208" s="1" t="s">
        <v>823</v>
      </c>
      <c r="B208" s="1" t="s">
        <v>824</v>
      </c>
      <c r="C208" s="1">
        <f>RTD(progId,,"BINANCE",$B208,C$3)</f>
        <v>2.0350999999999999</v>
      </c>
      <c r="D208" s="43">
        <f>RTD(progId,,"BINANCE",$B208,D$3)</f>
        <v>5.3420000000000002E-2</v>
      </c>
      <c r="E208" s="1">
        <f>RTD(progId,,"BINANCE",$B208,E$3)</f>
        <v>0.01</v>
      </c>
      <c r="F208" s="44">
        <f>RTD(progId,,"BINANCE",$B208,F$3)</f>
        <v>433534.89</v>
      </c>
      <c r="I208" s="19" t="s">
        <v>824</v>
      </c>
      <c r="J208" s="1">
        <f t="shared" si="19"/>
        <v>0</v>
      </c>
      <c r="K208" s="1">
        <f t="shared" si="19"/>
        <v>1</v>
      </c>
      <c r="L208" s="1">
        <f t="shared" si="19"/>
        <v>0</v>
      </c>
      <c r="M208" s="1">
        <f t="shared" si="19"/>
        <v>0</v>
      </c>
      <c r="N208" s="1">
        <f t="shared" si="20"/>
        <v>1</v>
      </c>
      <c r="O208" s="1" t="str">
        <f t="shared" si="21"/>
        <v/>
      </c>
      <c r="P208" s="1" t="str">
        <f t="shared" si="21"/>
        <v>NULS</v>
      </c>
      <c r="Q208" s="1" t="str">
        <f t="shared" si="21"/>
        <v/>
      </c>
      <c r="R208" s="1" t="str">
        <f t="shared" si="21"/>
        <v/>
      </c>
      <c r="S208" s="1" t="str">
        <f t="shared" si="22"/>
        <v>NULS</v>
      </c>
      <c r="T208" s="1" t="str">
        <f t="shared" si="23"/>
        <v>USDT</v>
      </c>
    </row>
    <row r="209" spans="1:20" x14ac:dyDescent="0.25">
      <c r="A209" s="1" t="s">
        <v>359</v>
      </c>
      <c r="B209" s="1" t="s">
        <v>360</v>
      </c>
      <c r="C209" s="1">
        <f>RTD(progId,,"BINANCE",$B209,C$3)</f>
        <v>28.3</v>
      </c>
      <c r="D209" s="43">
        <f>RTD(progId,,"BINANCE",$B209,D$3)</f>
        <v>5.092E-2</v>
      </c>
      <c r="E209" s="1">
        <f>RTD(progId,,"BINANCE",$B209,E$3)</f>
        <v>1.6E-2</v>
      </c>
      <c r="F209" s="44">
        <f>RTD(progId,,"BINANCE",$B209,F$3)</f>
        <v>396919.34499999997</v>
      </c>
      <c r="I209" s="20" t="s">
        <v>360</v>
      </c>
      <c r="J209" s="1">
        <f t="shared" si="19"/>
        <v>0</v>
      </c>
      <c r="K209" s="1">
        <f t="shared" si="19"/>
        <v>1</v>
      </c>
      <c r="L209" s="1">
        <f t="shared" si="19"/>
        <v>0</v>
      </c>
      <c r="M209" s="1">
        <f t="shared" si="19"/>
        <v>0</v>
      </c>
      <c r="N209" s="1">
        <f t="shared" si="20"/>
        <v>1</v>
      </c>
      <c r="O209" s="1" t="str">
        <f t="shared" si="21"/>
        <v/>
      </c>
      <c r="P209" s="1" t="str">
        <f t="shared" si="21"/>
        <v>NEO</v>
      </c>
      <c r="Q209" s="1" t="str">
        <f t="shared" si="21"/>
        <v/>
      </c>
      <c r="R209" s="1" t="str">
        <f t="shared" si="21"/>
        <v/>
      </c>
      <c r="S209" s="1" t="str">
        <f t="shared" si="22"/>
        <v>NEO</v>
      </c>
      <c r="T209" s="1" t="str">
        <f t="shared" si="23"/>
        <v>USDT</v>
      </c>
    </row>
    <row r="210" spans="1:20" x14ac:dyDescent="0.25">
      <c r="A210" s="1" t="s">
        <v>199</v>
      </c>
      <c r="B210" s="1" t="s">
        <v>200</v>
      </c>
      <c r="C210" s="1">
        <f>RTD(progId,,"BINANCE",$B210,C$3)</f>
        <v>6.97E-5</v>
      </c>
      <c r="D210" s="43">
        <f>RTD(progId,,"BINANCE",$B210,D$3)</f>
        <v>-2.4279999999999999E-2</v>
      </c>
      <c r="E210" s="1">
        <f>RTD(progId,,"BINANCE",$B210,E$3)</f>
        <v>1.2899999999999999E-6</v>
      </c>
      <c r="F210" s="44">
        <f>RTD(progId,,"BINANCE",$B210,F$3)</f>
        <v>397355</v>
      </c>
      <c r="I210" s="19" t="s">
        <v>200</v>
      </c>
      <c r="J210" s="1">
        <f t="shared" si="19"/>
        <v>0</v>
      </c>
      <c r="K210" s="1">
        <f t="shared" si="19"/>
        <v>0</v>
      </c>
      <c r="L210" s="1">
        <f t="shared" si="19"/>
        <v>1</v>
      </c>
      <c r="M210" s="1">
        <f t="shared" si="19"/>
        <v>0</v>
      </c>
      <c r="N210" s="1">
        <f t="shared" si="20"/>
        <v>1</v>
      </c>
      <c r="O210" s="1" t="str">
        <f t="shared" si="21"/>
        <v/>
      </c>
      <c r="P210" s="1" t="str">
        <f t="shared" si="21"/>
        <v/>
      </c>
      <c r="Q210" s="1" t="str">
        <f t="shared" si="21"/>
        <v>MTH</v>
      </c>
      <c r="R210" s="1" t="str">
        <f t="shared" si="21"/>
        <v/>
      </c>
      <c r="S210" s="1" t="str">
        <f t="shared" si="22"/>
        <v>MTH</v>
      </c>
      <c r="T210" s="1" t="str">
        <f t="shared" si="23"/>
        <v>ETH</v>
      </c>
    </row>
    <row r="211" spans="1:20" x14ac:dyDescent="0.25">
      <c r="A211" s="1" t="s">
        <v>147</v>
      </c>
      <c r="B211" s="1" t="s">
        <v>148</v>
      </c>
      <c r="C211" s="1">
        <f>RTD(progId,,"BINANCE",$B211,C$3)</f>
        <v>9.446E-5</v>
      </c>
      <c r="D211" s="43">
        <f>RTD(progId,,"BINANCE",$B211,D$3)</f>
        <v>3.49E-3</v>
      </c>
      <c r="E211" s="1">
        <f>RTD(progId,,"BINANCE",$B211,E$3)</f>
        <v>4.5999999999999999E-7</v>
      </c>
      <c r="F211" s="44">
        <f>RTD(progId,,"BINANCE",$B211,F$3)</f>
        <v>406679</v>
      </c>
      <c r="I211" s="20" t="s">
        <v>148</v>
      </c>
      <c r="J211" s="1">
        <f t="shared" si="19"/>
        <v>1</v>
      </c>
      <c r="K211" s="1">
        <f t="shared" si="19"/>
        <v>0</v>
      </c>
      <c r="L211" s="1">
        <f t="shared" si="19"/>
        <v>0</v>
      </c>
      <c r="M211" s="1">
        <f t="shared" si="19"/>
        <v>0</v>
      </c>
      <c r="N211" s="1">
        <f t="shared" si="20"/>
        <v>1</v>
      </c>
      <c r="O211" s="1" t="str">
        <f t="shared" si="21"/>
        <v>KNC</v>
      </c>
      <c r="P211" s="1" t="str">
        <f t="shared" si="21"/>
        <v/>
      </c>
      <c r="Q211" s="1" t="str">
        <f t="shared" si="21"/>
        <v/>
      </c>
      <c r="R211" s="1" t="str">
        <f t="shared" si="21"/>
        <v/>
      </c>
      <c r="S211" s="1" t="str">
        <f t="shared" si="22"/>
        <v>KNC</v>
      </c>
      <c r="T211" s="1" t="str">
        <f t="shared" si="23"/>
        <v>BTC</v>
      </c>
    </row>
    <row r="212" spans="1:20" x14ac:dyDescent="0.25">
      <c r="A212" s="1" t="s">
        <v>495</v>
      </c>
      <c r="B212" s="1" t="s">
        <v>496</v>
      </c>
      <c r="C212" s="1">
        <f>RTD(progId,,"BINANCE",$B212,C$3)</f>
        <v>1.5349999999999999E-3</v>
      </c>
      <c r="D212" s="43">
        <f>RTD(progId,,"BINANCE",$B212,D$3)</f>
        <v>4.0730000000000002E-2</v>
      </c>
      <c r="E212" s="1">
        <f>RTD(progId,,"BINANCE",$B212,E$3)</f>
        <v>6.0000000000000002E-6</v>
      </c>
      <c r="F212" s="44">
        <f>RTD(progId,,"BINANCE",$B212,F$3)</f>
        <v>342999.81</v>
      </c>
      <c r="I212" s="19" t="s">
        <v>496</v>
      </c>
      <c r="J212" s="1">
        <f t="shared" si="19"/>
        <v>0</v>
      </c>
      <c r="K212" s="1">
        <f t="shared" si="19"/>
        <v>0</v>
      </c>
      <c r="L212" s="1">
        <f t="shared" si="19"/>
        <v>1</v>
      </c>
      <c r="M212" s="1">
        <f t="shared" si="19"/>
        <v>0</v>
      </c>
      <c r="N212" s="1">
        <f t="shared" si="20"/>
        <v>1</v>
      </c>
      <c r="O212" s="1" t="str">
        <f t="shared" si="21"/>
        <v/>
      </c>
      <c r="P212" s="1" t="str">
        <f t="shared" si="21"/>
        <v/>
      </c>
      <c r="Q212" s="1" t="str">
        <f t="shared" si="21"/>
        <v>AION</v>
      </c>
      <c r="R212" s="1" t="str">
        <f t="shared" si="21"/>
        <v/>
      </c>
      <c r="S212" s="1" t="str">
        <f t="shared" si="22"/>
        <v>AION</v>
      </c>
      <c r="T212" s="1" t="str">
        <f t="shared" si="23"/>
        <v>ETH</v>
      </c>
    </row>
    <row r="213" spans="1:20" x14ac:dyDescent="0.25">
      <c r="A213" s="1" t="s">
        <v>335</v>
      </c>
      <c r="B213" s="1" t="s">
        <v>336</v>
      </c>
      <c r="C213" s="1">
        <f>RTD(progId,,"BINANCE",$B213,C$3)</f>
        <v>1.8960000000000001E-2</v>
      </c>
      <c r="D213" s="43">
        <f>RTD(progId,,"BINANCE",$B213,D$3)</f>
        <v>4.3189999999999999E-2</v>
      </c>
      <c r="E213" s="1">
        <f>RTD(progId,,"BINANCE",$B213,E$3)</f>
        <v>2.1000000000000001E-4</v>
      </c>
      <c r="F213" s="44">
        <f>RTD(progId,,"BINANCE",$B213,F$3)</f>
        <v>316679.2</v>
      </c>
      <c r="I213" s="20" t="s">
        <v>336</v>
      </c>
      <c r="J213" s="1">
        <f t="shared" si="19"/>
        <v>0</v>
      </c>
      <c r="K213" s="1">
        <f t="shared" si="19"/>
        <v>0</v>
      </c>
      <c r="L213" s="1">
        <f t="shared" si="19"/>
        <v>0</v>
      </c>
      <c r="M213" s="1">
        <f t="shared" si="19"/>
        <v>1</v>
      </c>
      <c r="N213" s="1">
        <f t="shared" si="20"/>
        <v>1</v>
      </c>
      <c r="O213" s="1" t="str">
        <f t="shared" si="21"/>
        <v/>
      </c>
      <c r="P213" s="1" t="str">
        <f t="shared" si="21"/>
        <v/>
      </c>
      <c r="Q213" s="1" t="str">
        <f t="shared" si="21"/>
        <v/>
      </c>
      <c r="R213" s="1" t="str">
        <f t="shared" si="21"/>
        <v>BAT</v>
      </c>
      <c r="S213" s="1" t="str">
        <f t="shared" si="22"/>
        <v>BAT</v>
      </c>
      <c r="T213" s="1" t="str">
        <f t="shared" si="23"/>
        <v>BNB</v>
      </c>
    </row>
    <row r="214" spans="1:20" x14ac:dyDescent="0.25">
      <c r="A214" s="1" t="s">
        <v>645</v>
      </c>
      <c r="B214" s="1" t="s">
        <v>646</v>
      </c>
      <c r="C214" s="1">
        <f>RTD(progId,,"BINANCE",$B214,C$3)</f>
        <v>1.089E-2</v>
      </c>
      <c r="D214" s="43">
        <f>RTD(progId,,"BINANCE",$B214,D$3)</f>
        <v>2.138E-2</v>
      </c>
      <c r="E214" s="1">
        <f>RTD(progId,,"BINANCE",$B214,E$3)</f>
        <v>9.0000000000000006E-5</v>
      </c>
      <c r="F214" s="44">
        <f>RTD(progId,,"BINANCE",$B214,F$3)</f>
        <v>415324.3</v>
      </c>
      <c r="I214" s="19" t="s">
        <v>646</v>
      </c>
      <c r="J214" s="1">
        <f t="shared" si="19"/>
        <v>0</v>
      </c>
      <c r="K214" s="1">
        <f t="shared" si="19"/>
        <v>0</v>
      </c>
      <c r="L214" s="1">
        <f t="shared" si="19"/>
        <v>0</v>
      </c>
      <c r="M214" s="1">
        <f t="shared" si="19"/>
        <v>1</v>
      </c>
      <c r="N214" s="1">
        <f t="shared" si="20"/>
        <v>1</v>
      </c>
      <c r="O214" s="1" t="str">
        <f t="shared" si="21"/>
        <v/>
      </c>
      <c r="P214" s="1" t="str">
        <f t="shared" si="21"/>
        <v/>
      </c>
      <c r="Q214" s="1" t="str">
        <f t="shared" si="21"/>
        <v/>
      </c>
      <c r="R214" s="1" t="str">
        <f t="shared" si="21"/>
        <v>XEM</v>
      </c>
      <c r="S214" s="1" t="str">
        <f t="shared" si="22"/>
        <v>XEM</v>
      </c>
      <c r="T214" s="1" t="str">
        <f t="shared" si="23"/>
        <v>BNB</v>
      </c>
    </row>
    <row r="215" spans="1:20" x14ac:dyDescent="0.25">
      <c r="A215" s="1" t="s">
        <v>659</v>
      </c>
      <c r="B215" s="1" t="s">
        <v>660</v>
      </c>
      <c r="C215" s="1">
        <f>RTD(progId,,"BINANCE",$B215,C$3)</f>
        <v>1.1027E-4</v>
      </c>
      <c r="D215" s="43">
        <f>RTD(progId,,"BINANCE",$B215,D$3)</f>
        <v>-3.3759999999999998E-2</v>
      </c>
      <c r="E215" s="1">
        <f>RTD(progId,,"BINANCE",$B215,E$3)</f>
        <v>8.1999999999999998E-7</v>
      </c>
      <c r="F215" s="44">
        <f>RTD(progId,,"BINANCE",$B215,F$3)</f>
        <v>348987</v>
      </c>
      <c r="I215" s="20" t="s">
        <v>660</v>
      </c>
      <c r="J215" s="1">
        <f t="shared" si="19"/>
        <v>0</v>
      </c>
      <c r="K215" s="1">
        <f t="shared" si="19"/>
        <v>0</v>
      </c>
      <c r="L215" s="1">
        <f t="shared" si="19"/>
        <v>1</v>
      </c>
      <c r="M215" s="1">
        <f t="shared" si="19"/>
        <v>0</v>
      </c>
      <c r="N215" s="1">
        <f t="shared" si="20"/>
        <v>1</v>
      </c>
      <c r="O215" s="1" t="str">
        <f t="shared" si="21"/>
        <v/>
      </c>
      <c r="P215" s="1" t="str">
        <f t="shared" si="21"/>
        <v/>
      </c>
      <c r="Q215" s="1" t="str">
        <f t="shared" si="21"/>
        <v>QLC</v>
      </c>
      <c r="R215" s="1" t="str">
        <f t="shared" si="21"/>
        <v/>
      </c>
      <c r="S215" s="1" t="str">
        <f t="shared" si="22"/>
        <v>QLC</v>
      </c>
      <c r="T215" s="1" t="str">
        <f t="shared" si="23"/>
        <v>ETH</v>
      </c>
    </row>
    <row r="216" spans="1:20" x14ac:dyDescent="0.25">
      <c r="A216" s="1" t="s">
        <v>547</v>
      </c>
      <c r="B216" s="1" t="s">
        <v>548</v>
      </c>
      <c r="C216" s="1">
        <f>RTD(progId,,"BINANCE",$B216,C$3)</f>
        <v>6.19E-5</v>
      </c>
      <c r="D216" s="43">
        <f>RTD(progId,,"BINANCE",$B216,D$3)</f>
        <v>6.4700000000000001E-3</v>
      </c>
      <c r="E216" s="1">
        <f>RTD(progId,,"BINANCE",$B216,E$3)</f>
        <v>3.9999999999999998E-7</v>
      </c>
      <c r="F216" s="44">
        <f>RTD(progId,,"BINANCE",$B216,F$3)</f>
        <v>319006.73</v>
      </c>
      <c r="I216" s="19" t="s">
        <v>548</v>
      </c>
      <c r="J216" s="1">
        <f t="shared" si="19"/>
        <v>1</v>
      </c>
      <c r="K216" s="1">
        <f t="shared" si="19"/>
        <v>0</v>
      </c>
      <c r="L216" s="1">
        <f t="shared" si="19"/>
        <v>0</v>
      </c>
      <c r="M216" s="1">
        <f t="shared" si="19"/>
        <v>0</v>
      </c>
      <c r="N216" s="1">
        <f t="shared" si="20"/>
        <v>1</v>
      </c>
      <c r="O216" s="1" t="str">
        <f t="shared" si="21"/>
        <v>RLC</v>
      </c>
      <c r="P216" s="1" t="str">
        <f t="shared" si="21"/>
        <v/>
      </c>
      <c r="Q216" s="1" t="str">
        <f t="shared" si="21"/>
        <v/>
      </c>
      <c r="R216" s="1" t="str">
        <f t="shared" si="21"/>
        <v/>
      </c>
      <c r="S216" s="1" t="str">
        <f t="shared" si="22"/>
        <v>RLC</v>
      </c>
      <c r="T216" s="1" t="str">
        <f t="shared" si="23"/>
        <v>BTC</v>
      </c>
    </row>
    <row r="217" spans="1:20" x14ac:dyDescent="0.25">
      <c r="A217" s="1" t="s">
        <v>223</v>
      </c>
      <c r="B217" s="1" t="s">
        <v>224</v>
      </c>
      <c r="C217" s="1">
        <f>RTD(progId,,"BINANCE",$B217,C$3)</f>
        <v>6.7700000000000006E-5</v>
      </c>
      <c r="D217" s="43">
        <f>RTD(progId,,"BINANCE",$B217,D$3)</f>
        <v>2.5000000000000001E-3</v>
      </c>
      <c r="E217" s="1">
        <f>RTD(progId,,"BINANCE",$B217,E$3)</f>
        <v>3.9999999999999998E-7</v>
      </c>
      <c r="F217" s="44">
        <f>RTD(progId,,"BINANCE",$B217,F$3)</f>
        <v>326718</v>
      </c>
      <c r="I217" s="20" t="s">
        <v>224</v>
      </c>
      <c r="J217" s="1">
        <f t="shared" si="19"/>
        <v>1</v>
      </c>
      <c r="K217" s="1">
        <f t="shared" si="19"/>
        <v>0</v>
      </c>
      <c r="L217" s="1">
        <f t="shared" si="19"/>
        <v>0</v>
      </c>
      <c r="M217" s="1">
        <f t="shared" si="19"/>
        <v>0</v>
      </c>
      <c r="N217" s="1">
        <f t="shared" si="20"/>
        <v>1</v>
      </c>
      <c r="O217" s="1" t="str">
        <f t="shared" si="21"/>
        <v>ICN</v>
      </c>
      <c r="P217" s="1" t="str">
        <f t="shared" si="21"/>
        <v/>
      </c>
      <c r="Q217" s="1" t="str">
        <f t="shared" si="21"/>
        <v/>
      </c>
      <c r="R217" s="1" t="str">
        <f t="shared" si="21"/>
        <v/>
      </c>
      <c r="S217" s="1" t="str">
        <f t="shared" si="22"/>
        <v>ICN</v>
      </c>
      <c r="T217" s="1" t="str">
        <f t="shared" si="23"/>
        <v>BTC</v>
      </c>
    </row>
    <row r="218" spans="1:20" x14ac:dyDescent="0.25">
      <c r="A218" s="1" t="s">
        <v>521</v>
      </c>
      <c r="B218" s="1" t="s">
        <v>522</v>
      </c>
      <c r="C218" s="1">
        <f>RTD(progId,,"BINANCE",$B218,C$3)</f>
        <v>4.8300000000000002E-5</v>
      </c>
      <c r="D218" s="43">
        <f>RTD(progId,,"BINANCE",$B218,D$3)</f>
        <v>-1.025E-2</v>
      </c>
      <c r="E218" s="1">
        <f>RTD(progId,,"BINANCE",$B218,E$3)</f>
        <v>2.9999999999999999E-7</v>
      </c>
      <c r="F218" s="44">
        <f>RTD(progId,,"BINANCE",$B218,F$3)</f>
        <v>320957.45</v>
      </c>
      <c r="I218" s="19" t="s">
        <v>522</v>
      </c>
      <c r="J218" s="1">
        <f t="shared" si="19"/>
        <v>1</v>
      </c>
      <c r="K218" s="1">
        <f t="shared" si="19"/>
        <v>0</v>
      </c>
      <c r="L218" s="1">
        <f t="shared" si="19"/>
        <v>0</v>
      </c>
      <c r="M218" s="1">
        <f t="shared" si="19"/>
        <v>0</v>
      </c>
      <c r="N218" s="1">
        <f t="shared" si="20"/>
        <v>1</v>
      </c>
      <c r="O218" s="1" t="str">
        <f t="shared" si="21"/>
        <v>NAV</v>
      </c>
      <c r="P218" s="1" t="str">
        <f t="shared" si="21"/>
        <v/>
      </c>
      <c r="Q218" s="1" t="str">
        <f t="shared" si="21"/>
        <v/>
      </c>
      <c r="R218" s="1" t="str">
        <f t="shared" si="21"/>
        <v/>
      </c>
      <c r="S218" s="1" t="str">
        <f t="shared" si="22"/>
        <v>NAV</v>
      </c>
      <c r="T218" s="1" t="str">
        <f t="shared" si="23"/>
        <v>BTC</v>
      </c>
    </row>
    <row r="219" spans="1:20" x14ac:dyDescent="0.25">
      <c r="A219" s="1" t="s">
        <v>84</v>
      </c>
      <c r="B219" s="1" t="s">
        <v>85</v>
      </c>
      <c r="C219" s="1">
        <f>RTD(progId,,"BINANCE",$B219,C$3)</f>
        <v>3.7910000000000001E-3</v>
      </c>
      <c r="D219" s="43">
        <f>RTD(progId,,"BINANCE",$B219,D$3)</f>
        <v>3.5430000000000003E-2</v>
      </c>
      <c r="E219" s="1">
        <f>RTD(progId,,"BINANCE",$B219,E$3)</f>
        <v>6.9999999999999999E-6</v>
      </c>
      <c r="F219" s="44">
        <f>RTD(progId,,"BINANCE",$B219,F$3)</f>
        <v>314588.58</v>
      </c>
      <c r="I219" s="20" t="s">
        <v>85</v>
      </c>
      <c r="J219" s="1">
        <f t="shared" si="19"/>
        <v>1</v>
      </c>
      <c r="K219" s="1">
        <f t="shared" si="19"/>
        <v>0</v>
      </c>
      <c r="L219" s="1">
        <f t="shared" si="19"/>
        <v>0</v>
      </c>
      <c r="M219" s="1">
        <f t="shared" si="19"/>
        <v>0</v>
      </c>
      <c r="N219" s="1">
        <f t="shared" si="20"/>
        <v>1</v>
      </c>
      <c r="O219" s="1" t="str">
        <f t="shared" si="21"/>
        <v>NEO</v>
      </c>
      <c r="P219" s="1" t="str">
        <f t="shared" si="21"/>
        <v/>
      </c>
      <c r="Q219" s="1" t="str">
        <f t="shared" si="21"/>
        <v/>
      </c>
      <c r="R219" s="1" t="str">
        <f t="shared" si="21"/>
        <v/>
      </c>
      <c r="S219" s="1" t="str">
        <f t="shared" si="22"/>
        <v>NEO</v>
      </c>
      <c r="T219" s="1" t="str">
        <f t="shared" si="23"/>
        <v>BTC</v>
      </c>
    </row>
    <row r="220" spans="1:20" x14ac:dyDescent="0.25">
      <c r="A220" s="1" t="s">
        <v>251</v>
      </c>
      <c r="B220" s="1" t="s">
        <v>252</v>
      </c>
      <c r="C220" s="1">
        <f>RTD(progId,,"BINANCE",$B220,C$3)</f>
        <v>1.2410000000000001E-4</v>
      </c>
      <c r="D220" s="43">
        <f>RTD(progId,,"BINANCE",$B220,D$3)</f>
        <v>2.988E-2</v>
      </c>
      <c r="E220" s="1">
        <f>RTD(progId,,"BINANCE",$B220,E$3)</f>
        <v>3.9999999999999998E-7</v>
      </c>
      <c r="F220" s="44">
        <f>RTD(progId,,"BINANCE",$B220,F$3)</f>
        <v>304368.78999999998</v>
      </c>
      <c r="I220" s="19" t="s">
        <v>252</v>
      </c>
      <c r="J220" s="1">
        <f t="shared" si="19"/>
        <v>1</v>
      </c>
      <c r="K220" s="1">
        <f t="shared" si="19"/>
        <v>0</v>
      </c>
      <c r="L220" s="1">
        <f t="shared" si="19"/>
        <v>0</v>
      </c>
      <c r="M220" s="1">
        <f t="shared" si="19"/>
        <v>0</v>
      </c>
      <c r="N220" s="1">
        <f t="shared" si="20"/>
        <v>1</v>
      </c>
      <c r="O220" s="1" t="str">
        <f t="shared" si="21"/>
        <v>ARK</v>
      </c>
      <c r="P220" s="1" t="str">
        <f t="shared" si="21"/>
        <v/>
      </c>
      <c r="Q220" s="1" t="str">
        <f t="shared" si="21"/>
        <v/>
      </c>
      <c r="R220" s="1" t="str">
        <f t="shared" si="21"/>
        <v/>
      </c>
      <c r="S220" s="1" t="str">
        <f t="shared" si="22"/>
        <v>ARK</v>
      </c>
      <c r="T220" s="1" t="str">
        <f t="shared" si="23"/>
        <v>BTC</v>
      </c>
    </row>
    <row r="221" spans="1:20" x14ac:dyDescent="0.25">
      <c r="A221" s="1" t="s">
        <v>639</v>
      </c>
      <c r="B221" s="1" t="s">
        <v>640</v>
      </c>
      <c r="C221" s="1">
        <f>RTD(progId,,"BINANCE",$B221,C$3)</f>
        <v>6.4420000000000002</v>
      </c>
      <c r="D221" s="43">
        <f>RTD(progId,,"BINANCE",$B221,D$3)</f>
        <v>6.3960000000000003E-2</v>
      </c>
      <c r="E221" s="1">
        <f>RTD(progId,,"BINANCE",$B221,E$3)</f>
        <v>3.3000000000000002E-2</v>
      </c>
      <c r="F221" s="44">
        <f>RTD(progId,,"BINANCE",$B221,F$3)</f>
        <v>306282.78899999999</v>
      </c>
      <c r="I221" s="20" t="s">
        <v>640</v>
      </c>
      <c r="J221" s="1">
        <f t="shared" si="19"/>
        <v>0</v>
      </c>
      <c r="K221" s="1">
        <f t="shared" si="19"/>
        <v>1</v>
      </c>
      <c r="L221" s="1">
        <f t="shared" si="19"/>
        <v>0</v>
      </c>
      <c r="M221" s="1">
        <f t="shared" si="19"/>
        <v>0</v>
      </c>
      <c r="N221" s="1">
        <f t="shared" si="20"/>
        <v>1</v>
      </c>
      <c r="O221" s="1" t="str">
        <f t="shared" si="21"/>
        <v/>
      </c>
      <c r="P221" s="1" t="str">
        <f t="shared" si="21"/>
        <v>QTUM</v>
      </c>
      <c r="Q221" s="1" t="str">
        <f t="shared" si="21"/>
        <v/>
      </c>
      <c r="R221" s="1" t="str">
        <f t="shared" si="21"/>
        <v/>
      </c>
      <c r="S221" s="1" t="str">
        <f t="shared" si="22"/>
        <v>QTUM</v>
      </c>
      <c r="T221" s="1" t="str">
        <f t="shared" si="23"/>
        <v>USDT</v>
      </c>
    </row>
    <row r="222" spans="1:20" x14ac:dyDescent="0.25">
      <c r="A222" s="1" t="s">
        <v>481</v>
      </c>
      <c r="B222" s="1" t="s">
        <v>482</v>
      </c>
      <c r="C222" s="1">
        <f>RTD(progId,,"BINANCE",$B222,C$3)</f>
        <v>6.7470000000000002E-2</v>
      </c>
      <c r="D222" s="43">
        <f>RTD(progId,,"BINANCE",$B222,D$3)</f>
        <v>5.7660000000000003E-2</v>
      </c>
      <c r="E222" s="1">
        <f>RTD(progId,,"BINANCE",$B222,E$3)</f>
        <v>4.6999999999999999E-4</v>
      </c>
      <c r="F222" s="44">
        <f>RTD(progId,,"BINANCE",$B222,F$3)</f>
        <v>271078.59999999998</v>
      </c>
      <c r="I222" s="19" t="s">
        <v>482</v>
      </c>
      <c r="J222" s="1">
        <f t="shared" si="19"/>
        <v>0</v>
      </c>
      <c r="K222" s="1">
        <f t="shared" si="19"/>
        <v>0</v>
      </c>
      <c r="L222" s="1">
        <f t="shared" si="19"/>
        <v>0</v>
      </c>
      <c r="M222" s="1">
        <f t="shared" si="19"/>
        <v>1</v>
      </c>
      <c r="N222" s="1">
        <f t="shared" si="20"/>
        <v>1</v>
      </c>
      <c r="O222" s="1" t="str">
        <f t="shared" si="21"/>
        <v/>
      </c>
      <c r="P222" s="1" t="str">
        <f t="shared" si="21"/>
        <v/>
      </c>
      <c r="Q222" s="1" t="str">
        <f t="shared" si="21"/>
        <v/>
      </c>
      <c r="R222" s="1" t="str">
        <f t="shared" si="21"/>
        <v>ICX</v>
      </c>
      <c r="S222" s="1" t="str">
        <f t="shared" si="22"/>
        <v>ICX</v>
      </c>
      <c r="T222" s="1" t="str">
        <f t="shared" si="23"/>
        <v>BNB</v>
      </c>
    </row>
    <row r="223" spans="1:20" x14ac:dyDescent="0.25">
      <c r="A223" s="1" t="s">
        <v>531</v>
      </c>
      <c r="B223" s="1" t="s">
        <v>532</v>
      </c>
      <c r="C223" s="1">
        <f>RTD(progId,,"BINANCE",$B223,C$3)</f>
        <v>3.8000000000000002E-5</v>
      </c>
      <c r="D223" s="43">
        <f>RTD(progId,,"BINANCE",$B223,D$3)</f>
        <v>1.333E-2</v>
      </c>
      <c r="E223" s="1">
        <f>RTD(progId,,"BINANCE",$B223,E$3)</f>
        <v>1.9999999999999999E-7</v>
      </c>
      <c r="F223" s="44">
        <f>RTD(progId,,"BINANCE",$B223,F$3)</f>
        <v>274419.03999999998</v>
      </c>
      <c r="I223" s="20" t="s">
        <v>532</v>
      </c>
      <c r="J223" s="1">
        <f t="shared" si="19"/>
        <v>1</v>
      </c>
      <c r="K223" s="1">
        <f t="shared" si="19"/>
        <v>0</v>
      </c>
      <c r="L223" s="1">
        <f t="shared" si="19"/>
        <v>0</v>
      </c>
      <c r="M223" s="1">
        <f t="shared" si="19"/>
        <v>0</v>
      </c>
      <c r="N223" s="1">
        <f t="shared" si="20"/>
        <v>1</v>
      </c>
      <c r="O223" s="1" t="str">
        <f t="shared" si="21"/>
        <v>TRIG</v>
      </c>
      <c r="P223" s="1" t="str">
        <f t="shared" si="21"/>
        <v/>
      </c>
      <c r="Q223" s="1" t="str">
        <f t="shared" si="21"/>
        <v/>
      </c>
      <c r="R223" s="1" t="str">
        <f t="shared" si="21"/>
        <v/>
      </c>
      <c r="S223" s="1" t="str">
        <f t="shared" si="22"/>
        <v>TRIG</v>
      </c>
      <c r="T223" s="1" t="str">
        <f t="shared" si="23"/>
        <v>BTC</v>
      </c>
    </row>
    <row r="224" spans="1:20" x14ac:dyDescent="0.25">
      <c r="A224" s="1" t="s">
        <v>683</v>
      </c>
      <c r="B224" s="1" t="s">
        <v>684</v>
      </c>
      <c r="C224" s="1">
        <f>RTD(progId,,"BINANCE",$B224,C$3)</f>
        <v>5.3549000000000001E-4</v>
      </c>
      <c r="D224" s="43">
        <f>RTD(progId,,"BINANCE",$B224,D$3)</f>
        <v>-1.2149999999999999E-2</v>
      </c>
      <c r="E224" s="1">
        <f>RTD(progId,,"BINANCE",$B224,E$3)</f>
        <v>2.0099999999999998E-6</v>
      </c>
      <c r="F224" s="44">
        <f>RTD(progId,,"BINANCE",$B224,F$3)</f>
        <v>293554</v>
      </c>
      <c r="I224" s="19" t="s">
        <v>684</v>
      </c>
      <c r="J224" s="1">
        <f t="shared" si="19"/>
        <v>0</v>
      </c>
      <c r="K224" s="1">
        <f t="shared" si="19"/>
        <v>0</v>
      </c>
      <c r="L224" s="1">
        <f t="shared" si="19"/>
        <v>1</v>
      </c>
      <c r="M224" s="1">
        <f t="shared" si="19"/>
        <v>0</v>
      </c>
      <c r="N224" s="1">
        <f t="shared" si="20"/>
        <v>1</v>
      </c>
      <c r="O224" s="1" t="str">
        <f t="shared" si="21"/>
        <v/>
      </c>
      <c r="P224" s="1" t="str">
        <f t="shared" si="21"/>
        <v/>
      </c>
      <c r="Q224" s="1" t="str">
        <f t="shared" si="21"/>
        <v>GNT</v>
      </c>
      <c r="R224" s="1" t="str">
        <f t="shared" si="21"/>
        <v/>
      </c>
      <c r="S224" s="1" t="str">
        <f t="shared" si="22"/>
        <v>GNT</v>
      </c>
      <c r="T224" s="1" t="str">
        <f t="shared" si="23"/>
        <v>ETH</v>
      </c>
    </row>
    <row r="225" spans="1:20" x14ac:dyDescent="0.25">
      <c r="A225" s="1" t="s">
        <v>761</v>
      </c>
      <c r="B225" s="1" t="s">
        <v>762</v>
      </c>
      <c r="C225" s="1">
        <f>RTD(progId,,"BINANCE",$B225,C$3)</f>
        <v>5.2100000000000002E-3</v>
      </c>
      <c r="D225" s="43">
        <f>RTD(progId,,"BINANCE",$B225,D$3)</f>
        <v>0.15351000000000001</v>
      </c>
      <c r="E225" s="1">
        <f>RTD(progId,,"BINANCE",$B225,E$3)</f>
        <v>1E-4</v>
      </c>
      <c r="F225" s="44">
        <f>RTD(progId,,"BINANCE",$B225,F$3)</f>
        <v>285221.90000000002</v>
      </c>
      <c r="I225" s="20" t="s">
        <v>762</v>
      </c>
      <c r="J225" s="1">
        <f t="shared" si="19"/>
        <v>0</v>
      </c>
      <c r="K225" s="1">
        <f t="shared" si="19"/>
        <v>0</v>
      </c>
      <c r="L225" s="1">
        <f t="shared" si="19"/>
        <v>0</v>
      </c>
      <c r="M225" s="1">
        <f t="shared" si="19"/>
        <v>1</v>
      </c>
      <c r="N225" s="1">
        <f t="shared" si="20"/>
        <v>1</v>
      </c>
      <c r="O225" s="1" t="str">
        <f t="shared" si="21"/>
        <v/>
      </c>
      <c r="P225" s="1" t="str">
        <f t="shared" si="21"/>
        <v/>
      </c>
      <c r="Q225" s="1" t="str">
        <f t="shared" si="21"/>
        <v/>
      </c>
      <c r="R225" s="1" t="str">
        <f t="shared" si="21"/>
        <v>AGI</v>
      </c>
      <c r="S225" s="1" t="str">
        <f t="shared" si="22"/>
        <v>AGI</v>
      </c>
      <c r="T225" s="1" t="str">
        <f t="shared" si="23"/>
        <v>BNB</v>
      </c>
    </row>
    <row r="226" spans="1:20" x14ac:dyDescent="0.25">
      <c r="A226" s="1" t="s">
        <v>157</v>
      </c>
      <c r="B226" s="1" t="s">
        <v>158</v>
      </c>
      <c r="C226" s="1">
        <f>RTD(progId,,"BINANCE",$B226,C$3)</f>
        <v>2.0275999999999999E-4</v>
      </c>
      <c r="D226" s="43">
        <f>RTD(progId,,"BINANCE",$B226,D$3)</f>
        <v>-4.8180000000000001E-2</v>
      </c>
      <c r="E226" s="1">
        <f>RTD(progId,,"BINANCE",$B226,E$3)</f>
        <v>2.7099999999999999E-6</v>
      </c>
      <c r="F226" s="44">
        <f>RTD(progId,,"BINANCE",$B226,F$3)</f>
        <v>277559</v>
      </c>
      <c r="I226" s="19" t="s">
        <v>158</v>
      </c>
      <c r="J226" s="1">
        <f t="shared" si="19"/>
        <v>0</v>
      </c>
      <c r="K226" s="1">
        <f t="shared" si="19"/>
        <v>0</v>
      </c>
      <c r="L226" s="1">
        <f t="shared" si="19"/>
        <v>1</v>
      </c>
      <c r="M226" s="1">
        <f t="shared" si="19"/>
        <v>0</v>
      </c>
      <c r="N226" s="1">
        <f t="shared" si="20"/>
        <v>1</v>
      </c>
      <c r="O226" s="1" t="str">
        <f t="shared" si="21"/>
        <v/>
      </c>
      <c r="P226" s="1" t="str">
        <f t="shared" si="21"/>
        <v/>
      </c>
      <c r="Q226" s="1" t="str">
        <f t="shared" si="21"/>
        <v>SNM</v>
      </c>
      <c r="R226" s="1" t="str">
        <f t="shared" si="21"/>
        <v/>
      </c>
      <c r="S226" s="1" t="str">
        <f t="shared" si="22"/>
        <v>SNM</v>
      </c>
      <c r="T226" s="1" t="str">
        <f t="shared" si="23"/>
        <v>ETH</v>
      </c>
    </row>
    <row r="227" spans="1:20" x14ac:dyDescent="0.25">
      <c r="A227" s="1" t="s">
        <v>595</v>
      </c>
      <c r="B227" s="1" t="s">
        <v>596</v>
      </c>
      <c r="C227" s="1">
        <f>RTD(progId,,"BINANCE",$B227,C$3)</f>
        <v>2.3220000000000001E-4</v>
      </c>
      <c r="D227" s="43">
        <f>RTD(progId,,"BINANCE",$B227,D$3)</f>
        <v>3.0669999999999999E-2</v>
      </c>
      <c r="E227" s="1">
        <f>RTD(progId,,"BINANCE",$B227,E$3)</f>
        <v>1.1999999999999999E-6</v>
      </c>
      <c r="F227" s="44">
        <f>RTD(progId,,"BINANCE",$B227,F$3)</f>
        <v>260595.63</v>
      </c>
      <c r="I227" s="20" t="s">
        <v>596</v>
      </c>
      <c r="J227" s="1">
        <f t="shared" si="19"/>
        <v>1</v>
      </c>
      <c r="K227" s="1">
        <f t="shared" si="19"/>
        <v>0</v>
      </c>
      <c r="L227" s="1">
        <f t="shared" si="19"/>
        <v>0</v>
      </c>
      <c r="M227" s="1">
        <f t="shared" si="19"/>
        <v>0</v>
      </c>
      <c r="N227" s="1">
        <f t="shared" si="20"/>
        <v>1</v>
      </c>
      <c r="O227" s="1" t="str">
        <f t="shared" si="21"/>
        <v>AE</v>
      </c>
      <c r="P227" s="1" t="str">
        <f t="shared" si="21"/>
        <v/>
      </c>
      <c r="Q227" s="1" t="str">
        <f t="shared" si="21"/>
        <v/>
      </c>
      <c r="R227" s="1" t="str">
        <f t="shared" si="21"/>
        <v/>
      </c>
      <c r="S227" s="1" t="str">
        <f t="shared" si="22"/>
        <v>AE</v>
      </c>
      <c r="T227" s="1" t="str">
        <f t="shared" si="23"/>
        <v>BTC</v>
      </c>
    </row>
    <row r="228" spans="1:20" x14ac:dyDescent="0.25">
      <c r="A228" s="1" t="s">
        <v>571</v>
      </c>
      <c r="B228" s="1" t="s">
        <v>572</v>
      </c>
      <c r="C228" s="1">
        <f>RTD(progId,,"BINANCE",$B228,C$3)</f>
        <v>1.6129999999999999E-4</v>
      </c>
      <c r="D228" s="43">
        <f>RTD(progId,,"BINANCE",$B228,D$3)</f>
        <v>7.4270000000000003E-2</v>
      </c>
      <c r="E228" s="1">
        <f>RTD(progId,,"BINANCE",$B228,E$3)</f>
        <v>5.9999999999999997E-7</v>
      </c>
      <c r="F228" s="44">
        <f>RTD(progId,,"BINANCE",$B228,F$3)</f>
        <v>245340.34</v>
      </c>
      <c r="I228" s="19" t="s">
        <v>572</v>
      </c>
      <c r="J228" s="1">
        <f t="shared" si="19"/>
        <v>1</v>
      </c>
      <c r="K228" s="1">
        <f t="shared" si="19"/>
        <v>0</v>
      </c>
      <c r="L228" s="1">
        <f t="shared" si="19"/>
        <v>0</v>
      </c>
      <c r="M228" s="1">
        <f t="shared" si="19"/>
        <v>0</v>
      </c>
      <c r="N228" s="1">
        <f t="shared" si="20"/>
        <v>1</v>
      </c>
      <c r="O228" s="1" t="str">
        <f t="shared" si="21"/>
        <v>STEEM</v>
      </c>
      <c r="P228" s="1" t="str">
        <f t="shared" si="21"/>
        <v/>
      </c>
      <c r="Q228" s="1" t="str">
        <f t="shared" si="21"/>
        <v/>
      </c>
      <c r="R228" s="1" t="str">
        <f t="shared" si="21"/>
        <v/>
      </c>
      <c r="S228" s="1" t="str">
        <f t="shared" si="22"/>
        <v>STEEM</v>
      </c>
      <c r="T228" s="1" t="str">
        <f t="shared" si="23"/>
        <v>BTC</v>
      </c>
    </row>
    <row r="229" spans="1:20" x14ac:dyDescent="0.25">
      <c r="A229" s="1" t="s">
        <v>181</v>
      </c>
      <c r="B229" s="1" t="s">
        <v>182</v>
      </c>
      <c r="C229" s="1">
        <f>RTD(progId,,"BINANCE",$B229,C$3)</f>
        <v>1.3520000000000001E-4</v>
      </c>
      <c r="D229" s="43">
        <f>RTD(progId,,"BINANCE",$B229,D$3)</f>
        <v>-2.2349999999999998E-2</v>
      </c>
      <c r="E229" s="1">
        <f>RTD(progId,,"BINANCE",$B229,E$3)</f>
        <v>3.9999999999999998E-7</v>
      </c>
      <c r="F229" s="44">
        <f>RTD(progId,,"BINANCE",$B229,F$3)</f>
        <v>471199.45</v>
      </c>
      <c r="I229" s="20" t="s">
        <v>182</v>
      </c>
      <c r="J229" s="1">
        <f t="shared" si="19"/>
        <v>1</v>
      </c>
      <c r="K229" s="1">
        <f t="shared" si="19"/>
        <v>0</v>
      </c>
      <c r="L229" s="1">
        <f t="shared" si="19"/>
        <v>0</v>
      </c>
      <c r="M229" s="1">
        <f t="shared" si="19"/>
        <v>0</v>
      </c>
      <c r="N229" s="1">
        <f t="shared" si="20"/>
        <v>1</v>
      </c>
      <c r="O229" s="1" t="str">
        <f t="shared" si="21"/>
        <v>MTL</v>
      </c>
      <c r="P229" s="1" t="str">
        <f t="shared" si="21"/>
        <v/>
      </c>
      <c r="Q229" s="1" t="str">
        <f t="shared" si="21"/>
        <v/>
      </c>
      <c r="R229" s="1" t="str">
        <f t="shared" si="21"/>
        <v/>
      </c>
      <c r="S229" s="1" t="str">
        <f t="shared" si="22"/>
        <v>MTL</v>
      </c>
      <c r="T229" s="1" t="str">
        <f t="shared" si="23"/>
        <v>BTC</v>
      </c>
    </row>
    <row r="230" spans="1:20" x14ac:dyDescent="0.25">
      <c r="A230" s="1" t="s">
        <v>579</v>
      </c>
      <c r="B230" s="1" t="s">
        <v>580</v>
      </c>
      <c r="C230" s="1">
        <f>RTD(progId,,"BINANCE",$B230,C$3)</f>
        <v>3.9820000000000003E-3</v>
      </c>
      <c r="D230" s="43">
        <f>RTD(progId,,"BINANCE",$B230,D$3)</f>
        <v>4.0230000000000002E-2</v>
      </c>
      <c r="E230" s="1">
        <f>RTD(progId,,"BINANCE",$B230,E$3)</f>
        <v>2.0000000000000002E-5</v>
      </c>
      <c r="F230" s="44">
        <f>RTD(progId,,"BINANCE",$B230,F$3)</f>
        <v>271392.77</v>
      </c>
      <c r="I230" s="19" t="s">
        <v>580</v>
      </c>
      <c r="J230" s="1">
        <f t="shared" si="19"/>
        <v>0</v>
      </c>
      <c r="K230" s="1">
        <f t="shared" si="19"/>
        <v>0</v>
      </c>
      <c r="L230" s="1">
        <f t="shared" si="19"/>
        <v>1</v>
      </c>
      <c r="M230" s="1">
        <f t="shared" si="19"/>
        <v>0</v>
      </c>
      <c r="N230" s="1">
        <f t="shared" si="20"/>
        <v>1</v>
      </c>
      <c r="O230" s="1" t="str">
        <f t="shared" si="21"/>
        <v/>
      </c>
      <c r="P230" s="1" t="str">
        <f t="shared" si="21"/>
        <v/>
      </c>
      <c r="Q230" s="1" t="str">
        <f t="shared" si="21"/>
        <v>NANO</v>
      </c>
      <c r="R230" s="1" t="str">
        <f t="shared" si="21"/>
        <v/>
      </c>
      <c r="S230" s="1" t="str">
        <f t="shared" si="22"/>
        <v>NANO</v>
      </c>
      <c r="T230" s="1" t="str">
        <f t="shared" si="23"/>
        <v>ETH</v>
      </c>
    </row>
    <row r="231" spans="1:20" x14ac:dyDescent="0.25">
      <c r="A231" s="1" t="s">
        <v>591</v>
      </c>
      <c r="B231" s="1" t="s">
        <v>592</v>
      </c>
      <c r="C231" s="1">
        <f>RTD(progId,,"BINANCE",$B231,C$3)</f>
        <v>5.3744000000000003E-4</v>
      </c>
      <c r="D231" s="43">
        <f>RTD(progId,,"BINANCE",$B231,D$3)</f>
        <v>3.1230000000000001E-2</v>
      </c>
      <c r="E231" s="1">
        <f>RTD(progId,,"BINANCE",$B231,E$3)</f>
        <v>6.0399999999999998E-6</v>
      </c>
      <c r="F231" s="44">
        <f>RTD(progId,,"BINANCE",$B231,F$3)</f>
        <v>248273</v>
      </c>
      <c r="I231" s="20" t="s">
        <v>592</v>
      </c>
      <c r="J231" s="1">
        <f t="shared" ref="J231:M262" si="24">IF(ISERROR(FIND(J$5,$I231)), 0,1)</f>
        <v>0</v>
      </c>
      <c r="K231" s="1">
        <f t="shared" si="24"/>
        <v>0</v>
      </c>
      <c r="L231" s="1">
        <f t="shared" si="24"/>
        <v>1</v>
      </c>
      <c r="M231" s="1">
        <f t="shared" si="24"/>
        <v>0</v>
      </c>
      <c r="N231" s="1">
        <f t="shared" si="20"/>
        <v>1</v>
      </c>
      <c r="O231" s="1" t="str">
        <f t="shared" ref="O231:R262" si="25">IF(LEN(SUBSTITUTE($I231,O$5,""))&lt;LEN($I231),SUBSTITUTE($I231,O$5,""),"")</f>
        <v/>
      </c>
      <c r="P231" s="1" t="str">
        <f t="shared" si="25"/>
        <v/>
      </c>
      <c r="Q231" s="1" t="str">
        <f t="shared" si="25"/>
        <v>BLZ</v>
      </c>
      <c r="R231" s="1" t="str">
        <f t="shared" si="25"/>
        <v/>
      </c>
      <c r="S231" s="1" t="str">
        <f t="shared" si="22"/>
        <v>BLZ</v>
      </c>
      <c r="T231" s="1" t="str">
        <f t="shared" si="23"/>
        <v>ETH</v>
      </c>
    </row>
    <row r="232" spans="1:20" x14ac:dyDescent="0.25">
      <c r="A232" s="1" t="s">
        <v>295</v>
      </c>
      <c r="B232" s="1" t="s">
        <v>296</v>
      </c>
      <c r="C232" s="1">
        <f>RTD(progId,,"BINANCE",$B232,C$3)</f>
        <v>2.4090000000000001E-3</v>
      </c>
      <c r="D232" s="43">
        <f>RTD(progId,,"BINANCE",$B232,D$3)</f>
        <v>-1.8620000000000001E-2</v>
      </c>
      <c r="E232" s="1">
        <f>RTD(progId,,"BINANCE",$B232,E$3)</f>
        <v>7.6000000000000004E-5</v>
      </c>
      <c r="F232" s="44">
        <f>RTD(progId,,"BINANCE",$B232,F$3)</f>
        <v>288280</v>
      </c>
      <c r="I232" s="19" t="s">
        <v>296</v>
      </c>
      <c r="J232" s="1">
        <f t="shared" si="24"/>
        <v>0</v>
      </c>
      <c r="K232" s="1">
        <f t="shared" si="24"/>
        <v>0</v>
      </c>
      <c r="L232" s="1">
        <f t="shared" si="24"/>
        <v>0</v>
      </c>
      <c r="M232" s="1">
        <f t="shared" si="24"/>
        <v>1</v>
      </c>
      <c r="N232" s="1">
        <f t="shared" si="20"/>
        <v>1</v>
      </c>
      <c r="O232" s="1" t="str">
        <f t="shared" si="25"/>
        <v/>
      </c>
      <c r="P232" s="1" t="str">
        <f t="shared" si="25"/>
        <v/>
      </c>
      <c r="Q232" s="1" t="str">
        <f t="shared" si="25"/>
        <v/>
      </c>
      <c r="R232" s="1" t="str">
        <f t="shared" si="25"/>
        <v>RCN</v>
      </c>
      <c r="S232" s="1" t="str">
        <f t="shared" si="22"/>
        <v>RCN</v>
      </c>
      <c r="T232" s="1" t="str">
        <f t="shared" si="23"/>
        <v>BNB</v>
      </c>
    </row>
    <row r="233" spans="1:20" x14ac:dyDescent="0.25">
      <c r="A233" s="1" t="s">
        <v>127</v>
      </c>
      <c r="B233" s="1" t="s">
        <v>128</v>
      </c>
      <c r="C233" s="1">
        <f>RTD(progId,,"BINANCE",$B233,C$3)</f>
        <v>7.54E-4</v>
      </c>
      <c r="D233" s="43">
        <f>RTD(progId,,"BINANCE",$B233,D$3)</f>
        <v>6.7989999999999995E-2</v>
      </c>
      <c r="E233" s="1">
        <f>RTD(progId,,"BINANCE",$B233,E$3)</f>
        <v>3.0000000000000001E-6</v>
      </c>
      <c r="F233" s="44">
        <f>RTD(progId,,"BINANCE",$B233,F$3)</f>
        <v>244811.7</v>
      </c>
      <c r="I233" s="20" t="s">
        <v>128</v>
      </c>
      <c r="J233" s="1">
        <f t="shared" si="24"/>
        <v>1</v>
      </c>
      <c r="K233" s="1">
        <f t="shared" si="24"/>
        <v>0</v>
      </c>
      <c r="L233" s="1">
        <f t="shared" si="24"/>
        <v>0</v>
      </c>
      <c r="M233" s="1">
        <f t="shared" si="24"/>
        <v>0</v>
      </c>
      <c r="N233" s="1">
        <f t="shared" si="20"/>
        <v>1</v>
      </c>
      <c r="O233" s="1" t="str">
        <f t="shared" si="25"/>
        <v>OMG</v>
      </c>
      <c r="P233" s="1" t="str">
        <f t="shared" si="25"/>
        <v/>
      </c>
      <c r="Q233" s="1" t="str">
        <f t="shared" si="25"/>
        <v/>
      </c>
      <c r="R233" s="1" t="str">
        <f t="shared" si="25"/>
        <v/>
      </c>
      <c r="S233" s="1" t="str">
        <f t="shared" si="22"/>
        <v>OMG</v>
      </c>
      <c r="T233" s="1" t="str">
        <f t="shared" si="23"/>
        <v>BTC</v>
      </c>
    </row>
    <row r="234" spans="1:20" x14ac:dyDescent="0.25">
      <c r="A234" s="1" t="s">
        <v>187</v>
      </c>
      <c r="B234" s="1" t="s">
        <v>188</v>
      </c>
      <c r="C234" s="1">
        <f>RTD(progId,,"BINANCE",$B234,C$3)</f>
        <v>3.9745999999999998E-4</v>
      </c>
      <c r="D234" s="43">
        <f>RTD(progId,,"BINANCE",$B234,D$3)</f>
        <v>2.9960000000000001E-2</v>
      </c>
      <c r="E234" s="1">
        <f>RTD(progId,,"BINANCE",$B234,E$3)</f>
        <v>3.9500000000000003E-6</v>
      </c>
      <c r="F234" s="44">
        <f>RTD(progId,,"BINANCE",$B234,F$3)</f>
        <v>246844</v>
      </c>
      <c r="I234" s="19" t="s">
        <v>188</v>
      </c>
      <c r="J234" s="1">
        <f t="shared" si="24"/>
        <v>0</v>
      </c>
      <c r="K234" s="1">
        <f t="shared" si="24"/>
        <v>0</v>
      </c>
      <c r="L234" s="1">
        <f t="shared" si="24"/>
        <v>1</v>
      </c>
      <c r="M234" s="1">
        <f t="shared" si="24"/>
        <v>0</v>
      </c>
      <c r="N234" s="1">
        <f t="shared" si="20"/>
        <v>1</v>
      </c>
      <c r="O234" s="1" t="str">
        <f t="shared" si="25"/>
        <v/>
      </c>
      <c r="P234" s="1" t="str">
        <f t="shared" si="25"/>
        <v/>
      </c>
      <c r="Q234" s="1" t="str">
        <f t="shared" si="25"/>
        <v>SUB</v>
      </c>
      <c r="R234" s="1" t="str">
        <f t="shared" si="25"/>
        <v/>
      </c>
      <c r="S234" s="1" t="str">
        <f t="shared" si="22"/>
        <v>SUB</v>
      </c>
      <c r="T234" s="1" t="str">
        <f t="shared" si="23"/>
        <v>ETH</v>
      </c>
    </row>
    <row r="235" spans="1:20" x14ac:dyDescent="0.25">
      <c r="A235" s="1" t="s">
        <v>617</v>
      </c>
      <c r="B235" s="1" t="s">
        <v>618</v>
      </c>
      <c r="C235" s="1">
        <f>RTD(progId,,"BINANCE",$B235,C$3)</f>
        <v>8.1099999999999992E-3</v>
      </c>
      <c r="D235" s="43">
        <f>RTD(progId,,"BINANCE",$B235,D$3)</f>
        <v>-2.4199999999999998E-3</v>
      </c>
      <c r="E235" s="1">
        <f>RTD(progId,,"BINANCE",$B235,E$3)</f>
        <v>1.3999999999999999E-4</v>
      </c>
      <c r="F235" s="44">
        <f>RTD(progId,,"BINANCE",$B235,F$3)</f>
        <v>249792.88</v>
      </c>
      <c r="I235" s="20" t="s">
        <v>618</v>
      </c>
      <c r="J235" s="1">
        <f t="shared" si="24"/>
        <v>0</v>
      </c>
      <c r="K235" s="1">
        <f t="shared" si="24"/>
        <v>0</v>
      </c>
      <c r="L235" s="1">
        <f t="shared" si="24"/>
        <v>0</v>
      </c>
      <c r="M235" s="1">
        <f t="shared" si="24"/>
        <v>1</v>
      </c>
      <c r="N235" s="1">
        <f t="shared" si="20"/>
        <v>1</v>
      </c>
      <c r="O235" s="1" t="str">
        <f t="shared" si="25"/>
        <v/>
      </c>
      <c r="P235" s="1" t="str">
        <f t="shared" si="25"/>
        <v/>
      </c>
      <c r="Q235" s="1" t="str">
        <f t="shared" si="25"/>
        <v/>
      </c>
      <c r="R235" s="1" t="str">
        <f t="shared" si="25"/>
        <v>POA</v>
      </c>
      <c r="S235" s="1" t="str">
        <f t="shared" si="22"/>
        <v>POA</v>
      </c>
      <c r="T235" s="1" t="str">
        <f t="shared" si="23"/>
        <v>BNB</v>
      </c>
    </row>
    <row r="236" spans="1:20" x14ac:dyDescent="0.25">
      <c r="A236" s="1" t="s">
        <v>431</v>
      </c>
      <c r="B236" s="1" t="s">
        <v>432</v>
      </c>
      <c r="C236" s="1">
        <f>RTD(progId,,"BINANCE",$B236,C$3)</f>
        <v>8.0300000000000007E-3</v>
      </c>
      <c r="D236" s="43">
        <f>RTD(progId,,"BINANCE",$B236,D$3)</f>
        <v>6.9650000000000004E-2</v>
      </c>
      <c r="E236" s="1">
        <f>RTD(progId,,"BINANCE",$B236,E$3)</f>
        <v>1.1E-4</v>
      </c>
      <c r="F236" s="44">
        <f>RTD(progId,,"BINANCE",$B236,F$3)</f>
        <v>255272.8</v>
      </c>
      <c r="I236" s="19" t="s">
        <v>432</v>
      </c>
      <c r="J236" s="1">
        <f t="shared" si="24"/>
        <v>0</v>
      </c>
      <c r="K236" s="1">
        <f t="shared" si="24"/>
        <v>0</v>
      </c>
      <c r="L236" s="1">
        <f t="shared" si="24"/>
        <v>0</v>
      </c>
      <c r="M236" s="1">
        <f t="shared" si="24"/>
        <v>1</v>
      </c>
      <c r="N236" s="1">
        <f t="shared" si="20"/>
        <v>1</v>
      </c>
      <c r="O236" s="1" t="str">
        <f t="shared" si="25"/>
        <v/>
      </c>
      <c r="P236" s="1" t="str">
        <f t="shared" si="25"/>
        <v/>
      </c>
      <c r="Q236" s="1" t="str">
        <f t="shared" si="25"/>
        <v/>
      </c>
      <c r="R236" s="1" t="str">
        <f t="shared" si="25"/>
        <v>CMT</v>
      </c>
      <c r="S236" s="1" t="str">
        <f t="shared" si="22"/>
        <v>CMT</v>
      </c>
      <c r="T236" s="1" t="str">
        <f t="shared" si="23"/>
        <v>BNB</v>
      </c>
    </row>
    <row r="237" spans="1:20" x14ac:dyDescent="0.25">
      <c r="A237" s="1" t="s">
        <v>669</v>
      </c>
      <c r="B237" s="1" t="s">
        <v>670</v>
      </c>
      <c r="C237" s="1">
        <f>RTD(progId,,"BINANCE",$B237,C$3)</f>
        <v>7.2000000000000002E-5</v>
      </c>
      <c r="D237" s="43">
        <f>RTD(progId,,"BINANCE",$B237,D$3)</f>
        <v>7.3899999999999999E-3</v>
      </c>
      <c r="E237" s="1">
        <f>RTD(progId,,"BINANCE",$B237,E$3)</f>
        <v>2.2000000000000001E-7</v>
      </c>
      <c r="F237" s="44">
        <f>RTD(progId,,"BINANCE",$B237,F$3)</f>
        <v>255825</v>
      </c>
      <c r="I237" s="20" t="s">
        <v>670</v>
      </c>
      <c r="J237" s="1">
        <f t="shared" si="24"/>
        <v>1</v>
      </c>
      <c r="K237" s="1">
        <f t="shared" si="24"/>
        <v>0</v>
      </c>
      <c r="L237" s="1">
        <f t="shared" si="24"/>
        <v>0</v>
      </c>
      <c r="M237" s="1">
        <f t="shared" si="24"/>
        <v>0</v>
      </c>
      <c r="N237" s="1">
        <f t="shared" si="20"/>
        <v>1</v>
      </c>
      <c r="O237" s="1" t="str">
        <f t="shared" si="25"/>
        <v>GRS</v>
      </c>
      <c r="P237" s="1" t="str">
        <f t="shared" si="25"/>
        <v/>
      </c>
      <c r="Q237" s="1" t="str">
        <f t="shared" si="25"/>
        <v/>
      </c>
      <c r="R237" s="1" t="str">
        <f t="shared" si="25"/>
        <v/>
      </c>
      <c r="S237" s="1" t="str">
        <f t="shared" si="22"/>
        <v>GRS</v>
      </c>
      <c r="T237" s="1" t="str">
        <f t="shared" si="23"/>
        <v>BTC</v>
      </c>
    </row>
    <row r="238" spans="1:20" x14ac:dyDescent="0.25">
      <c r="A238" s="1" t="s">
        <v>221</v>
      </c>
      <c r="B238" s="1" t="s">
        <v>222</v>
      </c>
      <c r="C238" s="1">
        <f>RTD(progId,,"BINANCE",$B238,C$3)</f>
        <v>3.324E-5</v>
      </c>
      <c r="D238" s="43">
        <f>RTD(progId,,"BINANCE",$B238,D$3)</f>
        <v>5.3929999999999999E-2</v>
      </c>
      <c r="E238" s="1">
        <f>RTD(progId,,"BINANCE",$B238,E$3)</f>
        <v>1.4000000000000001E-7</v>
      </c>
      <c r="F238" s="44">
        <f>RTD(progId,,"BINANCE",$B238,F$3)</f>
        <v>236692</v>
      </c>
      <c r="I238" s="19" t="s">
        <v>222</v>
      </c>
      <c r="J238" s="1">
        <f t="shared" si="24"/>
        <v>1</v>
      </c>
      <c r="K238" s="1">
        <f t="shared" si="24"/>
        <v>0</v>
      </c>
      <c r="L238" s="1">
        <f t="shared" si="24"/>
        <v>0</v>
      </c>
      <c r="M238" s="1">
        <f t="shared" si="24"/>
        <v>0</v>
      </c>
      <c r="N238" s="1">
        <f t="shared" si="20"/>
        <v>1</v>
      </c>
      <c r="O238" s="1" t="str">
        <f t="shared" si="25"/>
        <v>OAX</v>
      </c>
      <c r="P238" s="1" t="str">
        <f t="shared" si="25"/>
        <v/>
      </c>
      <c r="Q238" s="1" t="str">
        <f t="shared" si="25"/>
        <v/>
      </c>
      <c r="R238" s="1" t="str">
        <f t="shared" si="25"/>
        <v/>
      </c>
      <c r="S238" s="1" t="str">
        <f t="shared" si="22"/>
        <v>OAX</v>
      </c>
      <c r="T238" s="1" t="str">
        <f t="shared" si="23"/>
        <v>BTC</v>
      </c>
    </row>
    <row r="239" spans="1:20" x14ac:dyDescent="0.25">
      <c r="A239" s="1" t="s">
        <v>583</v>
      </c>
      <c r="B239" s="1" t="s">
        <v>584</v>
      </c>
      <c r="C239" s="1">
        <f>RTD(progId,,"BINANCE",$B239,C$3)</f>
        <v>1.4909999999999999E-4</v>
      </c>
      <c r="D239" s="43">
        <f>RTD(progId,,"BINANCE",$B239,D$3)</f>
        <v>-2.6759999999999999E-2</v>
      </c>
      <c r="E239" s="1">
        <f>RTD(progId,,"BINANCE",$B239,E$3)</f>
        <v>7.9999999999999996E-7</v>
      </c>
      <c r="F239" s="44">
        <f>RTD(progId,,"BINANCE",$B239,F$3)</f>
        <v>217995.27</v>
      </c>
      <c r="I239" s="20" t="s">
        <v>584</v>
      </c>
      <c r="J239" s="1">
        <f t="shared" si="24"/>
        <v>1</v>
      </c>
      <c r="K239" s="1">
        <f t="shared" si="24"/>
        <v>0</v>
      </c>
      <c r="L239" s="1">
        <f t="shared" si="24"/>
        <v>0</v>
      </c>
      <c r="M239" s="1">
        <f t="shared" si="24"/>
        <v>0</v>
      </c>
      <c r="N239" s="1">
        <f t="shared" si="20"/>
        <v>1</v>
      </c>
      <c r="O239" s="1" t="str">
        <f t="shared" si="25"/>
        <v>VIA</v>
      </c>
      <c r="P239" s="1" t="str">
        <f t="shared" si="25"/>
        <v/>
      </c>
      <c r="Q239" s="1" t="str">
        <f t="shared" si="25"/>
        <v/>
      </c>
      <c r="R239" s="1" t="str">
        <f t="shared" si="25"/>
        <v/>
      </c>
      <c r="S239" s="1" t="str">
        <f t="shared" si="22"/>
        <v>VIA</v>
      </c>
      <c r="T239" s="1" t="str">
        <f t="shared" si="23"/>
        <v>BTC</v>
      </c>
    </row>
    <row r="240" spans="1:20" x14ac:dyDescent="0.25">
      <c r="A240" s="1" t="s">
        <v>627</v>
      </c>
      <c r="B240" s="1" t="s">
        <v>628</v>
      </c>
      <c r="C240" s="1">
        <f>RTD(progId,,"BINANCE",$B240,C$3)</f>
        <v>5.6759999999999996E-3</v>
      </c>
      <c r="D240" s="43">
        <f>RTD(progId,,"BINANCE",$B240,D$3)</f>
        <v>2.0129999999999999E-2</v>
      </c>
      <c r="E240" s="1">
        <f>RTD(progId,,"BINANCE",$B240,E$3)</f>
        <v>1.4E-5</v>
      </c>
      <c r="F240" s="44">
        <f>RTD(progId,,"BINANCE",$B240,F$3)</f>
        <v>210747.39</v>
      </c>
      <c r="I240" s="19" t="s">
        <v>628</v>
      </c>
      <c r="J240" s="1">
        <f t="shared" si="24"/>
        <v>0</v>
      </c>
      <c r="K240" s="1">
        <f t="shared" si="24"/>
        <v>0</v>
      </c>
      <c r="L240" s="1">
        <f t="shared" si="24"/>
        <v>1</v>
      </c>
      <c r="M240" s="1">
        <f t="shared" si="24"/>
        <v>0</v>
      </c>
      <c r="N240" s="1">
        <f t="shared" si="20"/>
        <v>1</v>
      </c>
      <c r="O240" s="1" t="str">
        <f t="shared" si="25"/>
        <v/>
      </c>
      <c r="P240" s="1" t="str">
        <f t="shared" si="25"/>
        <v/>
      </c>
      <c r="Q240" s="1" t="str">
        <f t="shared" si="25"/>
        <v>ONT</v>
      </c>
      <c r="R240" s="1" t="str">
        <f t="shared" si="25"/>
        <v/>
      </c>
      <c r="S240" s="1" t="str">
        <f t="shared" si="22"/>
        <v>ONT</v>
      </c>
      <c r="T240" s="1" t="str">
        <f t="shared" si="23"/>
        <v>ETH</v>
      </c>
    </row>
    <row r="241" spans="1:20" x14ac:dyDescent="0.25">
      <c r="A241" s="1" t="s">
        <v>98</v>
      </c>
      <c r="B241" s="1" t="s">
        <v>99</v>
      </c>
      <c r="C241" s="1">
        <f>RTD(progId,,"BINANCE",$B241,C$3)</f>
        <v>3.3371999999999999E-2</v>
      </c>
      <c r="D241" s="43">
        <f>RTD(progId,,"BINANCE",$B241,D$3)</f>
        <v>-2.1129999999999999E-2</v>
      </c>
      <c r="E241" s="1">
        <f>RTD(progId,,"BINANCE",$B241,E$3)</f>
        <v>3.4999999999999997E-5</v>
      </c>
      <c r="F241" s="44">
        <f>RTD(progId,,"BINANCE",$B241,F$3)</f>
        <v>188947.11</v>
      </c>
      <c r="I241" s="20" t="s">
        <v>99</v>
      </c>
      <c r="J241" s="1">
        <f t="shared" si="24"/>
        <v>0</v>
      </c>
      <c r="K241" s="1">
        <f t="shared" si="24"/>
        <v>0</v>
      </c>
      <c r="L241" s="1">
        <f t="shared" si="24"/>
        <v>1</v>
      </c>
      <c r="M241" s="1">
        <f t="shared" si="24"/>
        <v>1</v>
      </c>
      <c r="N241" s="1">
        <f t="shared" si="20"/>
        <v>2</v>
      </c>
      <c r="O241" s="1" t="str">
        <f t="shared" si="25"/>
        <v/>
      </c>
      <c r="P241" s="1" t="str">
        <f t="shared" si="25"/>
        <v/>
      </c>
      <c r="Q241" s="1" t="str">
        <f t="shared" si="25"/>
        <v>BNB</v>
      </c>
      <c r="R241" s="1" t="str">
        <f t="shared" si="25"/>
        <v>ETH</v>
      </c>
      <c r="S241" s="1" t="str">
        <f t="shared" si="22"/>
        <v>BNBETH</v>
      </c>
      <c r="T241" s="1" t="str">
        <f t="shared" si="23"/>
        <v>ETH</v>
      </c>
    </row>
    <row r="242" spans="1:20" x14ac:dyDescent="0.25">
      <c r="A242" s="1" t="s">
        <v>733</v>
      </c>
      <c r="B242" s="1" t="s">
        <v>734</v>
      </c>
      <c r="C242" s="1">
        <f>RTD(progId,,"BINANCE",$B242,C$3)</f>
        <v>1.21E-2</v>
      </c>
      <c r="D242" s="43">
        <f>RTD(progId,,"BINANCE",$B242,D$3)</f>
        <v>-5.4469999999999998E-2</v>
      </c>
      <c r="E242" s="1">
        <f>RTD(progId,,"BINANCE",$B242,E$3)</f>
        <v>1.6000000000000001E-4</v>
      </c>
      <c r="F242" s="44">
        <f>RTD(progId,,"BINANCE",$B242,F$3)</f>
        <v>180115.6</v>
      </c>
      <c r="I242" s="19" t="s">
        <v>734</v>
      </c>
      <c r="J242" s="1">
        <f t="shared" si="24"/>
        <v>0</v>
      </c>
      <c r="K242" s="1">
        <f t="shared" si="24"/>
        <v>0</v>
      </c>
      <c r="L242" s="1">
        <f t="shared" si="24"/>
        <v>0</v>
      </c>
      <c r="M242" s="1">
        <f t="shared" si="24"/>
        <v>1</v>
      </c>
      <c r="N242" s="1">
        <f t="shared" si="20"/>
        <v>1</v>
      </c>
      <c r="O242" s="1" t="str">
        <f t="shared" si="25"/>
        <v/>
      </c>
      <c r="P242" s="1" t="str">
        <f t="shared" si="25"/>
        <v/>
      </c>
      <c r="Q242" s="1" t="str">
        <f t="shared" si="25"/>
        <v/>
      </c>
      <c r="R242" s="1" t="str">
        <f t="shared" si="25"/>
        <v>CVC</v>
      </c>
      <c r="S242" s="1" t="str">
        <f t="shared" si="22"/>
        <v>CVC</v>
      </c>
      <c r="T242" s="1" t="str">
        <f t="shared" si="23"/>
        <v>BNB</v>
      </c>
    </row>
    <row r="243" spans="1:20" x14ac:dyDescent="0.25">
      <c r="A243" s="1" t="s">
        <v>88</v>
      </c>
      <c r="B243" s="1" t="s">
        <v>89</v>
      </c>
      <c r="C243" s="1">
        <f>RTD(progId,,"BINANCE",$B243,C$3)</f>
        <v>1.7375000000000002E-2</v>
      </c>
      <c r="D243" s="43">
        <f>RTD(progId,,"BINANCE",$B243,D$3)</f>
        <v>1.145E-2</v>
      </c>
      <c r="E243" s="1">
        <f>RTD(progId,,"BINANCE",$B243,E$3)</f>
        <v>2.0000000000000002E-5</v>
      </c>
      <c r="F243" s="44">
        <f>RTD(progId,,"BINANCE",$B243,F$3)</f>
        <v>189200.71</v>
      </c>
      <c r="I243" s="20" t="s">
        <v>89</v>
      </c>
      <c r="J243" s="1">
        <f t="shared" si="24"/>
        <v>0</v>
      </c>
      <c r="K243" s="1">
        <f t="shared" si="24"/>
        <v>0</v>
      </c>
      <c r="L243" s="1">
        <f t="shared" si="24"/>
        <v>1</v>
      </c>
      <c r="M243" s="1">
        <f t="shared" si="24"/>
        <v>0</v>
      </c>
      <c r="N243" s="1">
        <f t="shared" si="20"/>
        <v>1</v>
      </c>
      <c r="O243" s="1" t="str">
        <f t="shared" si="25"/>
        <v/>
      </c>
      <c r="P243" s="1" t="str">
        <f t="shared" si="25"/>
        <v/>
      </c>
      <c r="Q243" s="1" t="str">
        <f t="shared" si="25"/>
        <v>EOS</v>
      </c>
      <c r="R243" s="1" t="str">
        <f t="shared" si="25"/>
        <v/>
      </c>
      <c r="S243" s="1" t="str">
        <f t="shared" si="22"/>
        <v>EOS</v>
      </c>
      <c r="T243" s="1" t="str">
        <f t="shared" si="23"/>
        <v>ETH</v>
      </c>
    </row>
    <row r="244" spans="1:20" x14ac:dyDescent="0.25">
      <c r="A244" s="1" t="s">
        <v>102</v>
      </c>
      <c r="B244" s="1" t="s">
        <v>59</v>
      </c>
      <c r="C244" s="1">
        <f>RTD(progId,,"BINANCE",$B244,C$3)</f>
        <v>418.61</v>
      </c>
      <c r="D244" s="43">
        <f>RTD(progId,,"BINANCE",$B244,D$3)</f>
        <v>4.3389999999999998E-2</v>
      </c>
      <c r="E244" s="1">
        <f>RTD(progId,,"BINANCE",$B244,E$3)</f>
        <v>0.16</v>
      </c>
      <c r="F244" s="44">
        <f>RTD(progId,,"BINANCE",$B244,F$3)</f>
        <v>194062.81416000001</v>
      </c>
      <c r="I244" s="19" t="s">
        <v>59</v>
      </c>
      <c r="J244" s="1">
        <f t="shared" si="24"/>
        <v>0</v>
      </c>
      <c r="K244" s="1">
        <f t="shared" si="24"/>
        <v>1</v>
      </c>
      <c r="L244" s="1">
        <f t="shared" si="24"/>
        <v>1</v>
      </c>
      <c r="M244" s="1">
        <f t="shared" si="24"/>
        <v>0</v>
      </c>
      <c r="N244" s="1">
        <f t="shared" si="20"/>
        <v>2</v>
      </c>
      <c r="O244" s="1" t="str">
        <f t="shared" si="25"/>
        <v/>
      </c>
      <c r="P244" s="1" t="str">
        <f t="shared" si="25"/>
        <v>ETH</v>
      </c>
      <c r="Q244" s="1" t="str">
        <f t="shared" si="25"/>
        <v>USDT</v>
      </c>
      <c r="R244" s="1" t="str">
        <f t="shared" si="25"/>
        <v/>
      </c>
      <c r="S244" s="1" t="str">
        <f t="shared" si="22"/>
        <v>ETHUSDT</v>
      </c>
      <c r="T244" s="1" t="str">
        <f t="shared" si="23"/>
        <v>USDT</v>
      </c>
    </row>
    <row r="245" spans="1:20" x14ac:dyDescent="0.25">
      <c r="A245" s="1" t="s">
        <v>261</v>
      </c>
      <c r="B245" s="1" t="s">
        <v>262</v>
      </c>
      <c r="C245" s="1">
        <f>RTD(progId,,"BINANCE",$B245,C$3)</f>
        <v>1.011E-4</v>
      </c>
      <c r="D245" s="43">
        <f>RTD(progId,,"BINANCE",$B245,D$3)</f>
        <v>9.9500000000000005E-3</v>
      </c>
      <c r="E245" s="1">
        <f>RTD(progId,,"BINANCE",$B245,E$3)</f>
        <v>4.9999999999999998E-7</v>
      </c>
      <c r="F245" s="44">
        <f>RTD(progId,,"BINANCE",$B245,F$3)</f>
        <v>179490.23</v>
      </c>
      <c r="I245" s="20" t="s">
        <v>262</v>
      </c>
      <c r="J245" s="1">
        <f t="shared" si="24"/>
        <v>1</v>
      </c>
      <c r="K245" s="1">
        <f t="shared" si="24"/>
        <v>0</v>
      </c>
      <c r="L245" s="1">
        <f t="shared" si="24"/>
        <v>0</v>
      </c>
      <c r="M245" s="1">
        <f t="shared" si="24"/>
        <v>0</v>
      </c>
      <c r="N245" s="1">
        <f t="shared" si="20"/>
        <v>1</v>
      </c>
      <c r="O245" s="1" t="str">
        <f t="shared" si="25"/>
        <v>MOD</v>
      </c>
      <c r="P245" s="1" t="str">
        <f t="shared" si="25"/>
        <v/>
      </c>
      <c r="Q245" s="1" t="str">
        <f t="shared" si="25"/>
        <v/>
      </c>
      <c r="R245" s="1" t="str">
        <f t="shared" si="25"/>
        <v/>
      </c>
      <c r="S245" s="1" t="str">
        <f t="shared" si="22"/>
        <v>MOD</v>
      </c>
      <c r="T245" s="1" t="str">
        <f t="shared" si="23"/>
        <v>BTC</v>
      </c>
    </row>
    <row r="246" spans="1:20" x14ac:dyDescent="0.25">
      <c r="A246" s="1" t="s">
        <v>317</v>
      </c>
      <c r="B246" s="1" t="s">
        <v>318</v>
      </c>
      <c r="C246" s="1">
        <f>RTD(progId,,"BINANCE",$B246,C$3)</f>
        <v>1.4468E-4</v>
      </c>
      <c r="D246" s="43">
        <f>RTD(progId,,"BINANCE",$B246,D$3)</f>
        <v>-9.4599999999999997E-3</v>
      </c>
      <c r="E246" s="1">
        <f>RTD(progId,,"BINANCE",$B246,E$3)</f>
        <v>1.39E-6</v>
      </c>
      <c r="F246" s="44">
        <f>RTD(progId,,"BINANCE",$B246,F$3)</f>
        <v>184440</v>
      </c>
      <c r="I246" s="19" t="s">
        <v>318</v>
      </c>
      <c r="J246" s="1">
        <f t="shared" si="24"/>
        <v>0</v>
      </c>
      <c r="K246" s="1">
        <f t="shared" si="24"/>
        <v>0</v>
      </c>
      <c r="L246" s="1">
        <f t="shared" si="24"/>
        <v>1</v>
      </c>
      <c r="M246" s="1">
        <f t="shared" si="24"/>
        <v>0</v>
      </c>
      <c r="N246" s="1">
        <f t="shared" si="20"/>
        <v>1</v>
      </c>
      <c r="O246" s="1" t="str">
        <f t="shared" si="25"/>
        <v/>
      </c>
      <c r="P246" s="1" t="str">
        <f t="shared" si="25"/>
        <v/>
      </c>
      <c r="Q246" s="1" t="str">
        <f t="shared" si="25"/>
        <v>DLT</v>
      </c>
      <c r="R246" s="1" t="str">
        <f t="shared" si="25"/>
        <v/>
      </c>
      <c r="S246" s="1" t="str">
        <f t="shared" si="22"/>
        <v>DLT</v>
      </c>
      <c r="T246" s="1" t="str">
        <f t="shared" si="23"/>
        <v>ETH</v>
      </c>
    </row>
    <row r="247" spans="1:20" x14ac:dyDescent="0.25">
      <c r="A247" s="1" t="s">
        <v>667</v>
      </c>
      <c r="B247" s="1" t="s">
        <v>668</v>
      </c>
      <c r="C247" s="1">
        <f>RTD(progId,,"BINANCE",$B247,C$3)</f>
        <v>3.2950000000000002E-3</v>
      </c>
      <c r="D247" s="43">
        <f>RTD(progId,,"BINANCE",$B247,D$3)</f>
        <v>2.6440000000000002E-2</v>
      </c>
      <c r="E247" s="1">
        <f>RTD(progId,,"BINANCE",$B247,E$3)</f>
        <v>4.3999999999999999E-5</v>
      </c>
      <c r="F247" s="44">
        <f>RTD(progId,,"BINANCE",$B247,F$3)</f>
        <v>181204</v>
      </c>
      <c r="I247" s="20" t="s">
        <v>668</v>
      </c>
      <c r="J247" s="1">
        <f t="shared" si="24"/>
        <v>0</v>
      </c>
      <c r="K247" s="1">
        <f t="shared" si="24"/>
        <v>0</v>
      </c>
      <c r="L247" s="1">
        <f t="shared" si="24"/>
        <v>0</v>
      </c>
      <c r="M247" s="1">
        <f t="shared" si="24"/>
        <v>1</v>
      </c>
      <c r="N247" s="1">
        <f t="shared" si="20"/>
        <v>1</v>
      </c>
      <c r="O247" s="1" t="str">
        <f t="shared" si="25"/>
        <v/>
      </c>
      <c r="P247" s="1" t="str">
        <f t="shared" si="25"/>
        <v/>
      </c>
      <c r="Q247" s="1" t="str">
        <f t="shared" si="25"/>
        <v/>
      </c>
      <c r="R247" s="1" t="str">
        <f t="shared" si="25"/>
        <v>QLC</v>
      </c>
      <c r="S247" s="1" t="str">
        <f t="shared" si="22"/>
        <v>QLC</v>
      </c>
      <c r="T247" s="1" t="str">
        <f t="shared" si="23"/>
        <v>BNB</v>
      </c>
    </row>
    <row r="248" spans="1:20" x14ac:dyDescent="0.25">
      <c r="A248" s="1" t="s">
        <v>287</v>
      </c>
      <c r="B248" s="1" t="s">
        <v>288</v>
      </c>
      <c r="C248" s="1">
        <f>RTD(progId,,"BINANCE",$B248,C$3)</f>
        <v>3.3170000000000001E-3</v>
      </c>
      <c r="D248" s="43">
        <f>RTD(progId,,"BINANCE",$B248,D$3)</f>
        <v>0.12891</v>
      </c>
      <c r="E248" s="1">
        <f>RTD(progId,,"BINANCE",$B248,E$3)</f>
        <v>2.3E-5</v>
      </c>
      <c r="F248" s="44">
        <f>RTD(progId,,"BINANCE",$B248,F$3)</f>
        <v>164715.6</v>
      </c>
      <c r="I248" s="19" t="s">
        <v>288</v>
      </c>
      <c r="J248" s="1">
        <f t="shared" si="24"/>
        <v>0</v>
      </c>
      <c r="K248" s="1">
        <f t="shared" si="24"/>
        <v>0</v>
      </c>
      <c r="L248" s="1">
        <f t="shared" si="24"/>
        <v>1</v>
      </c>
      <c r="M248" s="1">
        <f t="shared" si="24"/>
        <v>0</v>
      </c>
      <c r="N248" s="1">
        <f t="shared" si="20"/>
        <v>1</v>
      </c>
      <c r="O248" s="1" t="str">
        <f t="shared" si="25"/>
        <v/>
      </c>
      <c r="P248" s="1" t="str">
        <f t="shared" si="25"/>
        <v/>
      </c>
      <c r="Q248" s="1" t="str">
        <f t="shared" si="25"/>
        <v>KMD</v>
      </c>
      <c r="R248" s="1" t="str">
        <f t="shared" si="25"/>
        <v/>
      </c>
      <c r="S248" s="1" t="str">
        <f t="shared" si="22"/>
        <v>KMD</v>
      </c>
      <c r="T248" s="1" t="str">
        <f t="shared" si="23"/>
        <v>ETH</v>
      </c>
    </row>
    <row r="249" spans="1:20" x14ac:dyDescent="0.25">
      <c r="A249" s="1" t="s">
        <v>301</v>
      </c>
      <c r="B249" s="1" t="s">
        <v>302</v>
      </c>
      <c r="C249" s="1">
        <f>RTD(progId,,"BINANCE",$B249,C$3)</f>
        <v>8.7990000000000003E-5</v>
      </c>
      <c r="D249" s="43">
        <f>RTD(progId,,"BINANCE",$B249,D$3)</f>
        <v>9.1299999999999992E-3</v>
      </c>
      <c r="E249" s="1">
        <f>RTD(progId,,"BINANCE",$B249,E$3)</f>
        <v>4.3000000000000001E-7</v>
      </c>
      <c r="F249" s="44">
        <f>RTD(progId,,"BINANCE",$B249,F$3)</f>
        <v>124972</v>
      </c>
      <c r="I249" s="20" t="s">
        <v>302</v>
      </c>
      <c r="J249" s="1">
        <f t="shared" si="24"/>
        <v>1</v>
      </c>
      <c r="K249" s="1">
        <f t="shared" si="24"/>
        <v>0</v>
      </c>
      <c r="L249" s="1">
        <f t="shared" si="24"/>
        <v>0</v>
      </c>
      <c r="M249" s="1">
        <f t="shared" si="24"/>
        <v>0</v>
      </c>
      <c r="N249" s="1">
        <f t="shared" si="20"/>
        <v>1</v>
      </c>
      <c r="O249" s="1" t="str">
        <f t="shared" si="25"/>
        <v>RDN</v>
      </c>
      <c r="P249" s="1" t="str">
        <f t="shared" si="25"/>
        <v/>
      </c>
      <c r="Q249" s="1" t="str">
        <f t="shared" si="25"/>
        <v/>
      </c>
      <c r="R249" s="1" t="str">
        <f t="shared" si="25"/>
        <v/>
      </c>
      <c r="S249" s="1" t="str">
        <f t="shared" si="22"/>
        <v>RDN</v>
      </c>
      <c r="T249" s="1" t="str">
        <f t="shared" si="23"/>
        <v>BTC</v>
      </c>
    </row>
    <row r="250" spans="1:20" x14ac:dyDescent="0.25">
      <c r="A250" s="1" t="s">
        <v>451</v>
      </c>
      <c r="B250" s="1" t="s">
        <v>452</v>
      </c>
      <c r="C250" s="1">
        <f>RTD(progId,,"BINANCE",$B250,C$3)</f>
        <v>5.0734E-4</v>
      </c>
      <c r="D250" s="43">
        <f>RTD(progId,,"BINANCE",$B250,D$3)</f>
        <v>1.5440000000000001E-2</v>
      </c>
      <c r="E250" s="1">
        <f>RTD(progId,,"BINANCE",$B250,E$3)</f>
        <v>3.2799999999999999E-6</v>
      </c>
      <c r="F250" s="44">
        <f>RTD(progId,,"BINANCE",$B250,F$3)</f>
        <v>144402</v>
      </c>
      <c r="I250" s="19" t="s">
        <v>452</v>
      </c>
      <c r="J250" s="1">
        <f t="shared" si="24"/>
        <v>0</v>
      </c>
      <c r="K250" s="1">
        <f t="shared" si="24"/>
        <v>0</v>
      </c>
      <c r="L250" s="1">
        <f t="shared" si="24"/>
        <v>1</v>
      </c>
      <c r="M250" s="1">
        <f t="shared" si="24"/>
        <v>0</v>
      </c>
      <c r="N250" s="1">
        <f t="shared" si="20"/>
        <v>1</v>
      </c>
      <c r="O250" s="1" t="str">
        <f t="shared" si="25"/>
        <v/>
      </c>
      <c r="P250" s="1" t="str">
        <f t="shared" si="25"/>
        <v/>
      </c>
      <c r="Q250" s="1" t="str">
        <f t="shared" si="25"/>
        <v>WABI</v>
      </c>
      <c r="R250" s="1" t="str">
        <f t="shared" si="25"/>
        <v/>
      </c>
      <c r="S250" s="1" t="str">
        <f t="shared" si="22"/>
        <v>WABI</v>
      </c>
      <c r="T250" s="1" t="str">
        <f t="shared" si="23"/>
        <v>ETH</v>
      </c>
    </row>
    <row r="251" spans="1:20" x14ac:dyDescent="0.25">
      <c r="A251" s="1" t="s">
        <v>513</v>
      </c>
      <c r="B251" s="1" t="s">
        <v>514</v>
      </c>
      <c r="C251" s="1">
        <f>RTD(progId,,"BINANCE",$B251,C$3)</f>
        <v>1.076E-4</v>
      </c>
      <c r="D251" s="43">
        <f>RTD(progId,,"BINANCE",$B251,D$3)</f>
        <v>0</v>
      </c>
      <c r="E251" s="1">
        <f>RTD(progId,,"BINANCE",$B251,E$3)</f>
        <v>4.9999999999999998E-7</v>
      </c>
      <c r="F251" s="44">
        <f>RTD(progId,,"BINANCE",$B251,F$3)</f>
        <v>147631.71</v>
      </c>
      <c r="I251" s="20" t="s">
        <v>514</v>
      </c>
      <c r="J251" s="1">
        <f t="shared" si="24"/>
        <v>1</v>
      </c>
      <c r="K251" s="1">
        <f t="shared" si="24"/>
        <v>0</v>
      </c>
      <c r="L251" s="1">
        <f t="shared" si="24"/>
        <v>0</v>
      </c>
      <c r="M251" s="1">
        <f t="shared" si="24"/>
        <v>0</v>
      </c>
      <c r="N251" s="1">
        <f t="shared" si="20"/>
        <v>1</v>
      </c>
      <c r="O251" s="1" t="str">
        <f t="shared" si="25"/>
        <v>EDO</v>
      </c>
      <c r="P251" s="1" t="str">
        <f t="shared" si="25"/>
        <v/>
      </c>
      <c r="Q251" s="1" t="str">
        <f t="shared" si="25"/>
        <v/>
      </c>
      <c r="R251" s="1" t="str">
        <f t="shared" si="25"/>
        <v/>
      </c>
      <c r="S251" s="1" t="str">
        <f t="shared" si="22"/>
        <v>EDO</v>
      </c>
      <c r="T251" s="1" t="str">
        <f t="shared" si="23"/>
        <v>BTC</v>
      </c>
    </row>
    <row r="252" spans="1:20" x14ac:dyDescent="0.25">
      <c r="A252" s="1" t="s">
        <v>819</v>
      </c>
      <c r="B252" s="1" t="s">
        <v>820</v>
      </c>
      <c r="C252" s="1">
        <f>RTD(progId,,"BINANCE",$B252,C$3)</f>
        <v>3.2222000000000002E-4</v>
      </c>
      <c r="D252" s="43">
        <f>RTD(progId,,"BINANCE",$B252,D$3)</f>
        <v>1.5810000000000001E-2</v>
      </c>
      <c r="E252" s="1">
        <f>RTD(progId,,"BINANCE",$B252,E$3)</f>
        <v>5.5199999999999997E-6</v>
      </c>
      <c r="F252" s="44">
        <f>RTD(progId,,"BINANCE",$B252,F$3)</f>
        <v>171003</v>
      </c>
      <c r="I252" s="19" t="s">
        <v>820</v>
      </c>
      <c r="J252" s="1">
        <f t="shared" si="24"/>
        <v>0</v>
      </c>
      <c r="K252" s="1">
        <f t="shared" si="24"/>
        <v>0</v>
      </c>
      <c r="L252" s="1">
        <f t="shared" si="24"/>
        <v>1</v>
      </c>
      <c r="M252" s="1">
        <f t="shared" si="24"/>
        <v>0</v>
      </c>
      <c r="N252" s="1">
        <f t="shared" si="20"/>
        <v>1</v>
      </c>
      <c r="O252" s="1" t="str">
        <f t="shared" si="25"/>
        <v/>
      </c>
      <c r="P252" s="1" t="str">
        <f t="shared" si="25"/>
        <v/>
      </c>
      <c r="Q252" s="1" t="str">
        <f t="shared" si="25"/>
        <v>ARDR</v>
      </c>
      <c r="R252" s="1" t="str">
        <f t="shared" si="25"/>
        <v/>
      </c>
      <c r="S252" s="1" t="str">
        <f t="shared" si="22"/>
        <v>ARDR</v>
      </c>
      <c r="T252" s="1" t="str">
        <f t="shared" si="23"/>
        <v>ETH</v>
      </c>
    </row>
    <row r="253" spans="1:20" x14ac:dyDescent="0.25">
      <c r="A253" s="1" t="s">
        <v>545</v>
      </c>
      <c r="B253" s="1" t="s">
        <v>546</v>
      </c>
      <c r="C253" s="1">
        <f>RTD(progId,,"BINANCE",$B253,C$3)</f>
        <v>1.115E-4</v>
      </c>
      <c r="D253" s="43">
        <f>RTD(progId,,"BINANCE",$B253,D$3)</f>
        <v>-2.7779999999999999E-2</v>
      </c>
      <c r="E253" s="1">
        <f>RTD(progId,,"BINANCE",$B253,E$3)</f>
        <v>1.3999999999999999E-6</v>
      </c>
      <c r="F253" s="44">
        <f>RTD(progId,,"BINANCE",$B253,F$3)</f>
        <v>79153</v>
      </c>
      <c r="I253" s="20" t="s">
        <v>546</v>
      </c>
      <c r="J253" s="1">
        <f t="shared" si="24"/>
        <v>0</v>
      </c>
      <c r="K253" s="1">
        <f t="shared" si="24"/>
        <v>0</v>
      </c>
      <c r="L253" s="1">
        <f t="shared" si="24"/>
        <v>1</v>
      </c>
      <c r="M253" s="1">
        <f t="shared" si="24"/>
        <v>0</v>
      </c>
      <c r="N253" s="1">
        <f t="shared" si="20"/>
        <v>1</v>
      </c>
      <c r="O253" s="1" t="str">
        <f t="shared" si="25"/>
        <v/>
      </c>
      <c r="P253" s="1" t="str">
        <f t="shared" si="25"/>
        <v/>
      </c>
      <c r="Q253" s="1" t="str">
        <f t="shared" si="25"/>
        <v>VIBE</v>
      </c>
      <c r="R253" s="1" t="str">
        <f t="shared" si="25"/>
        <v/>
      </c>
      <c r="S253" s="1" t="str">
        <f t="shared" si="22"/>
        <v>VIBE</v>
      </c>
      <c r="T253" s="1" t="str">
        <f t="shared" si="23"/>
        <v>ETH</v>
      </c>
    </row>
    <row r="254" spans="1:20" x14ac:dyDescent="0.25">
      <c r="A254" s="1" t="s">
        <v>341</v>
      </c>
      <c r="B254" s="1" t="s">
        <v>342</v>
      </c>
      <c r="C254" s="1">
        <f>RTD(progId,,"BINANCE",$B254,C$3)</f>
        <v>1.059E-2</v>
      </c>
      <c r="D254" s="43">
        <f>RTD(progId,,"BINANCE",$B254,D$3)</f>
        <v>-7.4700000000000001E-3</v>
      </c>
      <c r="E254" s="1">
        <f>RTD(progId,,"BINANCE",$B254,E$3)</f>
        <v>1.7000000000000001E-4</v>
      </c>
      <c r="F254" s="44">
        <f>RTD(progId,,"BINANCE",$B254,F$3)</f>
        <v>126583.9</v>
      </c>
      <c r="I254" s="19" t="s">
        <v>342</v>
      </c>
      <c r="J254" s="1">
        <f t="shared" si="24"/>
        <v>0</v>
      </c>
      <c r="K254" s="1">
        <f t="shared" si="24"/>
        <v>0</v>
      </c>
      <c r="L254" s="1">
        <f t="shared" si="24"/>
        <v>0</v>
      </c>
      <c r="M254" s="1">
        <f t="shared" si="24"/>
        <v>1</v>
      </c>
      <c r="N254" s="1">
        <f t="shared" si="20"/>
        <v>1</v>
      </c>
      <c r="O254" s="1" t="str">
        <f t="shared" si="25"/>
        <v/>
      </c>
      <c r="P254" s="1" t="str">
        <f t="shared" si="25"/>
        <v/>
      </c>
      <c r="Q254" s="1" t="str">
        <f t="shared" si="25"/>
        <v/>
      </c>
      <c r="R254" s="1" t="str">
        <f t="shared" si="25"/>
        <v>BCPT</v>
      </c>
      <c r="S254" s="1" t="str">
        <f t="shared" si="22"/>
        <v>BCPT</v>
      </c>
      <c r="T254" s="1" t="str">
        <f t="shared" si="23"/>
        <v>BNB</v>
      </c>
    </row>
    <row r="255" spans="1:20" x14ac:dyDescent="0.25">
      <c r="A255" s="1" t="s">
        <v>371</v>
      </c>
      <c r="B255" s="1" t="s">
        <v>372</v>
      </c>
      <c r="C255" s="1">
        <f>RTD(progId,,"BINANCE",$B255,C$3)</f>
        <v>3.6610000000000002E-3</v>
      </c>
      <c r="D255" s="43">
        <f>RTD(progId,,"BINANCE",$B255,D$3)</f>
        <v>-1.068E-2</v>
      </c>
      <c r="E255" s="1">
        <f>RTD(progId,,"BINANCE",$B255,E$3)</f>
        <v>4.3999999999999999E-5</v>
      </c>
      <c r="F255" s="44">
        <f>RTD(progId,,"BINANCE",$B255,F$3)</f>
        <v>247102</v>
      </c>
      <c r="I255" s="20" t="s">
        <v>372</v>
      </c>
      <c r="J255" s="1">
        <f t="shared" si="24"/>
        <v>0</v>
      </c>
      <c r="K255" s="1">
        <f t="shared" si="24"/>
        <v>0</v>
      </c>
      <c r="L255" s="1">
        <f t="shared" si="24"/>
        <v>0</v>
      </c>
      <c r="M255" s="1">
        <f t="shared" si="24"/>
        <v>1</v>
      </c>
      <c r="N255" s="1">
        <f t="shared" si="20"/>
        <v>1</v>
      </c>
      <c r="O255" s="1" t="str">
        <f t="shared" si="25"/>
        <v/>
      </c>
      <c r="P255" s="1" t="str">
        <f t="shared" si="25"/>
        <v/>
      </c>
      <c r="Q255" s="1" t="str">
        <f t="shared" si="25"/>
        <v/>
      </c>
      <c r="R255" s="1" t="str">
        <f t="shared" si="25"/>
        <v>QSP</v>
      </c>
      <c r="S255" s="1" t="str">
        <f t="shared" si="22"/>
        <v>QSP</v>
      </c>
      <c r="T255" s="1" t="str">
        <f t="shared" si="23"/>
        <v>BNB</v>
      </c>
    </row>
    <row r="256" spans="1:20" x14ac:dyDescent="0.25">
      <c r="A256" s="1" t="s">
        <v>193</v>
      </c>
      <c r="B256" s="1" t="s">
        <v>194</v>
      </c>
      <c r="C256" s="1">
        <f>RTD(progId,,"BINANCE",$B256,C$3)</f>
        <v>3.9614999999999997E-2</v>
      </c>
      <c r="D256" s="43">
        <f>RTD(progId,,"BINANCE",$B256,D$3)</f>
        <v>0.10555</v>
      </c>
      <c r="E256" s="1">
        <f>RTD(progId,,"BINANCE",$B256,E$3)</f>
        <v>1.2E-4</v>
      </c>
      <c r="F256" s="44">
        <f>RTD(progId,,"BINANCE",$B256,F$3)</f>
        <v>147416.44</v>
      </c>
      <c r="I256" s="19" t="s">
        <v>194</v>
      </c>
      <c r="J256" s="1">
        <f t="shared" si="24"/>
        <v>0</v>
      </c>
      <c r="K256" s="1">
        <f t="shared" si="24"/>
        <v>0</v>
      </c>
      <c r="L256" s="1">
        <f t="shared" si="24"/>
        <v>1</v>
      </c>
      <c r="M256" s="1">
        <f t="shared" si="24"/>
        <v>0</v>
      </c>
      <c r="N256" s="1">
        <f t="shared" si="20"/>
        <v>1</v>
      </c>
      <c r="O256" s="1" t="str">
        <f t="shared" si="25"/>
        <v/>
      </c>
      <c r="P256" s="1" t="str">
        <f t="shared" si="25"/>
        <v/>
      </c>
      <c r="Q256" s="1" t="str">
        <f t="shared" si="25"/>
        <v>ETC</v>
      </c>
      <c r="R256" s="1" t="str">
        <f t="shared" si="25"/>
        <v/>
      </c>
      <c r="S256" s="1" t="str">
        <f t="shared" si="22"/>
        <v>ETC</v>
      </c>
      <c r="T256" s="1" t="str">
        <f t="shared" si="23"/>
        <v>ETH</v>
      </c>
    </row>
    <row r="257" spans="1:20" x14ac:dyDescent="0.25">
      <c r="A257" s="1" t="s">
        <v>80</v>
      </c>
      <c r="B257" s="1" t="s">
        <v>81</v>
      </c>
      <c r="C257" s="1">
        <f>RTD(progId,,"BINANCE",$B257,C$3)</f>
        <v>1.042E-2</v>
      </c>
      <c r="D257" s="43">
        <f>RTD(progId,,"BINANCE",$B257,D$3)</f>
        <v>1.7000000000000001E-2</v>
      </c>
      <c r="E257" s="1">
        <f>RTD(progId,,"BINANCE",$B257,E$3)</f>
        <v>6.0000000000000002E-6</v>
      </c>
      <c r="F257" s="44">
        <f>RTD(progId,,"BINANCE",$B257,F$3)</f>
        <v>142511.66</v>
      </c>
      <c r="I257" s="20" t="s">
        <v>81</v>
      </c>
      <c r="J257" s="1">
        <f t="shared" si="24"/>
        <v>1</v>
      </c>
      <c r="K257" s="1">
        <f t="shared" si="24"/>
        <v>0</v>
      </c>
      <c r="L257" s="1">
        <f t="shared" si="24"/>
        <v>0</v>
      </c>
      <c r="M257" s="1">
        <f t="shared" si="24"/>
        <v>0</v>
      </c>
      <c r="N257" s="1">
        <f t="shared" si="20"/>
        <v>1</v>
      </c>
      <c r="O257" s="1" t="str">
        <f t="shared" si="25"/>
        <v>LTC</v>
      </c>
      <c r="P257" s="1" t="str">
        <f t="shared" si="25"/>
        <v/>
      </c>
      <c r="Q257" s="1" t="str">
        <f t="shared" si="25"/>
        <v/>
      </c>
      <c r="R257" s="1" t="str">
        <f t="shared" si="25"/>
        <v/>
      </c>
      <c r="S257" s="1" t="str">
        <f t="shared" si="22"/>
        <v>LTC</v>
      </c>
      <c r="T257" s="1" t="str">
        <f t="shared" si="23"/>
        <v>BTC</v>
      </c>
    </row>
    <row r="258" spans="1:20" x14ac:dyDescent="0.25">
      <c r="A258" s="1" t="s">
        <v>665</v>
      </c>
      <c r="B258" s="1" t="s">
        <v>666</v>
      </c>
      <c r="C258" s="1">
        <f>RTD(progId,,"BINANCE",$B258,C$3)</f>
        <v>9.1400000000000006E-3</v>
      </c>
      <c r="D258" s="43">
        <f>RTD(progId,,"BINANCE",$B258,D$3)</f>
        <v>2.3029999999999998E-2</v>
      </c>
      <c r="E258" s="1">
        <f>RTD(progId,,"BINANCE",$B258,E$3)</f>
        <v>1.2999999999999999E-4</v>
      </c>
      <c r="F258" s="44">
        <f>RTD(progId,,"BINANCE",$B258,F$3)</f>
        <v>147138.6</v>
      </c>
      <c r="I258" s="19" t="s">
        <v>666</v>
      </c>
      <c r="J258" s="1">
        <f t="shared" si="24"/>
        <v>0</v>
      </c>
      <c r="K258" s="1">
        <f t="shared" si="24"/>
        <v>0</v>
      </c>
      <c r="L258" s="1">
        <f t="shared" si="24"/>
        <v>0</v>
      </c>
      <c r="M258" s="1">
        <f t="shared" si="24"/>
        <v>1</v>
      </c>
      <c r="N258" s="1">
        <f t="shared" si="20"/>
        <v>1</v>
      </c>
      <c r="O258" s="1" t="str">
        <f t="shared" si="25"/>
        <v/>
      </c>
      <c r="P258" s="1" t="str">
        <f t="shared" si="25"/>
        <v/>
      </c>
      <c r="Q258" s="1" t="str">
        <f t="shared" si="25"/>
        <v/>
      </c>
      <c r="R258" s="1" t="str">
        <f t="shared" si="25"/>
        <v>SYS</v>
      </c>
      <c r="S258" s="1" t="str">
        <f t="shared" si="22"/>
        <v>SYS</v>
      </c>
      <c r="T258" s="1" t="str">
        <f t="shared" si="23"/>
        <v>BNB</v>
      </c>
    </row>
    <row r="259" spans="1:20" x14ac:dyDescent="0.25">
      <c r="A259" s="1" t="s">
        <v>457</v>
      </c>
      <c r="B259" s="1" t="s">
        <v>458</v>
      </c>
      <c r="C259" s="1">
        <f>RTD(progId,,"BINANCE",$B259,C$3)</f>
        <v>77.83</v>
      </c>
      <c r="D259" s="43">
        <f>RTD(progId,,"BINANCE",$B259,D$3)</f>
        <v>3.7039999999999997E-2</v>
      </c>
      <c r="E259" s="1">
        <f>RTD(progId,,"BINANCE",$B259,E$3)</f>
        <v>0.03</v>
      </c>
      <c r="F259" s="44">
        <f>RTD(progId,,"BINANCE",$B259,F$3)</f>
        <v>136801.60047999999</v>
      </c>
      <c r="I259" s="20" t="s">
        <v>458</v>
      </c>
      <c r="J259" s="1">
        <f t="shared" si="24"/>
        <v>0</v>
      </c>
      <c r="K259" s="1">
        <f t="shared" si="24"/>
        <v>1</v>
      </c>
      <c r="L259" s="1">
        <f t="shared" si="24"/>
        <v>0</v>
      </c>
      <c r="M259" s="1">
        <f t="shared" si="24"/>
        <v>0</v>
      </c>
      <c r="N259" s="1">
        <f t="shared" si="20"/>
        <v>1</v>
      </c>
      <c r="O259" s="1" t="str">
        <f t="shared" si="25"/>
        <v/>
      </c>
      <c r="P259" s="1" t="str">
        <f t="shared" si="25"/>
        <v>LTC</v>
      </c>
      <c r="Q259" s="1" t="str">
        <f t="shared" si="25"/>
        <v/>
      </c>
      <c r="R259" s="1" t="str">
        <f t="shared" si="25"/>
        <v/>
      </c>
      <c r="S259" s="1" t="str">
        <f t="shared" si="22"/>
        <v>LTC</v>
      </c>
      <c r="T259" s="1" t="str">
        <f t="shared" si="23"/>
        <v>USDT</v>
      </c>
    </row>
    <row r="260" spans="1:20" x14ac:dyDescent="0.25">
      <c r="A260" s="1" t="s">
        <v>123</v>
      </c>
      <c r="B260" s="1" t="s">
        <v>124</v>
      </c>
      <c r="C260" s="1">
        <f>RTD(progId,,"BINANCE",$B260,C$3)</f>
        <v>8.6499999999999999E-4</v>
      </c>
      <c r="D260" s="43">
        <f>RTD(progId,,"BINANCE",$B260,D$3)</f>
        <v>4.0910000000000002E-2</v>
      </c>
      <c r="E260" s="1">
        <f>RTD(progId,,"BINANCE",$B260,E$3)</f>
        <v>1.9999999999999999E-6</v>
      </c>
      <c r="F260" s="44">
        <f>RTD(progId,,"BINANCE",$B260,F$3)</f>
        <v>121291.98</v>
      </c>
      <c r="I260" s="19" t="s">
        <v>124</v>
      </c>
      <c r="J260" s="1">
        <f t="shared" si="24"/>
        <v>1</v>
      </c>
      <c r="K260" s="1">
        <f t="shared" si="24"/>
        <v>0</v>
      </c>
      <c r="L260" s="1">
        <f t="shared" si="24"/>
        <v>0</v>
      </c>
      <c r="M260" s="1">
        <f t="shared" si="24"/>
        <v>0</v>
      </c>
      <c r="N260" s="1">
        <f t="shared" si="20"/>
        <v>1</v>
      </c>
      <c r="O260" s="1" t="str">
        <f t="shared" si="25"/>
        <v>QTUM</v>
      </c>
      <c r="P260" s="1" t="str">
        <f t="shared" si="25"/>
        <v/>
      </c>
      <c r="Q260" s="1" t="str">
        <f t="shared" si="25"/>
        <v/>
      </c>
      <c r="R260" s="1" t="str">
        <f t="shared" si="25"/>
        <v/>
      </c>
      <c r="S260" s="1" t="str">
        <f t="shared" si="22"/>
        <v>QTUM</v>
      </c>
      <c r="T260" s="1" t="str">
        <f t="shared" si="23"/>
        <v>BTC</v>
      </c>
    </row>
    <row r="261" spans="1:20" x14ac:dyDescent="0.25">
      <c r="A261" s="1" t="s">
        <v>539</v>
      </c>
      <c r="B261" s="1" t="s">
        <v>540</v>
      </c>
      <c r="C261" s="1">
        <f>RTD(progId,,"BINANCE",$B261,C$3)</f>
        <v>3.0870000000000002E-4</v>
      </c>
      <c r="D261" s="43">
        <f>RTD(progId,,"BINANCE",$B261,D$3)</f>
        <v>6.13E-3</v>
      </c>
      <c r="E261" s="1">
        <f>RTD(progId,,"BINANCE",$B261,E$3)</f>
        <v>2.7E-6</v>
      </c>
      <c r="F261" s="44">
        <f>RTD(progId,,"BINANCE",$B261,F$3)</f>
        <v>134457</v>
      </c>
      <c r="I261" s="20" t="s">
        <v>540</v>
      </c>
      <c r="J261" s="1">
        <f t="shared" si="24"/>
        <v>0</v>
      </c>
      <c r="K261" s="1">
        <f t="shared" si="24"/>
        <v>0</v>
      </c>
      <c r="L261" s="1">
        <f t="shared" si="24"/>
        <v>1</v>
      </c>
      <c r="M261" s="1">
        <f t="shared" si="24"/>
        <v>0</v>
      </c>
      <c r="N261" s="1">
        <f t="shared" si="20"/>
        <v>1</v>
      </c>
      <c r="O261" s="1" t="str">
        <f t="shared" si="25"/>
        <v/>
      </c>
      <c r="P261" s="1" t="str">
        <f t="shared" si="25"/>
        <v/>
      </c>
      <c r="Q261" s="1" t="str">
        <f t="shared" si="25"/>
        <v>APPC</v>
      </c>
      <c r="R261" s="1" t="str">
        <f t="shared" si="25"/>
        <v/>
      </c>
      <c r="S261" s="1" t="str">
        <f t="shared" si="22"/>
        <v>APPC</v>
      </c>
      <c r="T261" s="1" t="str">
        <f t="shared" si="23"/>
        <v>ETH</v>
      </c>
    </row>
    <row r="262" spans="1:20" x14ac:dyDescent="0.25">
      <c r="A262" s="1" t="s">
        <v>769</v>
      </c>
      <c r="B262" s="1" t="s">
        <v>770</v>
      </c>
      <c r="C262" s="1">
        <f>RTD(progId,,"BINANCE",$B262,C$3)</f>
        <v>3.4940000000000001E-3</v>
      </c>
      <c r="D262" s="43">
        <f>RTD(progId,,"BINANCE",$B262,D$3)</f>
        <v>1.4290000000000001E-2</v>
      </c>
      <c r="E262" s="1">
        <f>RTD(progId,,"BINANCE",$B262,E$3)</f>
        <v>6.0000000000000002E-5</v>
      </c>
      <c r="F262" s="44">
        <f>RTD(progId,,"BINANCE",$B262,F$3)</f>
        <v>130701</v>
      </c>
      <c r="I262" s="19" t="s">
        <v>770</v>
      </c>
      <c r="J262" s="1">
        <f t="shared" si="24"/>
        <v>0</v>
      </c>
      <c r="K262" s="1">
        <f t="shared" si="24"/>
        <v>0</v>
      </c>
      <c r="L262" s="1">
        <f t="shared" si="24"/>
        <v>0</v>
      </c>
      <c r="M262" s="1">
        <f t="shared" si="24"/>
        <v>1</v>
      </c>
      <c r="N262" s="1">
        <f t="shared" si="20"/>
        <v>1</v>
      </c>
      <c r="O262" s="1" t="str">
        <f t="shared" si="25"/>
        <v/>
      </c>
      <c r="P262" s="1" t="str">
        <f t="shared" si="25"/>
        <v/>
      </c>
      <c r="Q262" s="1" t="str">
        <f t="shared" si="25"/>
        <v/>
      </c>
      <c r="R262" s="1" t="str">
        <f t="shared" si="25"/>
        <v>ENJ</v>
      </c>
      <c r="S262" s="1" t="str">
        <f t="shared" si="22"/>
        <v>ENJ</v>
      </c>
      <c r="T262" s="1" t="str">
        <f t="shared" si="23"/>
        <v>BNB</v>
      </c>
    </row>
    <row r="263" spans="1:20" x14ac:dyDescent="0.25">
      <c r="A263" s="1" t="s">
        <v>719</v>
      </c>
      <c r="B263" s="1" t="s">
        <v>720</v>
      </c>
      <c r="C263" s="1">
        <f>RTD(progId,,"BINANCE",$B263,C$3)</f>
        <v>5.7300000000000005E-4</v>
      </c>
      <c r="D263" s="43">
        <f>RTD(progId,,"BINANCE",$B263,D$3)</f>
        <v>-8.1729999999999997E-2</v>
      </c>
      <c r="E263" s="1">
        <f>RTD(progId,,"BINANCE",$B263,E$3)</f>
        <v>1.9999999999999999E-6</v>
      </c>
      <c r="F263" s="44">
        <f>RTD(progId,,"BINANCE",$B263,F$3)</f>
        <v>130842.80499999999</v>
      </c>
      <c r="I263" s="20" t="s">
        <v>720</v>
      </c>
      <c r="J263" s="1">
        <f t="shared" ref="J263:M294" si="26">IF(ISERROR(FIND(J$5,$I263)), 0,1)</f>
        <v>1</v>
      </c>
      <c r="K263" s="1">
        <f t="shared" si="26"/>
        <v>0</v>
      </c>
      <c r="L263" s="1">
        <f t="shared" si="26"/>
        <v>0</v>
      </c>
      <c r="M263" s="1">
        <f t="shared" si="26"/>
        <v>0</v>
      </c>
      <c r="N263" s="1">
        <f t="shared" ref="N263:N326" si="27">SUM(J263:M263)</f>
        <v>1</v>
      </c>
      <c r="O263" s="1" t="str">
        <f t="shared" ref="O263:R294" si="28">IF(LEN(SUBSTITUTE($I263,O$5,""))&lt;LEN($I263),SUBSTITUTE($I263,O$5,""),"")</f>
        <v>SKY</v>
      </c>
      <c r="P263" s="1" t="str">
        <f t="shared" si="28"/>
        <v/>
      </c>
      <c r="Q263" s="1" t="str">
        <f t="shared" si="28"/>
        <v/>
      </c>
      <c r="R263" s="1" t="str">
        <f t="shared" si="28"/>
        <v/>
      </c>
      <c r="S263" s="1" t="str">
        <f t="shared" ref="S263:S326" si="29">_xlfn.CONCAT(O263,P263,Q263,R263)</f>
        <v>SKY</v>
      </c>
      <c r="T263" s="1" t="str">
        <f t="shared" ref="T263:T326" si="30">IF(LEN(O263)&lt;1,IF(LEN(P263)&lt;1, IF(LEN(Q263)&lt;1,R$5,Q$5),P$5),O$5)</f>
        <v>BTC</v>
      </c>
    </row>
    <row r="264" spans="1:20" x14ac:dyDescent="0.25">
      <c r="A264" s="1" t="s">
        <v>78</v>
      </c>
      <c r="B264" s="1" t="s">
        <v>79</v>
      </c>
      <c r="C264" s="1">
        <f>RTD(progId,,"BINANCE",$B264,C$3)</f>
        <v>5.6038999999999999E-2</v>
      </c>
      <c r="D264" s="43">
        <f>RTD(progId,,"BINANCE",$B264,D$3)</f>
        <v>2.5909999999999999E-2</v>
      </c>
      <c r="E264" s="1">
        <f>RTD(progId,,"BINANCE",$B264,E$3)</f>
        <v>1.8E-5</v>
      </c>
      <c r="F264" s="44">
        <f>RTD(progId,,"BINANCE",$B264,F$3)</f>
        <v>121938.783</v>
      </c>
      <c r="I264" s="19" t="s">
        <v>79</v>
      </c>
      <c r="J264" s="1">
        <f t="shared" si="26"/>
        <v>1</v>
      </c>
      <c r="K264" s="1">
        <f t="shared" si="26"/>
        <v>0</v>
      </c>
      <c r="L264" s="1">
        <f t="shared" si="26"/>
        <v>1</v>
      </c>
      <c r="M264" s="1">
        <f t="shared" si="26"/>
        <v>0</v>
      </c>
      <c r="N264" s="1">
        <f t="shared" si="27"/>
        <v>2</v>
      </c>
      <c r="O264" s="1" t="str">
        <f t="shared" si="28"/>
        <v>ETH</v>
      </c>
      <c r="P264" s="1" t="str">
        <f t="shared" si="28"/>
        <v/>
      </c>
      <c r="Q264" s="1" t="str">
        <f t="shared" si="28"/>
        <v>BTC</v>
      </c>
      <c r="R264" s="1" t="str">
        <f t="shared" si="28"/>
        <v/>
      </c>
      <c r="S264" s="1" t="str">
        <f t="shared" si="29"/>
        <v>ETHBTC</v>
      </c>
      <c r="T264" s="1" t="str">
        <f t="shared" si="30"/>
        <v>BTC</v>
      </c>
    </row>
    <row r="265" spans="1:20" x14ac:dyDescent="0.25">
      <c r="A265" s="1" t="s">
        <v>149</v>
      </c>
      <c r="B265" s="1" t="s">
        <v>150</v>
      </c>
      <c r="C265" s="1">
        <f>RTD(progId,,"BINANCE",$B265,C$3)</f>
        <v>1.6865999999999999E-3</v>
      </c>
      <c r="D265" s="43">
        <f>RTD(progId,,"BINANCE",$B265,D$3)</f>
        <v>-3.2910000000000002E-2</v>
      </c>
      <c r="E265" s="1">
        <f>RTD(progId,,"BINANCE",$B265,E$3)</f>
        <v>1.4800000000000001E-5</v>
      </c>
      <c r="F265" s="44">
        <f>RTD(progId,,"BINANCE",$B265,F$3)</f>
        <v>118457</v>
      </c>
      <c r="I265" s="20" t="s">
        <v>150</v>
      </c>
      <c r="J265" s="1">
        <f t="shared" si="26"/>
        <v>0</v>
      </c>
      <c r="K265" s="1">
        <f t="shared" si="26"/>
        <v>0</v>
      </c>
      <c r="L265" s="1">
        <f t="shared" si="26"/>
        <v>1</v>
      </c>
      <c r="M265" s="1">
        <f t="shared" si="26"/>
        <v>0</v>
      </c>
      <c r="N265" s="1">
        <f t="shared" si="27"/>
        <v>1</v>
      </c>
      <c r="O265" s="1" t="str">
        <f t="shared" si="28"/>
        <v/>
      </c>
      <c r="P265" s="1" t="str">
        <f t="shared" si="28"/>
        <v/>
      </c>
      <c r="Q265" s="1" t="str">
        <f t="shared" si="28"/>
        <v>KNC</v>
      </c>
      <c r="R265" s="1" t="str">
        <f t="shared" si="28"/>
        <v/>
      </c>
      <c r="S265" s="1" t="str">
        <f t="shared" si="29"/>
        <v>KNC</v>
      </c>
      <c r="T265" s="1" t="str">
        <f t="shared" si="30"/>
        <v>ETH</v>
      </c>
    </row>
    <row r="266" spans="1:20" x14ac:dyDescent="0.25">
      <c r="A266" s="1" t="s">
        <v>385</v>
      </c>
      <c r="B266" s="1" t="s">
        <v>386</v>
      </c>
      <c r="C266" s="1">
        <f>RTD(progId,,"BINANCE",$B266,C$3)</f>
        <v>5.4889999999999995E-4</v>
      </c>
      <c r="D266" s="43">
        <f>RTD(progId,,"BINANCE",$B266,D$3)</f>
        <v>-1.6660000000000001E-2</v>
      </c>
      <c r="E266" s="1">
        <f>RTD(progId,,"BINANCE",$B266,E$3)</f>
        <v>1.1000000000000001E-6</v>
      </c>
      <c r="F266" s="44">
        <f>RTD(progId,,"BINANCE",$B266,F$3)</f>
        <v>107537.94</v>
      </c>
      <c r="I266" s="19" t="s">
        <v>386</v>
      </c>
      <c r="J266" s="1">
        <f t="shared" si="26"/>
        <v>1</v>
      </c>
      <c r="K266" s="1">
        <f t="shared" si="26"/>
        <v>0</v>
      </c>
      <c r="L266" s="1">
        <f t="shared" si="26"/>
        <v>0</v>
      </c>
      <c r="M266" s="1">
        <f t="shared" si="26"/>
        <v>0</v>
      </c>
      <c r="N266" s="1">
        <f t="shared" si="27"/>
        <v>1</v>
      </c>
      <c r="O266" s="1" t="str">
        <f t="shared" si="28"/>
        <v>LSK</v>
      </c>
      <c r="P266" s="1" t="str">
        <f t="shared" si="28"/>
        <v/>
      </c>
      <c r="Q266" s="1" t="str">
        <f t="shared" si="28"/>
        <v/>
      </c>
      <c r="R266" s="1" t="str">
        <f t="shared" si="28"/>
        <v/>
      </c>
      <c r="S266" s="1" t="str">
        <f t="shared" si="29"/>
        <v>LSK</v>
      </c>
      <c r="T266" s="1" t="str">
        <f t="shared" si="30"/>
        <v>BTC</v>
      </c>
    </row>
    <row r="267" spans="1:20" x14ac:dyDescent="0.25">
      <c r="A267" s="1" t="s">
        <v>423</v>
      </c>
      <c r="B267" s="1" t="s">
        <v>424</v>
      </c>
      <c r="C267" s="1">
        <f>RTD(progId,,"BINANCE",$B267,C$3)</f>
        <v>6.3840000000000001E-4</v>
      </c>
      <c r="D267" s="43">
        <f>RTD(progId,,"BINANCE",$B267,D$3)</f>
        <v>6.3000000000000003E-4</v>
      </c>
      <c r="E267" s="1">
        <f>RTD(progId,,"BINANCE",$B267,E$3)</f>
        <v>2.6000000000000001E-6</v>
      </c>
      <c r="F267" s="44">
        <f>RTD(progId,,"BINANCE",$B267,F$3)</f>
        <v>61371.54</v>
      </c>
      <c r="I267" s="20" t="s">
        <v>424</v>
      </c>
      <c r="J267" s="1">
        <f t="shared" si="26"/>
        <v>1</v>
      </c>
      <c r="K267" s="1">
        <f t="shared" si="26"/>
        <v>0</v>
      </c>
      <c r="L267" s="1">
        <f t="shared" si="26"/>
        <v>0</v>
      </c>
      <c r="M267" s="1">
        <f t="shared" si="26"/>
        <v>0</v>
      </c>
      <c r="N267" s="1">
        <f t="shared" si="27"/>
        <v>1</v>
      </c>
      <c r="O267" s="1" t="str">
        <f t="shared" si="28"/>
        <v>PPT</v>
      </c>
      <c r="P267" s="1" t="str">
        <f t="shared" si="28"/>
        <v/>
      </c>
      <c r="Q267" s="1" t="str">
        <f t="shared" si="28"/>
        <v/>
      </c>
      <c r="R267" s="1" t="str">
        <f t="shared" si="28"/>
        <v/>
      </c>
      <c r="S267" s="1" t="str">
        <f t="shared" si="29"/>
        <v>PPT</v>
      </c>
      <c r="T267" s="1" t="str">
        <f t="shared" si="30"/>
        <v>BTC</v>
      </c>
    </row>
    <row r="268" spans="1:20" x14ac:dyDescent="0.25">
      <c r="A268" s="1" t="s">
        <v>527</v>
      </c>
      <c r="B268" s="1" t="s">
        <v>528</v>
      </c>
      <c r="C268" s="1">
        <f>RTD(progId,,"BINANCE",$B268,C$3)</f>
        <v>6.8440000000000005E-4</v>
      </c>
      <c r="D268" s="43">
        <f>RTD(progId,,"BINANCE",$B268,D$3)</f>
        <v>3.0799999999999998E-3</v>
      </c>
      <c r="E268" s="1">
        <f>RTD(progId,,"BINANCE",$B268,E$3)</f>
        <v>3.0000000000000001E-6</v>
      </c>
      <c r="F268" s="44">
        <f>RTD(progId,,"BINANCE",$B268,F$3)</f>
        <v>107479.29</v>
      </c>
      <c r="I268" s="19" t="s">
        <v>528</v>
      </c>
      <c r="J268" s="1">
        <f t="shared" si="26"/>
        <v>1</v>
      </c>
      <c r="K268" s="1">
        <f t="shared" si="26"/>
        <v>0</v>
      </c>
      <c r="L268" s="1">
        <f t="shared" si="26"/>
        <v>0</v>
      </c>
      <c r="M268" s="1">
        <f t="shared" si="26"/>
        <v>0</v>
      </c>
      <c r="N268" s="1">
        <f t="shared" si="27"/>
        <v>1</v>
      </c>
      <c r="O268" s="1" t="str">
        <f t="shared" si="28"/>
        <v>LUN</v>
      </c>
      <c r="P268" s="1" t="str">
        <f t="shared" si="28"/>
        <v/>
      </c>
      <c r="Q268" s="1" t="str">
        <f t="shared" si="28"/>
        <v/>
      </c>
      <c r="R268" s="1" t="str">
        <f t="shared" si="28"/>
        <v/>
      </c>
      <c r="S268" s="1" t="str">
        <f t="shared" si="29"/>
        <v>LUN</v>
      </c>
      <c r="T268" s="1" t="str">
        <f t="shared" si="30"/>
        <v>BTC</v>
      </c>
    </row>
    <row r="269" spans="1:20" x14ac:dyDescent="0.25">
      <c r="A269" s="1" t="s">
        <v>487</v>
      </c>
      <c r="B269" s="1" t="s">
        <v>488</v>
      </c>
      <c r="C269" s="1">
        <f>RTD(progId,,"BINANCE",$B269,C$3)</f>
        <v>3.1939999999999998E-3</v>
      </c>
      <c r="D269" s="43">
        <f>RTD(progId,,"BINANCE",$B269,D$3)</f>
        <v>4.1099999999999999E-3</v>
      </c>
      <c r="E269" s="1">
        <f>RTD(progId,,"BINANCE",$B269,E$3)</f>
        <v>3.1999999999999999E-5</v>
      </c>
      <c r="F269" s="44">
        <f>RTD(progId,,"BINANCE",$B269,F$3)</f>
        <v>119377</v>
      </c>
      <c r="I269" s="20" t="s">
        <v>488</v>
      </c>
      <c r="J269" s="1">
        <f t="shared" si="26"/>
        <v>0</v>
      </c>
      <c r="K269" s="1">
        <f t="shared" si="26"/>
        <v>0</v>
      </c>
      <c r="L269" s="1">
        <f t="shared" si="26"/>
        <v>0</v>
      </c>
      <c r="M269" s="1">
        <f t="shared" si="26"/>
        <v>1</v>
      </c>
      <c r="N269" s="1">
        <f t="shared" si="27"/>
        <v>1</v>
      </c>
      <c r="O269" s="1" t="str">
        <f t="shared" si="28"/>
        <v/>
      </c>
      <c r="P269" s="1" t="str">
        <f t="shared" si="28"/>
        <v/>
      </c>
      <c r="Q269" s="1" t="str">
        <f t="shared" si="28"/>
        <v/>
      </c>
      <c r="R269" s="1" t="str">
        <f t="shared" si="28"/>
        <v>OST</v>
      </c>
      <c r="S269" s="1" t="str">
        <f t="shared" si="29"/>
        <v>OST</v>
      </c>
      <c r="T269" s="1" t="str">
        <f t="shared" si="30"/>
        <v>BNB</v>
      </c>
    </row>
    <row r="270" spans="1:20" x14ac:dyDescent="0.25">
      <c r="A270" s="1" t="s">
        <v>103</v>
      </c>
      <c r="B270" s="1" t="s">
        <v>104</v>
      </c>
      <c r="C270" s="1">
        <f>RTD(progId,,"BINANCE",$B270,C$3)</f>
        <v>6.8000000000000005E-4</v>
      </c>
      <c r="D270" s="43">
        <f>RTD(progId,,"BINANCE",$B270,D$3)</f>
        <v>5.8819999999999997E-2</v>
      </c>
      <c r="E270" s="1">
        <f>RTD(progId,,"BINANCE",$B270,E$3)</f>
        <v>3.9999999999999998E-6</v>
      </c>
      <c r="F270" s="44">
        <f>RTD(progId,,"BINANCE",$B270,F$3)</f>
        <v>113659.89</v>
      </c>
      <c r="I270" s="19" t="s">
        <v>104</v>
      </c>
      <c r="J270" s="1">
        <f t="shared" si="26"/>
        <v>1</v>
      </c>
      <c r="K270" s="1">
        <f t="shared" si="26"/>
        <v>0</v>
      </c>
      <c r="L270" s="1">
        <f t="shared" si="26"/>
        <v>0</v>
      </c>
      <c r="M270" s="1">
        <f t="shared" si="26"/>
        <v>0</v>
      </c>
      <c r="N270" s="1">
        <f t="shared" si="27"/>
        <v>1</v>
      </c>
      <c r="O270" s="1" t="str">
        <f t="shared" si="28"/>
        <v>HSR</v>
      </c>
      <c r="P270" s="1" t="str">
        <f t="shared" si="28"/>
        <v/>
      </c>
      <c r="Q270" s="1" t="str">
        <f t="shared" si="28"/>
        <v/>
      </c>
      <c r="R270" s="1" t="str">
        <f t="shared" si="28"/>
        <v/>
      </c>
      <c r="S270" s="1" t="str">
        <f t="shared" si="29"/>
        <v>HSR</v>
      </c>
      <c r="T270" s="1" t="str">
        <f t="shared" si="30"/>
        <v>BTC</v>
      </c>
    </row>
    <row r="271" spans="1:20" x14ac:dyDescent="0.25">
      <c r="A271" s="1" t="s">
        <v>415</v>
      </c>
      <c r="B271" s="1" t="s">
        <v>416</v>
      </c>
      <c r="C271" s="1">
        <f>RTD(progId,,"BINANCE",$B271,C$3)</f>
        <v>7.2670000000000005E-4</v>
      </c>
      <c r="D271" s="43">
        <f>RTD(progId,,"BINANCE",$B271,D$3)</f>
        <v>-2.5999999999999999E-3</v>
      </c>
      <c r="E271" s="1">
        <f>RTD(progId,,"BINANCE",$B271,E$3)</f>
        <v>1.0499999999999999E-5</v>
      </c>
      <c r="F271" s="44">
        <f>RTD(progId,,"BINANCE",$B271,F$3)</f>
        <v>109217</v>
      </c>
      <c r="I271" s="20" t="s">
        <v>416</v>
      </c>
      <c r="J271" s="1">
        <f t="shared" si="26"/>
        <v>0</v>
      </c>
      <c r="K271" s="1">
        <f t="shared" si="26"/>
        <v>0</v>
      </c>
      <c r="L271" s="1">
        <f t="shared" si="26"/>
        <v>1</v>
      </c>
      <c r="M271" s="1">
        <f t="shared" si="26"/>
        <v>0</v>
      </c>
      <c r="N271" s="1">
        <f t="shared" si="27"/>
        <v>1</v>
      </c>
      <c r="O271" s="1" t="str">
        <f t="shared" si="28"/>
        <v/>
      </c>
      <c r="P271" s="1" t="str">
        <f t="shared" si="28"/>
        <v/>
      </c>
      <c r="Q271" s="1" t="str">
        <f t="shared" si="28"/>
        <v>ADX</v>
      </c>
      <c r="R271" s="1" t="str">
        <f t="shared" si="28"/>
        <v/>
      </c>
      <c r="S271" s="1" t="str">
        <f t="shared" si="29"/>
        <v>ADX</v>
      </c>
      <c r="T271" s="1" t="str">
        <f t="shared" si="30"/>
        <v>ETH</v>
      </c>
    </row>
    <row r="272" spans="1:20" x14ac:dyDescent="0.25">
      <c r="A272" s="1" t="s">
        <v>229</v>
      </c>
      <c r="B272" s="1" t="s">
        <v>230</v>
      </c>
      <c r="C272" s="1">
        <f>RTD(progId,,"BINANCE",$B272,C$3)</f>
        <v>7.4029999999999994E-5</v>
      </c>
      <c r="D272" s="43">
        <f>RTD(progId,,"BINANCE",$B272,D$3)</f>
        <v>-1.0959999999999999E-2</v>
      </c>
      <c r="E272" s="1">
        <f>RTD(progId,,"BINANCE",$B272,E$3)</f>
        <v>4.4000000000000002E-7</v>
      </c>
      <c r="F272" s="44">
        <f>RTD(progId,,"BINANCE",$B272,F$3)</f>
        <v>97143</v>
      </c>
      <c r="I272" s="19" t="s">
        <v>230</v>
      </c>
      <c r="J272" s="1">
        <f t="shared" si="26"/>
        <v>1</v>
      </c>
      <c r="K272" s="1">
        <f t="shared" si="26"/>
        <v>0</v>
      </c>
      <c r="L272" s="1">
        <f t="shared" si="26"/>
        <v>0</v>
      </c>
      <c r="M272" s="1">
        <f t="shared" si="26"/>
        <v>0</v>
      </c>
      <c r="N272" s="1">
        <f t="shared" si="27"/>
        <v>1</v>
      </c>
      <c r="O272" s="1" t="str">
        <f t="shared" si="28"/>
        <v>EVX</v>
      </c>
      <c r="P272" s="1" t="str">
        <f t="shared" si="28"/>
        <v/>
      </c>
      <c r="Q272" s="1" t="str">
        <f t="shared" si="28"/>
        <v/>
      </c>
      <c r="R272" s="1" t="str">
        <f t="shared" si="28"/>
        <v/>
      </c>
      <c r="S272" s="1" t="str">
        <f t="shared" si="29"/>
        <v>EVX</v>
      </c>
      <c r="T272" s="1" t="str">
        <f t="shared" si="30"/>
        <v>BTC</v>
      </c>
    </row>
    <row r="273" spans="1:20" x14ac:dyDescent="0.25">
      <c r="A273" s="1" t="s">
        <v>175</v>
      </c>
      <c r="B273" s="1" t="s">
        <v>176</v>
      </c>
      <c r="C273" s="1">
        <f>RTD(progId,,"BINANCE",$B273,C$3)</f>
        <v>1.67E-3</v>
      </c>
      <c r="D273" s="43">
        <f>RTD(progId,,"BINANCE",$B273,D$3)</f>
        <v>-4.8160000000000001E-2</v>
      </c>
      <c r="E273" s="1">
        <f>RTD(progId,,"BINANCE",$B273,E$3)</f>
        <v>1.8E-5</v>
      </c>
      <c r="F273" s="44">
        <f>RTD(progId,,"BINANCE",$B273,F$3)</f>
        <v>100577.31</v>
      </c>
      <c r="I273" s="20" t="s">
        <v>176</v>
      </c>
      <c r="J273" s="1">
        <f t="shared" si="26"/>
        <v>0</v>
      </c>
      <c r="K273" s="1">
        <f t="shared" si="26"/>
        <v>0</v>
      </c>
      <c r="L273" s="1">
        <f t="shared" si="26"/>
        <v>1</v>
      </c>
      <c r="M273" s="1">
        <f t="shared" si="26"/>
        <v>0</v>
      </c>
      <c r="N273" s="1">
        <f t="shared" si="27"/>
        <v>1</v>
      </c>
      <c r="O273" s="1" t="str">
        <f t="shared" si="28"/>
        <v/>
      </c>
      <c r="P273" s="1" t="str">
        <f t="shared" si="28"/>
        <v/>
      </c>
      <c r="Q273" s="1" t="str">
        <f t="shared" si="28"/>
        <v>SALT</v>
      </c>
      <c r="R273" s="1" t="str">
        <f t="shared" si="28"/>
        <v/>
      </c>
      <c r="S273" s="1" t="str">
        <f t="shared" si="29"/>
        <v>SALT</v>
      </c>
      <c r="T273" s="1" t="str">
        <f t="shared" si="30"/>
        <v>ETH</v>
      </c>
    </row>
    <row r="274" spans="1:20" x14ac:dyDescent="0.25">
      <c r="A274" s="1" t="s">
        <v>203</v>
      </c>
      <c r="B274" s="1" t="s">
        <v>204</v>
      </c>
      <c r="C274" s="1">
        <f>RTD(progId,,"BINANCE",$B274,C$3)</f>
        <v>2.2671000000000002E-3</v>
      </c>
      <c r="D274" s="43">
        <f>RTD(progId,,"BINANCE",$B274,D$3)</f>
        <v>-1.435E-2</v>
      </c>
      <c r="E274" s="1">
        <f>RTD(progId,,"BINANCE",$B274,E$3)</f>
        <v>1.36E-5</v>
      </c>
      <c r="F274" s="44">
        <f>RTD(progId,,"BINANCE",$B274,F$3)</f>
        <v>94101</v>
      </c>
      <c r="I274" s="19" t="s">
        <v>204</v>
      </c>
      <c r="J274" s="1">
        <f t="shared" si="26"/>
        <v>0</v>
      </c>
      <c r="K274" s="1">
        <f t="shared" si="26"/>
        <v>0</v>
      </c>
      <c r="L274" s="1">
        <f t="shared" si="26"/>
        <v>1</v>
      </c>
      <c r="M274" s="1">
        <f t="shared" si="26"/>
        <v>0</v>
      </c>
      <c r="N274" s="1">
        <f t="shared" si="27"/>
        <v>1</v>
      </c>
      <c r="O274" s="1" t="str">
        <f t="shared" si="28"/>
        <v/>
      </c>
      <c r="P274" s="1" t="str">
        <f t="shared" si="28"/>
        <v/>
      </c>
      <c r="Q274" s="1" t="str">
        <f t="shared" si="28"/>
        <v>ENG</v>
      </c>
      <c r="R274" s="1" t="str">
        <f t="shared" si="28"/>
        <v/>
      </c>
      <c r="S274" s="1" t="str">
        <f t="shared" si="29"/>
        <v>ENG</v>
      </c>
      <c r="T274" s="1" t="str">
        <f t="shared" si="30"/>
        <v>ETH</v>
      </c>
    </row>
    <row r="275" spans="1:20" x14ac:dyDescent="0.25">
      <c r="A275" s="1" t="s">
        <v>555</v>
      </c>
      <c r="B275" s="1" t="s">
        <v>556</v>
      </c>
      <c r="C275" s="1">
        <f>RTD(progId,,"BINANCE",$B275,C$3)</f>
        <v>8.12E-4</v>
      </c>
      <c r="D275" s="43">
        <f>RTD(progId,,"BINANCE",$B275,D$3)</f>
        <v>-1.2149999999999999E-2</v>
      </c>
      <c r="E275" s="1">
        <f>RTD(progId,,"BINANCE",$B275,E$3)</f>
        <v>7.9999999999999996E-6</v>
      </c>
      <c r="F275" s="44">
        <f>RTD(progId,,"BINANCE",$B275,F$3)</f>
        <v>91996.26</v>
      </c>
      <c r="I275" s="20" t="s">
        <v>556</v>
      </c>
      <c r="J275" s="1">
        <f t="shared" si="26"/>
        <v>0</v>
      </c>
      <c r="K275" s="1">
        <f t="shared" si="26"/>
        <v>0</v>
      </c>
      <c r="L275" s="1">
        <f t="shared" si="26"/>
        <v>1</v>
      </c>
      <c r="M275" s="1">
        <f t="shared" si="26"/>
        <v>0</v>
      </c>
      <c r="N275" s="1">
        <f t="shared" si="27"/>
        <v>1</v>
      </c>
      <c r="O275" s="1" t="str">
        <f t="shared" si="28"/>
        <v/>
      </c>
      <c r="P275" s="1" t="str">
        <f t="shared" si="28"/>
        <v/>
      </c>
      <c r="Q275" s="1" t="str">
        <f t="shared" si="28"/>
        <v>INS</v>
      </c>
      <c r="R275" s="1" t="str">
        <f t="shared" si="28"/>
        <v/>
      </c>
      <c r="S275" s="1" t="str">
        <f t="shared" si="29"/>
        <v>INS</v>
      </c>
      <c r="T275" s="1" t="str">
        <f t="shared" si="30"/>
        <v>ETH</v>
      </c>
    </row>
    <row r="276" spans="1:20" x14ac:dyDescent="0.25">
      <c r="A276" s="1" t="s">
        <v>843</v>
      </c>
      <c r="B276" s="1" t="s">
        <v>844</v>
      </c>
      <c r="C276" s="1">
        <f>RTD(progId,,"BINANCE",$B276,C$3)</f>
        <v>2.0320000000000001E-2</v>
      </c>
      <c r="D276" s="43">
        <f>RTD(progId,,"BINANCE",$B276,D$3)</f>
        <v>1.8890000000000001E-2</v>
      </c>
      <c r="E276" s="1">
        <f>RTD(progId,,"BINANCE",$B276,E$3)</f>
        <v>5.5999999999999995E-4</v>
      </c>
      <c r="F276" s="44">
        <f>RTD(progId,,"BINANCE",$B276,F$3)</f>
        <v>92934.9</v>
      </c>
      <c r="I276" s="19" t="s">
        <v>844</v>
      </c>
      <c r="J276" s="1">
        <f t="shared" si="26"/>
        <v>0</v>
      </c>
      <c r="K276" s="1">
        <f t="shared" si="26"/>
        <v>0</v>
      </c>
      <c r="L276" s="1">
        <f t="shared" si="26"/>
        <v>0</v>
      </c>
      <c r="M276" s="1">
        <f t="shared" si="26"/>
        <v>1</v>
      </c>
      <c r="N276" s="1">
        <f t="shared" si="27"/>
        <v>1</v>
      </c>
      <c r="O276" s="1" t="str">
        <f t="shared" si="28"/>
        <v/>
      </c>
      <c r="P276" s="1" t="str">
        <f t="shared" si="28"/>
        <v/>
      </c>
      <c r="Q276" s="1" t="str">
        <f t="shared" si="28"/>
        <v/>
      </c>
      <c r="R276" s="1" t="str">
        <f t="shared" si="28"/>
        <v>POLY</v>
      </c>
      <c r="S276" s="1" t="str">
        <f t="shared" si="29"/>
        <v>POLY</v>
      </c>
      <c r="T276" s="1" t="str">
        <f t="shared" si="30"/>
        <v>BNB</v>
      </c>
    </row>
    <row r="277" spans="1:20" x14ac:dyDescent="0.25">
      <c r="A277" s="1" t="s">
        <v>347</v>
      </c>
      <c r="B277" s="1" t="s">
        <v>348</v>
      </c>
      <c r="C277" s="1">
        <f>RTD(progId,,"BINANCE",$B277,C$3)</f>
        <v>8.9720000000000002E-4</v>
      </c>
      <c r="D277" s="43">
        <f>RTD(progId,,"BINANCE",$B277,D$3)</f>
        <v>1.0659999999999999E-2</v>
      </c>
      <c r="E277" s="1">
        <f>RTD(progId,,"BINANCE",$B277,E$3)</f>
        <v>3.1999999999999999E-6</v>
      </c>
      <c r="F277" s="44">
        <f>RTD(progId,,"BINANCE",$B277,F$3)</f>
        <v>102841.1</v>
      </c>
      <c r="I277" s="20" t="s">
        <v>348</v>
      </c>
      <c r="J277" s="1">
        <f t="shared" si="26"/>
        <v>1</v>
      </c>
      <c r="K277" s="1">
        <f t="shared" si="26"/>
        <v>0</v>
      </c>
      <c r="L277" s="1">
        <f t="shared" si="26"/>
        <v>0</v>
      </c>
      <c r="M277" s="1">
        <f t="shared" si="26"/>
        <v>0</v>
      </c>
      <c r="N277" s="1">
        <f t="shared" si="27"/>
        <v>1</v>
      </c>
      <c r="O277" s="1" t="str">
        <f t="shared" si="28"/>
        <v>GVT</v>
      </c>
      <c r="P277" s="1" t="str">
        <f t="shared" si="28"/>
        <v/>
      </c>
      <c r="Q277" s="1" t="str">
        <f t="shared" si="28"/>
        <v/>
      </c>
      <c r="R277" s="1" t="str">
        <f t="shared" si="28"/>
        <v/>
      </c>
      <c r="S277" s="1" t="str">
        <f t="shared" si="29"/>
        <v>GVT</v>
      </c>
      <c r="T277" s="1" t="str">
        <f t="shared" si="30"/>
        <v>BTC</v>
      </c>
    </row>
    <row r="278" spans="1:20" x14ac:dyDescent="0.25">
      <c r="A278" s="1" t="s">
        <v>727</v>
      </c>
      <c r="B278" s="1" t="s">
        <v>728</v>
      </c>
      <c r="C278" s="1">
        <f>RTD(progId,,"BINANCE",$B278,C$3)</f>
        <v>0.51970000000000005</v>
      </c>
      <c r="D278" s="43">
        <f>RTD(progId,,"BINANCE",$B278,D$3)</f>
        <v>2.8639999999999999E-2</v>
      </c>
      <c r="E278" s="1">
        <f>RTD(progId,,"BINANCE",$B278,E$3)</f>
        <v>2.5999999999999999E-3</v>
      </c>
      <c r="F278" s="44">
        <f>RTD(progId,,"BINANCE",$B278,F$3)</f>
        <v>95640.15</v>
      </c>
      <c r="I278" s="19" t="s">
        <v>728</v>
      </c>
      <c r="J278" s="1">
        <f t="shared" si="26"/>
        <v>0</v>
      </c>
      <c r="K278" s="1">
        <f t="shared" si="26"/>
        <v>0</v>
      </c>
      <c r="L278" s="1">
        <f t="shared" si="26"/>
        <v>0</v>
      </c>
      <c r="M278" s="1">
        <f t="shared" si="26"/>
        <v>1</v>
      </c>
      <c r="N278" s="1">
        <f t="shared" si="27"/>
        <v>1</v>
      </c>
      <c r="O278" s="1" t="str">
        <f t="shared" si="28"/>
        <v/>
      </c>
      <c r="P278" s="1" t="str">
        <f t="shared" si="28"/>
        <v/>
      </c>
      <c r="Q278" s="1" t="str">
        <f t="shared" si="28"/>
        <v/>
      </c>
      <c r="R278" s="1" t="str">
        <f t="shared" si="28"/>
        <v>EOS</v>
      </c>
      <c r="S278" s="1" t="str">
        <f t="shared" si="29"/>
        <v>EOS</v>
      </c>
      <c r="T278" s="1" t="str">
        <f t="shared" si="30"/>
        <v>BNB</v>
      </c>
    </row>
    <row r="279" spans="1:20" x14ac:dyDescent="0.25">
      <c r="A279" s="1" t="s">
        <v>113</v>
      </c>
      <c r="B279" s="1" t="s">
        <v>114</v>
      </c>
      <c r="C279" s="1">
        <f>RTD(progId,,"BINANCE",$B279,C$3)</f>
        <v>9.1200000000000005E-4</v>
      </c>
      <c r="D279" s="43">
        <f>RTD(progId,,"BINANCE",$B279,D$3)</f>
        <v>1.214E-2</v>
      </c>
      <c r="E279" s="1">
        <f>RTD(progId,,"BINANCE",$B279,E$3)</f>
        <v>3.9999999999999998E-6</v>
      </c>
      <c r="F279" s="44">
        <f>RTD(progId,,"BINANCE",$B279,F$3)</f>
        <v>86847.75</v>
      </c>
      <c r="I279" s="20" t="s">
        <v>114</v>
      </c>
      <c r="J279" s="1">
        <f t="shared" si="26"/>
        <v>1</v>
      </c>
      <c r="K279" s="1">
        <f t="shared" si="26"/>
        <v>0</v>
      </c>
      <c r="L279" s="1">
        <f t="shared" si="26"/>
        <v>0</v>
      </c>
      <c r="M279" s="1">
        <f t="shared" si="26"/>
        <v>0</v>
      </c>
      <c r="N279" s="1">
        <f t="shared" si="27"/>
        <v>1</v>
      </c>
      <c r="O279" s="1" t="str">
        <f t="shared" si="28"/>
        <v>MCO</v>
      </c>
      <c r="P279" s="1" t="str">
        <f t="shared" si="28"/>
        <v/>
      </c>
      <c r="Q279" s="1" t="str">
        <f t="shared" si="28"/>
        <v/>
      </c>
      <c r="R279" s="1" t="str">
        <f t="shared" si="28"/>
        <v/>
      </c>
      <c r="S279" s="1" t="str">
        <f t="shared" si="29"/>
        <v>MCO</v>
      </c>
      <c r="T279" s="1" t="str">
        <f t="shared" si="30"/>
        <v>BTC</v>
      </c>
    </row>
    <row r="280" spans="1:20" x14ac:dyDescent="0.25">
      <c r="A280" s="1" t="s">
        <v>377</v>
      </c>
      <c r="B280" s="1" t="s">
        <v>378</v>
      </c>
      <c r="C280" s="1">
        <f>RTD(progId,,"BINANCE",$B280,C$3)</f>
        <v>1.163E-2</v>
      </c>
      <c r="D280" s="43">
        <f>RTD(progId,,"BINANCE",$B280,D$3)</f>
        <v>3.9960000000000002E-2</v>
      </c>
      <c r="E280" s="1">
        <f>RTD(progId,,"BINANCE",$B280,E$3)</f>
        <v>2.4000000000000001E-4</v>
      </c>
      <c r="F280" s="44">
        <f>RTD(progId,,"BINANCE",$B280,F$3)</f>
        <v>86792.9</v>
      </c>
      <c r="I280" s="19" t="s">
        <v>378</v>
      </c>
      <c r="J280" s="1">
        <f t="shared" si="26"/>
        <v>0</v>
      </c>
      <c r="K280" s="1">
        <f t="shared" si="26"/>
        <v>0</v>
      </c>
      <c r="L280" s="1">
        <f t="shared" si="26"/>
        <v>0</v>
      </c>
      <c r="M280" s="1">
        <f t="shared" si="26"/>
        <v>1</v>
      </c>
      <c r="N280" s="1">
        <f t="shared" si="27"/>
        <v>1</v>
      </c>
      <c r="O280" s="1" t="str">
        <f t="shared" si="28"/>
        <v/>
      </c>
      <c r="P280" s="1" t="str">
        <f t="shared" si="28"/>
        <v/>
      </c>
      <c r="Q280" s="1" t="str">
        <f t="shared" si="28"/>
        <v/>
      </c>
      <c r="R280" s="1" t="str">
        <f t="shared" si="28"/>
        <v>BTS</v>
      </c>
      <c r="S280" s="1" t="str">
        <f t="shared" si="29"/>
        <v>BTS</v>
      </c>
      <c r="T280" s="1" t="str">
        <f t="shared" si="30"/>
        <v>BNB</v>
      </c>
    </row>
    <row r="281" spans="1:20" x14ac:dyDescent="0.25">
      <c r="A281" s="1" t="s">
        <v>499</v>
      </c>
      <c r="B281" s="1" t="s">
        <v>500</v>
      </c>
      <c r="C281" s="1">
        <f>RTD(progId,,"BINANCE",$B281,C$3)</f>
        <v>3.5409999999999999E-4</v>
      </c>
      <c r="D281" s="43">
        <f>RTD(progId,,"BINANCE",$B281,D$3)</f>
        <v>-1.7250000000000001E-2</v>
      </c>
      <c r="E281" s="1">
        <f>RTD(progId,,"BINANCE",$B281,E$3)</f>
        <v>9.9999999999999995E-7</v>
      </c>
      <c r="F281" s="44">
        <f>RTD(progId,,"BINANCE",$B281,F$3)</f>
        <v>88577.73</v>
      </c>
      <c r="I281" s="20" t="s">
        <v>500</v>
      </c>
      <c r="J281" s="1">
        <f t="shared" si="26"/>
        <v>1</v>
      </c>
      <c r="K281" s="1">
        <f t="shared" si="26"/>
        <v>0</v>
      </c>
      <c r="L281" s="1">
        <f t="shared" si="26"/>
        <v>0</v>
      </c>
      <c r="M281" s="1">
        <f t="shared" si="26"/>
        <v>0</v>
      </c>
      <c r="N281" s="1">
        <f t="shared" si="27"/>
        <v>1</v>
      </c>
      <c r="O281" s="1" t="str">
        <f t="shared" si="28"/>
        <v>NEBL</v>
      </c>
      <c r="P281" s="1" t="str">
        <f t="shared" si="28"/>
        <v/>
      </c>
      <c r="Q281" s="1" t="str">
        <f t="shared" si="28"/>
        <v/>
      </c>
      <c r="R281" s="1" t="str">
        <f t="shared" si="28"/>
        <v/>
      </c>
      <c r="S281" s="1" t="str">
        <f t="shared" si="29"/>
        <v>NEBL</v>
      </c>
      <c r="T281" s="1" t="str">
        <f t="shared" si="30"/>
        <v>BTC</v>
      </c>
    </row>
    <row r="282" spans="1:20" x14ac:dyDescent="0.25">
      <c r="A282" s="1" t="s">
        <v>685</v>
      </c>
      <c r="B282" s="1" t="s">
        <v>686</v>
      </c>
      <c r="C282" s="1">
        <f>RTD(progId,,"BINANCE",$B282,C$3)</f>
        <v>1.5980000000000001E-2</v>
      </c>
      <c r="D282" s="43">
        <f>RTD(progId,,"BINANCE",$B282,D$3)</f>
        <v>8.77E-3</v>
      </c>
      <c r="E282" s="1">
        <f>RTD(progId,,"BINANCE",$B282,E$3)</f>
        <v>1.2999999999999999E-4</v>
      </c>
      <c r="F282" s="44">
        <f>RTD(progId,,"BINANCE",$B282,F$3)</f>
        <v>71852.2</v>
      </c>
      <c r="I282" s="19" t="s">
        <v>686</v>
      </c>
      <c r="J282" s="1">
        <f t="shared" si="26"/>
        <v>0</v>
      </c>
      <c r="K282" s="1">
        <f t="shared" si="26"/>
        <v>0</v>
      </c>
      <c r="L282" s="1">
        <f t="shared" si="26"/>
        <v>0</v>
      </c>
      <c r="M282" s="1">
        <f t="shared" si="26"/>
        <v>1</v>
      </c>
      <c r="N282" s="1">
        <f t="shared" si="27"/>
        <v>1</v>
      </c>
      <c r="O282" s="1" t="str">
        <f t="shared" si="28"/>
        <v/>
      </c>
      <c r="P282" s="1" t="str">
        <f t="shared" si="28"/>
        <v/>
      </c>
      <c r="Q282" s="1" t="str">
        <f t="shared" si="28"/>
        <v/>
      </c>
      <c r="R282" s="1" t="str">
        <f t="shared" si="28"/>
        <v>GNT</v>
      </c>
      <c r="S282" s="1" t="str">
        <f t="shared" si="29"/>
        <v>GNT</v>
      </c>
      <c r="T282" s="1" t="str">
        <f t="shared" si="30"/>
        <v>BNB</v>
      </c>
    </row>
    <row r="283" spans="1:20" x14ac:dyDescent="0.25">
      <c r="A283" s="1" t="s">
        <v>117</v>
      </c>
      <c r="B283" s="1" t="s">
        <v>118</v>
      </c>
      <c r="C283" s="1">
        <f>RTD(progId,,"BINANCE",$B283,C$3)</f>
        <v>1.0050999999999999E-2</v>
      </c>
      <c r="D283" s="43">
        <f>RTD(progId,,"BINANCE",$B283,D$3)</f>
        <v>8.4129999999999996E-2</v>
      </c>
      <c r="E283" s="1">
        <f>RTD(progId,,"BINANCE",$B283,E$3)</f>
        <v>9.5000000000000005E-5</v>
      </c>
      <c r="F283" s="44">
        <f>RTD(progId,,"BINANCE",$B283,F$3)</f>
        <v>83797.77</v>
      </c>
      <c r="I283" s="20" t="s">
        <v>118</v>
      </c>
      <c r="J283" s="1">
        <f t="shared" si="26"/>
        <v>0</v>
      </c>
      <c r="K283" s="1">
        <f t="shared" si="26"/>
        <v>0</v>
      </c>
      <c r="L283" s="1">
        <f t="shared" si="26"/>
        <v>1</v>
      </c>
      <c r="M283" s="1">
        <f t="shared" si="26"/>
        <v>0</v>
      </c>
      <c r="N283" s="1">
        <f t="shared" si="27"/>
        <v>1</v>
      </c>
      <c r="O283" s="1" t="str">
        <f t="shared" si="28"/>
        <v/>
      </c>
      <c r="P283" s="1" t="str">
        <f t="shared" si="28"/>
        <v/>
      </c>
      <c r="Q283" s="1" t="str">
        <f t="shared" si="28"/>
        <v>WTC</v>
      </c>
      <c r="R283" s="1" t="str">
        <f t="shared" si="28"/>
        <v/>
      </c>
      <c r="S283" s="1" t="str">
        <f t="shared" si="29"/>
        <v>WTC</v>
      </c>
      <c r="T283" s="1" t="str">
        <f t="shared" si="30"/>
        <v>ETH</v>
      </c>
    </row>
    <row r="284" spans="1:20" x14ac:dyDescent="0.25">
      <c r="A284" s="1" t="s">
        <v>303</v>
      </c>
      <c r="B284" s="1" t="s">
        <v>304</v>
      </c>
      <c r="C284" s="1">
        <f>RTD(progId,,"BINANCE",$B284,C$3)</f>
        <v>1.57E-3</v>
      </c>
      <c r="D284" s="43">
        <f>RTD(progId,,"BINANCE",$B284,D$3)</f>
        <v>-1.8120000000000001E-2</v>
      </c>
      <c r="E284" s="1">
        <f>RTD(progId,,"BINANCE",$B284,E$3)</f>
        <v>2.2099999999999998E-5</v>
      </c>
      <c r="F284" s="44">
        <f>RTD(progId,,"BINANCE",$B284,F$3)</f>
        <v>55328</v>
      </c>
      <c r="I284" s="19" t="s">
        <v>304</v>
      </c>
      <c r="J284" s="1">
        <f t="shared" si="26"/>
        <v>0</v>
      </c>
      <c r="K284" s="1">
        <f t="shared" si="26"/>
        <v>0</v>
      </c>
      <c r="L284" s="1">
        <f t="shared" si="26"/>
        <v>1</v>
      </c>
      <c r="M284" s="1">
        <f t="shared" si="26"/>
        <v>0</v>
      </c>
      <c r="N284" s="1">
        <f t="shared" si="27"/>
        <v>1</v>
      </c>
      <c r="O284" s="1" t="str">
        <f t="shared" si="28"/>
        <v/>
      </c>
      <c r="P284" s="1" t="str">
        <f t="shared" si="28"/>
        <v/>
      </c>
      <c r="Q284" s="1" t="str">
        <f t="shared" si="28"/>
        <v>RDN</v>
      </c>
      <c r="R284" s="1" t="str">
        <f t="shared" si="28"/>
        <v/>
      </c>
      <c r="S284" s="1" t="str">
        <f t="shared" si="29"/>
        <v>RDN</v>
      </c>
      <c r="T284" s="1" t="str">
        <f t="shared" si="30"/>
        <v>ETH</v>
      </c>
    </row>
    <row r="285" spans="1:20" x14ac:dyDescent="0.25">
      <c r="A285" s="1" t="s">
        <v>597</v>
      </c>
      <c r="B285" s="1" t="s">
        <v>598</v>
      </c>
      <c r="C285" s="1">
        <f>RTD(progId,,"BINANCE",$B285,C$3)</f>
        <v>4.1310000000000001E-3</v>
      </c>
      <c r="D285" s="43">
        <f>RTD(progId,,"BINANCE",$B285,D$3)</f>
        <v>1.7090000000000001E-2</v>
      </c>
      <c r="E285" s="1">
        <f>RTD(progId,,"BINANCE",$B285,E$3)</f>
        <v>3.8999999999999999E-5</v>
      </c>
      <c r="F285" s="44">
        <f>RTD(progId,,"BINANCE",$B285,F$3)</f>
        <v>68527.520000000004</v>
      </c>
      <c r="I285" s="20" t="s">
        <v>598</v>
      </c>
      <c r="J285" s="1">
        <f t="shared" si="26"/>
        <v>0</v>
      </c>
      <c r="K285" s="1">
        <f t="shared" si="26"/>
        <v>0</v>
      </c>
      <c r="L285" s="1">
        <f t="shared" si="26"/>
        <v>1</v>
      </c>
      <c r="M285" s="1">
        <f t="shared" si="26"/>
        <v>0</v>
      </c>
      <c r="N285" s="1">
        <f t="shared" si="27"/>
        <v>1</v>
      </c>
      <c r="O285" s="1" t="str">
        <f t="shared" si="28"/>
        <v/>
      </c>
      <c r="P285" s="1" t="str">
        <f t="shared" si="28"/>
        <v/>
      </c>
      <c r="Q285" s="1" t="str">
        <f t="shared" si="28"/>
        <v>AE</v>
      </c>
      <c r="R285" s="1" t="str">
        <f t="shared" si="28"/>
        <v/>
      </c>
      <c r="S285" s="1" t="str">
        <f t="shared" si="29"/>
        <v>AE</v>
      </c>
      <c r="T285" s="1" t="str">
        <f t="shared" si="30"/>
        <v>ETH</v>
      </c>
    </row>
    <row r="286" spans="1:20" x14ac:dyDescent="0.25">
      <c r="A286" s="1" t="s">
        <v>651</v>
      </c>
      <c r="B286" s="1" t="s">
        <v>652</v>
      </c>
      <c r="C286" s="1">
        <f>RTD(progId,,"BINANCE",$B286,C$3)</f>
        <v>8.9700000000000002E-2</v>
      </c>
      <c r="D286" s="43">
        <f>RTD(progId,,"BINANCE",$B286,D$3)</f>
        <v>0.11824999999999999</v>
      </c>
      <c r="E286" s="1">
        <f>RTD(progId,,"BINANCE",$B286,E$3)</f>
        <v>1.1800000000000001E-3</v>
      </c>
      <c r="F286" s="44">
        <f>RTD(progId,,"BINANCE",$B286,F$3)</f>
        <v>77431.5</v>
      </c>
      <c r="I286" s="19" t="s">
        <v>652</v>
      </c>
      <c r="J286" s="1">
        <f t="shared" si="26"/>
        <v>0</v>
      </c>
      <c r="K286" s="1">
        <f t="shared" si="26"/>
        <v>0</v>
      </c>
      <c r="L286" s="1">
        <f t="shared" si="26"/>
        <v>0</v>
      </c>
      <c r="M286" s="1">
        <f t="shared" si="26"/>
        <v>1</v>
      </c>
      <c r="N286" s="1">
        <f t="shared" si="27"/>
        <v>1</v>
      </c>
      <c r="O286" s="1" t="str">
        <f t="shared" si="28"/>
        <v/>
      </c>
      <c r="P286" s="1" t="str">
        <f t="shared" si="28"/>
        <v/>
      </c>
      <c r="Q286" s="1" t="str">
        <f t="shared" si="28"/>
        <v/>
      </c>
      <c r="R286" s="1" t="str">
        <f t="shared" si="28"/>
        <v>WAN</v>
      </c>
      <c r="S286" s="1" t="str">
        <f t="shared" si="29"/>
        <v>WAN</v>
      </c>
      <c r="T286" s="1" t="str">
        <f t="shared" si="30"/>
        <v>BNB</v>
      </c>
    </row>
    <row r="287" spans="1:20" x14ac:dyDescent="0.25">
      <c r="A287" s="1" t="s">
        <v>739</v>
      </c>
      <c r="B287" s="1" t="s">
        <v>740</v>
      </c>
      <c r="C287" s="1">
        <f>RTD(progId,,"BINANCE",$B287,C$3)</f>
        <v>8.0499999999999999E-3</v>
      </c>
      <c r="D287" s="43">
        <f>RTD(progId,,"BINANCE",$B287,D$3)</f>
        <v>8.6779999999999996E-2</v>
      </c>
      <c r="E287" s="1">
        <f>RTD(progId,,"BINANCE",$B287,E$3)</f>
        <v>2.1000000000000001E-4</v>
      </c>
      <c r="F287" s="44">
        <f>RTD(progId,,"BINANCE",$B287,F$3)</f>
        <v>111432.1</v>
      </c>
      <c r="I287" s="20" t="s">
        <v>740</v>
      </c>
      <c r="J287" s="1">
        <f t="shared" si="26"/>
        <v>0</v>
      </c>
      <c r="K287" s="1">
        <f t="shared" si="26"/>
        <v>0</v>
      </c>
      <c r="L287" s="1">
        <f t="shared" si="26"/>
        <v>0</v>
      </c>
      <c r="M287" s="1">
        <f t="shared" si="26"/>
        <v>1</v>
      </c>
      <c r="N287" s="1">
        <f t="shared" si="27"/>
        <v>1</v>
      </c>
      <c r="O287" s="1" t="str">
        <f t="shared" si="28"/>
        <v/>
      </c>
      <c r="P287" s="1" t="str">
        <f t="shared" si="28"/>
        <v/>
      </c>
      <c r="Q287" s="1" t="str">
        <f t="shared" si="28"/>
        <v/>
      </c>
      <c r="R287" s="1" t="str">
        <f t="shared" si="28"/>
        <v>THETA</v>
      </c>
      <c r="S287" s="1" t="str">
        <f t="shared" si="29"/>
        <v>THETA</v>
      </c>
      <c r="T287" s="1" t="str">
        <f t="shared" si="30"/>
        <v>BNB</v>
      </c>
    </row>
    <row r="288" spans="1:20" x14ac:dyDescent="0.25">
      <c r="A288" s="1" t="s">
        <v>129</v>
      </c>
      <c r="B288" s="1" t="s">
        <v>130</v>
      </c>
      <c r="C288" s="1">
        <f>RTD(progId,,"BINANCE",$B288,C$3)</f>
        <v>1.3447000000000001E-2</v>
      </c>
      <c r="D288" s="43">
        <f>RTD(progId,,"BINANCE",$B288,D$3)</f>
        <v>4.0579999999999998E-2</v>
      </c>
      <c r="E288" s="1">
        <f>RTD(progId,,"BINANCE",$B288,E$3)</f>
        <v>6.4999999999999994E-5</v>
      </c>
      <c r="F288" s="44">
        <f>RTD(progId,,"BINANCE",$B288,F$3)</f>
        <v>62536.49</v>
      </c>
      <c r="I288" s="19" t="s">
        <v>130</v>
      </c>
      <c r="J288" s="1">
        <f t="shared" si="26"/>
        <v>0</v>
      </c>
      <c r="K288" s="1">
        <f t="shared" si="26"/>
        <v>0</v>
      </c>
      <c r="L288" s="1">
        <f t="shared" si="26"/>
        <v>1</v>
      </c>
      <c r="M288" s="1">
        <f t="shared" si="26"/>
        <v>0</v>
      </c>
      <c r="N288" s="1">
        <f t="shared" si="27"/>
        <v>1</v>
      </c>
      <c r="O288" s="1" t="str">
        <f t="shared" si="28"/>
        <v/>
      </c>
      <c r="P288" s="1" t="str">
        <f t="shared" si="28"/>
        <v/>
      </c>
      <c r="Q288" s="1" t="str">
        <f t="shared" si="28"/>
        <v>OMG</v>
      </c>
      <c r="R288" s="1" t="str">
        <f t="shared" si="28"/>
        <v/>
      </c>
      <c r="S288" s="1" t="str">
        <f t="shared" si="29"/>
        <v>OMG</v>
      </c>
      <c r="T288" s="1" t="str">
        <f t="shared" si="30"/>
        <v>ETH</v>
      </c>
    </row>
    <row r="289" spans="1:20" x14ac:dyDescent="0.25">
      <c r="A289" s="1" t="s">
        <v>767</v>
      </c>
      <c r="B289" s="1" t="s">
        <v>768</v>
      </c>
      <c r="C289" s="1">
        <f>RTD(progId,,"BINANCE",$B289,C$3)</f>
        <v>7.8799999999999995E-2</v>
      </c>
      <c r="D289" s="43">
        <f>RTD(progId,,"BINANCE",$B289,D$3)</f>
        <v>8.8900000000000003E-3</v>
      </c>
      <c r="E289" s="1">
        <f>RTD(progId,,"BINANCE",$B289,E$3)</f>
        <v>1.1999999999999999E-3</v>
      </c>
      <c r="F289" s="44">
        <f>RTD(progId,,"BINANCE",$B289,F$3)</f>
        <v>75060.39</v>
      </c>
      <c r="I289" s="20" t="s">
        <v>768</v>
      </c>
      <c r="J289" s="1">
        <f t="shared" si="26"/>
        <v>0</v>
      </c>
      <c r="K289" s="1">
        <f t="shared" si="26"/>
        <v>0</v>
      </c>
      <c r="L289" s="1">
        <f t="shared" si="26"/>
        <v>0</v>
      </c>
      <c r="M289" s="1">
        <f t="shared" si="26"/>
        <v>1</v>
      </c>
      <c r="N289" s="1">
        <f t="shared" si="27"/>
        <v>1</v>
      </c>
      <c r="O289" s="1" t="str">
        <f t="shared" si="28"/>
        <v/>
      </c>
      <c r="P289" s="1" t="str">
        <f t="shared" si="28"/>
        <v/>
      </c>
      <c r="Q289" s="1" t="str">
        <f t="shared" si="28"/>
        <v/>
      </c>
      <c r="R289" s="1" t="str">
        <f t="shared" si="28"/>
        <v>NXS</v>
      </c>
      <c r="S289" s="1" t="str">
        <f t="shared" si="29"/>
        <v>NXS</v>
      </c>
      <c r="T289" s="1" t="str">
        <f t="shared" si="30"/>
        <v>BNB</v>
      </c>
    </row>
    <row r="290" spans="1:20" x14ac:dyDescent="0.25">
      <c r="A290" s="1" t="s">
        <v>559</v>
      </c>
      <c r="B290" s="1" t="s">
        <v>560</v>
      </c>
      <c r="C290" s="1">
        <f>RTD(progId,,"BINANCE",$B290,C$3)</f>
        <v>3.7100000000000002E-3</v>
      </c>
      <c r="D290" s="43">
        <f>RTD(progId,,"BINANCE",$B290,D$3)</f>
        <v>-7.9759999999999998E-2</v>
      </c>
      <c r="E290" s="1">
        <f>RTD(progId,,"BINANCE",$B290,E$3)</f>
        <v>5.5999999999999999E-5</v>
      </c>
      <c r="F290" s="44">
        <f>RTD(progId,,"BINANCE",$B290,F$3)</f>
        <v>69603</v>
      </c>
      <c r="I290" s="19" t="s">
        <v>560</v>
      </c>
      <c r="J290" s="1">
        <f t="shared" si="26"/>
        <v>0</v>
      </c>
      <c r="K290" s="1">
        <f t="shared" si="26"/>
        <v>0</v>
      </c>
      <c r="L290" s="1">
        <f t="shared" si="26"/>
        <v>1</v>
      </c>
      <c r="M290" s="1">
        <f t="shared" si="26"/>
        <v>0</v>
      </c>
      <c r="N290" s="1">
        <f t="shared" si="27"/>
        <v>1</v>
      </c>
      <c r="O290" s="1" t="str">
        <f t="shared" si="28"/>
        <v/>
      </c>
      <c r="P290" s="1" t="str">
        <f t="shared" si="28"/>
        <v/>
      </c>
      <c r="Q290" s="1" t="str">
        <f t="shared" si="28"/>
        <v>PIVX</v>
      </c>
      <c r="R290" s="1" t="str">
        <f t="shared" si="28"/>
        <v/>
      </c>
      <c r="S290" s="1" t="str">
        <f t="shared" si="29"/>
        <v>PIVX</v>
      </c>
      <c r="T290" s="1" t="str">
        <f t="shared" si="30"/>
        <v>ETH</v>
      </c>
    </row>
    <row r="291" spans="1:20" x14ac:dyDescent="0.25">
      <c r="A291" s="1" t="s">
        <v>111</v>
      </c>
      <c r="B291" s="1" t="s">
        <v>112</v>
      </c>
      <c r="C291" s="1">
        <f>RTD(progId,,"BINANCE",$B291,C$3)</f>
        <v>1.2055E-3</v>
      </c>
      <c r="D291" s="43">
        <f>RTD(progId,,"BINANCE",$B291,D$3)</f>
        <v>-2.3210000000000001E-2</v>
      </c>
      <c r="E291" s="1">
        <f>RTD(progId,,"BINANCE",$B291,E$3)</f>
        <v>1.06E-5</v>
      </c>
      <c r="F291" s="44">
        <f>RTD(progId,,"BINANCE",$B291,F$3)</f>
        <v>69745</v>
      </c>
      <c r="I291" s="20" t="s">
        <v>112</v>
      </c>
      <c r="J291" s="1">
        <f t="shared" si="26"/>
        <v>0</v>
      </c>
      <c r="K291" s="1">
        <f t="shared" si="26"/>
        <v>0</v>
      </c>
      <c r="L291" s="1">
        <f t="shared" si="26"/>
        <v>1</v>
      </c>
      <c r="M291" s="1">
        <f t="shared" si="26"/>
        <v>0</v>
      </c>
      <c r="N291" s="1">
        <f t="shared" si="27"/>
        <v>1</v>
      </c>
      <c r="O291" s="1" t="str">
        <f t="shared" si="28"/>
        <v/>
      </c>
      <c r="P291" s="1" t="str">
        <f t="shared" si="28"/>
        <v/>
      </c>
      <c r="Q291" s="1" t="str">
        <f t="shared" si="28"/>
        <v>ICN</v>
      </c>
      <c r="R291" s="1" t="str">
        <f t="shared" si="28"/>
        <v/>
      </c>
      <c r="S291" s="1" t="str">
        <f t="shared" si="29"/>
        <v>ICN</v>
      </c>
      <c r="T291" s="1" t="str">
        <f t="shared" si="30"/>
        <v>ETH</v>
      </c>
    </row>
    <row r="292" spans="1:20" x14ac:dyDescent="0.25">
      <c r="A292" s="1" t="s">
        <v>581</v>
      </c>
      <c r="B292" s="1" t="s">
        <v>582</v>
      </c>
      <c r="C292" s="1">
        <f>RTD(progId,,"BINANCE",$B292,C$3)</f>
        <v>0.1188</v>
      </c>
      <c r="D292" s="43">
        <f>RTD(progId,,"BINANCE",$B292,D$3)</f>
        <v>6.25E-2</v>
      </c>
      <c r="E292" s="1">
        <f>RTD(progId,,"BINANCE",$B292,E$3)</f>
        <v>8.0000000000000004E-4</v>
      </c>
      <c r="F292" s="44">
        <f>RTD(progId,,"BINANCE",$B292,F$3)</f>
        <v>70763.960000000006</v>
      </c>
      <c r="I292" s="19" t="s">
        <v>582</v>
      </c>
      <c r="J292" s="1">
        <f t="shared" si="26"/>
        <v>0</v>
      </c>
      <c r="K292" s="1">
        <f t="shared" si="26"/>
        <v>0</v>
      </c>
      <c r="L292" s="1">
        <f t="shared" si="26"/>
        <v>0</v>
      </c>
      <c r="M292" s="1">
        <f t="shared" si="26"/>
        <v>1</v>
      </c>
      <c r="N292" s="1">
        <f t="shared" si="27"/>
        <v>1</v>
      </c>
      <c r="O292" s="1" t="str">
        <f t="shared" si="28"/>
        <v/>
      </c>
      <c r="P292" s="1" t="str">
        <f t="shared" si="28"/>
        <v/>
      </c>
      <c r="Q292" s="1" t="str">
        <f t="shared" si="28"/>
        <v/>
      </c>
      <c r="R292" s="1" t="str">
        <f t="shared" si="28"/>
        <v>NANO</v>
      </c>
      <c r="S292" s="1" t="str">
        <f t="shared" si="29"/>
        <v>NANO</v>
      </c>
      <c r="T292" s="1" t="str">
        <f t="shared" si="30"/>
        <v>BNB</v>
      </c>
    </row>
    <row r="293" spans="1:20" x14ac:dyDescent="0.25">
      <c r="A293" s="1" t="s">
        <v>253</v>
      </c>
      <c r="B293" s="1" t="s">
        <v>254</v>
      </c>
      <c r="C293" s="1">
        <f>RTD(progId,,"BINANCE",$B293,C$3)</f>
        <v>2.2049999999999999E-3</v>
      </c>
      <c r="D293" s="43">
        <f>RTD(progId,,"BINANCE",$B293,D$3)</f>
        <v>-1.4789999999999999E-2</v>
      </c>
      <c r="E293" s="1">
        <f>RTD(progId,,"BINANCE",$B293,E$3)</f>
        <v>2.5000000000000001E-5</v>
      </c>
      <c r="F293" s="44">
        <f>RTD(progId,,"BINANCE",$B293,F$3)</f>
        <v>61852.52</v>
      </c>
      <c r="I293" s="20" t="s">
        <v>254</v>
      </c>
      <c r="J293" s="1">
        <f t="shared" si="26"/>
        <v>0</v>
      </c>
      <c r="K293" s="1">
        <f t="shared" si="26"/>
        <v>0</v>
      </c>
      <c r="L293" s="1">
        <f t="shared" si="26"/>
        <v>1</v>
      </c>
      <c r="M293" s="1">
        <f t="shared" si="26"/>
        <v>0</v>
      </c>
      <c r="N293" s="1">
        <f t="shared" si="27"/>
        <v>1</v>
      </c>
      <c r="O293" s="1" t="str">
        <f t="shared" si="28"/>
        <v/>
      </c>
      <c r="P293" s="1" t="str">
        <f t="shared" si="28"/>
        <v/>
      </c>
      <c r="Q293" s="1" t="str">
        <f t="shared" si="28"/>
        <v>ARK</v>
      </c>
      <c r="R293" s="1" t="str">
        <f t="shared" si="28"/>
        <v/>
      </c>
      <c r="S293" s="1" t="str">
        <f t="shared" si="29"/>
        <v>ARK</v>
      </c>
      <c r="T293" s="1" t="str">
        <f t="shared" si="30"/>
        <v>ETH</v>
      </c>
    </row>
    <row r="294" spans="1:20" x14ac:dyDescent="0.25">
      <c r="A294" s="1" t="s">
        <v>629</v>
      </c>
      <c r="B294" s="1" t="s">
        <v>630</v>
      </c>
      <c r="C294" s="1">
        <f>RTD(progId,,"BINANCE",$B294,C$3)</f>
        <v>0.16980000000000001</v>
      </c>
      <c r="D294" s="43">
        <f>RTD(progId,,"BINANCE",$B294,D$3)</f>
        <v>5.806E-2</v>
      </c>
      <c r="E294" s="1">
        <f>RTD(progId,,"BINANCE",$B294,E$3)</f>
        <v>1.2999999999999999E-3</v>
      </c>
      <c r="F294" s="44">
        <f>RTD(progId,,"BINANCE",$B294,F$3)</f>
        <v>59171</v>
      </c>
      <c r="I294" s="19" t="s">
        <v>630</v>
      </c>
      <c r="J294" s="1">
        <f t="shared" si="26"/>
        <v>0</v>
      </c>
      <c r="K294" s="1">
        <f t="shared" si="26"/>
        <v>0</v>
      </c>
      <c r="L294" s="1">
        <f t="shared" si="26"/>
        <v>0</v>
      </c>
      <c r="M294" s="1">
        <f t="shared" si="26"/>
        <v>1</v>
      </c>
      <c r="N294" s="1">
        <f t="shared" si="27"/>
        <v>1</v>
      </c>
      <c r="O294" s="1" t="str">
        <f t="shared" si="28"/>
        <v/>
      </c>
      <c r="P294" s="1" t="str">
        <f t="shared" si="28"/>
        <v/>
      </c>
      <c r="Q294" s="1" t="str">
        <f t="shared" si="28"/>
        <v/>
      </c>
      <c r="R294" s="1" t="str">
        <f t="shared" si="28"/>
        <v>ONT</v>
      </c>
      <c r="S294" s="1" t="str">
        <f t="shared" si="29"/>
        <v>ONT</v>
      </c>
      <c r="T294" s="1" t="str">
        <f t="shared" si="30"/>
        <v>BNB</v>
      </c>
    </row>
    <row r="295" spans="1:20" x14ac:dyDescent="0.25">
      <c r="A295" s="1" t="s">
        <v>323</v>
      </c>
      <c r="B295" s="1" t="s">
        <v>324</v>
      </c>
      <c r="C295" s="1">
        <f>RTD(progId,,"BINANCE",$B295,C$3)</f>
        <v>1.3390000000000001E-2</v>
      </c>
      <c r="D295" s="43">
        <f>RTD(progId,,"BINANCE",$B295,D$3)</f>
        <v>5.4460000000000001E-2</v>
      </c>
      <c r="E295" s="1">
        <f>RTD(progId,,"BINANCE",$B295,E$3)</f>
        <v>2.5999999999999998E-4</v>
      </c>
      <c r="F295" s="44">
        <f>RTD(progId,,"BINANCE",$B295,F$3)</f>
        <v>89264.9</v>
      </c>
      <c r="I295" s="20" t="s">
        <v>324</v>
      </c>
      <c r="J295" s="1">
        <f t="shared" ref="J295:M326" si="31">IF(ISERROR(FIND(J$5,$I295)), 0,1)</f>
        <v>0</v>
      </c>
      <c r="K295" s="1">
        <f t="shared" si="31"/>
        <v>0</v>
      </c>
      <c r="L295" s="1">
        <f t="shared" si="31"/>
        <v>0</v>
      </c>
      <c r="M295" s="1">
        <f t="shared" si="31"/>
        <v>1</v>
      </c>
      <c r="N295" s="1">
        <f t="shared" si="27"/>
        <v>1</v>
      </c>
      <c r="O295" s="1" t="str">
        <f t="shared" ref="O295:R326" si="32">IF(LEN(SUBSTITUTE($I295,O$5,""))&lt;LEN($I295),SUBSTITUTE($I295,O$5,""),"")</f>
        <v/>
      </c>
      <c r="P295" s="1" t="str">
        <f t="shared" si="32"/>
        <v/>
      </c>
      <c r="Q295" s="1" t="str">
        <f t="shared" si="32"/>
        <v/>
      </c>
      <c r="R295" s="1" t="str">
        <f t="shared" si="32"/>
        <v>AMB</v>
      </c>
      <c r="S295" s="1" t="str">
        <f t="shared" si="29"/>
        <v>AMB</v>
      </c>
      <c r="T295" s="1" t="str">
        <f t="shared" si="30"/>
        <v>BNB</v>
      </c>
    </row>
    <row r="296" spans="1:20" x14ac:dyDescent="0.25">
      <c r="A296" s="1" t="s">
        <v>311</v>
      </c>
      <c r="B296" s="1" t="s">
        <v>312</v>
      </c>
      <c r="C296" s="1">
        <f>RTD(progId,,"BINANCE",$B296,C$3)</f>
        <v>4.3099999999999996E-3</v>
      </c>
      <c r="D296" s="43">
        <f>RTD(progId,,"BINANCE",$B296,D$3)</f>
        <v>7.0600000000000003E-3</v>
      </c>
      <c r="E296" s="1">
        <f>RTD(progId,,"BINANCE",$B296,E$3)</f>
        <v>5.0000000000000002E-5</v>
      </c>
      <c r="F296" s="44">
        <f>RTD(progId,,"BINANCE",$B296,F$3)</f>
        <v>55074.3</v>
      </c>
      <c r="I296" s="19" t="s">
        <v>312</v>
      </c>
      <c r="J296" s="1">
        <f t="shared" si="31"/>
        <v>0</v>
      </c>
      <c r="K296" s="1">
        <f t="shared" si="31"/>
        <v>0</v>
      </c>
      <c r="L296" s="1">
        <f t="shared" si="31"/>
        <v>0</v>
      </c>
      <c r="M296" s="1">
        <f t="shared" si="31"/>
        <v>1</v>
      </c>
      <c r="N296" s="1">
        <f t="shared" si="27"/>
        <v>1</v>
      </c>
      <c r="O296" s="1" t="str">
        <f t="shared" si="32"/>
        <v/>
      </c>
      <c r="P296" s="1" t="str">
        <f t="shared" si="32"/>
        <v/>
      </c>
      <c r="Q296" s="1" t="str">
        <f t="shared" si="32"/>
        <v/>
      </c>
      <c r="R296" s="1" t="str">
        <f t="shared" si="32"/>
        <v>DLT</v>
      </c>
      <c r="S296" s="1" t="str">
        <f t="shared" si="29"/>
        <v>DLT</v>
      </c>
      <c r="T296" s="1" t="str">
        <f t="shared" si="30"/>
        <v>BNB</v>
      </c>
    </row>
    <row r="297" spans="1:20" x14ac:dyDescent="0.25">
      <c r="A297" s="1" t="s">
        <v>497</v>
      </c>
      <c r="B297" s="1" t="s">
        <v>498</v>
      </c>
      <c r="C297" s="1">
        <f>RTD(progId,,"BINANCE",$B297,C$3)</f>
        <v>4.5830000000000003E-2</v>
      </c>
      <c r="D297" s="43">
        <f>RTD(progId,,"BINANCE",$B297,D$3)</f>
        <v>7.1529999999999996E-2</v>
      </c>
      <c r="E297" s="1">
        <f>RTD(progId,,"BINANCE",$B297,E$3)</f>
        <v>5.4000000000000001E-4</v>
      </c>
      <c r="F297" s="44">
        <f>RTD(progId,,"BINANCE",$B297,F$3)</f>
        <v>62146.21</v>
      </c>
      <c r="I297" s="20" t="s">
        <v>498</v>
      </c>
      <c r="J297" s="1">
        <f t="shared" si="31"/>
        <v>0</v>
      </c>
      <c r="K297" s="1">
        <f t="shared" si="31"/>
        <v>0</v>
      </c>
      <c r="L297" s="1">
        <f t="shared" si="31"/>
        <v>0</v>
      </c>
      <c r="M297" s="1">
        <f t="shared" si="31"/>
        <v>1</v>
      </c>
      <c r="N297" s="1">
        <f t="shared" si="27"/>
        <v>1</v>
      </c>
      <c r="O297" s="1" t="str">
        <f t="shared" si="32"/>
        <v/>
      </c>
      <c r="P297" s="1" t="str">
        <f t="shared" si="32"/>
        <v/>
      </c>
      <c r="Q297" s="1" t="str">
        <f t="shared" si="32"/>
        <v/>
      </c>
      <c r="R297" s="1" t="str">
        <f t="shared" si="32"/>
        <v>AION</v>
      </c>
      <c r="S297" s="1" t="str">
        <f t="shared" si="29"/>
        <v>AION</v>
      </c>
      <c r="T297" s="1" t="str">
        <f t="shared" si="30"/>
        <v>BNB</v>
      </c>
    </row>
    <row r="298" spans="1:20" x14ac:dyDescent="0.25">
      <c r="A298" s="1" t="s">
        <v>417</v>
      </c>
      <c r="B298" s="1" t="s">
        <v>418</v>
      </c>
      <c r="C298" s="1">
        <f>RTD(progId,,"BINANCE",$B298,C$3)</f>
        <v>2.1690000000000001E-2</v>
      </c>
      <c r="D298" s="43">
        <f>RTD(progId,,"BINANCE",$B298,D$3)</f>
        <v>2.3810000000000001E-2</v>
      </c>
      <c r="E298" s="1">
        <f>RTD(progId,,"BINANCE",$B298,E$3)</f>
        <v>4.2999999999999999E-4</v>
      </c>
      <c r="F298" s="44">
        <f>RTD(progId,,"BINANCE",$B298,F$3)</f>
        <v>58358.73</v>
      </c>
      <c r="I298" s="19" t="s">
        <v>418</v>
      </c>
      <c r="J298" s="1">
        <f t="shared" si="31"/>
        <v>0</v>
      </c>
      <c r="K298" s="1">
        <f t="shared" si="31"/>
        <v>0</v>
      </c>
      <c r="L298" s="1">
        <f t="shared" si="31"/>
        <v>0</v>
      </c>
      <c r="M298" s="1">
        <f t="shared" si="31"/>
        <v>1</v>
      </c>
      <c r="N298" s="1">
        <f t="shared" si="27"/>
        <v>1</v>
      </c>
      <c r="O298" s="1" t="str">
        <f t="shared" si="32"/>
        <v/>
      </c>
      <c r="P298" s="1" t="str">
        <f t="shared" si="32"/>
        <v/>
      </c>
      <c r="Q298" s="1" t="str">
        <f t="shared" si="32"/>
        <v/>
      </c>
      <c r="R298" s="1" t="str">
        <f t="shared" si="32"/>
        <v>ADX</v>
      </c>
      <c r="S298" s="1" t="str">
        <f t="shared" si="29"/>
        <v>ADX</v>
      </c>
      <c r="T298" s="1" t="str">
        <f t="shared" si="30"/>
        <v>BNB</v>
      </c>
    </row>
    <row r="299" spans="1:20" x14ac:dyDescent="0.25">
      <c r="A299" s="1" t="s">
        <v>137</v>
      </c>
      <c r="B299" s="1" t="s">
        <v>138</v>
      </c>
      <c r="C299" s="1">
        <f>RTD(progId,,"BINANCE",$B299,C$3)</f>
        <v>5.0010000000000002E-3</v>
      </c>
      <c r="D299" s="43">
        <f>RTD(progId,,"BINANCE",$B299,D$3)</f>
        <v>-4.9520000000000002E-2</v>
      </c>
      <c r="E299" s="1">
        <f>RTD(progId,,"BINANCE",$B299,E$3)</f>
        <v>3.4E-5</v>
      </c>
      <c r="F299" s="44">
        <f>RTD(progId,,"BINANCE",$B299,F$3)</f>
        <v>46955.25</v>
      </c>
      <c r="I299" s="20" t="s">
        <v>138</v>
      </c>
      <c r="J299" s="1">
        <f t="shared" si="31"/>
        <v>0</v>
      </c>
      <c r="K299" s="1">
        <f t="shared" si="31"/>
        <v>0</v>
      </c>
      <c r="L299" s="1">
        <f t="shared" si="31"/>
        <v>1</v>
      </c>
      <c r="M299" s="1">
        <f t="shared" si="31"/>
        <v>0</v>
      </c>
      <c r="N299" s="1">
        <f t="shared" si="27"/>
        <v>1</v>
      </c>
      <c r="O299" s="1" t="str">
        <f t="shared" si="32"/>
        <v/>
      </c>
      <c r="P299" s="1" t="str">
        <f t="shared" si="32"/>
        <v/>
      </c>
      <c r="Q299" s="1" t="str">
        <f t="shared" si="32"/>
        <v>STRAT</v>
      </c>
      <c r="R299" s="1" t="str">
        <f t="shared" si="32"/>
        <v/>
      </c>
      <c r="S299" s="1" t="str">
        <f t="shared" si="29"/>
        <v>STRAT</v>
      </c>
      <c r="T299" s="1" t="str">
        <f t="shared" si="30"/>
        <v>ETH</v>
      </c>
    </row>
    <row r="300" spans="1:20" x14ac:dyDescent="0.25">
      <c r="A300" s="1" t="s">
        <v>271</v>
      </c>
      <c r="B300" s="1" t="s">
        <v>272</v>
      </c>
      <c r="C300" s="1">
        <f>RTD(progId,,"BINANCE",$B300,C$3)</f>
        <v>1.0009999999999999E-3</v>
      </c>
      <c r="D300" s="43">
        <f>RTD(progId,,"BINANCE",$B300,D$3)</f>
        <v>-6.9870000000000002E-2</v>
      </c>
      <c r="E300" s="1">
        <f>RTD(progId,,"BINANCE",$B300,E$3)</f>
        <v>6.7000000000000002E-6</v>
      </c>
      <c r="F300" s="44">
        <f>RTD(progId,,"BINANCE",$B300,F$3)</f>
        <v>53333</v>
      </c>
      <c r="I300" s="19" t="s">
        <v>272</v>
      </c>
      <c r="J300" s="1">
        <f t="shared" si="31"/>
        <v>0</v>
      </c>
      <c r="K300" s="1">
        <f t="shared" si="31"/>
        <v>0</v>
      </c>
      <c r="L300" s="1">
        <f t="shared" si="31"/>
        <v>1</v>
      </c>
      <c r="M300" s="1">
        <f t="shared" si="31"/>
        <v>0</v>
      </c>
      <c r="N300" s="1">
        <f t="shared" si="27"/>
        <v>1</v>
      </c>
      <c r="O300" s="1" t="str">
        <f t="shared" si="32"/>
        <v/>
      </c>
      <c r="P300" s="1" t="str">
        <f t="shared" si="32"/>
        <v/>
      </c>
      <c r="Q300" s="1" t="str">
        <f t="shared" si="32"/>
        <v>STORJ</v>
      </c>
      <c r="R300" s="1" t="str">
        <f t="shared" si="32"/>
        <v/>
      </c>
      <c r="S300" s="1" t="str">
        <f t="shared" si="29"/>
        <v>STORJ</v>
      </c>
      <c r="T300" s="1" t="str">
        <f t="shared" si="30"/>
        <v>ETH</v>
      </c>
    </row>
    <row r="301" spans="1:20" x14ac:dyDescent="0.25">
      <c r="A301" s="1" t="s">
        <v>279</v>
      </c>
      <c r="B301" s="1" t="s">
        <v>280</v>
      </c>
      <c r="C301" s="1">
        <f>RTD(progId,,"BINANCE",$B301,C$3)</f>
        <v>1.7610000000000001E-2</v>
      </c>
      <c r="D301" s="43">
        <f>RTD(progId,,"BINANCE",$B301,D$3)</f>
        <v>6.3579999999999998E-2</v>
      </c>
      <c r="E301" s="1">
        <f>RTD(progId,,"BINANCE",$B301,E$3)</f>
        <v>1.4999999999999999E-4</v>
      </c>
      <c r="F301" s="44">
        <f>RTD(progId,,"BINANCE",$B301,F$3)</f>
        <v>46858.2</v>
      </c>
      <c r="I301" s="20" t="s">
        <v>280</v>
      </c>
      <c r="J301" s="1">
        <f t="shared" si="31"/>
        <v>0</v>
      </c>
      <c r="K301" s="1">
        <f t="shared" si="31"/>
        <v>0</v>
      </c>
      <c r="L301" s="1">
        <f t="shared" si="31"/>
        <v>0</v>
      </c>
      <c r="M301" s="1">
        <f t="shared" si="31"/>
        <v>1</v>
      </c>
      <c r="N301" s="1">
        <f t="shared" si="27"/>
        <v>1</v>
      </c>
      <c r="O301" s="1" t="str">
        <f t="shared" si="32"/>
        <v/>
      </c>
      <c r="P301" s="1" t="str">
        <f t="shared" si="32"/>
        <v/>
      </c>
      <c r="Q301" s="1" t="str">
        <f t="shared" si="32"/>
        <v/>
      </c>
      <c r="R301" s="1" t="str">
        <f t="shared" si="32"/>
        <v>POWR</v>
      </c>
      <c r="S301" s="1" t="str">
        <f t="shared" si="29"/>
        <v>POWR</v>
      </c>
      <c r="T301" s="1" t="str">
        <f t="shared" si="30"/>
        <v>BNB</v>
      </c>
    </row>
    <row r="302" spans="1:20" x14ac:dyDescent="0.25">
      <c r="A302" s="1" t="s">
        <v>677</v>
      </c>
      <c r="B302" s="1" t="s">
        <v>678</v>
      </c>
      <c r="C302" s="1">
        <f>RTD(progId,,"BINANCE",$B302,C$3)</f>
        <v>3.6640000000000002E-4</v>
      </c>
      <c r="D302" s="43">
        <f>RTD(progId,,"BINANCE",$B302,D$3)</f>
        <v>-8.1099999999999992E-3</v>
      </c>
      <c r="E302" s="1">
        <f>RTD(progId,,"BINANCE",$B302,E$3)</f>
        <v>1.7E-6</v>
      </c>
      <c r="F302" s="44">
        <f>RTD(progId,,"BINANCE",$B302,F$3)</f>
        <v>53760.3</v>
      </c>
      <c r="I302" s="19" t="s">
        <v>678</v>
      </c>
      <c r="J302" s="1">
        <f t="shared" si="31"/>
        <v>1</v>
      </c>
      <c r="K302" s="1">
        <f t="shared" si="31"/>
        <v>0</v>
      </c>
      <c r="L302" s="1">
        <f t="shared" si="31"/>
        <v>0</v>
      </c>
      <c r="M302" s="1">
        <f t="shared" si="31"/>
        <v>0</v>
      </c>
      <c r="N302" s="1">
        <f t="shared" si="27"/>
        <v>1</v>
      </c>
      <c r="O302" s="1" t="str">
        <f t="shared" si="32"/>
        <v>CLOAK</v>
      </c>
      <c r="P302" s="1" t="str">
        <f t="shared" si="32"/>
        <v/>
      </c>
      <c r="Q302" s="1" t="str">
        <f t="shared" si="32"/>
        <v/>
      </c>
      <c r="R302" s="1" t="str">
        <f t="shared" si="32"/>
        <v/>
      </c>
      <c r="S302" s="1" t="str">
        <f t="shared" si="29"/>
        <v>CLOAK</v>
      </c>
      <c r="T302" s="1" t="str">
        <f t="shared" si="30"/>
        <v>BTC</v>
      </c>
    </row>
    <row r="303" spans="1:20" x14ac:dyDescent="0.25">
      <c r="A303" s="1" t="s">
        <v>355</v>
      </c>
      <c r="B303" s="1" t="s">
        <v>356</v>
      </c>
      <c r="C303" s="1">
        <f>RTD(progId,,"BINANCE",$B303,C$3)</f>
        <v>3.2830000000000001E-4</v>
      </c>
      <c r="D303" s="43">
        <f>RTD(progId,,"BINANCE",$B303,D$3)</f>
        <v>2.648E-2</v>
      </c>
      <c r="E303" s="1">
        <f>RTD(progId,,"BINANCE",$B303,E$3)</f>
        <v>1.1999999999999999E-6</v>
      </c>
      <c r="F303" s="44">
        <f>RTD(progId,,"BINANCE",$B303,F$3)</f>
        <v>43876.02</v>
      </c>
      <c r="I303" s="20" t="s">
        <v>356</v>
      </c>
      <c r="J303" s="1">
        <f t="shared" si="31"/>
        <v>1</v>
      </c>
      <c r="K303" s="1">
        <f t="shared" si="31"/>
        <v>0</v>
      </c>
      <c r="L303" s="1">
        <f t="shared" si="31"/>
        <v>0</v>
      </c>
      <c r="M303" s="1">
        <f t="shared" si="31"/>
        <v>0</v>
      </c>
      <c r="N303" s="1">
        <f t="shared" si="27"/>
        <v>1</v>
      </c>
      <c r="O303" s="1" t="str">
        <f t="shared" si="32"/>
        <v>GXS</v>
      </c>
      <c r="P303" s="1" t="str">
        <f t="shared" si="32"/>
        <v/>
      </c>
      <c r="Q303" s="1" t="str">
        <f t="shared" si="32"/>
        <v/>
      </c>
      <c r="R303" s="1" t="str">
        <f t="shared" si="32"/>
        <v/>
      </c>
      <c r="S303" s="1" t="str">
        <f t="shared" si="29"/>
        <v>GXS</v>
      </c>
      <c r="T303" s="1" t="str">
        <f t="shared" si="30"/>
        <v>BTC</v>
      </c>
    </row>
    <row r="304" spans="1:20" x14ac:dyDescent="0.25">
      <c r="A304" s="1" t="s">
        <v>519</v>
      </c>
      <c r="B304" s="1" t="s">
        <v>520</v>
      </c>
      <c r="C304" s="1">
        <f>RTD(progId,,"BINANCE",$B304,C$3)</f>
        <v>3.9580000000000003E-4</v>
      </c>
      <c r="D304" s="43">
        <f>RTD(progId,,"BINANCE",$B304,D$3)</f>
        <v>-3.1609999999999999E-2</v>
      </c>
      <c r="E304" s="1">
        <f>RTD(progId,,"BINANCE",$B304,E$3)</f>
        <v>5.0000000000000004E-6</v>
      </c>
      <c r="F304" s="44">
        <f>RTD(progId,,"BINANCE",$B304,F$3)</f>
        <v>40270</v>
      </c>
      <c r="I304" s="19" t="s">
        <v>520</v>
      </c>
      <c r="J304" s="1">
        <f t="shared" si="31"/>
        <v>0</v>
      </c>
      <c r="K304" s="1">
        <f t="shared" si="31"/>
        <v>0</v>
      </c>
      <c r="L304" s="1">
        <f t="shared" si="31"/>
        <v>1</v>
      </c>
      <c r="M304" s="1">
        <f t="shared" si="31"/>
        <v>0</v>
      </c>
      <c r="N304" s="1">
        <f t="shared" si="27"/>
        <v>1</v>
      </c>
      <c r="O304" s="1" t="str">
        <f t="shared" si="32"/>
        <v/>
      </c>
      <c r="P304" s="1" t="str">
        <f t="shared" si="32"/>
        <v/>
      </c>
      <c r="Q304" s="1" t="str">
        <f t="shared" si="32"/>
        <v>WINGS</v>
      </c>
      <c r="R304" s="1" t="str">
        <f t="shared" si="32"/>
        <v/>
      </c>
      <c r="S304" s="1" t="str">
        <f t="shared" si="29"/>
        <v>WINGS</v>
      </c>
      <c r="T304" s="1" t="str">
        <f t="shared" si="30"/>
        <v>ETH</v>
      </c>
    </row>
    <row r="305" spans="1:20" x14ac:dyDescent="0.25">
      <c r="A305" s="1" t="s">
        <v>327</v>
      </c>
      <c r="B305" s="1" t="s">
        <v>328</v>
      </c>
      <c r="C305" s="1">
        <f>RTD(progId,,"BINANCE",$B305,C$3)</f>
        <v>733.65</v>
      </c>
      <c r="D305" s="43">
        <f>RTD(progId,,"BINANCE",$B305,D$3)</f>
        <v>3.4360000000000002E-2</v>
      </c>
      <c r="E305" s="1">
        <f>RTD(progId,,"BINANCE",$B305,E$3)</f>
        <v>1</v>
      </c>
      <c r="F305" s="44">
        <f>RTD(progId,,"BINANCE",$B305,F$3)</f>
        <v>51965.693520000001</v>
      </c>
      <c r="I305" s="20" t="s">
        <v>328</v>
      </c>
      <c r="J305" s="1">
        <f t="shared" si="31"/>
        <v>0</v>
      </c>
      <c r="K305" s="1">
        <f t="shared" si="31"/>
        <v>1</v>
      </c>
      <c r="L305" s="1">
        <f t="shared" si="31"/>
        <v>0</v>
      </c>
      <c r="M305" s="1">
        <f t="shared" si="31"/>
        <v>0</v>
      </c>
      <c r="N305" s="1">
        <f t="shared" si="27"/>
        <v>1</v>
      </c>
      <c r="O305" s="1" t="str">
        <f t="shared" si="32"/>
        <v/>
      </c>
      <c r="P305" s="1" t="str">
        <f t="shared" si="32"/>
        <v>BCC</v>
      </c>
      <c r="Q305" s="1" t="str">
        <f t="shared" si="32"/>
        <v/>
      </c>
      <c r="R305" s="1" t="str">
        <f t="shared" si="32"/>
        <v/>
      </c>
      <c r="S305" s="1" t="str">
        <f t="shared" si="29"/>
        <v>BCC</v>
      </c>
      <c r="T305" s="1" t="str">
        <f t="shared" si="30"/>
        <v>USDT</v>
      </c>
    </row>
    <row r="306" spans="1:20" x14ac:dyDescent="0.25">
      <c r="A306" s="1" t="s">
        <v>593</v>
      </c>
      <c r="B306" s="1" t="s">
        <v>594</v>
      </c>
      <c r="C306" s="1">
        <f>RTD(progId,,"BINANCE",$B306,C$3)</f>
        <v>1.6049999999999998E-2</v>
      </c>
      <c r="D306" s="43">
        <f>RTD(progId,,"BINANCE",$B306,D$3)</f>
        <v>4.7100000000000003E-2</v>
      </c>
      <c r="E306" s="1">
        <f>RTD(progId,,"BINANCE",$B306,E$3)</f>
        <v>2.7E-4</v>
      </c>
      <c r="F306" s="44">
        <f>RTD(progId,,"BINANCE",$B306,F$3)</f>
        <v>39478</v>
      </c>
      <c r="I306" s="19" t="s">
        <v>594</v>
      </c>
      <c r="J306" s="1">
        <f t="shared" si="31"/>
        <v>0</v>
      </c>
      <c r="K306" s="1">
        <f t="shared" si="31"/>
        <v>0</v>
      </c>
      <c r="L306" s="1">
        <f t="shared" si="31"/>
        <v>0</v>
      </c>
      <c r="M306" s="1">
        <f t="shared" si="31"/>
        <v>1</v>
      </c>
      <c r="N306" s="1">
        <f t="shared" si="27"/>
        <v>1</v>
      </c>
      <c r="O306" s="1" t="str">
        <f t="shared" si="32"/>
        <v/>
      </c>
      <c r="P306" s="1" t="str">
        <f t="shared" si="32"/>
        <v/>
      </c>
      <c r="Q306" s="1" t="str">
        <f t="shared" si="32"/>
        <v/>
      </c>
      <c r="R306" s="1" t="str">
        <f t="shared" si="32"/>
        <v>BLZ</v>
      </c>
      <c r="S306" s="1" t="str">
        <f t="shared" si="29"/>
        <v>BLZ</v>
      </c>
      <c r="T306" s="1" t="str">
        <f t="shared" si="30"/>
        <v>BNB</v>
      </c>
    </row>
    <row r="307" spans="1:20" x14ac:dyDescent="0.25">
      <c r="A307" s="1" t="s">
        <v>549</v>
      </c>
      <c r="B307" s="1" t="s">
        <v>550</v>
      </c>
      <c r="C307" s="1">
        <f>RTD(progId,,"BINANCE",$B307,C$3)</f>
        <v>1.101E-3</v>
      </c>
      <c r="D307" s="43">
        <f>RTD(progId,,"BINANCE",$B307,D$3)</f>
        <v>-1.9539999999999998E-2</v>
      </c>
      <c r="E307" s="1">
        <f>RTD(progId,,"BINANCE",$B307,E$3)</f>
        <v>1.2E-5</v>
      </c>
      <c r="F307" s="44">
        <f>RTD(progId,,"BINANCE",$B307,F$3)</f>
        <v>41593.18</v>
      </c>
      <c r="I307" s="20" t="s">
        <v>550</v>
      </c>
      <c r="J307" s="1">
        <f t="shared" si="31"/>
        <v>0</v>
      </c>
      <c r="K307" s="1">
        <f t="shared" si="31"/>
        <v>0</v>
      </c>
      <c r="L307" s="1">
        <f t="shared" si="31"/>
        <v>1</v>
      </c>
      <c r="M307" s="1">
        <f t="shared" si="31"/>
        <v>0</v>
      </c>
      <c r="N307" s="1">
        <f t="shared" si="27"/>
        <v>1</v>
      </c>
      <c r="O307" s="1" t="str">
        <f t="shared" si="32"/>
        <v/>
      </c>
      <c r="P307" s="1" t="str">
        <f t="shared" si="32"/>
        <v/>
      </c>
      <c r="Q307" s="1" t="str">
        <f t="shared" si="32"/>
        <v>RLC</v>
      </c>
      <c r="R307" s="1" t="str">
        <f t="shared" si="32"/>
        <v/>
      </c>
      <c r="S307" s="1" t="str">
        <f t="shared" si="29"/>
        <v>RLC</v>
      </c>
      <c r="T307" s="1" t="str">
        <f t="shared" si="30"/>
        <v>ETH</v>
      </c>
    </row>
    <row r="308" spans="1:20" x14ac:dyDescent="0.25">
      <c r="A308" s="1" t="s">
        <v>573</v>
      </c>
      <c r="B308" s="1" t="s">
        <v>574</v>
      </c>
      <c r="C308" s="1">
        <f>RTD(progId,,"BINANCE",$B308,C$3)</f>
        <v>2.8700000000000002E-3</v>
      </c>
      <c r="D308" s="43">
        <f>RTD(progId,,"BINANCE",$B308,D$3)</f>
        <v>3.7569999999999999E-2</v>
      </c>
      <c r="E308" s="1">
        <f>RTD(progId,,"BINANCE",$B308,E$3)</f>
        <v>2.5999999999999998E-5</v>
      </c>
      <c r="F308" s="44">
        <f>RTD(progId,,"BINANCE",$B308,F$3)</f>
        <v>41778.019999999997</v>
      </c>
      <c r="I308" s="19" t="s">
        <v>574</v>
      </c>
      <c r="J308" s="1">
        <f t="shared" si="31"/>
        <v>0</v>
      </c>
      <c r="K308" s="1">
        <f t="shared" si="31"/>
        <v>0</v>
      </c>
      <c r="L308" s="1">
        <f t="shared" si="31"/>
        <v>1</v>
      </c>
      <c r="M308" s="1">
        <f t="shared" si="31"/>
        <v>0</v>
      </c>
      <c r="N308" s="1">
        <f t="shared" si="27"/>
        <v>1</v>
      </c>
      <c r="O308" s="1" t="str">
        <f t="shared" si="32"/>
        <v/>
      </c>
      <c r="P308" s="1" t="str">
        <f t="shared" si="32"/>
        <v/>
      </c>
      <c r="Q308" s="1" t="str">
        <f t="shared" si="32"/>
        <v>STEEM</v>
      </c>
      <c r="R308" s="1" t="str">
        <f t="shared" si="32"/>
        <v/>
      </c>
      <c r="S308" s="1" t="str">
        <f t="shared" si="29"/>
        <v>STEEM</v>
      </c>
      <c r="T308" s="1" t="str">
        <f t="shared" si="30"/>
        <v>ETH</v>
      </c>
    </row>
    <row r="309" spans="1:20" x14ac:dyDescent="0.25">
      <c r="A309" s="1" t="s">
        <v>541</v>
      </c>
      <c r="B309" s="1" t="s">
        <v>542</v>
      </c>
      <c r="C309" s="1">
        <f>RTD(progId,,"BINANCE",$B309,C$3)</f>
        <v>9.2200000000000008E-3</v>
      </c>
      <c r="D309" s="43">
        <f>RTD(progId,,"BINANCE",$B309,D$3)</f>
        <v>4.4589999999999998E-2</v>
      </c>
      <c r="E309" s="1">
        <f>RTD(progId,,"BINANCE",$B309,E$3)</f>
        <v>1.3999999999999999E-4</v>
      </c>
      <c r="F309" s="44">
        <f>RTD(progId,,"BINANCE",$B309,F$3)</f>
        <v>48185.9</v>
      </c>
      <c r="I309" s="20" t="s">
        <v>542</v>
      </c>
      <c r="J309" s="1">
        <f t="shared" si="31"/>
        <v>0</v>
      </c>
      <c r="K309" s="1">
        <f t="shared" si="31"/>
        <v>0</v>
      </c>
      <c r="L309" s="1">
        <f t="shared" si="31"/>
        <v>0</v>
      </c>
      <c r="M309" s="1">
        <f t="shared" si="31"/>
        <v>1</v>
      </c>
      <c r="N309" s="1">
        <f t="shared" si="27"/>
        <v>1</v>
      </c>
      <c r="O309" s="1" t="str">
        <f t="shared" si="32"/>
        <v/>
      </c>
      <c r="P309" s="1" t="str">
        <f t="shared" si="32"/>
        <v/>
      </c>
      <c r="Q309" s="1" t="str">
        <f t="shared" si="32"/>
        <v/>
      </c>
      <c r="R309" s="1" t="str">
        <f t="shared" si="32"/>
        <v>APPC</v>
      </c>
      <c r="S309" s="1" t="str">
        <f t="shared" si="29"/>
        <v>APPC</v>
      </c>
      <c r="T309" s="1" t="str">
        <f t="shared" si="30"/>
        <v>BNB</v>
      </c>
    </row>
    <row r="310" spans="1:20" x14ac:dyDescent="0.25">
      <c r="A310" s="1" t="s">
        <v>100</v>
      </c>
      <c r="B310" s="1" t="s">
        <v>101</v>
      </c>
      <c r="C310" s="1">
        <f>RTD(progId,,"BINANCE",$B310,C$3)</f>
        <v>7469.17</v>
      </c>
      <c r="D310" s="43">
        <f>RTD(progId,,"BINANCE",$B310,D$3)</f>
        <v>1.737E-2</v>
      </c>
      <c r="E310" s="1">
        <f>RTD(progId,,"BINANCE",$B310,E$3)</f>
        <v>0.83</v>
      </c>
      <c r="F310" s="44">
        <f>RTD(progId,,"BINANCE",$B310,F$3)</f>
        <v>42427.003079000002</v>
      </c>
      <c r="I310" s="19" t="s">
        <v>101</v>
      </c>
      <c r="J310" s="1">
        <f t="shared" si="31"/>
        <v>1</v>
      </c>
      <c r="K310" s="1">
        <f t="shared" si="31"/>
        <v>1</v>
      </c>
      <c r="L310" s="1">
        <f t="shared" si="31"/>
        <v>0</v>
      </c>
      <c r="M310" s="1">
        <f t="shared" si="31"/>
        <v>0</v>
      </c>
      <c r="N310" s="1">
        <f t="shared" si="27"/>
        <v>2</v>
      </c>
      <c r="O310" s="1" t="str">
        <f t="shared" si="32"/>
        <v>USDT</v>
      </c>
      <c r="P310" s="1" t="str">
        <f t="shared" si="32"/>
        <v>BTC</v>
      </c>
      <c r="Q310" s="1" t="str">
        <f t="shared" si="32"/>
        <v/>
      </c>
      <c r="R310" s="1" t="str">
        <f t="shared" si="32"/>
        <v/>
      </c>
      <c r="S310" s="1" t="str">
        <f t="shared" si="29"/>
        <v>USDTBTC</v>
      </c>
      <c r="T310" s="1" t="str">
        <f t="shared" si="30"/>
        <v>BTC</v>
      </c>
    </row>
    <row r="311" spans="1:20" x14ac:dyDescent="0.25">
      <c r="A311" s="1" t="s">
        <v>711</v>
      </c>
      <c r="B311" s="1" t="s">
        <v>712</v>
      </c>
      <c r="C311" s="1">
        <f>RTD(progId,,"BINANCE",$B311,C$3)</f>
        <v>7.1209999999999996E-2</v>
      </c>
      <c r="D311" s="43">
        <f>RTD(progId,,"BINANCE",$B311,D$3)</f>
        <v>-2.5340000000000001E-2</v>
      </c>
      <c r="E311" s="1">
        <f>RTD(progId,,"BINANCE",$B311,E$3)</f>
        <v>5.2999999999999998E-4</v>
      </c>
      <c r="F311" s="44">
        <f>RTD(progId,,"BINANCE",$B311,F$3)</f>
        <v>39395.82</v>
      </c>
      <c r="I311" s="20" t="s">
        <v>712</v>
      </c>
      <c r="J311" s="1">
        <f t="shared" si="31"/>
        <v>0</v>
      </c>
      <c r="K311" s="1">
        <f t="shared" si="31"/>
        <v>0</v>
      </c>
      <c r="L311" s="1">
        <f t="shared" si="31"/>
        <v>0</v>
      </c>
      <c r="M311" s="1">
        <f t="shared" si="31"/>
        <v>1</v>
      </c>
      <c r="N311" s="1">
        <f t="shared" si="27"/>
        <v>1</v>
      </c>
      <c r="O311" s="1" t="str">
        <f t="shared" si="32"/>
        <v/>
      </c>
      <c r="P311" s="1" t="str">
        <f t="shared" si="32"/>
        <v/>
      </c>
      <c r="Q311" s="1" t="str">
        <f t="shared" si="32"/>
        <v/>
      </c>
      <c r="R311" s="1" t="str">
        <f t="shared" si="32"/>
        <v>TUSD</v>
      </c>
      <c r="S311" s="1" t="str">
        <f t="shared" si="29"/>
        <v>TUSD</v>
      </c>
      <c r="T311" s="1" t="str">
        <f t="shared" si="30"/>
        <v>BNB</v>
      </c>
    </row>
    <row r="312" spans="1:20" x14ac:dyDescent="0.25">
      <c r="A312" s="1" t="s">
        <v>467</v>
      </c>
      <c r="B312" s="1" t="s">
        <v>468</v>
      </c>
      <c r="C312" s="1">
        <f>RTD(progId,,"BINANCE",$B312,C$3)</f>
        <v>4.4270000000000004E-3</v>
      </c>
      <c r="D312" s="43">
        <f>RTD(progId,,"BINANCE",$B312,D$3)</f>
        <v>2.2599999999999999E-3</v>
      </c>
      <c r="E312" s="1">
        <f>RTD(progId,,"BINANCE",$B312,E$3)</f>
        <v>3.8000000000000002E-5</v>
      </c>
      <c r="F312" s="44">
        <f>RTD(progId,,"BINANCE",$B312,F$3)</f>
        <v>40242.660000000003</v>
      </c>
      <c r="I312" s="19" t="s">
        <v>468</v>
      </c>
      <c r="J312" s="1">
        <f t="shared" si="31"/>
        <v>0</v>
      </c>
      <c r="K312" s="1">
        <f t="shared" si="31"/>
        <v>0</v>
      </c>
      <c r="L312" s="1">
        <f t="shared" si="31"/>
        <v>1</v>
      </c>
      <c r="M312" s="1">
        <f t="shared" si="31"/>
        <v>0</v>
      </c>
      <c r="N312" s="1">
        <f t="shared" si="27"/>
        <v>1</v>
      </c>
      <c r="O312" s="1" t="str">
        <f t="shared" si="32"/>
        <v/>
      </c>
      <c r="P312" s="1" t="str">
        <f t="shared" si="32"/>
        <v/>
      </c>
      <c r="Q312" s="1" t="str">
        <f t="shared" si="32"/>
        <v>WAVES</v>
      </c>
      <c r="R312" s="1" t="str">
        <f t="shared" si="32"/>
        <v/>
      </c>
      <c r="S312" s="1" t="str">
        <f t="shared" si="29"/>
        <v>WAVES</v>
      </c>
      <c r="T312" s="1" t="str">
        <f t="shared" si="30"/>
        <v>ETH</v>
      </c>
    </row>
    <row r="313" spans="1:20" x14ac:dyDescent="0.25">
      <c r="A313" s="1" t="s">
        <v>453</v>
      </c>
      <c r="B313" s="1" t="s">
        <v>454</v>
      </c>
      <c r="C313" s="1">
        <f>RTD(progId,,"BINANCE",$B313,C$3)</f>
        <v>1.519E-2</v>
      </c>
      <c r="D313" s="43">
        <f>RTD(progId,,"BINANCE",$B313,D$3)</f>
        <v>3.5619999999999999E-2</v>
      </c>
      <c r="E313" s="1">
        <f>RTD(progId,,"BINANCE",$B313,E$3)</f>
        <v>1.4999999999999999E-4</v>
      </c>
      <c r="F313" s="44">
        <f>RTD(progId,,"BINANCE",$B313,F$3)</f>
        <v>41282.699999999997</v>
      </c>
      <c r="I313" s="20" t="s">
        <v>454</v>
      </c>
      <c r="J313" s="1">
        <f t="shared" si="31"/>
        <v>0</v>
      </c>
      <c r="K313" s="1">
        <f t="shared" si="31"/>
        <v>0</v>
      </c>
      <c r="L313" s="1">
        <f t="shared" si="31"/>
        <v>0</v>
      </c>
      <c r="M313" s="1">
        <f t="shared" si="31"/>
        <v>1</v>
      </c>
      <c r="N313" s="1">
        <f t="shared" si="27"/>
        <v>1</v>
      </c>
      <c r="O313" s="1" t="str">
        <f t="shared" si="32"/>
        <v/>
      </c>
      <c r="P313" s="1" t="str">
        <f t="shared" si="32"/>
        <v/>
      </c>
      <c r="Q313" s="1" t="str">
        <f t="shared" si="32"/>
        <v/>
      </c>
      <c r="R313" s="1" t="str">
        <f t="shared" si="32"/>
        <v>WABI</v>
      </c>
      <c r="S313" s="1" t="str">
        <f t="shared" si="29"/>
        <v>WABI</v>
      </c>
      <c r="T313" s="1" t="str">
        <f t="shared" si="30"/>
        <v>BNB</v>
      </c>
    </row>
    <row r="314" spans="1:20" x14ac:dyDescent="0.25">
      <c r="A314" s="1" t="s">
        <v>425</v>
      </c>
      <c r="B314" s="1" t="s">
        <v>426</v>
      </c>
      <c r="C314" s="1">
        <f>RTD(progId,,"BINANCE",$B314,C$3)</f>
        <v>1.1362000000000001E-2</v>
      </c>
      <c r="D314" s="43">
        <f>RTD(progId,,"BINANCE",$B314,D$3)</f>
        <v>-2.1690000000000001E-2</v>
      </c>
      <c r="E314" s="1">
        <f>RTD(progId,,"BINANCE",$B314,E$3)</f>
        <v>1.18E-4</v>
      </c>
      <c r="F314" s="44">
        <f>RTD(progId,,"BINANCE",$B314,F$3)</f>
        <v>16663.330000000002</v>
      </c>
      <c r="I314" s="19" t="s">
        <v>426</v>
      </c>
      <c r="J314" s="1">
        <f t="shared" si="31"/>
        <v>0</v>
      </c>
      <c r="K314" s="1">
        <f t="shared" si="31"/>
        <v>0</v>
      </c>
      <c r="L314" s="1">
        <f t="shared" si="31"/>
        <v>1</v>
      </c>
      <c r="M314" s="1">
        <f t="shared" si="31"/>
        <v>0</v>
      </c>
      <c r="N314" s="1">
        <f t="shared" si="27"/>
        <v>1</v>
      </c>
      <c r="O314" s="1" t="str">
        <f t="shared" si="32"/>
        <v/>
      </c>
      <c r="P314" s="1" t="str">
        <f t="shared" si="32"/>
        <v/>
      </c>
      <c r="Q314" s="1" t="str">
        <f t="shared" si="32"/>
        <v>PPT</v>
      </c>
      <c r="R314" s="1" t="str">
        <f t="shared" si="32"/>
        <v/>
      </c>
      <c r="S314" s="1" t="str">
        <f t="shared" si="29"/>
        <v>PPT</v>
      </c>
      <c r="T314" s="1" t="str">
        <f t="shared" si="30"/>
        <v>ETH</v>
      </c>
    </row>
    <row r="315" spans="1:20" x14ac:dyDescent="0.25">
      <c r="A315" s="1" t="s">
        <v>781</v>
      </c>
      <c r="B315" s="1" t="s">
        <v>782</v>
      </c>
      <c r="C315" s="1">
        <f>RTD(progId,,"BINANCE",$B315,C$3)</f>
        <v>1.1856</v>
      </c>
      <c r="D315" s="43">
        <f>RTD(progId,,"BINANCE",$B315,D$3)</f>
        <v>0.13045999999999999</v>
      </c>
      <c r="E315" s="1">
        <f>RTD(progId,,"BINANCE",$B315,E$3)</f>
        <v>6.6E-3</v>
      </c>
      <c r="F315" s="44">
        <f>RTD(progId,,"BINANCE",$B315,F$3)</f>
        <v>39583.839999999997</v>
      </c>
      <c r="I315" s="20" t="s">
        <v>782</v>
      </c>
      <c r="J315" s="1">
        <f t="shared" si="31"/>
        <v>0</v>
      </c>
      <c r="K315" s="1">
        <f t="shared" si="31"/>
        <v>0</v>
      </c>
      <c r="L315" s="1">
        <f t="shared" si="31"/>
        <v>0</v>
      </c>
      <c r="M315" s="1">
        <f t="shared" si="31"/>
        <v>1</v>
      </c>
      <c r="N315" s="1">
        <f t="shared" si="27"/>
        <v>1</v>
      </c>
      <c r="O315" s="1" t="str">
        <f t="shared" si="32"/>
        <v/>
      </c>
      <c r="P315" s="1" t="str">
        <f t="shared" si="32"/>
        <v/>
      </c>
      <c r="Q315" s="1" t="str">
        <f t="shared" si="32"/>
        <v/>
      </c>
      <c r="R315" s="1" t="str">
        <f t="shared" si="32"/>
        <v>ETC</v>
      </c>
      <c r="S315" s="1" t="str">
        <f t="shared" si="29"/>
        <v>ETC</v>
      </c>
      <c r="T315" s="1" t="str">
        <f t="shared" si="30"/>
        <v>BNB</v>
      </c>
    </row>
    <row r="316" spans="1:20" x14ac:dyDescent="0.25">
      <c r="A316" s="1" t="s">
        <v>299</v>
      </c>
      <c r="B316" s="1" t="s">
        <v>300</v>
      </c>
      <c r="C316" s="1">
        <f>RTD(progId,,"BINANCE",$B316,C$3)</f>
        <v>4.8680499999999996E-3</v>
      </c>
      <c r="D316" s="43">
        <f>RTD(progId,,"BINANCE",$B316,D$3)</f>
        <v>1.043E-2</v>
      </c>
      <c r="E316" s="1">
        <f>RTD(progId,,"BINANCE",$B316,E$3)</f>
        <v>1E-8</v>
      </c>
      <c r="F316" s="44">
        <f>RTD(progId,,"BINANCE",$B316,F$3)</f>
        <v>38007</v>
      </c>
      <c r="I316" s="19" t="s">
        <v>300</v>
      </c>
      <c r="J316" s="1">
        <f t="shared" si="31"/>
        <v>0</v>
      </c>
      <c r="K316" s="1">
        <f t="shared" si="31"/>
        <v>0</v>
      </c>
      <c r="L316" s="1">
        <f t="shared" si="31"/>
        <v>1</v>
      </c>
      <c r="M316" s="1">
        <f t="shared" si="31"/>
        <v>0</v>
      </c>
      <c r="N316" s="1">
        <f t="shared" si="27"/>
        <v>1</v>
      </c>
      <c r="O316" s="1" t="str">
        <f t="shared" si="32"/>
        <v/>
      </c>
      <c r="P316" s="1" t="str">
        <f t="shared" si="32"/>
        <v/>
      </c>
      <c r="Q316" s="1" t="str">
        <f t="shared" si="32"/>
        <v>NULS</v>
      </c>
      <c r="R316" s="1" t="str">
        <f t="shared" si="32"/>
        <v/>
      </c>
      <c r="S316" s="1" t="str">
        <f t="shared" si="29"/>
        <v>NULS</v>
      </c>
      <c r="T316" s="1" t="str">
        <f t="shared" si="30"/>
        <v>ETH</v>
      </c>
    </row>
    <row r="317" spans="1:20" x14ac:dyDescent="0.25">
      <c r="A317" s="1" t="s">
        <v>765</v>
      </c>
      <c r="B317" s="1" t="s">
        <v>766</v>
      </c>
      <c r="C317" s="1">
        <f>RTD(progId,,"BINANCE",$B317,C$3)</f>
        <v>2.637E-3</v>
      </c>
      <c r="D317" s="43">
        <f>RTD(progId,,"BINANCE",$B317,D$3)</f>
        <v>-9.2999999999999992E-3</v>
      </c>
      <c r="E317" s="1">
        <f>RTD(progId,,"BINANCE",$B317,E$3)</f>
        <v>2.5000000000000001E-5</v>
      </c>
      <c r="F317" s="44">
        <f>RTD(progId,,"BINANCE",$B317,F$3)</f>
        <v>29182.07</v>
      </c>
      <c r="I317" s="20" t="s">
        <v>766</v>
      </c>
      <c r="J317" s="1">
        <f t="shared" si="31"/>
        <v>0</v>
      </c>
      <c r="K317" s="1">
        <f t="shared" si="31"/>
        <v>0</v>
      </c>
      <c r="L317" s="1">
        <f t="shared" si="31"/>
        <v>1</v>
      </c>
      <c r="M317" s="1">
        <f t="shared" si="31"/>
        <v>0</v>
      </c>
      <c r="N317" s="1">
        <f t="shared" si="27"/>
        <v>1</v>
      </c>
      <c r="O317" s="1" t="str">
        <f t="shared" si="32"/>
        <v/>
      </c>
      <c r="P317" s="1" t="str">
        <f t="shared" si="32"/>
        <v/>
      </c>
      <c r="Q317" s="1" t="str">
        <f t="shared" si="32"/>
        <v>NXS</v>
      </c>
      <c r="R317" s="1" t="str">
        <f t="shared" si="32"/>
        <v/>
      </c>
      <c r="S317" s="1" t="str">
        <f t="shared" si="29"/>
        <v>NXS</v>
      </c>
      <c r="T317" s="1" t="str">
        <f t="shared" si="30"/>
        <v>ETH</v>
      </c>
    </row>
    <row r="318" spans="1:20" x14ac:dyDescent="0.25">
      <c r="A318" s="1" t="s">
        <v>701</v>
      </c>
      <c r="B318" s="1" t="s">
        <v>702</v>
      </c>
      <c r="C318" s="1">
        <f>RTD(progId,,"BINANCE",$B318,C$3)</f>
        <v>3.9319999999999997E-3</v>
      </c>
      <c r="D318" s="43">
        <f>RTD(progId,,"BINANCE",$B318,D$3)</f>
        <v>2.2360000000000001E-2</v>
      </c>
      <c r="E318" s="1">
        <f>RTD(progId,,"BINANCE",$B318,E$3)</f>
        <v>1.5999999999999999E-5</v>
      </c>
      <c r="F318" s="44">
        <f>RTD(progId,,"BINANCE",$B318,F$3)</f>
        <v>37524.701000000001</v>
      </c>
      <c r="I318" s="19" t="s">
        <v>702</v>
      </c>
      <c r="J318" s="1">
        <f t="shared" si="31"/>
        <v>1</v>
      </c>
      <c r="K318" s="1">
        <f t="shared" si="31"/>
        <v>0</v>
      </c>
      <c r="L318" s="1">
        <f t="shared" si="31"/>
        <v>0</v>
      </c>
      <c r="M318" s="1">
        <f t="shared" si="31"/>
        <v>0</v>
      </c>
      <c r="N318" s="1">
        <f t="shared" si="27"/>
        <v>1</v>
      </c>
      <c r="O318" s="1" t="str">
        <f t="shared" si="32"/>
        <v>REP</v>
      </c>
      <c r="P318" s="1" t="str">
        <f t="shared" si="32"/>
        <v/>
      </c>
      <c r="Q318" s="1" t="str">
        <f t="shared" si="32"/>
        <v/>
      </c>
      <c r="R318" s="1" t="str">
        <f t="shared" si="32"/>
        <v/>
      </c>
      <c r="S318" s="1" t="str">
        <f t="shared" si="29"/>
        <v>REP</v>
      </c>
      <c r="T318" s="1" t="str">
        <f t="shared" si="30"/>
        <v>BTC</v>
      </c>
    </row>
    <row r="319" spans="1:20" x14ac:dyDescent="0.25">
      <c r="A319" s="1" t="s">
        <v>159</v>
      </c>
      <c r="B319" s="1" t="s">
        <v>160</v>
      </c>
      <c r="C319" s="1">
        <f>RTD(progId,,"BINANCE",$B319,C$3)</f>
        <v>6.7616999999999997E-2</v>
      </c>
      <c r="D319" s="43">
        <f>RTD(progId,,"BINANCE",$B319,D$3)</f>
        <v>9.11E-3</v>
      </c>
      <c r="E319" s="1">
        <f>RTD(progId,,"BINANCE",$B319,E$3)</f>
        <v>1.4999999999999999E-4</v>
      </c>
      <c r="F319" s="44">
        <f>RTD(progId,,"BINANCE",$B319,F$3)</f>
        <v>33558.58</v>
      </c>
      <c r="I319" s="20" t="s">
        <v>160</v>
      </c>
      <c r="J319" s="1">
        <f t="shared" si="31"/>
        <v>0</v>
      </c>
      <c r="K319" s="1">
        <f t="shared" si="31"/>
        <v>0</v>
      </c>
      <c r="L319" s="1">
        <f t="shared" si="31"/>
        <v>1</v>
      </c>
      <c r="M319" s="1">
        <f t="shared" si="31"/>
        <v>0</v>
      </c>
      <c r="N319" s="1">
        <f t="shared" si="27"/>
        <v>1</v>
      </c>
      <c r="O319" s="1" t="str">
        <f t="shared" si="32"/>
        <v/>
      </c>
      <c r="P319" s="1" t="str">
        <f t="shared" si="32"/>
        <v/>
      </c>
      <c r="Q319" s="1" t="str">
        <f t="shared" si="32"/>
        <v>NEO</v>
      </c>
      <c r="R319" s="1" t="str">
        <f t="shared" si="32"/>
        <v/>
      </c>
      <c r="S319" s="1" t="str">
        <f t="shared" si="29"/>
        <v>NEO</v>
      </c>
      <c r="T319" s="1" t="str">
        <f t="shared" si="30"/>
        <v>ETH</v>
      </c>
    </row>
    <row r="320" spans="1:20" x14ac:dyDescent="0.25">
      <c r="A320" s="1" t="s">
        <v>507</v>
      </c>
      <c r="B320" s="1" t="s">
        <v>508</v>
      </c>
      <c r="C320" s="1">
        <f>RTD(progId,,"BINANCE",$B320,C$3)</f>
        <v>8.5570000000000004E-4</v>
      </c>
      <c r="D320" s="43">
        <f>RTD(progId,,"BINANCE",$B320,D$3)</f>
        <v>-1.193E-2</v>
      </c>
      <c r="E320" s="1">
        <f>RTD(progId,,"BINANCE",$B320,E$3)</f>
        <v>1.38E-5</v>
      </c>
      <c r="F320" s="44">
        <f>RTD(progId,,"BINANCE",$B320,F$3)</f>
        <v>31100</v>
      </c>
      <c r="I320" s="19" t="s">
        <v>508</v>
      </c>
      <c r="J320" s="1">
        <f t="shared" si="31"/>
        <v>0</v>
      </c>
      <c r="K320" s="1">
        <f t="shared" si="31"/>
        <v>0</v>
      </c>
      <c r="L320" s="1">
        <f t="shared" si="31"/>
        <v>1</v>
      </c>
      <c r="M320" s="1">
        <f t="shared" si="31"/>
        <v>0</v>
      </c>
      <c r="N320" s="1">
        <f t="shared" si="27"/>
        <v>1</v>
      </c>
      <c r="O320" s="1" t="str">
        <f t="shared" si="32"/>
        <v/>
      </c>
      <c r="P320" s="1" t="str">
        <f t="shared" si="32"/>
        <v/>
      </c>
      <c r="Q320" s="1" t="str">
        <f t="shared" si="32"/>
        <v>BRD</v>
      </c>
      <c r="R320" s="1" t="str">
        <f t="shared" si="32"/>
        <v/>
      </c>
      <c r="S320" s="1" t="str">
        <f t="shared" si="29"/>
        <v>BRD</v>
      </c>
      <c r="T320" s="1" t="str">
        <f t="shared" si="30"/>
        <v>ETH</v>
      </c>
    </row>
    <row r="321" spans="1:20" x14ac:dyDescent="0.25">
      <c r="A321" s="1" t="s">
        <v>307</v>
      </c>
      <c r="B321" s="1" t="s">
        <v>308</v>
      </c>
      <c r="C321" s="1">
        <f>RTD(progId,,"BINANCE",$B321,C$3)</f>
        <v>1.6080000000000001E-2</v>
      </c>
      <c r="D321" s="43">
        <f>RTD(progId,,"BINANCE",$B321,D$3)</f>
        <v>1.813E-2</v>
      </c>
      <c r="E321" s="1">
        <f>RTD(progId,,"BINANCE",$B321,E$3)</f>
        <v>3.4999999999999997E-5</v>
      </c>
      <c r="F321" s="44">
        <f>RTD(progId,,"BINANCE",$B321,F$3)</f>
        <v>33292.053</v>
      </c>
      <c r="I321" s="20" t="s">
        <v>308</v>
      </c>
      <c r="J321" s="1">
        <f t="shared" si="31"/>
        <v>1</v>
      </c>
      <c r="K321" s="1">
        <f t="shared" si="31"/>
        <v>0</v>
      </c>
      <c r="L321" s="1">
        <f t="shared" si="31"/>
        <v>0</v>
      </c>
      <c r="M321" s="1">
        <f t="shared" si="31"/>
        <v>0</v>
      </c>
      <c r="N321" s="1">
        <f t="shared" si="27"/>
        <v>1</v>
      </c>
      <c r="O321" s="1" t="str">
        <f t="shared" si="32"/>
        <v>XMR</v>
      </c>
      <c r="P321" s="1" t="str">
        <f t="shared" si="32"/>
        <v/>
      </c>
      <c r="Q321" s="1" t="str">
        <f t="shared" si="32"/>
        <v/>
      </c>
      <c r="R321" s="1" t="str">
        <f t="shared" si="32"/>
        <v/>
      </c>
      <c r="S321" s="1" t="str">
        <f t="shared" si="29"/>
        <v>XMR</v>
      </c>
      <c r="T321" s="1" t="str">
        <f t="shared" si="30"/>
        <v>BTC</v>
      </c>
    </row>
    <row r="322" spans="1:20" x14ac:dyDescent="0.25">
      <c r="A322" s="1" t="s">
        <v>96</v>
      </c>
      <c r="B322" s="1" t="s">
        <v>97</v>
      </c>
      <c r="C322" s="1">
        <f>RTD(progId,,"BINANCE",$B322,C$3)</f>
        <v>1.127E-3</v>
      </c>
      <c r="D322" s="43">
        <f>RTD(progId,,"BINANCE",$B322,D$3)</f>
        <v>8.8999999999999995E-4</v>
      </c>
      <c r="E322" s="1">
        <f>RTD(progId,,"BINANCE",$B322,E$3)</f>
        <v>3.9999999999999998E-6</v>
      </c>
      <c r="F322" s="44">
        <f>RTD(progId,,"BINANCE",$B322,F$3)</f>
        <v>30139.8</v>
      </c>
      <c r="I322" s="19" t="s">
        <v>97</v>
      </c>
      <c r="J322" s="1">
        <f t="shared" si="31"/>
        <v>1</v>
      </c>
      <c r="K322" s="1">
        <f t="shared" si="31"/>
        <v>0</v>
      </c>
      <c r="L322" s="1">
        <f t="shared" si="31"/>
        <v>0</v>
      </c>
      <c r="M322" s="1">
        <f t="shared" si="31"/>
        <v>0</v>
      </c>
      <c r="N322" s="1">
        <f t="shared" si="27"/>
        <v>1</v>
      </c>
      <c r="O322" s="1" t="str">
        <f t="shared" si="32"/>
        <v>GAS</v>
      </c>
      <c r="P322" s="1" t="str">
        <f t="shared" si="32"/>
        <v/>
      </c>
      <c r="Q322" s="1" t="str">
        <f t="shared" si="32"/>
        <v/>
      </c>
      <c r="R322" s="1" t="str">
        <f t="shared" si="32"/>
        <v/>
      </c>
      <c r="S322" s="1" t="str">
        <f t="shared" si="29"/>
        <v>GAS</v>
      </c>
      <c r="T322" s="1" t="str">
        <f t="shared" si="30"/>
        <v>BTC</v>
      </c>
    </row>
    <row r="323" spans="1:20" x14ac:dyDescent="0.25">
      <c r="A323" s="1" t="s">
        <v>387</v>
      </c>
      <c r="B323" s="1" t="s">
        <v>388</v>
      </c>
      <c r="C323" s="1">
        <f>RTD(progId,,"BINANCE",$B323,C$3)</f>
        <v>9.8099999999999993E-3</v>
      </c>
      <c r="D323" s="43">
        <f>RTD(progId,,"BINANCE",$B323,D$3)</f>
        <v>-4.3720000000000002E-2</v>
      </c>
      <c r="E323" s="1">
        <f>RTD(progId,,"BINANCE",$B323,E$3)</f>
        <v>1.1E-5</v>
      </c>
      <c r="F323" s="44">
        <f>RTD(progId,,"BINANCE",$B323,F$3)</f>
        <v>21868.35</v>
      </c>
      <c r="I323" s="20" t="s">
        <v>388</v>
      </c>
      <c r="J323" s="1">
        <f t="shared" si="31"/>
        <v>0</v>
      </c>
      <c r="K323" s="1">
        <f t="shared" si="31"/>
        <v>0</v>
      </c>
      <c r="L323" s="1">
        <f t="shared" si="31"/>
        <v>1</v>
      </c>
      <c r="M323" s="1">
        <f t="shared" si="31"/>
        <v>0</v>
      </c>
      <c r="N323" s="1">
        <f t="shared" si="27"/>
        <v>1</v>
      </c>
      <c r="O323" s="1" t="str">
        <f t="shared" si="32"/>
        <v/>
      </c>
      <c r="P323" s="1" t="str">
        <f t="shared" si="32"/>
        <v/>
      </c>
      <c r="Q323" s="1" t="str">
        <f t="shared" si="32"/>
        <v>LSK</v>
      </c>
      <c r="R323" s="1" t="str">
        <f t="shared" si="32"/>
        <v/>
      </c>
      <c r="S323" s="1" t="str">
        <f t="shared" si="29"/>
        <v>LSK</v>
      </c>
      <c r="T323" s="1" t="str">
        <f t="shared" si="30"/>
        <v>ETH</v>
      </c>
    </row>
    <row r="324" spans="1:20" x14ac:dyDescent="0.25">
      <c r="A324" s="1" t="s">
        <v>821</v>
      </c>
      <c r="B324" s="1" t="s">
        <v>822</v>
      </c>
      <c r="C324" s="1">
        <f>RTD(progId,,"BINANCE",$B324,C$3)</f>
        <v>9.6600000000000002E-3</v>
      </c>
      <c r="D324" s="43">
        <f>RTD(progId,,"BINANCE",$B324,D$3)</f>
        <v>7.3039999999999994E-2</v>
      </c>
      <c r="E324" s="1">
        <f>RTD(progId,,"BINANCE",$B324,E$3)</f>
        <v>3.3E-4</v>
      </c>
      <c r="F324" s="44">
        <f>RTD(progId,,"BINANCE",$B324,F$3)</f>
        <v>31806.3</v>
      </c>
      <c r="I324" s="19" t="s">
        <v>822</v>
      </c>
      <c r="J324" s="1">
        <f t="shared" si="31"/>
        <v>0</v>
      </c>
      <c r="K324" s="1">
        <f t="shared" si="31"/>
        <v>0</v>
      </c>
      <c r="L324" s="1">
        <f t="shared" si="31"/>
        <v>0</v>
      </c>
      <c r="M324" s="1">
        <f t="shared" si="31"/>
        <v>1</v>
      </c>
      <c r="N324" s="1">
        <f t="shared" si="27"/>
        <v>1</v>
      </c>
      <c r="O324" s="1" t="str">
        <f t="shared" si="32"/>
        <v/>
      </c>
      <c r="P324" s="1" t="str">
        <f t="shared" si="32"/>
        <v/>
      </c>
      <c r="Q324" s="1" t="str">
        <f t="shared" si="32"/>
        <v/>
      </c>
      <c r="R324" s="1" t="str">
        <f t="shared" si="32"/>
        <v>ARDR</v>
      </c>
      <c r="S324" s="1" t="str">
        <f t="shared" si="29"/>
        <v>ARDR</v>
      </c>
      <c r="T324" s="1" t="str">
        <f t="shared" si="30"/>
        <v>BNB</v>
      </c>
    </row>
    <row r="325" spans="1:20" x14ac:dyDescent="0.25">
      <c r="A325" s="1" t="s">
        <v>345</v>
      </c>
      <c r="B325" s="1" t="s">
        <v>346</v>
      </c>
      <c r="C325" s="1">
        <f>RTD(progId,,"BINANCE",$B325,C$3)</f>
        <v>1.1092599999999999E-3</v>
      </c>
      <c r="D325" s="43">
        <f>RTD(progId,,"BINANCE",$B325,D$3)</f>
        <v>-1.78E-2</v>
      </c>
      <c r="E325" s="1">
        <f>RTD(progId,,"BINANCE",$B325,E$3)</f>
        <v>7.8900000000000007E-6</v>
      </c>
      <c r="F325" s="44">
        <f>RTD(progId,,"BINANCE",$B325,F$3)</f>
        <v>30479</v>
      </c>
      <c r="I325" s="20" t="s">
        <v>346</v>
      </c>
      <c r="J325" s="1">
        <f t="shared" si="31"/>
        <v>0</v>
      </c>
      <c r="K325" s="1">
        <f t="shared" si="31"/>
        <v>0</v>
      </c>
      <c r="L325" s="1">
        <f t="shared" si="31"/>
        <v>1</v>
      </c>
      <c r="M325" s="1">
        <f t="shared" si="31"/>
        <v>0</v>
      </c>
      <c r="N325" s="1">
        <f t="shared" si="27"/>
        <v>1</v>
      </c>
      <c r="O325" s="1" t="str">
        <f t="shared" si="32"/>
        <v/>
      </c>
      <c r="P325" s="1" t="str">
        <f t="shared" si="32"/>
        <v/>
      </c>
      <c r="Q325" s="1" t="str">
        <f t="shared" si="32"/>
        <v>ARN</v>
      </c>
      <c r="R325" s="1" t="str">
        <f t="shared" si="32"/>
        <v/>
      </c>
      <c r="S325" s="1" t="str">
        <f t="shared" si="29"/>
        <v>ARN</v>
      </c>
      <c r="T325" s="1" t="str">
        <f t="shared" si="30"/>
        <v>ETH</v>
      </c>
    </row>
    <row r="326" spans="1:20" x14ac:dyDescent="0.25">
      <c r="A326" s="1" t="s">
        <v>523</v>
      </c>
      <c r="B326" s="1" t="s">
        <v>524</v>
      </c>
      <c r="C326" s="1">
        <f>RTD(progId,,"BINANCE",$B326,C$3)</f>
        <v>8.5999999999999998E-4</v>
      </c>
      <c r="D326" s="43">
        <f>RTD(progId,,"BINANCE",$B326,D$3)</f>
        <v>-4.3049999999999998E-2</v>
      </c>
      <c r="E326" s="1">
        <f>RTD(progId,,"BINANCE",$B326,E$3)</f>
        <v>1.5E-5</v>
      </c>
      <c r="F326" s="44">
        <f>RTD(progId,,"BINANCE",$B326,F$3)</f>
        <v>31636.65</v>
      </c>
      <c r="I326" s="19" t="s">
        <v>524</v>
      </c>
      <c r="J326" s="1">
        <f t="shared" si="31"/>
        <v>0</v>
      </c>
      <c r="K326" s="1">
        <f t="shared" si="31"/>
        <v>0</v>
      </c>
      <c r="L326" s="1">
        <f t="shared" si="31"/>
        <v>1</v>
      </c>
      <c r="M326" s="1">
        <f t="shared" si="31"/>
        <v>0</v>
      </c>
      <c r="N326" s="1">
        <f t="shared" si="27"/>
        <v>1</v>
      </c>
      <c r="O326" s="1" t="str">
        <f t="shared" si="32"/>
        <v/>
      </c>
      <c r="P326" s="1" t="str">
        <f t="shared" si="32"/>
        <v/>
      </c>
      <c r="Q326" s="1" t="str">
        <f t="shared" si="32"/>
        <v>NAV</v>
      </c>
      <c r="R326" s="1" t="str">
        <f t="shared" si="32"/>
        <v/>
      </c>
      <c r="S326" s="1" t="str">
        <f t="shared" si="29"/>
        <v>NAV</v>
      </c>
      <c r="T326" s="1" t="str">
        <f t="shared" si="30"/>
        <v>ETH</v>
      </c>
    </row>
    <row r="327" spans="1:20" x14ac:dyDescent="0.25">
      <c r="A327" s="1" t="s">
        <v>263</v>
      </c>
      <c r="B327" s="1" t="s">
        <v>264</v>
      </c>
      <c r="C327" s="1">
        <f>RTD(progId,,"BINANCE",$B327,C$3)</f>
        <v>1.8E-3</v>
      </c>
      <c r="D327" s="43">
        <f>RTD(progId,,"BINANCE",$B327,D$3)</f>
        <v>-1.7489999999999999E-2</v>
      </c>
      <c r="E327" s="1">
        <f>RTD(progId,,"BINANCE",$B327,E$3)</f>
        <v>1.5E-5</v>
      </c>
      <c r="F327" s="44">
        <f>RTD(progId,,"BINANCE",$B327,F$3)</f>
        <v>29621.74</v>
      </c>
      <c r="I327" s="20" t="s">
        <v>264</v>
      </c>
      <c r="J327" s="1">
        <f t="shared" ref="J327:M358" si="33">IF(ISERROR(FIND(J$5,$I327)), 0,1)</f>
        <v>0</v>
      </c>
      <c r="K327" s="1">
        <f t="shared" si="33"/>
        <v>0</v>
      </c>
      <c r="L327" s="1">
        <f t="shared" si="33"/>
        <v>1</v>
      </c>
      <c r="M327" s="1">
        <f t="shared" si="33"/>
        <v>0</v>
      </c>
      <c r="N327" s="1">
        <f t="shared" ref="N327:N389" si="34">SUM(J327:M327)</f>
        <v>1</v>
      </c>
      <c r="O327" s="1" t="str">
        <f t="shared" ref="O327:R358" si="35">IF(LEN(SUBSTITUTE($I327,O$5,""))&lt;LEN($I327),SUBSTITUTE($I327,O$5,""),"")</f>
        <v/>
      </c>
      <c r="P327" s="1" t="str">
        <f t="shared" si="35"/>
        <v/>
      </c>
      <c r="Q327" s="1" t="str">
        <f t="shared" si="35"/>
        <v>MOD</v>
      </c>
      <c r="R327" s="1" t="str">
        <f t="shared" si="35"/>
        <v/>
      </c>
      <c r="S327" s="1" t="str">
        <f t="shared" ref="S327:S389" si="36">_xlfn.CONCAT(O327,P327,Q327,R327)</f>
        <v>MOD</v>
      </c>
      <c r="T327" s="1" t="str">
        <f t="shared" ref="T327:T389" si="37">IF(LEN(O327)&lt;1,IF(LEN(P327)&lt;1, IF(LEN(Q327)&lt;1,R$5,Q$5),P$5),O$5)</f>
        <v>ETH</v>
      </c>
    </row>
    <row r="328" spans="1:20" x14ac:dyDescent="0.25">
      <c r="A328" s="1" t="s">
        <v>671</v>
      </c>
      <c r="B328" s="1" t="s">
        <v>672</v>
      </c>
      <c r="C328" s="1">
        <f>RTD(progId,,"BINANCE",$B328,C$3)</f>
        <v>1.2798900000000001E-3</v>
      </c>
      <c r="D328" s="43">
        <f>RTD(progId,,"BINANCE",$B328,D$3)</f>
        <v>2.1930000000000002E-2</v>
      </c>
      <c r="E328" s="1">
        <f>RTD(progId,,"BINANCE",$B328,E$3)</f>
        <v>3.8859999999999997E-5</v>
      </c>
      <c r="F328" s="44">
        <f>RTD(progId,,"BINANCE",$B328,F$3)</f>
        <v>28468</v>
      </c>
      <c r="I328" s="19" t="s">
        <v>672</v>
      </c>
      <c r="J328" s="1">
        <f t="shared" si="33"/>
        <v>0</v>
      </c>
      <c r="K328" s="1">
        <f t="shared" si="33"/>
        <v>0</v>
      </c>
      <c r="L328" s="1">
        <f t="shared" si="33"/>
        <v>1</v>
      </c>
      <c r="M328" s="1">
        <f t="shared" si="33"/>
        <v>0</v>
      </c>
      <c r="N328" s="1">
        <f t="shared" si="34"/>
        <v>1</v>
      </c>
      <c r="O328" s="1" t="str">
        <f t="shared" si="35"/>
        <v/>
      </c>
      <c r="P328" s="1" t="str">
        <f t="shared" si="35"/>
        <v/>
      </c>
      <c r="Q328" s="1" t="str">
        <f t="shared" si="35"/>
        <v>GRS</v>
      </c>
      <c r="R328" s="1" t="str">
        <f t="shared" si="35"/>
        <v/>
      </c>
      <c r="S328" s="1" t="str">
        <f t="shared" si="36"/>
        <v>GRS</v>
      </c>
      <c r="T328" s="1" t="str">
        <f t="shared" si="37"/>
        <v>ETH</v>
      </c>
    </row>
    <row r="329" spans="1:20" x14ac:dyDescent="0.25">
      <c r="A329" s="1" t="s">
        <v>561</v>
      </c>
      <c r="B329" s="1" t="s">
        <v>562</v>
      </c>
      <c r="C329" s="1">
        <f>RTD(progId,,"BINANCE",$B329,C$3)</f>
        <v>0.11049</v>
      </c>
      <c r="D329" s="43">
        <f>RTD(progId,,"BINANCE",$B329,D$3)</f>
        <v>-6.4390000000000003E-2</v>
      </c>
      <c r="E329" s="1">
        <f>RTD(progId,,"BINANCE",$B329,E$3)</f>
        <v>2.8500000000000001E-3</v>
      </c>
      <c r="F329" s="44">
        <f>RTD(progId,,"BINANCE",$B329,F$3)</f>
        <v>27578.48</v>
      </c>
      <c r="I329" s="20" t="s">
        <v>562</v>
      </c>
      <c r="J329" s="1">
        <f t="shared" si="33"/>
        <v>0</v>
      </c>
      <c r="K329" s="1">
        <f t="shared" si="33"/>
        <v>0</v>
      </c>
      <c r="L329" s="1">
        <f t="shared" si="33"/>
        <v>0</v>
      </c>
      <c r="M329" s="1">
        <f t="shared" si="33"/>
        <v>1</v>
      </c>
      <c r="N329" s="1">
        <f t="shared" si="34"/>
        <v>1</v>
      </c>
      <c r="O329" s="1" t="str">
        <f t="shared" si="35"/>
        <v/>
      </c>
      <c r="P329" s="1" t="str">
        <f t="shared" si="35"/>
        <v/>
      </c>
      <c r="Q329" s="1" t="str">
        <f t="shared" si="35"/>
        <v/>
      </c>
      <c r="R329" s="1" t="str">
        <f t="shared" si="35"/>
        <v>PIVX</v>
      </c>
      <c r="S329" s="1" t="str">
        <f t="shared" si="36"/>
        <v>PIVX</v>
      </c>
      <c r="T329" s="1" t="str">
        <f t="shared" si="37"/>
        <v>BNB</v>
      </c>
    </row>
    <row r="330" spans="1:20" x14ac:dyDescent="0.25">
      <c r="A330" s="1" t="s">
        <v>225</v>
      </c>
      <c r="B330" s="1" t="s">
        <v>226</v>
      </c>
      <c r="C330" s="1">
        <f>RTD(progId,,"BINANCE",$B330,C$3)</f>
        <v>3.2959999999999999E-3</v>
      </c>
      <c r="D330" s="43">
        <f>RTD(progId,,"BINANCE",$B330,D$3)</f>
        <v>5.586E-2</v>
      </c>
      <c r="E330" s="1">
        <f>RTD(progId,,"BINANCE",$B330,E$3)</f>
        <v>1.1E-5</v>
      </c>
      <c r="F330" s="44">
        <f>RTD(progId,,"BINANCE",$B330,F$3)</f>
        <v>26083.16</v>
      </c>
      <c r="I330" s="19" t="s">
        <v>226</v>
      </c>
      <c r="J330" s="1">
        <f t="shared" si="33"/>
        <v>1</v>
      </c>
      <c r="K330" s="1">
        <f t="shared" si="33"/>
        <v>0</v>
      </c>
      <c r="L330" s="1">
        <f t="shared" si="33"/>
        <v>0</v>
      </c>
      <c r="M330" s="1">
        <f t="shared" si="33"/>
        <v>0</v>
      </c>
      <c r="N330" s="1">
        <f t="shared" si="34"/>
        <v>1</v>
      </c>
      <c r="O330" s="1" t="str">
        <f t="shared" si="35"/>
        <v>BTG</v>
      </c>
      <c r="P330" s="1" t="str">
        <f t="shared" si="35"/>
        <v/>
      </c>
      <c r="Q330" s="1" t="str">
        <f t="shared" si="35"/>
        <v/>
      </c>
      <c r="R330" s="1" t="str">
        <f t="shared" si="35"/>
        <v/>
      </c>
      <c r="S330" s="1" t="str">
        <f t="shared" si="36"/>
        <v>BTG</v>
      </c>
      <c r="T330" s="1" t="str">
        <f t="shared" si="37"/>
        <v>BTC</v>
      </c>
    </row>
    <row r="331" spans="1:20" x14ac:dyDescent="0.25">
      <c r="A331" s="1" t="s">
        <v>533</v>
      </c>
      <c r="B331" s="1" t="s">
        <v>534</v>
      </c>
      <c r="C331" s="1">
        <f>RTD(progId,,"BINANCE",$B331,C$3)</f>
        <v>6.7599999999999995E-4</v>
      </c>
      <c r="D331" s="43">
        <f>RTD(progId,,"BINANCE",$B331,D$3)</f>
        <v>-1.8790000000000001E-2</v>
      </c>
      <c r="E331" s="1">
        <f>RTD(progId,,"BINANCE",$B331,E$3)</f>
        <v>3.9999999999999998E-6</v>
      </c>
      <c r="F331" s="44">
        <f>RTD(progId,,"BINANCE",$B331,F$3)</f>
        <v>25488.31</v>
      </c>
      <c r="I331" s="20" t="s">
        <v>534</v>
      </c>
      <c r="J331" s="1">
        <f t="shared" si="33"/>
        <v>0</v>
      </c>
      <c r="K331" s="1">
        <f t="shared" si="33"/>
        <v>0</v>
      </c>
      <c r="L331" s="1">
        <f t="shared" si="33"/>
        <v>1</v>
      </c>
      <c r="M331" s="1">
        <f t="shared" si="33"/>
        <v>0</v>
      </c>
      <c r="N331" s="1">
        <f t="shared" si="34"/>
        <v>1</v>
      </c>
      <c r="O331" s="1" t="str">
        <f t="shared" si="35"/>
        <v/>
      </c>
      <c r="P331" s="1" t="str">
        <f t="shared" si="35"/>
        <v/>
      </c>
      <c r="Q331" s="1" t="str">
        <f t="shared" si="35"/>
        <v>TRIG</v>
      </c>
      <c r="R331" s="1" t="str">
        <f t="shared" si="35"/>
        <v/>
      </c>
      <c r="S331" s="1" t="str">
        <f t="shared" si="36"/>
        <v>TRIG</v>
      </c>
      <c r="T331" s="1" t="str">
        <f t="shared" si="37"/>
        <v>ETH</v>
      </c>
    </row>
    <row r="332" spans="1:20" x14ac:dyDescent="0.25">
      <c r="A332" s="1" t="s">
        <v>211</v>
      </c>
      <c r="B332" s="1" t="s">
        <v>212</v>
      </c>
      <c r="C332" s="1">
        <f>RTD(progId,,"BINANCE",$B332,C$3)</f>
        <v>2.7579999999999998E-4</v>
      </c>
      <c r="D332" s="43">
        <f>RTD(progId,,"BINANCE",$B332,D$3)</f>
        <v>3.0439999999999998E-2</v>
      </c>
      <c r="E332" s="1">
        <f>RTD(progId,,"BINANCE",$B332,E$3)</f>
        <v>1.79E-6</v>
      </c>
      <c r="F332" s="44">
        <f>RTD(progId,,"BINANCE",$B332,F$3)</f>
        <v>24341</v>
      </c>
      <c r="I332" s="19" t="s">
        <v>212</v>
      </c>
      <c r="J332" s="1">
        <f t="shared" si="33"/>
        <v>1</v>
      </c>
      <c r="K332" s="1">
        <f t="shared" si="33"/>
        <v>0</v>
      </c>
      <c r="L332" s="1">
        <f t="shared" si="33"/>
        <v>0</v>
      </c>
      <c r="M332" s="1">
        <f t="shared" si="33"/>
        <v>0</v>
      </c>
      <c r="N332" s="1">
        <f t="shared" si="34"/>
        <v>1</v>
      </c>
      <c r="O332" s="1" t="str">
        <f t="shared" si="35"/>
        <v>BNT</v>
      </c>
      <c r="P332" s="1" t="str">
        <f t="shared" si="35"/>
        <v/>
      </c>
      <c r="Q332" s="1" t="str">
        <f t="shared" si="35"/>
        <v/>
      </c>
      <c r="R332" s="1" t="str">
        <f t="shared" si="35"/>
        <v/>
      </c>
      <c r="S332" s="1" t="str">
        <f t="shared" si="36"/>
        <v>BNT</v>
      </c>
      <c r="T332" s="1" t="str">
        <f t="shared" si="37"/>
        <v>BTC</v>
      </c>
    </row>
    <row r="333" spans="1:20" x14ac:dyDescent="0.25">
      <c r="A333" s="1" t="s">
        <v>105</v>
      </c>
      <c r="B333" s="1" t="s">
        <v>106</v>
      </c>
      <c r="C333" s="1">
        <f>RTD(progId,,"BINANCE",$B333,C$3)</f>
        <v>5.911E-4</v>
      </c>
      <c r="D333" s="43">
        <f>RTD(progId,,"BINANCE",$B333,D$3)</f>
        <v>2.9839999999999998E-2</v>
      </c>
      <c r="E333" s="1">
        <f>RTD(progId,,"BINANCE",$B333,E$3)</f>
        <v>2.6000000000000001E-6</v>
      </c>
      <c r="F333" s="44">
        <f>RTD(progId,,"BINANCE",$B333,F$3)</f>
        <v>23850</v>
      </c>
      <c r="I333" s="20" t="s">
        <v>106</v>
      </c>
      <c r="J333" s="1">
        <f t="shared" si="33"/>
        <v>0</v>
      </c>
      <c r="K333" s="1">
        <f t="shared" si="33"/>
        <v>0</v>
      </c>
      <c r="L333" s="1">
        <f t="shared" si="33"/>
        <v>1</v>
      </c>
      <c r="M333" s="1">
        <f t="shared" si="33"/>
        <v>0</v>
      </c>
      <c r="N333" s="1">
        <f t="shared" si="34"/>
        <v>1</v>
      </c>
      <c r="O333" s="1" t="str">
        <f t="shared" si="35"/>
        <v/>
      </c>
      <c r="P333" s="1" t="str">
        <f t="shared" si="35"/>
        <v/>
      </c>
      <c r="Q333" s="1" t="str">
        <f t="shared" si="35"/>
        <v>OAX</v>
      </c>
      <c r="R333" s="1" t="str">
        <f t="shared" si="35"/>
        <v/>
      </c>
      <c r="S333" s="1" t="str">
        <f t="shared" si="36"/>
        <v>OAX</v>
      </c>
      <c r="T333" s="1" t="str">
        <f t="shared" si="37"/>
        <v>ETH</v>
      </c>
    </row>
    <row r="334" spans="1:20" x14ac:dyDescent="0.25">
      <c r="A334" s="1" t="s">
        <v>525</v>
      </c>
      <c r="B334" s="1" t="s">
        <v>526</v>
      </c>
      <c r="C334" s="1">
        <f>RTD(progId,,"BINANCE",$B334,C$3)</f>
        <v>2.5669999999999998E-2</v>
      </c>
      <c r="D334" s="43">
        <f>RTD(progId,,"BINANCE",$B334,D$3)</f>
        <v>-3.8999999999999999E-4</v>
      </c>
      <c r="E334" s="1">
        <f>RTD(progId,,"BINANCE",$B334,E$3)</f>
        <v>7.3999999999999999E-4</v>
      </c>
      <c r="F334" s="44">
        <f>RTD(progId,,"BINANCE",$B334,F$3)</f>
        <v>24862.5</v>
      </c>
      <c r="I334" s="19" t="s">
        <v>526</v>
      </c>
      <c r="J334" s="1">
        <f t="shared" si="33"/>
        <v>0</v>
      </c>
      <c r="K334" s="1">
        <f t="shared" si="33"/>
        <v>0</v>
      </c>
      <c r="L334" s="1">
        <f t="shared" si="33"/>
        <v>0</v>
      </c>
      <c r="M334" s="1">
        <f t="shared" si="33"/>
        <v>1</v>
      </c>
      <c r="N334" s="1">
        <f t="shared" si="34"/>
        <v>1</v>
      </c>
      <c r="O334" s="1" t="str">
        <f t="shared" si="35"/>
        <v/>
      </c>
      <c r="P334" s="1" t="str">
        <f t="shared" si="35"/>
        <v/>
      </c>
      <c r="Q334" s="1" t="str">
        <f t="shared" si="35"/>
        <v/>
      </c>
      <c r="R334" s="1" t="str">
        <f t="shared" si="35"/>
        <v>NAV</v>
      </c>
      <c r="S334" s="1" t="str">
        <f t="shared" si="36"/>
        <v>NAV</v>
      </c>
      <c r="T334" s="1" t="str">
        <f t="shared" si="37"/>
        <v>BNB</v>
      </c>
    </row>
    <row r="335" spans="1:20" x14ac:dyDescent="0.25">
      <c r="A335" s="1" t="s">
        <v>357</v>
      </c>
      <c r="B335" s="1" t="s">
        <v>358</v>
      </c>
      <c r="C335" s="1">
        <f>RTD(progId,,"BINANCE",$B335,C$3)</f>
        <v>5.8520000000000004E-3</v>
      </c>
      <c r="D335" s="43">
        <f>RTD(progId,,"BINANCE",$B335,D$3)</f>
        <v>2.7200000000000002E-3</v>
      </c>
      <c r="E335" s="1">
        <f>RTD(progId,,"BINANCE",$B335,E$3)</f>
        <v>4.3999999999999999E-5</v>
      </c>
      <c r="F335" s="44">
        <f>RTD(progId,,"BINANCE",$B335,F$3)</f>
        <v>20533.759999999998</v>
      </c>
      <c r="I335" s="20" t="s">
        <v>358</v>
      </c>
      <c r="J335" s="1">
        <f t="shared" si="33"/>
        <v>0</v>
      </c>
      <c r="K335" s="1">
        <f t="shared" si="33"/>
        <v>0</v>
      </c>
      <c r="L335" s="1">
        <f t="shared" si="33"/>
        <v>1</v>
      </c>
      <c r="M335" s="1">
        <f t="shared" si="33"/>
        <v>0</v>
      </c>
      <c r="N335" s="1">
        <f t="shared" si="34"/>
        <v>1</v>
      </c>
      <c r="O335" s="1" t="str">
        <f t="shared" si="35"/>
        <v/>
      </c>
      <c r="P335" s="1" t="str">
        <f t="shared" si="35"/>
        <v/>
      </c>
      <c r="Q335" s="1" t="str">
        <f t="shared" si="35"/>
        <v>GXS</v>
      </c>
      <c r="R335" s="1" t="str">
        <f t="shared" si="35"/>
        <v/>
      </c>
      <c r="S335" s="1" t="str">
        <f t="shared" si="36"/>
        <v>GXS</v>
      </c>
      <c r="T335" s="1" t="str">
        <f t="shared" si="37"/>
        <v>ETH</v>
      </c>
    </row>
    <row r="336" spans="1:20" x14ac:dyDescent="0.25">
      <c r="A336" s="1" t="s">
        <v>86</v>
      </c>
      <c r="B336" s="1" t="s">
        <v>87</v>
      </c>
      <c r="C336" s="1">
        <f>RTD(progId,,"BINANCE",$B336,C$3)</f>
        <v>1.5407000000000001E-2</v>
      </c>
      <c r="D336" s="43">
        <f>RTD(progId,,"BINANCE",$B336,D$3)</f>
        <v>1.4149999999999999E-2</v>
      </c>
      <c r="E336" s="1">
        <f>RTD(progId,,"BINANCE",$B336,E$3)</f>
        <v>7.2000000000000002E-5</v>
      </c>
      <c r="F336" s="44">
        <f>RTD(progId,,"BINANCE",$B336,F$3)</f>
        <v>21415.63</v>
      </c>
      <c r="I336" s="19" t="s">
        <v>87</v>
      </c>
      <c r="J336" s="1">
        <f t="shared" si="33"/>
        <v>0</v>
      </c>
      <c r="K336" s="1">
        <f t="shared" si="33"/>
        <v>0</v>
      </c>
      <c r="L336" s="1">
        <f t="shared" si="33"/>
        <v>1</v>
      </c>
      <c r="M336" s="1">
        <f t="shared" si="33"/>
        <v>0</v>
      </c>
      <c r="N336" s="1">
        <f t="shared" si="34"/>
        <v>1</v>
      </c>
      <c r="O336" s="1" t="str">
        <f t="shared" si="35"/>
        <v/>
      </c>
      <c r="P336" s="1" t="str">
        <f t="shared" si="35"/>
        <v/>
      </c>
      <c r="Q336" s="1" t="str">
        <f t="shared" si="35"/>
        <v>QTUM</v>
      </c>
      <c r="R336" s="1" t="str">
        <f t="shared" si="35"/>
        <v/>
      </c>
      <c r="S336" s="1" t="str">
        <f t="shared" si="36"/>
        <v>QTUM</v>
      </c>
      <c r="T336" s="1" t="str">
        <f t="shared" si="37"/>
        <v>ETH</v>
      </c>
    </row>
    <row r="337" spans="1:20" x14ac:dyDescent="0.25">
      <c r="A337" s="1" t="s">
        <v>183</v>
      </c>
      <c r="B337" s="1" t="s">
        <v>184</v>
      </c>
      <c r="C337" s="1">
        <f>RTD(progId,,"BINANCE",$B337,C$3)</f>
        <v>2.405E-3</v>
      </c>
      <c r="D337" s="43">
        <f>RTD(progId,,"BINANCE",$B337,D$3)</f>
        <v>-5.389E-2</v>
      </c>
      <c r="E337" s="1">
        <f>RTD(progId,,"BINANCE",$B337,E$3)</f>
        <v>1.9000000000000001E-5</v>
      </c>
      <c r="F337" s="44">
        <f>RTD(progId,,"BINANCE",$B337,F$3)</f>
        <v>21346.77</v>
      </c>
      <c r="I337" s="20" t="s">
        <v>184</v>
      </c>
      <c r="J337" s="1">
        <f t="shared" si="33"/>
        <v>0</v>
      </c>
      <c r="K337" s="1">
        <f t="shared" si="33"/>
        <v>0</v>
      </c>
      <c r="L337" s="1">
        <f t="shared" si="33"/>
        <v>1</v>
      </c>
      <c r="M337" s="1">
        <f t="shared" si="33"/>
        <v>0</v>
      </c>
      <c r="N337" s="1">
        <f t="shared" si="34"/>
        <v>1</v>
      </c>
      <c r="O337" s="1" t="str">
        <f t="shared" si="35"/>
        <v/>
      </c>
      <c r="P337" s="1" t="str">
        <f t="shared" si="35"/>
        <v/>
      </c>
      <c r="Q337" s="1" t="str">
        <f t="shared" si="35"/>
        <v>MTL</v>
      </c>
      <c r="R337" s="1" t="str">
        <f t="shared" si="35"/>
        <v/>
      </c>
      <c r="S337" s="1" t="str">
        <f t="shared" si="36"/>
        <v>MTL</v>
      </c>
      <c r="T337" s="1" t="str">
        <f t="shared" si="37"/>
        <v>ETH</v>
      </c>
    </row>
    <row r="338" spans="1:20" x14ac:dyDescent="0.25">
      <c r="A338" s="1" t="s">
        <v>289</v>
      </c>
      <c r="B338" s="1" t="s">
        <v>290</v>
      </c>
      <c r="C338" s="1">
        <f>RTD(progId,,"BINANCE",$B338,C$3)</f>
        <v>0.14493</v>
      </c>
      <c r="D338" s="43">
        <f>RTD(progId,,"BINANCE",$B338,D$3)</f>
        <v>3.0290000000000001E-2</v>
      </c>
      <c r="E338" s="1">
        <f>RTD(progId,,"BINANCE",$B338,E$3)</f>
        <v>1.1900000000000001E-3</v>
      </c>
      <c r="F338" s="44">
        <f>RTD(progId,,"BINANCE",$B338,F$3)</f>
        <v>22569.95</v>
      </c>
      <c r="I338" s="19" t="s">
        <v>290</v>
      </c>
      <c r="J338" s="1">
        <f t="shared" si="33"/>
        <v>0</v>
      </c>
      <c r="K338" s="1">
        <f t="shared" si="33"/>
        <v>0</v>
      </c>
      <c r="L338" s="1">
        <f t="shared" si="33"/>
        <v>0</v>
      </c>
      <c r="M338" s="1">
        <f t="shared" si="33"/>
        <v>1</v>
      </c>
      <c r="N338" s="1">
        <f t="shared" si="34"/>
        <v>1</v>
      </c>
      <c r="O338" s="1" t="str">
        <f t="shared" si="35"/>
        <v/>
      </c>
      <c r="P338" s="1" t="str">
        <f t="shared" si="35"/>
        <v/>
      </c>
      <c r="Q338" s="1" t="str">
        <f t="shared" si="35"/>
        <v/>
      </c>
      <c r="R338" s="1" t="str">
        <f t="shared" si="35"/>
        <v>NULS</v>
      </c>
      <c r="S338" s="1" t="str">
        <f t="shared" si="36"/>
        <v>NULS</v>
      </c>
      <c r="T338" s="1" t="str">
        <f t="shared" si="37"/>
        <v>BNB</v>
      </c>
    </row>
    <row r="339" spans="1:20" x14ac:dyDescent="0.25">
      <c r="A339" s="1" t="s">
        <v>313</v>
      </c>
      <c r="B339" s="1" t="s">
        <v>314</v>
      </c>
      <c r="C339" s="1">
        <f>RTD(progId,,"BINANCE",$B339,C$3)</f>
        <v>0.30020000000000002</v>
      </c>
      <c r="D339" s="43">
        <f>RTD(progId,,"BINANCE",$B339,D$3)</f>
        <v>0.10469000000000001</v>
      </c>
      <c r="E339" s="1">
        <f>RTD(progId,,"BINANCE",$B339,E$3)</f>
        <v>3.2000000000000002E-3</v>
      </c>
      <c r="F339" s="44">
        <f>RTD(progId,,"BINANCE",$B339,F$3)</f>
        <v>20892.53</v>
      </c>
      <c r="I339" s="20" t="s">
        <v>314</v>
      </c>
      <c r="J339" s="1">
        <f t="shared" si="33"/>
        <v>0</v>
      </c>
      <c r="K339" s="1">
        <f t="shared" si="33"/>
        <v>0</v>
      </c>
      <c r="L339" s="1">
        <f t="shared" si="33"/>
        <v>0</v>
      </c>
      <c r="M339" s="1">
        <f t="shared" si="33"/>
        <v>1</v>
      </c>
      <c r="N339" s="1">
        <f t="shared" si="34"/>
        <v>1</v>
      </c>
      <c r="O339" s="1" t="str">
        <f t="shared" si="35"/>
        <v/>
      </c>
      <c r="P339" s="1" t="str">
        <f t="shared" si="35"/>
        <v/>
      </c>
      <c r="Q339" s="1" t="str">
        <f t="shared" si="35"/>
        <v/>
      </c>
      <c r="R339" s="1" t="str">
        <f t="shared" si="35"/>
        <v>WTC</v>
      </c>
      <c r="S339" s="1" t="str">
        <f t="shared" si="36"/>
        <v>WTC</v>
      </c>
      <c r="T339" s="1" t="str">
        <f t="shared" si="37"/>
        <v>BNB</v>
      </c>
    </row>
    <row r="340" spans="1:20" x14ac:dyDescent="0.25">
      <c r="A340" s="1" t="s">
        <v>179</v>
      </c>
      <c r="B340" s="1" t="s">
        <v>180</v>
      </c>
      <c r="C340" s="1">
        <f>RTD(progId,,"BINANCE",$B340,C$3)</f>
        <v>1.2700999999999999E-3</v>
      </c>
      <c r="D340" s="43">
        <f>RTD(progId,,"BINANCE",$B340,D$3)</f>
        <v>-4.589E-2</v>
      </c>
      <c r="E340" s="1">
        <f>RTD(progId,,"BINANCE",$B340,E$3)</f>
        <v>1.6699999999999999E-5</v>
      </c>
      <c r="F340" s="44">
        <f>RTD(progId,,"BINANCE",$B340,F$3)</f>
        <v>20876</v>
      </c>
      <c r="I340" s="19" t="s">
        <v>180</v>
      </c>
      <c r="J340" s="1">
        <f t="shared" si="33"/>
        <v>0</v>
      </c>
      <c r="K340" s="1">
        <f t="shared" si="33"/>
        <v>0</v>
      </c>
      <c r="L340" s="1">
        <f t="shared" si="33"/>
        <v>1</v>
      </c>
      <c r="M340" s="1">
        <f t="shared" si="33"/>
        <v>0</v>
      </c>
      <c r="N340" s="1">
        <f t="shared" si="34"/>
        <v>1</v>
      </c>
      <c r="O340" s="1" t="str">
        <f t="shared" si="35"/>
        <v/>
      </c>
      <c r="P340" s="1" t="str">
        <f t="shared" si="35"/>
        <v/>
      </c>
      <c r="Q340" s="1" t="str">
        <f t="shared" si="35"/>
        <v>MDA</v>
      </c>
      <c r="R340" s="1" t="str">
        <f t="shared" si="35"/>
        <v/>
      </c>
      <c r="S340" s="1" t="str">
        <f t="shared" si="36"/>
        <v>MDA</v>
      </c>
      <c r="T340" s="1" t="str">
        <f t="shared" si="37"/>
        <v>ETH</v>
      </c>
    </row>
    <row r="341" spans="1:20" x14ac:dyDescent="0.25">
      <c r="A341" s="1" t="s">
        <v>94</v>
      </c>
      <c r="B341" s="1" t="s">
        <v>95</v>
      </c>
      <c r="C341" s="1">
        <f>RTD(progId,,"BINANCE",$B341,C$3)</f>
        <v>9.8183000000000006E-2</v>
      </c>
      <c r="D341" s="43">
        <f>RTD(progId,,"BINANCE",$B341,D$3)</f>
        <v>1.487E-2</v>
      </c>
      <c r="E341" s="1">
        <f>RTD(progId,,"BINANCE",$B341,E$3)</f>
        <v>6.7000000000000002E-5</v>
      </c>
      <c r="F341" s="44">
        <f>RTD(progId,,"BINANCE",$B341,F$3)</f>
        <v>20986.788</v>
      </c>
      <c r="I341" s="20" t="s">
        <v>95</v>
      </c>
      <c r="J341" s="1">
        <f t="shared" si="33"/>
        <v>1</v>
      </c>
      <c r="K341" s="1">
        <f t="shared" si="33"/>
        <v>0</v>
      </c>
      <c r="L341" s="1">
        <f t="shared" si="33"/>
        <v>0</v>
      </c>
      <c r="M341" s="1">
        <f t="shared" si="33"/>
        <v>0</v>
      </c>
      <c r="N341" s="1">
        <f t="shared" si="34"/>
        <v>1</v>
      </c>
      <c r="O341" s="1" t="str">
        <f t="shared" si="35"/>
        <v>BCC</v>
      </c>
      <c r="P341" s="1" t="str">
        <f t="shared" si="35"/>
        <v/>
      </c>
      <c r="Q341" s="1" t="str">
        <f t="shared" si="35"/>
        <v/>
      </c>
      <c r="R341" s="1" t="str">
        <f t="shared" si="35"/>
        <v/>
      </c>
      <c r="S341" s="1" t="str">
        <f t="shared" si="36"/>
        <v>BCC</v>
      </c>
      <c r="T341" s="1" t="str">
        <f t="shared" si="37"/>
        <v>BTC</v>
      </c>
    </row>
    <row r="342" spans="1:20" x14ac:dyDescent="0.25">
      <c r="A342" s="1" t="s">
        <v>231</v>
      </c>
      <c r="B342" s="1" t="s">
        <v>232</v>
      </c>
      <c r="C342" s="1">
        <f>RTD(progId,,"BINANCE",$B342,C$3)</f>
        <v>1.3162E-3</v>
      </c>
      <c r="D342" s="43">
        <f>RTD(progId,,"BINANCE",$B342,D$3)</f>
        <v>-4.743E-2</v>
      </c>
      <c r="E342" s="1">
        <f>RTD(progId,,"BINANCE",$B342,E$3)</f>
        <v>1.9400000000000001E-5</v>
      </c>
      <c r="F342" s="44">
        <f>RTD(progId,,"BINANCE",$B342,F$3)</f>
        <v>16018</v>
      </c>
      <c r="I342" s="19" t="s">
        <v>232</v>
      </c>
      <c r="J342" s="1">
        <f t="shared" si="33"/>
        <v>0</v>
      </c>
      <c r="K342" s="1">
        <f t="shared" si="33"/>
        <v>0</v>
      </c>
      <c r="L342" s="1">
        <f t="shared" si="33"/>
        <v>1</v>
      </c>
      <c r="M342" s="1">
        <f t="shared" si="33"/>
        <v>0</v>
      </c>
      <c r="N342" s="1">
        <f t="shared" si="34"/>
        <v>1</v>
      </c>
      <c r="O342" s="1" t="str">
        <f t="shared" si="35"/>
        <v/>
      </c>
      <c r="P342" s="1" t="str">
        <f t="shared" si="35"/>
        <v/>
      </c>
      <c r="Q342" s="1" t="str">
        <f t="shared" si="35"/>
        <v>EVX</v>
      </c>
      <c r="R342" s="1" t="str">
        <f t="shared" si="35"/>
        <v/>
      </c>
      <c r="S342" s="1" t="str">
        <f t="shared" si="36"/>
        <v>EVX</v>
      </c>
      <c r="T342" s="1" t="str">
        <f t="shared" si="37"/>
        <v>ETH</v>
      </c>
    </row>
    <row r="343" spans="1:20" x14ac:dyDescent="0.25">
      <c r="A343" s="1" t="s">
        <v>585</v>
      </c>
      <c r="B343" s="1" t="s">
        <v>586</v>
      </c>
      <c r="C343" s="1">
        <f>RTD(progId,,"BINANCE",$B343,C$3)</f>
        <v>2.6700000000000001E-3</v>
      </c>
      <c r="D343" s="43">
        <f>RTD(progId,,"BINANCE",$B343,D$3)</f>
        <v>-4.4380000000000003E-2</v>
      </c>
      <c r="E343" s="1">
        <f>RTD(progId,,"BINANCE",$B343,E$3)</f>
        <v>1.4E-5</v>
      </c>
      <c r="F343" s="44">
        <f>RTD(progId,,"BINANCE",$B343,F$3)</f>
        <v>19844.830000000002</v>
      </c>
      <c r="I343" s="20" t="s">
        <v>586</v>
      </c>
      <c r="J343" s="1">
        <f t="shared" si="33"/>
        <v>0</v>
      </c>
      <c r="K343" s="1">
        <f t="shared" si="33"/>
        <v>0</v>
      </c>
      <c r="L343" s="1">
        <f t="shared" si="33"/>
        <v>1</v>
      </c>
      <c r="M343" s="1">
        <f t="shared" si="33"/>
        <v>0</v>
      </c>
      <c r="N343" s="1">
        <f t="shared" si="34"/>
        <v>1</v>
      </c>
      <c r="O343" s="1" t="str">
        <f t="shared" si="35"/>
        <v/>
      </c>
      <c r="P343" s="1" t="str">
        <f t="shared" si="35"/>
        <v/>
      </c>
      <c r="Q343" s="1" t="str">
        <f t="shared" si="35"/>
        <v>VIA</v>
      </c>
      <c r="R343" s="1" t="str">
        <f t="shared" si="35"/>
        <v/>
      </c>
      <c r="S343" s="1" t="str">
        <f t="shared" si="36"/>
        <v>VIA</v>
      </c>
      <c r="T343" s="1" t="str">
        <f t="shared" si="37"/>
        <v>ETH</v>
      </c>
    </row>
    <row r="344" spans="1:20" x14ac:dyDescent="0.25">
      <c r="A344" s="1" t="s">
        <v>501</v>
      </c>
      <c r="B344" s="1" t="s">
        <v>502</v>
      </c>
      <c r="C344" s="1">
        <f>RTD(progId,,"BINANCE",$B344,C$3)</f>
        <v>6.3020000000000003E-3</v>
      </c>
      <c r="D344" s="43">
        <f>RTD(progId,,"BINANCE",$B344,D$3)</f>
        <v>-4.99E-2</v>
      </c>
      <c r="E344" s="1">
        <f>RTD(progId,,"BINANCE",$B344,E$3)</f>
        <v>1E-4</v>
      </c>
      <c r="F344" s="44">
        <f>RTD(progId,,"BINANCE",$B344,F$3)</f>
        <v>17648.689999999999</v>
      </c>
      <c r="I344" s="19" t="s">
        <v>502</v>
      </c>
      <c r="J344" s="1">
        <f t="shared" si="33"/>
        <v>0</v>
      </c>
      <c r="K344" s="1">
        <f t="shared" si="33"/>
        <v>0</v>
      </c>
      <c r="L344" s="1">
        <f t="shared" si="33"/>
        <v>1</v>
      </c>
      <c r="M344" s="1">
        <f t="shared" si="33"/>
        <v>0</v>
      </c>
      <c r="N344" s="1">
        <f t="shared" si="34"/>
        <v>1</v>
      </c>
      <c r="O344" s="1" t="str">
        <f t="shared" si="35"/>
        <v/>
      </c>
      <c r="P344" s="1" t="str">
        <f t="shared" si="35"/>
        <v/>
      </c>
      <c r="Q344" s="1" t="str">
        <f t="shared" si="35"/>
        <v>NEBL</v>
      </c>
      <c r="R344" s="1" t="str">
        <f t="shared" si="35"/>
        <v/>
      </c>
      <c r="S344" s="1" t="str">
        <f t="shared" si="36"/>
        <v>NEBL</v>
      </c>
      <c r="T344" s="1" t="str">
        <f t="shared" si="37"/>
        <v>ETH</v>
      </c>
    </row>
    <row r="345" spans="1:20" x14ac:dyDescent="0.25">
      <c r="A345" s="1" t="s">
        <v>575</v>
      </c>
      <c r="B345" s="1" t="s">
        <v>576</v>
      </c>
      <c r="C345" s="1">
        <f>RTD(progId,,"BINANCE",$B345,C$3)</f>
        <v>8.5720000000000005E-2</v>
      </c>
      <c r="D345" s="43">
        <f>RTD(progId,,"BINANCE",$B345,D$3)</f>
        <v>6.7409999999999998E-2</v>
      </c>
      <c r="E345" s="1">
        <f>RTD(progId,,"BINANCE",$B345,E$3)</f>
        <v>1.2700000000000001E-3</v>
      </c>
      <c r="F345" s="44">
        <f>RTD(progId,,"BINANCE",$B345,F$3)</f>
        <v>16142.37</v>
      </c>
      <c r="I345" s="20" t="s">
        <v>576</v>
      </c>
      <c r="J345" s="1">
        <f t="shared" si="33"/>
        <v>0</v>
      </c>
      <c r="K345" s="1">
        <f t="shared" si="33"/>
        <v>0</v>
      </c>
      <c r="L345" s="1">
        <f t="shared" si="33"/>
        <v>0</v>
      </c>
      <c r="M345" s="1">
        <f t="shared" si="33"/>
        <v>1</v>
      </c>
      <c r="N345" s="1">
        <f t="shared" si="34"/>
        <v>1</v>
      </c>
      <c r="O345" s="1" t="str">
        <f t="shared" si="35"/>
        <v/>
      </c>
      <c r="P345" s="1" t="str">
        <f t="shared" si="35"/>
        <v/>
      </c>
      <c r="Q345" s="1" t="str">
        <f t="shared" si="35"/>
        <v/>
      </c>
      <c r="R345" s="1" t="str">
        <f t="shared" si="35"/>
        <v>STEEM</v>
      </c>
      <c r="S345" s="1" t="str">
        <f t="shared" si="36"/>
        <v>STEEM</v>
      </c>
      <c r="T345" s="1" t="str">
        <f t="shared" si="37"/>
        <v>BNB</v>
      </c>
    </row>
    <row r="346" spans="1:20" x14ac:dyDescent="0.25">
      <c r="A346" s="1" t="s">
        <v>469</v>
      </c>
      <c r="B346" s="1" t="s">
        <v>470</v>
      </c>
      <c r="C346" s="1">
        <f>RTD(progId,,"BINANCE",$B346,C$3)</f>
        <v>0.13200000000000001</v>
      </c>
      <c r="D346" s="43">
        <f>RTD(progId,,"BINANCE",$B346,D$3)</f>
        <v>3.3950000000000001E-2</v>
      </c>
      <c r="E346" s="1">
        <f>RTD(progId,,"BINANCE",$B346,E$3)</f>
        <v>2.0999999999999999E-3</v>
      </c>
      <c r="F346" s="44">
        <f>RTD(progId,,"BINANCE",$B346,F$3)</f>
        <v>13351.16</v>
      </c>
      <c r="I346" s="19" t="s">
        <v>470</v>
      </c>
      <c r="J346" s="1">
        <f t="shared" si="33"/>
        <v>0</v>
      </c>
      <c r="K346" s="1">
        <f t="shared" si="33"/>
        <v>0</v>
      </c>
      <c r="L346" s="1">
        <f t="shared" si="33"/>
        <v>0</v>
      </c>
      <c r="M346" s="1">
        <f t="shared" si="33"/>
        <v>1</v>
      </c>
      <c r="N346" s="1">
        <f t="shared" si="34"/>
        <v>1</v>
      </c>
      <c r="O346" s="1" t="str">
        <f t="shared" si="35"/>
        <v/>
      </c>
      <c r="P346" s="1" t="str">
        <f t="shared" si="35"/>
        <v/>
      </c>
      <c r="Q346" s="1" t="str">
        <f t="shared" si="35"/>
        <v/>
      </c>
      <c r="R346" s="1" t="str">
        <f t="shared" si="35"/>
        <v>WAVES</v>
      </c>
      <c r="S346" s="1" t="str">
        <f t="shared" si="36"/>
        <v>WAVES</v>
      </c>
      <c r="T346" s="1" t="str">
        <f t="shared" si="37"/>
        <v>BNB</v>
      </c>
    </row>
    <row r="347" spans="1:20" x14ac:dyDescent="0.25">
      <c r="A347" s="1" t="s">
        <v>509</v>
      </c>
      <c r="B347" s="1" t="s">
        <v>510</v>
      </c>
      <c r="C347" s="1">
        <f>RTD(progId,,"BINANCE",$B347,C$3)</f>
        <v>2.58E-2</v>
      </c>
      <c r="D347" s="43">
        <f>RTD(progId,,"BINANCE",$B347,D$3)</f>
        <v>3.1099999999999999E-3</v>
      </c>
      <c r="E347" s="1">
        <f>RTD(progId,,"BINANCE",$B347,E$3)</f>
        <v>5.5000000000000003E-4</v>
      </c>
      <c r="F347" s="44">
        <f>RTD(progId,,"BINANCE",$B347,F$3)</f>
        <v>16222.4</v>
      </c>
      <c r="I347" s="20" t="s">
        <v>510</v>
      </c>
      <c r="J347" s="1">
        <f t="shared" si="33"/>
        <v>0</v>
      </c>
      <c r="K347" s="1">
        <f t="shared" si="33"/>
        <v>0</v>
      </c>
      <c r="L347" s="1">
        <f t="shared" si="33"/>
        <v>0</v>
      </c>
      <c r="M347" s="1">
        <f t="shared" si="33"/>
        <v>1</v>
      </c>
      <c r="N347" s="1">
        <f t="shared" si="34"/>
        <v>1</v>
      </c>
      <c r="O347" s="1" t="str">
        <f t="shared" si="35"/>
        <v/>
      </c>
      <c r="P347" s="1" t="str">
        <f t="shared" si="35"/>
        <v/>
      </c>
      <c r="Q347" s="1" t="str">
        <f t="shared" si="35"/>
        <v/>
      </c>
      <c r="R347" s="1" t="str">
        <f t="shared" si="35"/>
        <v>BRD</v>
      </c>
      <c r="S347" s="1" t="str">
        <f t="shared" si="36"/>
        <v>BRD</v>
      </c>
      <c r="T347" s="1" t="str">
        <f t="shared" si="37"/>
        <v>BNB</v>
      </c>
    </row>
    <row r="348" spans="1:20" x14ac:dyDescent="0.25">
      <c r="A348" s="1" t="s">
        <v>92</v>
      </c>
      <c r="B348" s="1" t="s">
        <v>93</v>
      </c>
      <c r="C348" s="1">
        <f>RTD(progId,,"BINANCE",$B348,C$3)</f>
        <v>4.9020000000000001E-3</v>
      </c>
      <c r="D348" s="43">
        <f>RTD(progId,,"BINANCE",$B348,D$3)</f>
        <v>0</v>
      </c>
      <c r="E348" s="1">
        <f>RTD(progId,,"BINANCE",$B348,E$3)</f>
        <v>3.8000000000000002E-5</v>
      </c>
      <c r="F348" s="44">
        <f>RTD(progId,,"BINANCE",$B348,F$3)</f>
        <v>12882.44</v>
      </c>
      <c r="I348" s="19" t="s">
        <v>93</v>
      </c>
      <c r="J348" s="1">
        <f t="shared" si="33"/>
        <v>0</v>
      </c>
      <c r="K348" s="1">
        <f t="shared" si="33"/>
        <v>0</v>
      </c>
      <c r="L348" s="1">
        <f t="shared" si="33"/>
        <v>1</v>
      </c>
      <c r="M348" s="1">
        <f t="shared" si="33"/>
        <v>0</v>
      </c>
      <c r="N348" s="1">
        <f t="shared" si="34"/>
        <v>1</v>
      </c>
      <c r="O348" s="1" t="str">
        <f t="shared" si="35"/>
        <v/>
      </c>
      <c r="P348" s="1" t="str">
        <f t="shared" si="35"/>
        <v/>
      </c>
      <c r="Q348" s="1" t="str">
        <f t="shared" si="35"/>
        <v>BNT</v>
      </c>
      <c r="R348" s="1" t="str">
        <f t="shared" si="35"/>
        <v/>
      </c>
      <c r="S348" s="1" t="str">
        <f t="shared" si="36"/>
        <v>BNT</v>
      </c>
      <c r="T348" s="1" t="str">
        <f t="shared" si="37"/>
        <v>ETH</v>
      </c>
    </row>
    <row r="349" spans="1:20" x14ac:dyDescent="0.25">
      <c r="A349" s="1" t="s">
        <v>109</v>
      </c>
      <c r="B349" s="1" t="s">
        <v>110</v>
      </c>
      <c r="C349" s="1">
        <f>RTD(progId,,"BINANCE",$B349,C$3)</f>
        <v>1.6293999999999999E-2</v>
      </c>
      <c r="D349" s="43">
        <f>RTD(progId,,"BINANCE",$B349,D$3)</f>
        <v>-1.4250000000000001E-2</v>
      </c>
      <c r="E349" s="1">
        <f>RTD(progId,,"BINANCE",$B349,E$3)</f>
        <v>3.1000000000000001E-5</v>
      </c>
      <c r="F349" s="44">
        <f>RTD(progId,,"BINANCE",$B349,F$3)</f>
        <v>12943.75</v>
      </c>
      <c r="I349" s="20" t="s">
        <v>110</v>
      </c>
      <c r="J349" s="1">
        <f t="shared" si="33"/>
        <v>0</v>
      </c>
      <c r="K349" s="1">
        <f t="shared" si="33"/>
        <v>0</v>
      </c>
      <c r="L349" s="1">
        <f t="shared" si="33"/>
        <v>1</v>
      </c>
      <c r="M349" s="1">
        <f t="shared" si="33"/>
        <v>0</v>
      </c>
      <c r="N349" s="1">
        <f t="shared" si="34"/>
        <v>1</v>
      </c>
      <c r="O349" s="1" t="str">
        <f t="shared" si="35"/>
        <v/>
      </c>
      <c r="P349" s="1" t="str">
        <f t="shared" si="35"/>
        <v/>
      </c>
      <c r="Q349" s="1" t="str">
        <f t="shared" si="35"/>
        <v>MCO</v>
      </c>
      <c r="R349" s="1" t="str">
        <f t="shared" si="35"/>
        <v/>
      </c>
      <c r="S349" s="1" t="str">
        <f t="shared" si="36"/>
        <v>MCO</v>
      </c>
      <c r="T349" s="1" t="str">
        <f t="shared" si="37"/>
        <v>ETH</v>
      </c>
    </row>
    <row r="350" spans="1:20" x14ac:dyDescent="0.25">
      <c r="A350" s="1" t="s">
        <v>721</v>
      </c>
      <c r="B350" s="1" t="s">
        <v>722</v>
      </c>
      <c r="C350" s="1">
        <f>RTD(progId,,"BINANCE",$B350,C$3)</f>
        <v>1.021E-2</v>
      </c>
      <c r="D350" s="43">
        <f>RTD(progId,,"BINANCE",$B350,D$3)</f>
        <v>-0.10079</v>
      </c>
      <c r="E350" s="1">
        <f>RTD(progId,,"BINANCE",$B350,E$3)</f>
        <v>1E-4</v>
      </c>
      <c r="F350" s="44">
        <f>RTD(progId,,"BINANCE",$B350,F$3)</f>
        <v>12343.096</v>
      </c>
      <c r="I350" s="19" t="s">
        <v>722</v>
      </c>
      <c r="J350" s="1">
        <f t="shared" si="33"/>
        <v>0</v>
      </c>
      <c r="K350" s="1">
        <f t="shared" si="33"/>
        <v>0</v>
      </c>
      <c r="L350" s="1">
        <f t="shared" si="33"/>
        <v>1</v>
      </c>
      <c r="M350" s="1">
        <f t="shared" si="33"/>
        <v>0</v>
      </c>
      <c r="N350" s="1">
        <f t="shared" si="34"/>
        <v>1</v>
      </c>
      <c r="O350" s="1" t="str">
        <f t="shared" si="35"/>
        <v/>
      </c>
      <c r="P350" s="1" t="str">
        <f t="shared" si="35"/>
        <v/>
      </c>
      <c r="Q350" s="1" t="str">
        <f t="shared" si="35"/>
        <v>SKY</v>
      </c>
      <c r="R350" s="1" t="str">
        <f t="shared" si="35"/>
        <v/>
      </c>
      <c r="S350" s="1" t="str">
        <f t="shared" si="36"/>
        <v>SKY</v>
      </c>
      <c r="T350" s="1" t="str">
        <f t="shared" si="37"/>
        <v>ETH</v>
      </c>
    </row>
    <row r="351" spans="1:20" x14ac:dyDescent="0.25">
      <c r="A351" s="1" t="s">
        <v>713</v>
      </c>
      <c r="B351" s="1" t="s">
        <v>714</v>
      </c>
      <c r="C351" s="1">
        <f>RTD(progId,,"BINANCE",$B351,C$3)</f>
        <v>3.2690000000000002E-3</v>
      </c>
      <c r="D351" s="43">
        <f>RTD(progId,,"BINANCE",$B351,D$3)</f>
        <v>-3.96E-3</v>
      </c>
      <c r="E351" s="1">
        <f>RTD(progId,,"BINANCE",$B351,E$3)</f>
        <v>7.9999999999999996E-6</v>
      </c>
      <c r="F351" s="44">
        <f>RTD(progId,,"BINANCE",$B351,F$3)</f>
        <v>12701.189</v>
      </c>
      <c r="I351" s="20" t="s">
        <v>714</v>
      </c>
      <c r="J351" s="1">
        <f t="shared" si="33"/>
        <v>1</v>
      </c>
      <c r="K351" s="1">
        <f t="shared" si="33"/>
        <v>0</v>
      </c>
      <c r="L351" s="1">
        <f t="shared" si="33"/>
        <v>0</v>
      </c>
      <c r="M351" s="1">
        <f t="shared" si="33"/>
        <v>0</v>
      </c>
      <c r="N351" s="1">
        <f t="shared" si="34"/>
        <v>1</v>
      </c>
      <c r="O351" s="1" t="str">
        <f t="shared" si="35"/>
        <v>ZEN</v>
      </c>
      <c r="P351" s="1" t="str">
        <f t="shared" si="35"/>
        <v/>
      </c>
      <c r="Q351" s="1" t="str">
        <f t="shared" si="35"/>
        <v/>
      </c>
      <c r="R351" s="1" t="str">
        <f t="shared" si="35"/>
        <v/>
      </c>
      <c r="S351" s="1" t="str">
        <f t="shared" si="36"/>
        <v>ZEN</v>
      </c>
      <c r="T351" s="1" t="str">
        <f t="shared" si="37"/>
        <v>BTC</v>
      </c>
    </row>
    <row r="352" spans="1:20" x14ac:dyDescent="0.25">
      <c r="A352" s="1" t="s">
        <v>207</v>
      </c>
      <c r="B352" s="1" t="s">
        <v>208</v>
      </c>
      <c r="C352" s="1">
        <f>RTD(progId,,"BINANCE",$B352,C$3)</f>
        <v>2.4906999999999999E-2</v>
      </c>
      <c r="D352" s="43">
        <f>RTD(progId,,"BINANCE",$B352,D$3)</f>
        <v>4.7400000000000003E-3</v>
      </c>
      <c r="E352" s="1">
        <f>RTD(progId,,"BINANCE",$B352,E$3)</f>
        <v>8.2000000000000001E-5</v>
      </c>
      <c r="F352" s="44">
        <f>RTD(progId,,"BINANCE",$B352,F$3)</f>
        <v>12294.342000000001</v>
      </c>
      <c r="I352" s="19" t="s">
        <v>208</v>
      </c>
      <c r="J352" s="1">
        <f t="shared" si="33"/>
        <v>1</v>
      </c>
      <c r="K352" s="1">
        <f t="shared" si="33"/>
        <v>0</v>
      </c>
      <c r="L352" s="1">
        <f t="shared" si="33"/>
        <v>0</v>
      </c>
      <c r="M352" s="1">
        <f t="shared" si="33"/>
        <v>0</v>
      </c>
      <c r="N352" s="1">
        <f t="shared" si="34"/>
        <v>1</v>
      </c>
      <c r="O352" s="1" t="str">
        <f t="shared" si="35"/>
        <v>ZEC</v>
      </c>
      <c r="P352" s="1" t="str">
        <f t="shared" si="35"/>
        <v/>
      </c>
      <c r="Q352" s="1" t="str">
        <f t="shared" si="35"/>
        <v/>
      </c>
      <c r="R352" s="1" t="str">
        <f t="shared" si="35"/>
        <v/>
      </c>
      <c r="S352" s="1" t="str">
        <f t="shared" si="36"/>
        <v>ZEC</v>
      </c>
      <c r="T352" s="1" t="str">
        <f t="shared" si="37"/>
        <v>BTC</v>
      </c>
    </row>
    <row r="353" spans="1:20" x14ac:dyDescent="0.25">
      <c r="A353" s="1" t="s">
        <v>587</v>
      </c>
      <c r="B353" s="1" t="s">
        <v>588</v>
      </c>
      <c r="C353" s="1">
        <f>RTD(progId,,"BINANCE",$B353,C$3)</f>
        <v>7.9560000000000006E-2</v>
      </c>
      <c r="D353" s="43">
        <f>RTD(progId,,"BINANCE",$B353,D$3)</f>
        <v>-1.3699999999999999E-3</v>
      </c>
      <c r="E353" s="1">
        <f>RTD(progId,,"BINANCE",$B353,E$3)</f>
        <v>1.3500000000000001E-3</v>
      </c>
      <c r="F353" s="44">
        <f>RTD(progId,,"BINANCE",$B353,F$3)</f>
        <v>11280.11</v>
      </c>
      <c r="I353" s="20" t="s">
        <v>588</v>
      </c>
      <c r="J353" s="1">
        <f t="shared" si="33"/>
        <v>0</v>
      </c>
      <c r="K353" s="1">
        <f t="shared" si="33"/>
        <v>0</v>
      </c>
      <c r="L353" s="1">
        <f t="shared" si="33"/>
        <v>0</v>
      </c>
      <c r="M353" s="1">
        <f t="shared" si="33"/>
        <v>1</v>
      </c>
      <c r="N353" s="1">
        <f t="shared" si="34"/>
        <v>1</v>
      </c>
      <c r="O353" s="1" t="str">
        <f t="shared" si="35"/>
        <v/>
      </c>
      <c r="P353" s="1" t="str">
        <f t="shared" si="35"/>
        <v/>
      </c>
      <c r="Q353" s="1" t="str">
        <f t="shared" si="35"/>
        <v/>
      </c>
      <c r="R353" s="1" t="str">
        <f t="shared" si="35"/>
        <v>VIA</v>
      </c>
      <c r="S353" s="1" t="str">
        <f t="shared" si="36"/>
        <v>VIA</v>
      </c>
      <c r="T353" s="1" t="str">
        <f t="shared" si="37"/>
        <v>BNB</v>
      </c>
    </row>
    <row r="354" spans="1:20" x14ac:dyDescent="0.25">
      <c r="A354" s="1" t="s">
        <v>515</v>
      </c>
      <c r="B354" s="1" t="s">
        <v>516</v>
      </c>
      <c r="C354" s="1">
        <f>RTD(progId,,"BINANCE",$B354,C$3)</f>
        <v>1.9139999999999999E-3</v>
      </c>
      <c r="D354" s="43">
        <f>RTD(progId,,"BINANCE",$B354,D$3)</f>
        <v>-2.734E-2</v>
      </c>
      <c r="E354" s="1">
        <f>RTD(progId,,"BINANCE",$B354,E$3)</f>
        <v>6.9999999999999999E-6</v>
      </c>
      <c r="F354" s="44">
        <f>RTD(progId,,"BINANCE",$B354,F$3)</f>
        <v>11712.8</v>
      </c>
      <c r="I354" s="19" t="s">
        <v>516</v>
      </c>
      <c r="J354" s="1">
        <f t="shared" si="33"/>
        <v>0</v>
      </c>
      <c r="K354" s="1">
        <f t="shared" si="33"/>
        <v>0</v>
      </c>
      <c r="L354" s="1">
        <f t="shared" si="33"/>
        <v>1</v>
      </c>
      <c r="M354" s="1">
        <f t="shared" si="33"/>
        <v>0</v>
      </c>
      <c r="N354" s="1">
        <f t="shared" si="34"/>
        <v>1</v>
      </c>
      <c r="O354" s="1" t="str">
        <f t="shared" si="35"/>
        <v/>
      </c>
      <c r="P354" s="1" t="str">
        <f t="shared" si="35"/>
        <v/>
      </c>
      <c r="Q354" s="1" t="str">
        <f t="shared" si="35"/>
        <v>EDO</v>
      </c>
      <c r="R354" s="1" t="str">
        <f t="shared" si="35"/>
        <v/>
      </c>
      <c r="S354" s="1" t="str">
        <f t="shared" si="36"/>
        <v>EDO</v>
      </c>
      <c r="T354" s="1" t="str">
        <f t="shared" si="37"/>
        <v>ETH</v>
      </c>
    </row>
    <row r="355" spans="1:20" x14ac:dyDescent="0.25">
      <c r="A355" s="1" t="s">
        <v>217</v>
      </c>
      <c r="B355" s="1" t="s">
        <v>218</v>
      </c>
      <c r="C355" s="1">
        <f>RTD(progId,,"BINANCE",$B355,C$3)</f>
        <v>2.8631E-2</v>
      </c>
      <c r="D355" s="43">
        <f>RTD(progId,,"BINANCE",$B355,D$3)</f>
        <v>3.5380000000000002E-2</v>
      </c>
      <c r="E355" s="1">
        <f>RTD(progId,,"BINANCE",$B355,E$3)</f>
        <v>7.7000000000000001E-5</v>
      </c>
      <c r="F355" s="44">
        <f>RTD(progId,,"BINANCE",$B355,F$3)</f>
        <v>10309.949000000001</v>
      </c>
      <c r="I355" s="20" t="s">
        <v>218</v>
      </c>
      <c r="J355" s="1">
        <f t="shared" si="33"/>
        <v>1</v>
      </c>
      <c r="K355" s="1">
        <f t="shared" si="33"/>
        <v>0</v>
      </c>
      <c r="L355" s="1">
        <f t="shared" si="33"/>
        <v>0</v>
      </c>
      <c r="M355" s="1">
        <f t="shared" si="33"/>
        <v>0</v>
      </c>
      <c r="N355" s="1">
        <f t="shared" si="34"/>
        <v>1</v>
      </c>
      <c r="O355" s="1" t="str">
        <f t="shared" si="35"/>
        <v>DASH</v>
      </c>
      <c r="P355" s="1" t="str">
        <f t="shared" si="35"/>
        <v/>
      </c>
      <c r="Q355" s="1" t="str">
        <f t="shared" si="35"/>
        <v/>
      </c>
      <c r="R355" s="1" t="str">
        <f t="shared" si="35"/>
        <v/>
      </c>
      <c r="S355" s="1" t="str">
        <f t="shared" si="36"/>
        <v>DASH</v>
      </c>
      <c r="T355" s="1" t="str">
        <f t="shared" si="37"/>
        <v>BTC</v>
      </c>
    </row>
    <row r="356" spans="1:20" x14ac:dyDescent="0.25">
      <c r="A356" s="1" t="s">
        <v>403</v>
      </c>
      <c r="B356" s="1" t="s">
        <v>404</v>
      </c>
      <c r="C356" s="1">
        <f>RTD(progId,,"BINANCE",$B356,C$3)</f>
        <v>1.7949999999999999E-3</v>
      </c>
      <c r="D356" s="43">
        <f>RTD(progId,,"BINANCE",$B356,D$3)</f>
        <v>-1.5350000000000001E-2</v>
      </c>
      <c r="E356" s="1">
        <f>RTD(progId,,"BINANCE",$B356,E$3)</f>
        <v>6.9999999999999999E-6</v>
      </c>
      <c r="F356" s="44">
        <f>RTD(progId,,"BINANCE",$B356,F$3)</f>
        <v>9453.3359999999993</v>
      </c>
      <c r="I356" s="19" t="s">
        <v>404</v>
      </c>
      <c r="J356" s="1">
        <f t="shared" si="33"/>
        <v>1</v>
      </c>
      <c r="K356" s="1">
        <f t="shared" si="33"/>
        <v>0</v>
      </c>
      <c r="L356" s="1">
        <f t="shared" si="33"/>
        <v>0</v>
      </c>
      <c r="M356" s="1">
        <f t="shared" si="33"/>
        <v>0</v>
      </c>
      <c r="N356" s="1">
        <f t="shared" si="34"/>
        <v>1</v>
      </c>
      <c r="O356" s="1" t="str">
        <f t="shared" si="35"/>
        <v>BCD</v>
      </c>
      <c r="P356" s="1" t="str">
        <f t="shared" si="35"/>
        <v/>
      </c>
      <c r="Q356" s="1" t="str">
        <f t="shared" si="35"/>
        <v/>
      </c>
      <c r="R356" s="1" t="str">
        <f t="shared" si="35"/>
        <v/>
      </c>
      <c r="S356" s="1" t="str">
        <f t="shared" si="36"/>
        <v>BCD</v>
      </c>
      <c r="T356" s="1" t="str">
        <f t="shared" si="37"/>
        <v>BTC</v>
      </c>
    </row>
    <row r="357" spans="1:20" x14ac:dyDescent="0.25">
      <c r="A357" s="1" t="s">
        <v>361</v>
      </c>
      <c r="B357" s="1" t="s">
        <v>362</v>
      </c>
      <c r="C357" s="1">
        <f>RTD(progId,,"BINANCE",$B357,C$3)</f>
        <v>2.0219999999999998</v>
      </c>
      <c r="D357" s="43">
        <f>RTD(progId,,"BINANCE",$B357,D$3)</f>
        <v>3.2989999999999998E-2</v>
      </c>
      <c r="E357" s="1">
        <f>RTD(progId,,"BINANCE",$B357,E$3)</f>
        <v>8.9999999999999993E-3</v>
      </c>
      <c r="F357" s="44">
        <f>RTD(progId,,"BINANCE",$B357,F$3)</f>
        <v>8887.366</v>
      </c>
      <c r="I357" s="20" t="s">
        <v>362</v>
      </c>
      <c r="J357" s="1">
        <f t="shared" si="33"/>
        <v>0</v>
      </c>
      <c r="K357" s="1">
        <f t="shared" si="33"/>
        <v>0</v>
      </c>
      <c r="L357" s="1">
        <f t="shared" si="33"/>
        <v>0</v>
      </c>
      <c r="M357" s="1">
        <f t="shared" si="33"/>
        <v>1</v>
      </c>
      <c r="N357" s="1">
        <f t="shared" si="34"/>
        <v>1</v>
      </c>
      <c r="O357" s="1" t="str">
        <f t="shared" si="35"/>
        <v/>
      </c>
      <c r="P357" s="1" t="str">
        <f t="shared" si="35"/>
        <v/>
      </c>
      <c r="Q357" s="1" t="str">
        <f t="shared" si="35"/>
        <v/>
      </c>
      <c r="R357" s="1" t="str">
        <f t="shared" si="35"/>
        <v>NEO</v>
      </c>
      <c r="S357" s="1" t="str">
        <f t="shared" si="36"/>
        <v>NEO</v>
      </c>
      <c r="T357" s="1" t="str">
        <f t="shared" si="37"/>
        <v>BNB</v>
      </c>
    </row>
    <row r="358" spans="1:20" x14ac:dyDescent="0.25">
      <c r="A358" s="1" t="s">
        <v>379</v>
      </c>
      <c r="B358" s="1" t="s">
        <v>380</v>
      </c>
      <c r="C358" s="1">
        <f>RTD(progId,,"BINANCE",$B358,C$3)</f>
        <v>1.8569999999999999E-3</v>
      </c>
      <c r="D358" s="43">
        <f>RTD(progId,,"BINANCE",$B358,D$3)</f>
        <v>4.4429999999999997E-2</v>
      </c>
      <c r="E358" s="1">
        <f>RTD(progId,,"BINANCE",$B358,E$3)</f>
        <v>6.9999999999999999E-6</v>
      </c>
      <c r="F358" s="44">
        <f>RTD(progId,,"BINANCE",$B358,F$3)</f>
        <v>12129.74</v>
      </c>
      <c r="I358" s="19" t="s">
        <v>380</v>
      </c>
      <c r="J358" s="1">
        <f t="shared" si="33"/>
        <v>1</v>
      </c>
      <c r="K358" s="1">
        <f t="shared" si="33"/>
        <v>0</v>
      </c>
      <c r="L358" s="1">
        <f t="shared" si="33"/>
        <v>0</v>
      </c>
      <c r="M358" s="1">
        <f t="shared" si="33"/>
        <v>0</v>
      </c>
      <c r="N358" s="1">
        <f t="shared" si="34"/>
        <v>1</v>
      </c>
      <c r="O358" s="1" t="str">
        <f t="shared" si="35"/>
        <v>XZC</v>
      </c>
      <c r="P358" s="1" t="str">
        <f t="shared" si="35"/>
        <v/>
      </c>
      <c r="Q358" s="1" t="str">
        <f t="shared" si="35"/>
        <v/>
      </c>
      <c r="R358" s="1" t="str">
        <f t="shared" si="35"/>
        <v/>
      </c>
      <c r="S358" s="1" t="str">
        <f t="shared" si="36"/>
        <v>XZC</v>
      </c>
      <c r="T358" s="1" t="str">
        <f t="shared" si="37"/>
        <v>BTC</v>
      </c>
    </row>
    <row r="359" spans="1:20" x14ac:dyDescent="0.25">
      <c r="A359" s="1" t="s">
        <v>679</v>
      </c>
      <c r="B359" s="1" t="s">
        <v>680</v>
      </c>
      <c r="C359" s="1">
        <f>RTD(progId,,"BINANCE",$B359,C$3)</f>
        <v>6.5129999999999997E-3</v>
      </c>
      <c r="D359" s="43">
        <f>RTD(progId,,"BINANCE",$B359,D$3)</f>
        <v>-3.1099999999999999E-2</v>
      </c>
      <c r="E359" s="1">
        <f>RTD(progId,,"BINANCE",$B359,E$3)</f>
        <v>8.1000000000000004E-5</v>
      </c>
      <c r="F359" s="44">
        <f>RTD(progId,,"BINANCE",$B359,F$3)</f>
        <v>9181.49</v>
      </c>
      <c r="I359" s="20" t="s">
        <v>680</v>
      </c>
      <c r="J359" s="1">
        <f t="shared" ref="J359:M389" si="38">IF(ISERROR(FIND(J$5,$I359)), 0,1)</f>
        <v>0</v>
      </c>
      <c r="K359" s="1">
        <f t="shared" si="38"/>
        <v>0</v>
      </c>
      <c r="L359" s="1">
        <f t="shared" si="38"/>
        <v>1</v>
      </c>
      <c r="M359" s="1">
        <f t="shared" si="38"/>
        <v>0</v>
      </c>
      <c r="N359" s="1">
        <f t="shared" si="34"/>
        <v>1</v>
      </c>
      <c r="O359" s="1" t="str">
        <f t="shared" ref="O359:R389" si="39">IF(LEN(SUBSTITUTE($I359,O$5,""))&lt;LEN($I359),SUBSTITUTE($I359,O$5,""),"")</f>
        <v/>
      </c>
      <c r="P359" s="1" t="str">
        <f t="shared" si="39"/>
        <v/>
      </c>
      <c r="Q359" s="1" t="str">
        <f t="shared" si="39"/>
        <v>CLOAK</v>
      </c>
      <c r="R359" s="1" t="str">
        <f t="shared" si="39"/>
        <v/>
      </c>
      <c r="S359" s="1" t="str">
        <f t="shared" si="36"/>
        <v>CLOAK</v>
      </c>
      <c r="T359" s="1" t="str">
        <f t="shared" si="37"/>
        <v>ETH</v>
      </c>
    </row>
    <row r="360" spans="1:20" x14ac:dyDescent="0.25">
      <c r="A360" s="1" t="s">
        <v>599</v>
      </c>
      <c r="B360" s="1" t="s">
        <v>600</v>
      </c>
      <c r="C360" s="1">
        <f>RTD(progId,,"BINANCE",$B360,C$3)</f>
        <v>0.12335</v>
      </c>
      <c r="D360" s="43">
        <f>RTD(progId,,"BINANCE",$B360,D$3)</f>
        <v>3.4880000000000001E-2</v>
      </c>
      <c r="E360" s="1">
        <f>RTD(progId,,"BINANCE",$B360,E$3)</f>
        <v>2.14E-3</v>
      </c>
      <c r="F360" s="44">
        <f>RTD(progId,,"BINANCE",$B360,F$3)</f>
        <v>9706.9</v>
      </c>
      <c r="I360" s="19" t="s">
        <v>600</v>
      </c>
      <c r="J360" s="1">
        <f t="shared" si="38"/>
        <v>0</v>
      </c>
      <c r="K360" s="1">
        <f t="shared" si="38"/>
        <v>0</v>
      </c>
      <c r="L360" s="1">
        <f t="shared" si="38"/>
        <v>0</v>
      </c>
      <c r="M360" s="1">
        <f t="shared" si="38"/>
        <v>1</v>
      </c>
      <c r="N360" s="1">
        <f t="shared" si="34"/>
        <v>1</v>
      </c>
      <c r="O360" s="1" t="str">
        <f t="shared" si="39"/>
        <v/>
      </c>
      <c r="P360" s="1" t="str">
        <f t="shared" si="39"/>
        <v/>
      </c>
      <c r="Q360" s="1" t="str">
        <f t="shared" si="39"/>
        <v/>
      </c>
      <c r="R360" s="1" t="str">
        <f t="shared" si="39"/>
        <v>AE</v>
      </c>
      <c r="S360" s="1" t="str">
        <f t="shared" si="36"/>
        <v>AE</v>
      </c>
      <c r="T360" s="1" t="str">
        <f t="shared" si="37"/>
        <v>BNB</v>
      </c>
    </row>
    <row r="361" spans="1:20" x14ac:dyDescent="0.25">
      <c r="A361" s="1" t="s">
        <v>241</v>
      </c>
      <c r="B361" s="1" t="s">
        <v>242</v>
      </c>
      <c r="C361" s="1">
        <f>RTD(progId,,"BINANCE",$B361,C$3)</f>
        <v>1.2137E-2</v>
      </c>
      <c r="D361" s="43">
        <f>RTD(progId,,"BINANCE",$B361,D$3)</f>
        <v>2.418E-2</v>
      </c>
      <c r="E361" s="1">
        <f>RTD(progId,,"BINANCE",$B361,E$3)</f>
        <v>9.1000000000000003E-5</v>
      </c>
      <c r="F361" s="44">
        <f>RTD(progId,,"BINANCE",$B361,F$3)</f>
        <v>9075.43</v>
      </c>
      <c r="I361" s="20" t="s">
        <v>242</v>
      </c>
      <c r="J361" s="1">
        <f t="shared" si="38"/>
        <v>0</v>
      </c>
      <c r="K361" s="1">
        <f t="shared" si="38"/>
        <v>0</v>
      </c>
      <c r="L361" s="1">
        <f t="shared" si="38"/>
        <v>1</v>
      </c>
      <c r="M361" s="1">
        <f t="shared" si="38"/>
        <v>0</v>
      </c>
      <c r="N361" s="1">
        <f t="shared" si="34"/>
        <v>1</v>
      </c>
      <c r="O361" s="1" t="str">
        <f t="shared" si="39"/>
        <v/>
      </c>
      <c r="P361" s="1" t="str">
        <f t="shared" si="39"/>
        <v/>
      </c>
      <c r="Q361" s="1" t="str">
        <f t="shared" si="39"/>
        <v>HSR</v>
      </c>
      <c r="R361" s="1" t="str">
        <f t="shared" si="39"/>
        <v/>
      </c>
      <c r="S361" s="1" t="str">
        <f t="shared" si="36"/>
        <v>HSR</v>
      </c>
      <c r="T361" s="1" t="str">
        <f t="shared" si="37"/>
        <v>ETH</v>
      </c>
    </row>
    <row r="362" spans="1:20" x14ac:dyDescent="0.25">
      <c r="A362" s="1" t="s">
        <v>535</v>
      </c>
      <c r="B362" s="1" t="s">
        <v>536</v>
      </c>
      <c r="C362" s="1">
        <f>RTD(progId,,"BINANCE",$B362,C$3)</f>
        <v>2.0119999999999999E-2</v>
      </c>
      <c r="D362" s="43">
        <f>RTD(progId,,"BINANCE",$B362,D$3)</f>
        <v>6.9499999999999996E-3</v>
      </c>
      <c r="E362" s="1">
        <f>RTD(progId,,"BINANCE",$B362,E$3)</f>
        <v>3.8000000000000002E-4</v>
      </c>
      <c r="F362" s="44">
        <f>RTD(progId,,"BINANCE",$B362,F$3)</f>
        <v>8442.2999999999993</v>
      </c>
      <c r="I362" s="19" t="s">
        <v>536</v>
      </c>
      <c r="J362" s="1">
        <f t="shared" si="38"/>
        <v>0</v>
      </c>
      <c r="K362" s="1">
        <f t="shared" si="38"/>
        <v>0</v>
      </c>
      <c r="L362" s="1">
        <f t="shared" si="38"/>
        <v>0</v>
      </c>
      <c r="M362" s="1">
        <f t="shared" si="38"/>
        <v>1</v>
      </c>
      <c r="N362" s="1">
        <f t="shared" si="34"/>
        <v>1</v>
      </c>
      <c r="O362" s="1" t="str">
        <f t="shared" si="39"/>
        <v/>
      </c>
      <c r="P362" s="1" t="str">
        <f t="shared" si="39"/>
        <v/>
      </c>
      <c r="Q362" s="1" t="str">
        <f t="shared" si="39"/>
        <v/>
      </c>
      <c r="R362" s="1" t="str">
        <f t="shared" si="39"/>
        <v>TRIG</v>
      </c>
      <c r="S362" s="1" t="str">
        <f t="shared" si="36"/>
        <v>TRIG</v>
      </c>
      <c r="T362" s="1" t="str">
        <f t="shared" si="37"/>
        <v>BNB</v>
      </c>
    </row>
    <row r="363" spans="1:20" x14ac:dyDescent="0.25">
      <c r="A363" s="1" t="s">
        <v>805</v>
      </c>
      <c r="B363" s="1" t="s">
        <v>806</v>
      </c>
      <c r="C363" s="1">
        <f>RTD(progId,,"BINANCE",$B363,C$3)</f>
        <v>0.15622</v>
      </c>
      <c r="D363" s="43">
        <f>RTD(progId,,"BINANCE",$B363,D$3)</f>
        <v>3.8300000000000001E-3</v>
      </c>
      <c r="E363" s="1">
        <f>RTD(progId,,"BINANCE",$B363,E$3)</f>
        <v>2E-3</v>
      </c>
      <c r="F363" s="44">
        <f>RTD(progId,,"BINANCE",$B363,F$3)</f>
        <v>3099.1</v>
      </c>
      <c r="I363" s="20" t="s">
        <v>806</v>
      </c>
      <c r="J363" s="1">
        <f t="shared" si="38"/>
        <v>0</v>
      </c>
      <c r="K363" s="1">
        <f t="shared" si="38"/>
        <v>0</v>
      </c>
      <c r="L363" s="1">
        <f t="shared" si="38"/>
        <v>0</v>
      </c>
      <c r="M363" s="1">
        <f t="shared" si="38"/>
        <v>1</v>
      </c>
      <c r="N363" s="1">
        <f t="shared" si="34"/>
        <v>1</v>
      </c>
      <c r="O363" s="1" t="str">
        <f t="shared" si="39"/>
        <v/>
      </c>
      <c r="P363" s="1" t="str">
        <f t="shared" si="39"/>
        <v/>
      </c>
      <c r="Q363" s="1" t="str">
        <f t="shared" si="39"/>
        <v/>
      </c>
      <c r="R363" s="1" t="str">
        <f t="shared" si="39"/>
        <v>NAS</v>
      </c>
      <c r="S363" s="1" t="str">
        <f t="shared" si="36"/>
        <v>NAS</v>
      </c>
      <c r="T363" s="1" t="str">
        <f t="shared" si="37"/>
        <v>BNB</v>
      </c>
    </row>
    <row r="364" spans="1:20" x14ac:dyDescent="0.25">
      <c r="A364" s="1" t="s">
        <v>551</v>
      </c>
      <c r="B364" s="1" t="s">
        <v>552</v>
      </c>
      <c r="C364" s="1">
        <f>RTD(progId,,"BINANCE",$B364,C$3)</f>
        <v>3.2870000000000003E-2</v>
      </c>
      <c r="D364" s="43">
        <f>RTD(progId,,"BINANCE",$B364,D$3)</f>
        <v>5.45E-3</v>
      </c>
      <c r="E364" s="1">
        <f>RTD(progId,,"BINANCE",$B364,E$3)</f>
        <v>1.39E-3</v>
      </c>
      <c r="F364" s="44">
        <f>RTD(progId,,"BINANCE",$B364,F$3)</f>
        <v>7205.1</v>
      </c>
      <c r="I364" s="19" t="s">
        <v>552</v>
      </c>
      <c r="J364" s="1">
        <f t="shared" si="38"/>
        <v>0</v>
      </c>
      <c r="K364" s="1">
        <f t="shared" si="38"/>
        <v>0</v>
      </c>
      <c r="L364" s="1">
        <f t="shared" si="38"/>
        <v>0</v>
      </c>
      <c r="M364" s="1">
        <f t="shared" si="38"/>
        <v>1</v>
      </c>
      <c r="N364" s="1">
        <f t="shared" si="34"/>
        <v>1</v>
      </c>
      <c r="O364" s="1" t="str">
        <f t="shared" si="39"/>
        <v/>
      </c>
      <c r="P364" s="1" t="str">
        <f t="shared" si="39"/>
        <v/>
      </c>
      <c r="Q364" s="1" t="str">
        <f t="shared" si="39"/>
        <v/>
      </c>
      <c r="R364" s="1" t="str">
        <f t="shared" si="39"/>
        <v>RLC</v>
      </c>
      <c r="S364" s="1" t="str">
        <f t="shared" si="36"/>
        <v>RLC</v>
      </c>
      <c r="T364" s="1" t="str">
        <f t="shared" si="37"/>
        <v>BNB</v>
      </c>
    </row>
    <row r="365" spans="1:20" x14ac:dyDescent="0.25">
      <c r="A365" s="1" t="s">
        <v>455</v>
      </c>
      <c r="B365" s="1" t="s">
        <v>456</v>
      </c>
      <c r="C365" s="1">
        <f>RTD(progId,,"BINANCE",$B365,C$3)</f>
        <v>0.18590999999999999</v>
      </c>
      <c r="D365" s="43">
        <f>RTD(progId,,"BINANCE",$B365,D$3)</f>
        <v>-7.6299999999999996E-3</v>
      </c>
      <c r="E365" s="1">
        <f>RTD(progId,,"BINANCE",$B365,E$3)</f>
        <v>4.4000000000000002E-4</v>
      </c>
      <c r="F365" s="44">
        <f>RTD(progId,,"BINANCE",$B365,F$3)</f>
        <v>6714.6360000000004</v>
      </c>
      <c r="I365" s="20" t="s">
        <v>456</v>
      </c>
      <c r="J365" s="1">
        <f t="shared" si="38"/>
        <v>0</v>
      </c>
      <c r="K365" s="1">
        <f t="shared" si="38"/>
        <v>0</v>
      </c>
      <c r="L365" s="1">
        <f t="shared" si="38"/>
        <v>1</v>
      </c>
      <c r="M365" s="1">
        <f t="shared" si="38"/>
        <v>0</v>
      </c>
      <c r="N365" s="1">
        <f t="shared" si="34"/>
        <v>1</v>
      </c>
      <c r="O365" s="1" t="str">
        <f t="shared" si="39"/>
        <v/>
      </c>
      <c r="P365" s="1" t="str">
        <f t="shared" si="39"/>
        <v/>
      </c>
      <c r="Q365" s="1" t="str">
        <f t="shared" si="39"/>
        <v>LTC</v>
      </c>
      <c r="R365" s="1" t="str">
        <f t="shared" si="39"/>
        <v/>
      </c>
      <c r="S365" s="1" t="str">
        <f t="shared" si="36"/>
        <v>LTC</v>
      </c>
      <c r="T365" s="1" t="str">
        <f t="shared" si="37"/>
        <v>ETH</v>
      </c>
    </row>
    <row r="366" spans="1:20" x14ac:dyDescent="0.25">
      <c r="A366" s="1" t="s">
        <v>349</v>
      </c>
      <c r="B366" s="1" t="s">
        <v>350</v>
      </c>
      <c r="C366" s="1">
        <f>RTD(progId,,"BINANCE",$B366,C$3)</f>
        <v>1.6108000000000001E-2</v>
      </c>
      <c r="D366" s="43">
        <f>RTD(progId,,"BINANCE",$B366,D$3)</f>
        <v>-1.026E-2</v>
      </c>
      <c r="E366" s="1">
        <f>RTD(progId,,"BINANCE",$B366,E$3)</f>
        <v>7.4999999999999993E-5</v>
      </c>
      <c r="F366" s="44">
        <f>RTD(progId,,"BINANCE",$B366,F$3)</f>
        <v>4926.8999999999996</v>
      </c>
      <c r="I366" s="19" t="s">
        <v>350</v>
      </c>
      <c r="J366" s="1">
        <f t="shared" si="38"/>
        <v>0</v>
      </c>
      <c r="K366" s="1">
        <f t="shared" si="38"/>
        <v>0</v>
      </c>
      <c r="L366" s="1">
        <f t="shared" si="38"/>
        <v>1</v>
      </c>
      <c r="M366" s="1">
        <f t="shared" si="38"/>
        <v>0</v>
      </c>
      <c r="N366" s="1">
        <f t="shared" si="34"/>
        <v>1</v>
      </c>
      <c r="O366" s="1" t="str">
        <f t="shared" si="39"/>
        <v/>
      </c>
      <c r="P366" s="1" t="str">
        <f t="shared" si="39"/>
        <v/>
      </c>
      <c r="Q366" s="1" t="str">
        <f t="shared" si="39"/>
        <v>GVT</v>
      </c>
      <c r="R366" s="1" t="str">
        <f t="shared" si="39"/>
        <v/>
      </c>
      <c r="S366" s="1" t="str">
        <f t="shared" si="36"/>
        <v>GVT</v>
      </c>
      <c r="T366" s="1" t="str">
        <f t="shared" si="37"/>
        <v>ETH</v>
      </c>
    </row>
    <row r="367" spans="1:20" x14ac:dyDescent="0.25">
      <c r="A367" s="1" t="s">
        <v>305</v>
      </c>
      <c r="B367" s="1" t="s">
        <v>306</v>
      </c>
      <c r="C367" s="1">
        <f>RTD(progId,,"BINANCE",$B367,C$3)</f>
        <v>4.5679999999999998E-2</v>
      </c>
      <c r="D367" s="43">
        <f>RTD(progId,,"BINANCE",$B367,D$3)</f>
        <v>1.07E-3</v>
      </c>
      <c r="E367" s="1">
        <f>RTD(progId,,"BINANCE",$B367,E$3)</f>
        <v>1.8600000000000001E-3</v>
      </c>
      <c r="F367" s="44">
        <f>RTD(progId,,"BINANCE",$B367,F$3)</f>
        <v>4185.5</v>
      </c>
      <c r="I367" s="20" t="s">
        <v>306</v>
      </c>
      <c r="J367" s="1">
        <f t="shared" si="38"/>
        <v>0</v>
      </c>
      <c r="K367" s="1">
        <f t="shared" si="38"/>
        <v>0</v>
      </c>
      <c r="L367" s="1">
        <f t="shared" si="38"/>
        <v>0</v>
      </c>
      <c r="M367" s="1">
        <f t="shared" si="38"/>
        <v>1</v>
      </c>
      <c r="N367" s="1">
        <f t="shared" si="34"/>
        <v>1</v>
      </c>
      <c r="O367" s="1" t="str">
        <f t="shared" si="39"/>
        <v/>
      </c>
      <c r="P367" s="1" t="str">
        <f t="shared" si="39"/>
        <v/>
      </c>
      <c r="Q367" s="1" t="str">
        <f t="shared" si="39"/>
        <v/>
      </c>
      <c r="R367" s="1" t="str">
        <f t="shared" si="39"/>
        <v>RDN</v>
      </c>
      <c r="S367" s="1" t="str">
        <f t="shared" si="36"/>
        <v>RDN</v>
      </c>
      <c r="T367" s="1" t="str">
        <f t="shared" si="37"/>
        <v>BNB</v>
      </c>
    </row>
    <row r="368" spans="1:20" x14ac:dyDescent="0.25">
      <c r="A368" s="1" t="s">
        <v>459</v>
      </c>
      <c r="B368" s="1" t="s">
        <v>460</v>
      </c>
      <c r="C368" s="1">
        <f>RTD(progId,,"BINANCE",$B368,C$3)</f>
        <v>5.56</v>
      </c>
      <c r="D368" s="43">
        <f>RTD(progId,,"BINANCE",$B368,D$3)</f>
        <v>2.0070000000000001E-2</v>
      </c>
      <c r="E368" s="1">
        <f>RTD(progId,,"BINANCE",$B368,E$3)</f>
        <v>0.02</v>
      </c>
      <c r="F368" s="44">
        <f>RTD(progId,,"BINANCE",$B368,F$3)</f>
        <v>3703.0160299999998</v>
      </c>
      <c r="I368" s="19" t="s">
        <v>460</v>
      </c>
      <c r="J368" s="1">
        <f t="shared" si="38"/>
        <v>0</v>
      </c>
      <c r="K368" s="1">
        <f t="shared" si="38"/>
        <v>0</v>
      </c>
      <c r="L368" s="1">
        <f t="shared" si="38"/>
        <v>0</v>
      </c>
      <c r="M368" s="1">
        <f t="shared" si="38"/>
        <v>1</v>
      </c>
      <c r="N368" s="1">
        <f t="shared" si="34"/>
        <v>1</v>
      </c>
      <c r="O368" s="1" t="str">
        <f t="shared" si="39"/>
        <v/>
      </c>
      <c r="P368" s="1" t="str">
        <f t="shared" si="39"/>
        <v/>
      </c>
      <c r="Q368" s="1" t="str">
        <f t="shared" si="39"/>
        <v/>
      </c>
      <c r="R368" s="1" t="str">
        <f t="shared" si="39"/>
        <v>LTC</v>
      </c>
      <c r="S368" s="1" t="str">
        <f t="shared" si="36"/>
        <v>LTC</v>
      </c>
      <c r="T368" s="1" t="str">
        <f t="shared" si="37"/>
        <v>BNB</v>
      </c>
    </row>
    <row r="369" spans="1:20" x14ac:dyDescent="0.25">
      <c r="A369" s="1" t="s">
        <v>511</v>
      </c>
      <c r="B369" s="1" t="s">
        <v>512</v>
      </c>
      <c r="C369" s="1">
        <f>RTD(progId,,"BINANCE",$B369,C$3)</f>
        <v>0.48443999999999998</v>
      </c>
      <c r="D369" s="43">
        <f>RTD(progId,,"BINANCE",$B369,D$3)</f>
        <v>1.1440000000000001E-2</v>
      </c>
      <c r="E369" s="1">
        <f>RTD(progId,,"BINANCE",$B369,E$3)</f>
        <v>6.3699999999999998E-3</v>
      </c>
      <c r="F369" s="44">
        <f>RTD(progId,,"BINANCE",$B369,F$3)</f>
        <v>3734.4</v>
      </c>
      <c r="I369" s="20" t="s">
        <v>512</v>
      </c>
      <c r="J369" s="1">
        <f t="shared" si="38"/>
        <v>0</v>
      </c>
      <c r="K369" s="1">
        <f t="shared" si="38"/>
        <v>0</v>
      </c>
      <c r="L369" s="1">
        <f t="shared" si="38"/>
        <v>0</v>
      </c>
      <c r="M369" s="1">
        <f t="shared" si="38"/>
        <v>1</v>
      </c>
      <c r="N369" s="1">
        <f t="shared" si="34"/>
        <v>1</v>
      </c>
      <c r="O369" s="1" t="str">
        <f t="shared" si="39"/>
        <v/>
      </c>
      <c r="P369" s="1" t="str">
        <f t="shared" si="39"/>
        <v/>
      </c>
      <c r="Q369" s="1" t="str">
        <f t="shared" si="39"/>
        <v/>
      </c>
      <c r="R369" s="1" t="str">
        <f t="shared" si="39"/>
        <v>MCO</v>
      </c>
      <c r="S369" s="1" t="str">
        <f t="shared" si="36"/>
        <v>MCO</v>
      </c>
      <c r="T369" s="1" t="str">
        <f t="shared" si="37"/>
        <v>BNB</v>
      </c>
    </row>
    <row r="370" spans="1:20" x14ac:dyDescent="0.25">
      <c r="A370" s="1" t="s">
        <v>637</v>
      </c>
      <c r="B370" s="1" t="s">
        <v>638</v>
      </c>
      <c r="C370" s="1">
        <f>RTD(progId,,"BINANCE",$B370,C$3)</f>
        <v>0.46085999999999999</v>
      </c>
      <c r="D370" s="43">
        <f>RTD(progId,,"BINANCE",$B370,D$3)</f>
        <v>4.9410000000000003E-2</v>
      </c>
      <c r="E370" s="1">
        <f>RTD(progId,,"BINANCE",$B370,E$3)</f>
        <v>3.8E-3</v>
      </c>
      <c r="F370" s="44">
        <f>RTD(progId,,"BINANCE",$B370,F$3)</f>
        <v>3519.7</v>
      </c>
      <c r="I370" s="19" t="s">
        <v>638</v>
      </c>
      <c r="J370" s="1">
        <f t="shared" si="38"/>
        <v>0</v>
      </c>
      <c r="K370" s="1">
        <f t="shared" si="38"/>
        <v>0</v>
      </c>
      <c r="L370" s="1">
        <f t="shared" si="38"/>
        <v>0</v>
      </c>
      <c r="M370" s="1">
        <f t="shared" si="38"/>
        <v>1</v>
      </c>
      <c r="N370" s="1">
        <f t="shared" si="34"/>
        <v>1</v>
      </c>
      <c r="O370" s="1" t="str">
        <f t="shared" si="39"/>
        <v/>
      </c>
      <c r="P370" s="1" t="str">
        <f t="shared" si="39"/>
        <v/>
      </c>
      <c r="Q370" s="1" t="str">
        <f t="shared" si="39"/>
        <v/>
      </c>
      <c r="R370" s="1" t="str">
        <f t="shared" si="39"/>
        <v>QTUM</v>
      </c>
      <c r="S370" s="1" t="str">
        <f t="shared" si="36"/>
        <v>QTUM</v>
      </c>
      <c r="T370" s="1" t="str">
        <f t="shared" si="37"/>
        <v>BNB</v>
      </c>
    </row>
    <row r="371" spans="1:20" x14ac:dyDescent="0.25">
      <c r="A371" s="1" t="s">
        <v>529</v>
      </c>
      <c r="B371" s="1" t="s">
        <v>530</v>
      </c>
      <c r="C371" s="1">
        <f>RTD(progId,,"BINANCE",$B371,C$3)</f>
        <v>1.2127000000000001E-2</v>
      </c>
      <c r="D371" s="43">
        <f>RTD(progId,,"BINANCE",$B371,D$3)</f>
        <v>-1.8800000000000001E-2</v>
      </c>
      <c r="E371" s="1">
        <f>RTD(progId,,"BINANCE",$B371,E$3)</f>
        <v>2.12E-4</v>
      </c>
      <c r="F371" s="44">
        <f>RTD(progId,,"BINANCE",$B371,F$3)</f>
        <v>3159.7</v>
      </c>
      <c r="I371" s="20" t="s">
        <v>530</v>
      </c>
      <c r="J371" s="1">
        <f t="shared" si="38"/>
        <v>0</v>
      </c>
      <c r="K371" s="1">
        <f t="shared" si="38"/>
        <v>0</v>
      </c>
      <c r="L371" s="1">
        <f t="shared" si="38"/>
        <v>1</v>
      </c>
      <c r="M371" s="1">
        <f t="shared" si="38"/>
        <v>0</v>
      </c>
      <c r="N371" s="1">
        <f t="shared" si="34"/>
        <v>1</v>
      </c>
      <c r="O371" s="1" t="str">
        <f t="shared" si="39"/>
        <v/>
      </c>
      <c r="P371" s="1" t="str">
        <f t="shared" si="39"/>
        <v/>
      </c>
      <c r="Q371" s="1" t="str">
        <f t="shared" si="39"/>
        <v>LUN</v>
      </c>
      <c r="R371" s="1" t="str">
        <f t="shared" si="39"/>
        <v/>
      </c>
      <c r="S371" s="1" t="str">
        <f t="shared" si="36"/>
        <v>LUN</v>
      </c>
      <c r="T371" s="1" t="str">
        <f t="shared" si="37"/>
        <v>ETH</v>
      </c>
    </row>
    <row r="372" spans="1:20" x14ac:dyDescent="0.25">
      <c r="A372" s="1" t="s">
        <v>227</v>
      </c>
      <c r="B372" s="1" t="s">
        <v>228</v>
      </c>
      <c r="C372" s="1">
        <f>RTD(progId,,"BINANCE",$B372,C$3)</f>
        <v>5.8608E-2</v>
      </c>
      <c r="D372" s="43">
        <f>RTD(progId,,"BINANCE",$B372,D$3)</f>
        <v>2.589E-2</v>
      </c>
      <c r="E372" s="1">
        <f>RTD(progId,,"BINANCE",$B372,E$3)</f>
        <v>5.4199999999999995E-4</v>
      </c>
      <c r="F372" s="44">
        <f>RTD(progId,,"BINANCE",$B372,F$3)</f>
        <v>3714.97</v>
      </c>
      <c r="I372" s="19" t="s">
        <v>228</v>
      </c>
      <c r="J372" s="1">
        <f t="shared" si="38"/>
        <v>0</v>
      </c>
      <c r="K372" s="1">
        <f t="shared" si="38"/>
        <v>0</v>
      </c>
      <c r="L372" s="1">
        <f t="shared" si="38"/>
        <v>1</v>
      </c>
      <c r="M372" s="1">
        <f t="shared" si="38"/>
        <v>0</v>
      </c>
      <c r="N372" s="1">
        <f t="shared" si="34"/>
        <v>1</v>
      </c>
      <c r="O372" s="1" t="str">
        <f t="shared" si="39"/>
        <v/>
      </c>
      <c r="P372" s="1" t="str">
        <f t="shared" si="39"/>
        <v/>
      </c>
      <c r="Q372" s="1" t="str">
        <f t="shared" si="39"/>
        <v>BTG</v>
      </c>
      <c r="R372" s="1" t="str">
        <f t="shared" si="39"/>
        <v/>
      </c>
      <c r="S372" s="1" t="str">
        <f t="shared" si="36"/>
        <v>BTG</v>
      </c>
      <c r="T372" s="1" t="str">
        <f t="shared" si="37"/>
        <v>ETH</v>
      </c>
    </row>
    <row r="373" spans="1:20" x14ac:dyDescent="0.25">
      <c r="A373" s="1" t="s">
        <v>723</v>
      </c>
      <c r="B373" s="1" t="s">
        <v>724</v>
      </c>
      <c r="C373" s="1">
        <f>RTD(progId,,"BINANCE",$B373,C$3)</f>
        <v>0.30499999999999999</v>
      </c>
      <c r="D373" s="43">
        <f>RTD(progId,,"BINANCE",$B373,D$3)</f>
        <v>-6.3640000000000002E-2</v>
      </c>
      <c r="E373" s="1">
        <f>RTD(progId,,"BINANCE",$B373,E$3)</f>
        <v>4.0000000000000001E-3</v>
      </c>
      <c r="F373" s="44">
        <f>RTD(progId,,"BINANCE",$B373,F$3)</f>
        <v>3278.893</v>
      </c>
      <c r="I373" s="20" t="s">
        <v>724</v>
      </c>
      <c r="J373" s="1">
        <f t="shared" si="38"/>
        <v>0</v>
      </c>
      <c r="K373" s="1">
        <f t="shared" si="38"/>
        <v>0</v>
      </c>
      <c r="L373" s="1">
        <f t="shared" si="38"/>
        <v>0</v>
      </c>
      <c r="M373" s="1">
        <f t="shared" si="38"/>
        <v>1</v>
      </c>
      <c r="N373" s="1">
        <f t="shared" si="34"/>
        <v>1</v>
      </c>
      <c r="O373" s="1" t="str">
        <f t="shared" si="39"/>
        <v/>
      </c>
      <c r="P373" s="1" t="str">
        <f t="shared" si="39"/>
        <v/>
      </c>
      <c r="Q373" s="1" t="str">
        <f t="shared" si="39"/>
        <v/>
      </c>
      <c r="R373" s="1" t="str">
        <f t="shared" si="39"/>
        <v>SKY</v>
      </c>
      <c r="S373" s="1" t="str">
        <f t="shared" si="36"/>
        <v>SKY</v>
      </c>
      <c r="T373" s="1" t="str">
        <f t="shared" si="37"/>
        <v>BNB</v>
      </c>
    </row>
    <row r="374" spans="1:20" x14ac:dyDescent="0.25">
      <c r="A374" s="1" t="s">
        <v>407</v>
      </c>
      <c r="B374" s="1" t="s">
        <v>408</v>
      </c>
      <c r="C374" s="1">
        <f>RTD(progId,,"BINANCE",$B374,C$3)</f>
        <v>1.0895999999999999E-2</v>
      </c>
      <c r="D374" s="43">
        <f>RTD(progId,,"BINANCE",$B374,D$3)</f>
        <v>3.5150000000000001E-2</v>
      </c>
      <c r="E374" s="1">
        <f>RTD(progId,,"BINANCE",$B374,E$3)</f>
        <v>4.8000000000000001E-5</v>
      </c>
      <c r="F374" s="44">
        <f>RTD(progId,,"BINANCE",$B374,F$3)</f>
        <v>3218.652</v>
      </c>
      <c r="I374" s="19" t="s">
        <v>408</v>
      </c>
      <c r="J374" s="1">
        <f t="shared" si="38"/>
        <v>1</v>
      </c>
      <c r="K374" s="1">
        <f t="shared" si="38"/>
        <v>0</v>
      </c>
      <c r="L374" s="1">
        <f t="shared" si="38"/>
        <v>0</v>
      </c>
      <c r="M374" s="1">
        <f t="shared" si="38"/>
        <v>0</v>
      </c>
      <c r="N374" s="1">
        <f t="shared" si="34"/>
        <v>1</v>
      </c>
      <c r="O374" s="1" t="str">
        <f t="shared" si="39"/>
        <v>DGD</v>
      </c>
      <c r="P374" s="1" t="str">
        <f t="shared" si="39"/>
        <v/>
      </c>
      <c r="Q374" s="1" t="str">
        <f t="shared" si="39"/>
        <v/>
      </c>
      <c r="R374" s="1" t="str">
        <f t="shared" si="39"/>
        <v/>
      </c>
      <c r="S374" s="1" t="str">
        <f t="shared" si="36"/>
        <v>DGD</v>
      </c>
      <c r="T374" s="1" t="str">
        <f t="shared" si="37"/>
        <v>BTC</v>
      </c>
    </row>
    <row r="375" spans="1:20" x14ac:dyDescent="0.25">
      <c r="A375" s="1" t="s">
        <v>503</v>
      </c>
      <c r="B375" s="1" t="s">
        <v>504</v>
      </c>
      <c r="C375" s="1">
        <f>RTD(progId,,"BINANCE",$B375,C$3)</f>
        <v>0.18804000000000001</v>
      </c>
      <c r="D375" s="43">
        <f>RTD(progId,,"BINANCE",$B375,D$3)</f>
        <v>-3.8300000000000001E-3</v>
      </c>
      <c r="E375" s="1">
        <f>RTD(progId,,"BINANCE",$B375,E$3)</f>
        <v>5.3299999999999997E-3</v>
      </c>
      <c r="F375" s="44">
        <f>RTD(progId,,"BINANCE",$B375,F$3)</f>
        <v>2884.1</v>
      </c>
      <c r="I375" s="20" t="s">
        <v>504</v>
      </c>
      <c r="J375" s="1">
        <f t="shared" si="38"/>
        <v>0</v>
      </c>
      <c r="K375" s="1">
        <f t="shared" si="38"/>
        <v>0</v>
      </c>
      <c r="L375" s="1">
        <f t="shared" si="38"/>
        <v>0</v>
      </c>
      <c r="M375" s="1">
        <f t="shared" si="38"/>
        <v>1</v>
      </c>
      <c r="N375" s="1">
        <f t="shared" si="34"/>
        <v>1</v>
      </c>
      <c r="O375" s="1" t="str">
        <f t="shared" si="39"/>
        <v/>
      </c>
      <c r="P375" s="1" t="str">
        <f t="shared" si="39"/>
        <v/>
      </c>
      <c r="Q375" s="1" t="str">
        <f t="shared" si="39"/>
        <v/>
      </c>
      <c r="R375" s="1" t="str">
        <f t="shared" si="39"/>
        <v>NEBL</v>
      </c>
      <c r="S375" s="1" t="str">
        <f t="shared" si="36"/>
        <v>NEBL</v>
      </c>
      <c r="T375" s="1" t="str">
        <f t="shared" si="37"/>
        <v>BNB</v>
      </c>
    </row>
    <row r="376" spans="1:20" x14ac:dyDescent="0.25">
      <c r="A376" s="1" t="s">
        <v>209</v>
      </c>
      <c r="B376" s="1" t="s">
        <v>210</v>
      </c>
      <c r="C376" s="1">
        <f>RTD(progId,,"BINANCE",$B376,C$3)</f>
        <v>0.44411</v>
      </c>
      <c r="D376" s="43">
        <f>RTD(progId,,"BINANCE",$B376,D$3)</f>
        <v>-2.189E-2</v>
      </c>
      <c r="E376" s="1">
        <f>RTD(progId,,"BINANCE",$B376,E$3)</f>
        <v>1.8500000000000001E-3</v>
      </c>
      <c r="F376" s="44">
        <f>RTD(progId,,"BINANCE",$B376,F$3)</f>
        <v>2407.9360000000001</v>
      </c>
      <c r="I376" s="19" t="s">
        <v>210</v>
      </c>
      <c r="J376" s="1">
        <f t="shared" si="38"/>
        <v>0</v>
      </c>
      <c r="K376" s="1">
        <f t="shared" si="38"/>
        <v>0</v>
      </c>
      <c r="L376" s="1">
        <f t="shared" si="38"/>
        <v>1</v>
      </c>
      <c r="M376" s="1">
        <f t="shared" si="38"/>
        <v>0</v>
      </c>
      <c r="N376" s="1">
        <f t="shared" si="34"/>
        <v>1</v>
      </c>
      <c r="O376" s="1" t="str">
        <f t="shared" si="39"/>
        <v/>
      </c>
      <c r="P376" s="1" t="str">
        <f t="shared" si="39"/>
        <v/>
      </c>
      <c r="Q376" s="1" t="str">
        <f t="shared" si="39"/>
        <v>ZEC</v>
      </c>
      <c r="R376" s="1" t="str">
        <f t="shared" si="39"/>
        <v/>
      </c>
      <c r="S376" s="1" t="str">
        <f t="shared" si="36"/>
        <v>ZEC</v>
      </c>
      <c r="T376" s="1" t="str">
        <f t="shared" si="37"/>
        <v>ETH</v>
      </c>
    </row>
    <row r="377" spans="1:20" x14ac:dyDescent="0.25">
      <c r="A377" s="1" t="s">
        <v>703</v>
      </c>
      <c r="B377" s="1" t="s">
        <v>704</v>
      </c>
      <c r="C377" s="1">
        <f>RTD(progId,,"BINANCE",$B377,C$3)</f>
        <v>7.0199999999999999E-2</v>
      </c>
      <c r="D377" s="43">
        <f>RTD(progId,,"BINANCE",$B377,D$3)</f>
        <v>4.7099999999999998E-3</v>
      </c>
      <c r="E377" s="1">
        <f>RTD(progId,,"BINANCE",$B377,E$3)</f>
        <v>2.9E-4</v>
      </c>
      <c r="F377" s="44">
        <f>RTD(progId,,"BINANCE",$B377,F$3)</f>
        <v>1988.441</v>
      </c>
      <c r="I377" s="20" t="s">
        <v>704</v>
      </c>
      <c r="J377" s="1">
        <f t="shared" si="38"/>
        <v>0</v>
      </c>
      <c r="K377" s="1">
        <f t="shared" si="38"/>
        <v>0</v>
      </c>
      <c r="L377" s="1">
        <f t="shared" si="38"/>
        <v>1</v>
      </c>
      <c r="M377" s="1">
        <f t="shared" si="38"/>
        <v>0</v>
      </c>
      <c r="N377" s="1">
        <f t="shared" si="34"/>
        <v>1</v>
      </c>
      <c r="O377" s="1" t="str">
        <f t="shared" si="39"/>
        <v/>
      </c>
      <c r="P377" s="1" t="str">
        <f t="shared" si="39"/>
        <v/>
      </c>
      <c r="Q377" s="1" t="str">
        <f t="shared" si="39"/>
        <v>REP</v>
      </c>
      <c r="R377" s="1" t="str">
        <f t="shared" si="39"/>
        <v/>
      </c>
      <c r="S377" s="1" t="str">
        <f t="shared" si="36"/>
        <v>REP</v>
      </c>
      <c r="T377" s="1" t="str">
        <f t="shared" si="37"/>
        <v>ETH</v>
      </c>
    </row>
    <row r="378" spans="1:20" x14ac:dyDescent="0.25">
      <c r="A378" s="1" t="s">
        <v>389</v>
      </c>
      <c r="B378" s="1" t="s">
        <v>390</v>
      </c>
      <c r="C378" s="1">
        <f>RTD(progId,,"BINANCE",$B378,C$3)</f>
        <v>0.2923</v>
      </c>
      <c r="D378" s="43">
        <f>RTD(progId,,"BINANCE",$B378,D$3)</f>
        <v>-2.5180000000000001E-2</v>
      </c>
      <c r="E378" s="1">
        <f>RTD(progId,,"BINANCE",$B378,E$3)</f>
        <v>1.9E-3</v>
      </c>
      <c r="F378" s="44">
        <f>RTD(progId,,"BINANCE",$B378,F$3)</f>
        <v>2140.02</v>
      </c>
      <c r="I378" s="19" t="s">
        <v>390</v>
      </c>
      <c r="J378" s="1">
        <f t="shared" si="38"/>
        <v>0</v>
      </c>
      <c r="K378" s="1">
        <f t="shared" si="38"/>
        <v>0</v>
      </c>
      <c r="L378" s="1">
        <f t="shared" si="38"/>
        <v>0</v>
      </c>
      <c r="M378" s="1">
        <f t="shared" si="38"/>
        <v>1</v>
      </c>
      <c r="N378" s="1">
        <f t="shared" si="34"/>
        <v>1</v>
      </c>
      <c r="O378" s="1" t="str">
        <f t="shared" si="39"/>
        <v/>
      </c>
      <c r="P378" s="1" t="str">
        <f t="shared" si="39"/>
        <v/>
      </c>
      <c r="Q378" s="1" t="str">
        <f t="shared" si="39"/>
        <v/>
      </c>
      <c r="R378" s="1" t="str">
        <f t="shared" si="39"/>
        <v>LSK</v>
      </c>
      <c r="S378" s="1" t="str">
        <f t="shared" si="36"/>
        <v>LSK</v>
      </c>
      <c r="T378" s="1" t="str">
        <f t="shared" si="37"/>
        <v>BNB</v>
      </c>
    </row>
    <row r="379" spans="1:20" x14ac:dyDescent="0.25">
      <c r="A379" s="1" t="s">
        <v>409</v>
      </c>
      <c r="B379" s="1" t="s">
        <v>410</v>
      </c>
      <c r="C379" s="1">
        <f>RTD(progId,,"BINANCE",$B379,C$3)</f>
        <v>0.19445999999999999</v>
      </c>
      <c r="D379" s="43">
        <f>RTD(progId,,"BINANCE",$B379,D$3)</f>
        <v>8.1899999999999994E-3</v>
      </c>
      <c r="E379" s="1">
        <f>RTD(progId,,"BINANCE",$B379,E$3)</f>
        <v>3.6999999999999999E-4</v>
      </c>
      <c r="F379" s="44">
        <f>RTD(progId,,"BINANCE",$B379,F$3)</f>
        <v>1978.7380000000001</v>
      </c>
      <c r="I379" s="20" t="s">
        <v>410</v>
      </c>
      <c r="J379" s="1">
        <f t="shared" si="38"/>
        <v>0</v>
      </c>
      <c r="K379" s="1">
        <f t="shared" si="38"/>
        <v>0</v>
      </c>
      <c r="L379" s="1">
        <f t="shared" si="38"/>
        <v>1</v>
      </c>
      <c r="M379" s="1">
        <f t="shared" si="38"/>
        <v>0</v>
      </c>
      <c r="N379" s="1">
        <f t="shared" si="34"/>
        <v>1</v>
      </c>
      <c r="O379" s="1" t="str">
        <f t="shared" si="39"/>
        <v/>
      </c>
      <c r="P379" s="1" t="str">
        <f t="shared" si="39"/>
        <v/>
      </c>
      <c r="Q379" s="1" t="str">
        <f t="shared" si="39"/>
        <v>DGD</v>
      </c>
      <c r="R379" s="1" t="str">
        <f t="shared" si="39"/>
        <v/>
      </c>
      <c r="S379" s="1" t="str">
        <f t="shared" si="36"/>
        <v>DGD</v>
      </c>
      <c r="T379" s="1" t="str">
        <f t="shared" si="37"/>
        <v>ETH</v>
      </c>
    </row>
    <row r="380" spans="1:20" x14ac:dyDescent="0.25">
      <c r="A380" s="1" t="s">
        <v>309</v>
      </c>
      <c r="B380" s="1" t="s">
        <v>310</v>
      </c>
      <c r="C380" s="1">
        <f>RTD(progId,,"BINANCE",$B380,C$3)</f>
        <v>0.28699999999999998</v>
      </c>
      <c r="D380" s="43">
        <f>RTD(progId,,"BINANCE",$B380,D$3)</f>
        <v>-8.3300000000000006E-3</v>
      </c>
      <c r="E380" s="1">
        <f>RTD(progId,,"BINANCE",$B380,E$3)</f>
        <v>1.16E-3</v>
      </c>
      <c r="F380" s="44">
        <f>RTD(progId,,"BINANCE",$B380,F$3)</f>
        <v>2118.9859999999999</v>
      </c>
      <c r="I380" s="19" t="s">
        <v>310</v>
      </c>
      <c r="J380" s="1">
        <f t="shared" si="38"/>
        <v>0</v>
      </c>
      <c r="K380" s="1">
        <f t="shared" si="38"/>
        <v>0</v>
      </c>
      <c r="L380" s="1">
        <f t="shared" si="38"/>
        <v>1</v>
      </c>
      <c r="M380" s="1">
        <f t="shared" si="38"/>
        <v>0</v>
      </c>
      <c r="N380" s="1">
        <f t="shared" si="34"/>
        <v>1</v>
      </c>
      <c r="O380" s="1" t="str">
        <f t="shared" si="39"/>
        <v/>
      </c>
      <c r="P380" s="1" t="str">
        <f t="shared" si="39"/>
        <v/>
      </c>
      <c r="Q380" s="1" t="str">
        <f t="shared" si="39"/>
        <v>XMR</v>
      </c>
      <c r="R380" s="1" t="str">
        <f t="shared" si="39"/>
        <v/>
      </c>
      <c r="S380" s="1" t="str">
        <f t="shared" si="36"/>
        <v>XMR</v>
      </c>
      <c r="T380" s="1" t="str">
        <f t="shared" si="37"/>
        <v>ETH</v>
      </c>
    </row>
    <row r="381" spans="1:20" x14ac:dyDescent="0.25">
      <c r="A381" s="1" t="s">
        <v>715</v>
      </c>
      <c r="B381" s="1" t="s">
        <v>716</v>
      </c>
      <c r="C381" s="1">
        <f>RTD(progId,,"BINANCE",$B381,C$3)</f>
        <v>5.8250000000000003E-2</v>
      </c>
      <c r="D381" s="43">
        <f>RTD(progId,,"BINANCE",$B381,D$3)</f>
        <v>-3.7150000000000002E-2</v>
      </c>
      <c r="E381" s="1">
        <f>RTD(progId,,"BINANCE",$B381,E$3)</f>
        <v>1.6000000000000001E-4</v>
      </c>
      <c r="F381" s="44">
        <f>RTD(progId,,"BINANCE",$B381,F$3)</f>
        <v>1433.1990000000001</v>
      </c>
      <c r="I381" s="20" t="s">
        <v>716</v>
      </c>
      <c r="J381" s="1">
        <f t="shared" si="38"/>
        <v>0</v>
      </c>
      <c r="K381" s="1">
        <f t="shared" si="38"/>
        <v>0</v>
      </c>
      <c r="L381" s="1">
        <f t="shared" si="38"/>
        <v>1</v>
      </c>
      <c r="M381" s="1">
        <f t="shared" si="38"/>
        <v>0</v>
      </c>
      <c r="N381" s="1">
        <f t="shared" si="34"/>
        <v>1</v>
      </c>
      <c r="O381" s="1" t="str">
        <f t="shared" si="39"/>
        <v/>
      </c>
      <c r="P381" s="1" t="str">
        <f t="shared" si="39"/>
        <v/>
      </c>
      <c r="Q381" s="1" t="str">
        <f t="shared" si="39"/>
        <v>ZEN</v>
      </c>
      <c r="R381" s="1" t="str">
        <f t="shared" si="39"/>
        <v/>
      </c>
      <c r="S381" s="1" t="str">
        <f t="shared" si="36"/>
        <v>ZEN</v>
      </c>
      <c r="T381" s="1" t="str">
        <f t="shared" si="37"/>
        <v>ETH</v>
      </c>
    </row>
    <row r="382" spans="1:20" x14ac:dyDescent="0.25">
      <c r="A382" s="1" t="s">
        <v>405</v>
      </c>
      <c r="B382" s="1" t="s">
        <v>406</v>
      </c>
      <c r="C382" s="1">
        <f>RTD(progId,,"BINANCE",$B382,C$3)</f>
        <v>3.1919999999999997E-2</v>
      </c>
      <c r="D382" s="43">
        <f>RTD(progId,,"BINANCE",$B382,D$3)</f>
        <v>-4.1790000000000001E-2</v>
      </c>
      <c r="E382" s="1">
        <f>RTD(progId,,"BINANCE",$B382,E$3)</f>
        <v>1.8000000000000001E-4</v>
      </c>
      <c r="F382" s="44">
        <f>RTD(progId,,"BINANCE",$B382,F$3)</f>
        <v>1407.9110000000001</v>
      </c>
      <c r="I382" s="19" t="s">
        <v>406</v>
      </c>
      <c r="J382" s="1">
        <f t="shared" si="38"/>
        <v>0</v>
      </c>
      <c r="K382" s="1">
        <f t="shared" si="38"/>
        <v>0</v>
      </c>
      <c r="L382" s="1">
        <f t="shared" si="38"/>
        <v>1</v>
      </c>
      <c r="M382" s="1">
        <f t="shared" si="38"/>
        <v>0</v>
      </c>
      <c r="N382" s="1">
        <f t="shared" si="34"/>
        <v>1</v>
      </c>
      <c r="O382" s="1" t="str">
        <f t="shared" si="39"/>
        <v/>
      </c>
      <c r="P382" s="1" t="str">
        <f t="shared" si="39"/>
        <v/>
      </c>
      <c r="Q382" s="1" t="str">
        <f t="shared" si="39"/>
        <v>BCD</v>
      </c>
      <c r="R382" s="1" t="str">
        <f t="shared" si="39"/>
        <v/>
      </c>
      <c r="S382" s="1" t="str">
        <f t="shared" si="36"/>
        <v>BCD</v>
      </c>
      <c r="T382" s="1" t="str">
        <f t="shared" si="37"/>
        <v>ETH</v>
      </c>
    </row>
    <row r="383" spans="1:20" x14ac:dyDescent="0.25">
      <c r="A383" s="1" t="s">
        <v>381</v>
      </c>
      <c r="B383" s="1" t="s">
        <v>382</v>
      </c>
      <c r="C383" s="1">
        <f>RTD(progId,,"BINANCE",$B383,C$3)</f>
        <v>3.3106999999999998E-2</v>
      </c>
      <c r="D383" s="43">
        <f>RTD(progId,,"BINANCE",$B383,D$3)</f>
        <v>2.0889999999999999E-2</v>
      </c>
      <c r="E383" s="1">
        <f>RTD(progId,,"BINANCE",$B383,E$3)</f>
        <v>3.8200000000000002E-4</v>
      </c>
      <c r="F383" s="44">
        <f>RTD(progId,,"BINANCE",$B383,F$3)</f>
        <v>1357.29</v>
      </c>
      <c r="I383" s="20" t="s">
        <v>382</v>
      </c>
      <c r="J383" s="1">
        <f t="shared" si="38"/>
        <v>0</v>
      </c>
      <c r="K383" s="1">
        <f t="shared" si="38"/>
        <v>0</v>
      </c>
      <c r="L383" s="1">
        <f t="shared" si="38"/>
        <v>1</v>
      </c>
      <c r="M383" s="1">
        <f t="shared" si="38"/>
        <v>0</v>
      </c>
      <c r="N383" s="1">
        <f t="shared" si="34"/>
        <v>1</v>
      </c>
      <c r="O383" s="1" t="str">
        <f t="shared" si="39"/>
        <v/>
      </c>
      <c r="P383" s="1" t="str">
        <f t="shared" si="39"/>
        <v/>
      </c>
      <c r="Q383" s="1" t="str">
        <f t="shared" si="39"/>
        <v>XZC</v>
      </c>
      <c r="R383" s="1" t="str">
        <f t="shared" si="39"/>
        <v/>
      </c>
      <c r="S383" s="1" t="str">
        <f t="shared" si="36"/>
        <v>XZC</v>
      </c>
      <c r="T383" s="1" t="str">
        <f t="shared" si="37"/>
        <v>ETH</v>
      </c>
    </row>
    <row r="384" spans="1:20" x14ac:dyDescent="0.25">
      <c r="A384" s="1" t="s">
        <v>219</v>
      </c>
      <c r="B384" s="1" t="s">
        <v>220</v>
      </c>
      <c r="C384" s="1">
        <f>RTD(progId,,"BINANCE",$B384,C$3)</f>
        <v>0.51051000000000002</v>
      </c>
      <c r="D384" s="43">
        <f>RTD(progId,,"BINANCE",$B384,D$3)</f>
        <v>6.2500000000000003E-3</v>
      </c>
      <c r="E384" s="1">
        <f>RTD(progId,,"BINANCE",$B384,E$3)</f>
        <v>1.7099999999999999E-3</v>
      </c>
      <c r="F384" s="44">
        <f>RTD(progId,,"BINANCE",$B384,F$3)</f>
        <v>906.19899999999996</v>
      </c>
      <c r="I384" s="19" t="s">
        <v>220</v>
      </c>
      <c r="J384" s="1">
        <f t="shared" si="38"/>
        <v>0</v>
      </c>
      <c r="K384" s="1">
        <f t="shared" si="38"/>
        <v>0</v>
      </c>
      <c r="L384" s="1">
        <f t="shared" si="38"/>
        <v>1</v>
      </c>
      <c r="M384" s="1">
        <f t="shared" si="38"/>
        <v>0</v>
      </c>
      <c r="N384" s="1">
        <f t="shared" si="34"/>
        <v>1</v>
      </c>
      <c r="O384" s="1" t="str">
        <f t="shared" si="39"/>
        <v/>
      </c>
      <c r="P384" s="1" t="str">
        <f t="shared" si="39"/>
        <v/>
      </c>
      <c r="Q384" s="1" t="str">
        <f t="shared" si="39"/>
        <v>DASH</v>
      </c>
      <c r="R384" s="1" t="str">
        <f t="shared" si="39"/>
        <v/>
      </c>
      <c r="S384" s="1" t="str">
        <f t="shared" si="36"/>
        <v>DASH</v>
      </c>
      <c r="T384" s="1" t="str">
        <f t="shared" si="37"/>
        <v>ETH</v>
      </c>
    </row>
    <row r="385" spans="1:20" x14ac:dyDescent="0.25">
      <c r="A385" s="1" t="s">
        <v>325</v>
      </c>
      <c r="B385" s="1" t="s">
        <v>326</v>
      </c>
      <c r="C385" s="1">
        <f>RTD(progId,,"BINANCE",$B385,C$3)</f>
        <v>1.7504</v>
      </c>
      <c r="D385" s="43">
        <f>RTD(progId,,"BINANCE",$B385,D$3)</f>
        <v>-1.082E-2</v>
      </c>
      <c r="E385" s="1">
        <f>RTD(progId,,"BINANCE",$B385,E$3)</f>
        <v>4.6299999999999996E-3</v>
      </c>
      <c r="F385" s="44">
        <f>RTD(progId,,"BINANCE",$B385,F$3)</f>
        <v>613.72900000000004</v>
      </c>
      <c r="I385" s="20" t="s">
        <v>326</v>
      </c>
      <c r="J385" s="1">
        <f t="shared" si="38"/>
        <v>0</v>
      </c>
      <c r="K385" s="1">
        <f t="shared" si="38"/>
        <v>0</v>
      </c>
      <c r="L385" s="1">
        <f t="shared" si="38"/>
        <v>1</v>
      </c>
      <c r="M385" s="1">
        <f t="shared" si="38"/>
        <v>0</v>
      </c>
      <c r="N385" s="1">
        <f t="shared" si="34"/>
        <v>1</v>
      </c>
      <c r="O385" s="1" t="str">
        <f t="shared" si="39"/>
        <v/>
      </c>
      <c r="P385" s="1" t="str">
        <f t="shared" si="39"/>
        <v/>
      </c>
      <c r="Q385" s="1" t="str">
        <f t="shared" si="39"/>
        <v>BCC</v>
      </c>
      <c r="R385" s="1" t="str">
        <f t="shared" si="39"/>
        <v/>
      </c>
      <c r="S385" s="1" t="str">
        <f t="shared" si="36"/>
        <v>BCC</v>
      </c>
      <c r="T385" s="1" t="str">
        <f t="shared" si="37"/>
        <v>ETH</v>
      </c>
    </row>
    <row r="386" spans="1:20" x14ac:dyDescent="0.25">
      <c r="A386" s="1" t="s">
        <v>717</v>
      </c>
      <c r="B386" s="1" t="s">
        <v>718</v>
      </c>
      <c r="C386" s="1">
        <f>RTD(progId,,"BINANCE",$B386,C$3)</f>
        <v>1.7430000000000001</v>
      </c>
      <c r="D386" s="43">
        <f>RTD(progId,,"BINANCE",$B386,D$3)</f>
        <v>9.2099999999999994E-3</v>
      </c>
      <c r="E386" s="1">
        <f>RTD(progId,,"BINANCE",$B386,E$3)</f>
        <v>1.0999999999999999E-2</v>
      </c>
      <c r="F386" s="44">
        <f>RTD(progId,,"BINANCE",$B386,F$3)</f>
        <v>431.03</v>
      </c>
      <c r="I386" s="19" t="s">
        <v>718</v>
      </c>
      <c r="J386" s="1">
        <f t="shared" si="38"/>
        <v>0</v>
      </c>
      <c r="K386" s="1">
        <f t="shared" si="38"/>
        <v>0</v>
      </c>
      <c r="L386" s="1">
        <f t="shared" si="38"/>
        <v>0</v>
      </c>
      <c r="M386" s="1">
        <f t="shared" si="38"/>
        <v>1</v>
      </c>
      <c r="N386" s="1">
        <f t="shared" si="34"/>
        <v>1</v>
      </c>
      <c r="O386" s="1" t="str">
        <f t="shared" si="39"/>
        <v/>
      </c>
      <c r="P386" s="1" t="str">
        <f t="shared" si="39"/>
        <v/>
      </c>
      <c r="Q386" s="1" t="str">
        <f t="shared" si="39"/>
        <v/>
      </c>
      <c r="R386" s="1" t="str">
        <f t="shared" si="39"/>
        <v>ZEN</v>
      </c>
      <c r="S386" s="1" t="str">
        <f t="shared" si="36"/>
        <v>ZEN</v>
      </c>
      <c r="T386" s="1" t="str">
        <f t="shared" si="37"/>
        <v>BNB</v>
      </c>
    </row>
    <row r="387" spans="1:20" x14ac:dyDescent="0.25">
      <c r="A387" s="1" t="s">
        <v>705</v>
      </c>
      <c r="B387" s="1" t="s">
        <v>706</v>
      </c>
      <c r="C387" s="1">
        <f>RTD(progId,,"BINANCE",$B387,C$3)</f>
        <v>2.089</v>
      </c>
      <c r="D387" s="43">
        <f>RTD(progId,,"BINANCE",$B387,D$3)</f>
        <v>3.9730000000000001E-2</v>
      </c>
      <c r="E387" s="1">
        <f>RTD(progId,,"BINANCE",$B387,E$3)</f>
        <v>3.5000000000000003E-2</v>
      </c>
      <c r="F387" s="44">
        <f>RTD(progId,,"BINANCE",$B387,F$3)</f>
        <v>329.18099999999998</v>
      </c>
      <c r="I387" s="20" t="s">
        <v>706</v>
      </c>
      <c r="J387" s="1">
        <f t="shared" si="38"/>
        <v>0</v>
      </c>
      <c r="K387" s="1">
        <f t="shared" si="38"/>
        <v>0</v>
      </c>
      <c r="L387" s="1">
        <f t="shared" si="38"/>
        <v>0</v>
      </c>
      <c r="M387" s="1">
        <f t="shared" si="38"/>
        <v>1</v>
      </c>
      <c r="N387" s="1">
        <f t="shared" si="34"/>
        <v>1</v>
      </c>
      <c r="O387" s="1" t="str">
        <f t="shared" si="39"/>
        <v/>
      </c>
      <c r="P387" s="1" t="str">
        <f t="shared" si="39"/>
        <v/>
      </c>
      <c r="Q387" s="1" t="str">
        <f t="shared" si="39"/>
        <v/>
      </c>
      <c r="R387" s="1" t="str">
        <f t="shared" si="39"/>
        <v>REP</v>
      </c>
      <c r="S387" s="1" t="str">
        <f t="shared" si="36"/>
        <v>REP</v>
      </c>
      <c r="T387" s="1" t="str">
        <f t="shared" si="37"/>
        <v>BNB</v>
      </c>
    </row>
    <row r="388" spans="1:20" x14ac:dyDescent="0.25">
      <c r="A388" s="1" t="s">
        <v>329</v>
      </c>
      <c r="B388" s="1" t="s">
        <v>330</v>
      </c>
      <c r="C388" s="1">
        <f>RTD(progId,,"BINANCE",$B388,C$3)</f>
        <v>52.31</v>
      </c>
      <c r="D388" s="43">
        <f>RTD(progId,,"BINANCE",$B388,D$3)</f>
        <v>1.562E-2</v>
      </c>
      <c r="E388" s="1">
        <f>RTD(progId,,"BINANCE",$B388,E$3)</f>
        <v>0.32</v>
      </c>
      <c r="F388" s="44">
        <f>RTD(progId,,"BINANCE",$B388,F$3)</f>
        <v>186.29767000000001</v>
      </c>
      <c r="I388" s="19" t="s">
        <v>330</v>
      </c>
      <c r="J388" s="1">
        <f t="shared" si="38"/>
        <v>0</v>
      </c>
      <c r="K388" s="1">
        <f t="shared" si="38"/>
        <v>0</v>
      </c>
      <c r="L388" s="1">
        <f t="shared" si="38"/>
        <v>0</v>
      </c>
      <c r="M388" s="1">
        <f t="shared" si="38"/>
        <v>1</v>
      </c>
      <c r="N388" s="1">
        <f t="shared" si="34"/>
        <v>1</v>
      </c>
      <c r="O388" s="1" t="str">
        <f t="shared" si="39"/>
        <v/>
      </c>
      <c r="P388" s="1" t="str">
        <f t="shared" si="39"/>
        <v/>
      </c>
      <c r="Q388" s="1" t="str">
        <f t="shared" si="39"/>
        <v/>
      </c>
      <c r="R388" s="1" t="str">
        <f t="shared" si="39"/>
        <v>BCC</v>
      </c>
      <c r="S388" s="1" t="str">
        <f t="shared" si="36"/>
        <v>BCC</v>
      </c>
      <c r="T388" s="1" t="str">
        <f t="shared" si="37"/>
        <v>BNB</v>
      </c>
    </row>
    <row r="389" spans="1:20" x14ac:dyDescent="0.25">
      <c r="A389" s="1" t="s">
        <v>383</v>
      </c>
      <c r="B389" s="1" t="s">
        <v>384</v>
      </c>
      <c r="C389" s="1">
        <f>RTD(progId,,"BINANCE",$B389,C$3)</f>
        <v>0.98699999999999999</v>
      </c>
      <c r="D389" s="43">
        <f>RTD(progId,,"BINANCE",$B389,D$3)</f>
        <v>5.7959999999999998E-2</v>
      </c>
      <c r="E389" s="1">
        <f>RTD(progId,,"BINANCE",$B389,E$3)</f>
        <v>1.7000000000000001E-2</v>
      </c>
      <c r="F389" s="44">
        <f>RTD(progId,,"BINANCE",$B389,F$3)</f>
        <v>299.88900000000001</v>
      </c>
      <c r="I389" s="20" t="s">
        <v>384</v>
      </c>
      <c r="J389" s="1">
        <f t="shared" si="38"/>
        <v>0</v>
      </c>
      <c r="K389" s="1">
        <f t="shared" si="38"/>
        <v>0</v>
      </c>
      <c r="L389" s="1">
        <f t="shared" si="38"/>
        <v>0</v>
      </c>
      <c r="M389" s="1">
        <f t="shared" si="38"/>
        <v>1</v>
      </c>
      <c r="N389" s="1">
        <f t="shared" si="34"/>
        <v>1</v>
      </c>
      <c r="O389" s="1" t="str">
        <f t="shared" si="39"/>
        <v/>
      </c>
      <c r="P389" s="1" t="str">
        <f t="shared" si="39"/>
        <v/>
      </c>
      <c r="Q389" s="1" t="str">
        <f t="shared" si="39"/>
        <v/>
      </c>
      <c r="R389" s="1" t="str">
        <f t="shared" si="39"/>
        <v>XZC</v>
      </c>
      <c r="S389" s="1" t="str">
        <f t="shared" si="36"/>
        <v>XZC</v>
      </c>
      <c r="T389" s="1" t="str">
        <f t="shared" si="37"/>
        <v>BNB</v>
      </c>
    </row>
    <row r="390" spans="1:20" x14ac:dyDescent="0.25">
      <c r="J390" s="1"/>
      <c r="K390" s="1"/>
      <c r="L390" s="1"/>
      <c r="M390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B438-0642-48A4-8F04-0651273A7466}">
  <sheetPr codeName="Sheet2"/>
  <dimension ref="A1:H4"/>
  <sheetViews>
    <sheetView workbookViewId="0">
      <selection activeCell="E10" sqref="E10"/>
    </sheetView>
  </sheetViews>
  <sheetFormatPr defaultRowHeight="15" x14ac:dyDescent="0.25"/>
  <cols>
    <col min="2" max="3" width="9.5703125" bestFit="1" customWidth="1"/>
    <col min="4" max="4" width="13.42578125" bestFit="1" customWidth="1"/>
    <col min="5" max="5" width="12" bestFit="1" customWidth="1"/>
    <col min="6" max="6" width="11.28515625" bestFit="1" customWidth="1"/>
    <col min="7" max="7" width="10.7109375" bestFit="1" customWidth="1"/>
    <col min="8" max="8" width="14.140625" bestFit="1" customWidth="1"/>
  </cols>
  <sheetData>
    <row r="1" spans="1:8" x14ac:dyDescent="0.25">
      <c r="A1" s="1" t="s">
        <v>0</v>
      </c>
      <c r="B1" s="1"/>
      <c r="C1" s="1"/>
      <c r="D1" s="1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t="s">
        <v>51</v>
      </c>
      <c r="F2" t="s">
        <v>52</v>
      </c>
      <c r="G2" t="s">
        <v>53</v>
      </c>
      <c r="H2" t="s">
        <v>54</v>
      </c>
    </row>
    <row r="3" spans="1:8" x14ac:dyDescent="0.25">
      <c r="A3" s="1" t="s">
        <v>5</v>
      </c>
      <c r="B3" s="2">
        <f>RTD(progId,,GDAX,$A3,B$2)</f>
        <v>418.45</v>
      </c>
      <c r="C3" s="2">
        <f>RTD(progId,,GDAX,$A3,C$2)</f>
        <v>418.51</v>
      </c>
      <c r="D3" s="2">
        <f>RTD(progId,,GDAX,$A3,D$2)</f>
        <v>418.51</v>
      </c>
      <c r="E3" s="2">
        <f>RTD(progId,,GDAX,$A3,E$2)</f>
        <v>399.72</v>
      </c>
      <c r="F3" s="2">
        <f>RTD(progId,,GDAX,$A3,F$2)</f>
        <v>420.27</v>
      </c>
      <c r="G3" s="2">
        <f>RTD(progId,,GDAX,$A3,G$2)</f>
        <v>395</v>
      </c>
      <c r="H3" s="2">
        <f>RTD(progId,,GDAX,$A3,H$2)</f>
        <v>71304.445743019998</v>
      </c>
    </row>
    <row r="4" spans="1:8" x14ac:dyDescent="0.25">
      <c r="A4" s="1" t="s">
        <v>6</v>
      </c>
      <c r="B4" s="2">
        <f>RTD(progId,,GDAX,$A4,B$2)</f>
        <v>7469</v>
      </c>
      <c r="C4" s="2">
        <f>RTD(progId,,GDAX,$A4,C$2)</f>
        <v>7469.01</v>
      </c>
      <c r="D4" s="2">
        <f>RTD(progId,,GDAX,$A4,D$2)</f>
        <v>7469.01</v>
      </c>
      <c r="E4" s="2">
        <f>RTD(progId,,GDAX,$A4,E$2)</f>
        <v>7339.99</v>
      </c>
      <c r="F4" s="2">
        <f>RTD(progId,,GDAX,$A4,F$2)</f>
        <v>7538.53</v>
      </c>
      <c r="G4" s="2">
        <f>RTD(progId,,GDAX,$A4,G$2)</f>
        <v>7285</v>
      </c>
      <c r="H4" s="2">
        <f>RTD(progId,,GDAX,$A4,H$2)</f>
        <v>9304.1556727000007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BINANCE</vt:lpstr>
      <vt:lpstr>Sheet2</vt:lpstr>
      <vt:lpstr>Sheet1</vt:lpstr>
      <vt:lpstr>GDAX</vt:lpstr>
      <vt:lpstr>BINACE_TRADE</vt:lpstr>
      <vt:lpstr>BINANCE</vt:lpstr>
      <vt:lpstr>BINANCE_24H</vt:lpstr>
      <vt:lpstr>BINANCE_CANDLE</vt:lpstr>
      <vt:lpstr>BINANCE_DEPTH</vt:lpstr>
      <vt:lpstr>BINANCE_HISTORY</vt:lpstr>
      <vt:lpstr>GDAX</vt:lpstr>
      <vt:lpstr>progId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2018-05-19T18:35:54Z</dcterms:created>
  <dcterms:modified xsi:type="dcterms:W3CDTF">2018-08-04T02:16:32Z</dcterms:modified>
</cp:coreProperties>
</file>