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8B31F1DC-6A60-4BE4-B498-8D5E580CA2B8}" xr6:coauthVersionLast="34" xr6:coauthVersionMax="34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Sheet1" sheetId="3" r:id="rId2"/>
    <sheet name="GDAX" sheetId="2" r:id="rId3"/>
  </sheets>
  <definedNames>
    <definedName name="BINACE_TRADE">BINANCE!$G$13</definedName>
    <definedName name="BINANCE">BINANCE!$A$3</definedName>
    <definedName name="BINANCE_24H">BINANCE!$G$3</definedName>
    <definedName name="BINANCE_CANDLE">BINANCE!$A$28</definedName>
    <definedName name="BINANCE_DEPTH">BINANCE!$A$13</definedName>
    <definedName name="BINANCE_HISTORY">BINANCE!$G$23</definedName>
    <definedName name="GDAX">GDAX!$A$1</definedName>
    <definedName name="progId">BINANCE!$E$1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S17" i="1"/>
  <c r="Q15" i="1"/>
  <c r="O15" i="1"/>
  <c r="N18" i="1"/>
  <c r="N19" i="1"/>
  <c r="O20" i="1"/>
  <c r="E38" i="1"/>
  <c r="H17" i="1"/>
  <c r="P30" i="1"/>
  <c r="H37" i="1"/>
  <c r="I19" i="1"/>
  <c r="Q31" i="1"/>
  <c r="J30" i="1"/>
  <c r="N5" i="1"/>
  <c r="M5" i="1"/>
  <c r="Q10" i="1"/>
  <c r="L32" i="1"/>
  <c r="O8" i="1"/>
  <c r="D36" i="1"/>
  <c r="J10" i="1"/>
  <c r="H3" i="2"/>
  <c r="E15" i="1"/>
  <c r="H10" i="1"/>
  <c r="N30" i="1"/>
  <c r="G10" i="1"/>
  <c r="L36" i="1"/>
  <c r="P10" i="1"/>
  <c r="M7" i="1"/>
  <c r="D8" i="1"/>
  <c r="F38" i="1"/>
  <c r="N10" i="1"/>
  <c r="J36" i="1"/>
  <c r="K18" i="1"/>
  <c r="C37" i="1"/>
  <c r="D4" i="2"/>
  <c r="K31" i="1"/>
  <c r="A15" i="1"/>
  <c r="N11" i="1"/>
  <c r="H6" i="1"/>
  <c r="J19" i="1"/>
  <c r="K20" i="1"/>
  <c r="N7" i="1"/>
  <c r="P15" i="1"/>
  <c r="Q18" i="1"/>
  <c r="U15" i="1"/>
  <c r="U21" i="1"/>
  <c r="N17" i="1"/>
  <c r="O17" i="1"/>
  <c r="R21" i="1"/>
  <c r="M32" i="1"/>
  <c r="P31" i="1"/>
  <c r="F30" i="1"/>
  <c r="H31" i="1"/>
  <c r="H20" i="1"/>
  <c r="P5" i="1"/>
  <c r="C30" i="1"/>
  <c r="O37" i="1"/>
  <c r="K37" i="1"/>
  <c r="Q7" i="1"/>
  <c r="D10" i="1"/>
  <c r="L15" i="1"/>
  <c r="E30" i="1"/>
  <c r="E31" i="1"/>
  <c r="I20" i="1"/>
  <c r="Q37" i="1"/>
  <c r="N36" i="1"/>
  <c r="G38" i="1"/>
  <c r="B36" i="1"/>
  <c r="L31" i="1"/>
  <c r="Q32" i="1"/>
  <c r="K11" i="1"/>
  <c r="L20" i="1"/>
  <c r="K32" i="1"/>
  <c r="T18" i="1"/>
  <c r="G37" i="1"/>
  <c r="P6" i="1"/>
  <c r="J9" i="1"/>
  <c r="F32" i="1"/>
  <c r="H11" i="1"/>
  <c r="H4" i="2"/>
  <c r="I38" i="1"/>
  <c r="T19" i="1"/>
  <c r="C11" i="1"/>
  <c r="E4" i="2"/>
  <c r="H19" i="1"/>
  <c r="G5" i="1"/>
  <c r="Q38" i="1"/>
  <c r="I8" i="1"/>
  <c r="T16" i="1"/>
  <c r="P38" i="1"/>
  <c r="U16" i="1"/>
  <c r="Q20" i="1"/>
  <c r="N20" i="1"/>
  <c r="U17" i="1"/>
  <c r="S19" i="1"/>
  <c r="P21" i="1"/>
  <c r="P18" i="1"/>
  <c r="L17" i="1"/>
  <c r="M37" i="1"/>
  <c r="D30" i="1"/>
  <c r="K16" i="1"/>
  <c r="H18" i="1"/>
  <c r="Q6" i="1"/>
  <c r="O10" i="1"/>
  <c r="T21" i="1"/>
  <c r="C38" i="1"/>
  <c r="C10" i="1"/>
  <c r="O31" i="1"/>
  <c r="K5" i="1"/>
  <c r="J5" i="1"/>
  <c r="D7" i="1"/>
  <c r="I30" i="1"/>
  <c r="B15" i="1"/>
  <c r="M10" i="1"/>
  <c r="K15" i="1"/>
  <c r="J20" i="1"/>
  <c r="K30" i="1"/>
  <c r="F37" i="1"/>
  <c r="G24" i="1"/>
  <c r="K19" i="1"/>
  <c r="Q5" i="1"/>
  <c r="J15" i="1"/>
  <c r="T4" i="1"/>
  <c r="B8" i="1"/>
  <c r="M6" i="1"/>
  <c r="H15" i="1"/>
  <c r="B4" i="2"/>
  <c r="D32" i="1"/>
  <c r="G4" i="2"/>
  <c r="N6" i="1"/>
  <c r="O11" i="1"/>
  <c r="T20" i="1"/>
  <c r="I32" i="1"/>
  <c r="B3" i="2"/>
  <c r="B38" i="1"/>
  <c r="G9" i="1"/>
  <c r="G36" i="1"/>
  <c r="C3" i="2"/>
  <c r="P16" i="1"/>
  <c r="N15" i="1"/>
  <c r="N16" i="1"/>
  <c r="O19" i="1"/>
  <c r="R20" i="1"/>
  <c r="O16" i="1"/>
  <c r="I17" i="1"/>
  <c r="H32" i="1"/>
  <c r="G31" i="1"/>
  <c r="G30" i="1"/>
  <c r="C32" i="1"/>
  <c r="O32" i="1"/>
  <c r="I6" i="1"/>
  <c r="C9" i="1"/>
  <c r="I11" i="1"/>
  <c r="C4" i="2"/>
  <c r="J31" i="1"/>
  <c r="T8" i="1"/>
  <c r="I5" i="1"/>
  <c r="K21" i="1"/>
  <c r="F4" i="2"/>
  <c r="L7" i="1"/>
  <c r="L10" i="1"/>
  <c r="K8" i="1"/>
  <c r="J32" i="1"/>
  <c r="B30" i="1"/>
  <c r="E36" i="1"/>
  <c r="P8" i="1"/>
  <c r="I21" i="1"/>
  <c r="M30" i="1"/>
  <c r="H7" i="1"/>
  <c r="I36" i="1"/>
  <c r="T7" i="1"/>
  <c r="O18" i="1"/>
  <c r="S16" i="1"/>
  <c r="P17" i="1"/>
  <c r="U18" i="1"/>
  <c r="R18" i="1"/>
  <c r="J17" i="1"/>
  <c r="K17" i="1"/>
  <c r="M31" i="1"/>
  <c r="H30" i="1"/>
  <c r="B32" i="1"/>
  <c r="J21" i="1"/>
  <c r="L6" i="1"/>
  <c r="P37" i="1"/>
  <c r="L11" i="1"/>
  <c r="Q36" i="1"/>
  <c r="O36" i="1"/>
  <c r="B10" i="1"/>
  <c r="L16" i="1"/>
  <c r="G3" i="2"/>
  <c r="O5" i="1"/>
  <c r="H5" i="1"/>
  <c r="G6" i="1"/>
  <c r="C31" i="1"/>
  <c r="Q30" i="1"/>
  <c r="D9" i="1"/>
  <c r="E3" i="2"/>
  <c r="H21" i="1"/>
  <c r="I16" i="1"/>
  <c r="L19" i="1"/>
  <c r="N32" i="1"/>
  <c r="M9" i="1"/>
  <c r="I31" i="1"/>
  <c r="G11" i="1"/>
  <c r="D11" i="1"/>
  <c r="J7" i="1"/>
  <c r="H9" i="1"/>
  <c r="L18" i="1"/>
  <c r="B11" i="1"/>
  <c r="P36" i="1"/>
  <c r="Q8" i="1"/>
  <c r="N31" i="1"/>
  <c r="S18" i="1"/>
  <c r="R17" i="1"/>
  <c r="Q16" i="1"/>
  <c r="R16" i="1"/>
  <c r="Q19" i="1"/>
  <c r="S20" i="1"/>
  <c r="E32" i="1"/>
  <c r="M38" i="1"/>
  <c r="F31" i="1"/>
  <c r="M36" i="1"/>
  <c r="K10" i="1"/>
  <c r="J16" i="1"/>
  <c r="K9" i="1"/>
  <c r="L30" i="1"/>
  <c r="E37" i="1"/>
  <c r="N38" i="1"/>
  <c r="T15" i="1"/>
  <c r="J37" i="1"/>
  <c r="L38" i="1"/>
  <c r="D15" i="1"/>
  <c r="F3" i="2"/>
  <c r="F36" i="1"/>
  <c r="B16" i="1"/>
  <c r="J18" i="1"/>
  <c r="D3" i="2"/>
  <c r="D16" i="1"/>
  <c r="M8" i="1"/>
  <c r="I18" i="1"/>
  <c r="P11" i="1"/>
  <c r="L9" i="1"/>
  <c r="Q9" i="1"/>
  <c r="J11" i="1"/>
  <c r="G7" i="1"/>
  <c r="C8" i="1"/>
  <c r="T6" i="1"/>
  <c r="K6" i="1"/>
  <c r="G8" i="1"/>
  <c r="L8" i="1"/>
  <c r="N8" i="1"/>
  <c r="N9" i="1"/>
  <c r="D37" i="1"/>
  <c r="T17" i="1"/>
  <c r="B37" i="1"/>
  <c r="O21" i="1"/>
  <c r="Q17" i="1"/>
  <c r="U19" i="1"/>
  <c r="P20" i="1"/>
  <c r="R19" i="1"/>
  <c r="S15" i="1"/>
  <c r="G32" i="1"/>
  <c r="D38" i="1"/>
  <c r="D31" i="1"/>
  <c r="H36" i="1"/>
  <c r="L5" i="1"/>
  <c r="I7" i="1"/>
  <c r="Q11" i="1"/>
  <c r="I15" i="1"/>
  <c r="E16" i="1"/>
  <c r="J6" i="1"/>
  <c r="B31" i="1"/>
  <c r="O7" i="1"/>
  <c r="M11" i="1"/>
  <c r="K38" i="1"/>
  <c r="D6" i="1"/>
  <c r="K7" i="1"/>
  <c r="P9" i="1"/>
  <c r="N37" i="1"/>
  <c r="C36" i="1"/>
  <c r="O30" i="1"/>
  <c r="O9" i="1"/>
  <c r="B9" i="1"/>
  <c r="H16" i="1"/>
  <c r="J38" i="1"/>
  <c r="J8" i="1"/>
  <c r="H8" i="1"/>
  <c r="O38" i="1"/>
  <c r="I10" i="1"/>
  <c r="L37" i="1"/>
  <c r="I9" i="1"/>
  <c r="P7" i="1"/>
  <c r="L21" i="1"/>
  <c r="S21" i="1"/>
  <c r="P19" i="1"/>
  <c r="U20" i="1"/>
  <c r="Q21" i="1"/>
  <c r="R15" i="1"/>
  <c r="N21" i="1"/>
  <c r="P32" i="1"/>
  <c r="H38" i="1"/>
  <c r="T5" i="1"/>
  <c r="D5" i="1"/>
  <c r="I37" i="1"/>
  <c r="O6" i="1"/>
  <c r="A16" i="1"/>
  <c r="K36" i="1"/>
  <c r="C17" i="1" l="1"/>
  <c r="B5" i="1"/>
  <c r="C5" i="1"/>
  <c r="C6" i="1"/>
  <c r="B6" i="1"/>
  <c r="E17" i="1"/>
  <c r="B7" i="1"/>
  <c r="C7" i="1"/>
  <c r="C18" i="1" l="1"/>
  <c r="D17" i="1"/>
  <c r="A17" i="1"/>
  <c r="B17" i="1"/>
  <c r="E18" i="1"/>
  <c r="A18" i="1"/>
  <c r="C19" i="1" l="1"/>
  <c r="C20" i="1" s="1"/>
  <c r="B18" i="1"/>
  <c r="B19" i="1"/>
  <c r="D18" i="1"/>
  <c r="D20" i="1"/>
  <c r="C21" i="1" l="1"/>
  <c r="C22" i="1" s="1"/>
  <c r="D19" i="1"/>
  <c r="A19" i="1"/>
  <c r="A22" i="1"/>
  <c r="E20" i="1"/>
  <c r="E19" i="1"/>
  <c r="B20" i="1"/>
  <c r="A20" i="1"/>
  <c r="A21" i="1"/>
  <c r="E22" i="1"/>
  <c r="D22" i="1"/>
  <c r="B22" i="1"/>
  <c r="C23" i="1" l="1"/>
  <c r="E23" i="1"/>
  <c r="D23" i="1"/>
  <c r="B23" i="1"/>
  <c r="B21" i="1"/>
  <c r="A23" i="1"/>
  <c r="E21" i="1"/>
  <c r="D21" i="1"/>
  <c r="C24" i="1" l="1"/>
  <c r="B24" i="1"/>
  <c r="E24" i="1"/>
  <c r="A24" i="1"/>
  <c r="B26" i="1" l="1"/>
  <c r="B25" i="1"/>
  <c r="E25" i="1"/>
  <c r="A25" i="1"/>
  <c r="D24" i="1"/>
  <c r="D25" i="1" l="1"/>
  <c r="C25" i="1" s="1"/>
  <c r="D26" i="1"/>
</calcChain>
</file>

<file path=xl/sharedStrings.xml><?xml version="1.0" encoding="utf-8"?>
<sst xmlns="http://schemas.openxmlformats.org/spreadsheetml/2006/main" count="120" uniqueCount="77">
  <si>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</si>
  <si>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</si>
  <si>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</si>
  <si>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</si>
  <si>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</si>
  <si>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</si>
  <si>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</si>
  <si>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</si>
  <si>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</si>
  <si>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</si>
  <si>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</si>
  <si>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</si>
  <si>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</si>
  <si>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</si>
  <si>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</si>
  <si>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</si>
  <si>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</si>
  <si>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</si>
  <si>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</si>
  <si>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</si>
  <si>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</si>
  <si>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</si>
  <si>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</si>
  <si>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</si>
  <si>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</si>
  <si>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</si>
  <si>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</si>
  <si>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</si>
  <si>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</si>
  <si>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</si>
  <si>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</si>
  <si>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</si>
  <si>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</si>
  <si>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</si>
  <si>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</si>
  <si>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</si>
  <si>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</si>
  <si>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</si>
  <si>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</si>
  <si>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</si>
  <si>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</si>
  <si>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</si>
  <si>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</si>
  <si>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</si>
  <si>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</si>
  <si>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</si>
  <si>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</si>
  <si>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</si>
  <si>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</si>
  <si>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</si>
  <si>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</si>
  <si>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</si>
  <si>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</si>
  <si>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</si>
  <si>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</si>
  <si>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</si>
  <si>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</si>
  <si>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</si>
  <si>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</si>
  <si>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ETHUSDT</t>
  </si>
  <si>
    <t>CLOCK</t>
  </si>
  <si>
    <t>DRIFT</t>
  </si>
  <si>
    <t>EXCHANGE_TIME</t>
  </si>
  <si>
    <t>EXCHANGE_TIMEZONE</t>
  </si>
  <si>
    <t>EXCHANGE_SYMBOLS</t>
  </si>
  <si>
    <t>BASE_ASSET</t>
  </si>
  <si>
    <t>BASE_ASSET_PRECISION</t>
  </si>
  <si>
    <t>ICEBERG_ALLOWED</t>
  </si>
  <si>
    <t>NAME</t>
  </si>
  <si>
    <t>ORDER_TYPES</t>
  </si>
  <si>
    <t>QUOTE_ASSET</t>
  </si>
  <si>
    <t>QUOTE_ASSET_PRECISION</t>
  </si>
  <si>
    <t>STATUS</t>
  </si>
  <si>
    <t>EXCHANGE_INFO</t>
  </si>
  <si>
    <t>1 Minute</t>
  </si>
  <si>
    <t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</t>
  </si>
  <si>
    <t>This text was added by using code 6/26/2018 2:16:28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</si>
</sst>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7" formatCode="[$-F400]h:mm:ss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  <xf numFmtId="0" fontId="9" fillId="8" borderId="0" applyNumberFormat="0" applyBorder="0" applyAlignment="0" applyProtection="0"/>
    <xf numFmtId="0" fontId="11" fillId="0" borderId="8" applyNumberFormat="0" applyFill="0" applyAlignment="0" applyProtection="0"/>
    <xf numFmtId="0" fontId="1" fillId="9" borderId="0" applyNumberFormat="0" applyBorder="0" applyAlignment="0" applyProtection="0"/>
  </cellStyleXfs>
  <cellXfs count="43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43" fontId="1" fillId="5" borderId="2" xfId="4" applyNumberFormat="1" applyBorder="1"/>
    <xf numFmtId="43" fontId="1" fillId="4" borderId="2" xfId="3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5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4" applyNumberFormat="1" applyBorder="1"/>
    <xf numFmtId="0" fontId="0" fillId="0" borderId="0" xfId="0" applyBorder="1" applyAlignment="1">
      <alignment horizontal="center"/>
    </xf>
    <xf numFmtId="43" fontId="1" fillId="4" borderId="5" xfId="3" applyNumberFormat="1" applyBorder="1"/>
    <xf numFmtId="0" fontId="8" fillId="7" borderId="7" xfId="5" applyBorder="1"/>
    <xf numFmtId="0" fontId="0" fillId="0" borderId="0" xfId="0" quotePrefix="1"/>
    <xf numFmtId="0" fontId="9" fillId="8" borderId="0" xfId="6"/>
    <xf numFmtId="167" fontId="9" fillId="8" borderId="0" xfId="6" applyNumberFormat="1"/>
    <xf numFmtId="0" fontId="10" fillId="8" borderId="0" xfId="6" applyFont="1"/>
    <xf numFmtId="164" fontId="0" fillId="0" borderId="0" xfId="1" applyNumberFormat="1" applyFont="1" applyAlignment="1">
      <alignment horizontal="center"/>
    </xf>
    <xf numFmtId="43" fontId="1" fillId="9" borderId="0" xfId="8" applyNumberFormat="1"/>
    <xf numFmtId="0" fontId="11" fillId="9" borderId="8" xfId="7" applyFill="1"/>
    <xf numFmtId="41" fontId="1" fillId="9" borderId="0" xfId="8" applyNumberFormat="1"/>
  </cellXfs>
  <cellStyles count="9">
    <cellStyle name="20% - Accent1" xfId="8" builtinId="30"/>
    <cellStyle name="20% - Accent2" xfId="3" builtinId="34"/>
    <cellStyle name="20% - Accent6" xfId="4" builtinId="50"/>
    <cellStyle name="Comma" xfId="1" builtinId="3"/>
    <cellStyle name="Currency" xfId="2" builtinId="4"/>
    <cellStyle name="Good" xfId="6" builtinId="26"/>
    <cellStyle name="Heading 2" xfId="7" builtinId="17"/>
    <cellStyle name="Input" xfId="5" builtinId="20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47488</v>
        <stp/>
        <stp>BINANCE_24H</stp>
        <stp>trxbtc</stp>
        <stp>TRADES</stp>
        <tr r="O11" s="1"/>
      </tp>
      <tp>
        <v>6.2586106099999999</v>
        <stp/>
        <stp>BINANCE_CANDLE</stp>
        <stp>trxbtc</stp>
        <stp>QUOTE_VOL</stp>
        <stp>5</stp>
        <tr r="I32" s="1"/>
      </tp>
      <tp>
        <v>6.7387999999999997E-4</v>
        <stp/>
        <stp>BINANCE_CANDLE</stp>
        <stp>trxbtc</stp>
        <stp>QUOTE_VOL</stp>
        <stp>0</stp>
        <tr r="I38" s="1"/>
      </tp>
      <tp t="s">
        <v>NEO</v>
        <stp/>
        <stp>BINANCE</stp>
        <stp>neobtc</stp>
        <stp>BASE_ASSET</stp>
        <tr r="N19" s="1"/>
      </tp>
      <tp>
        <v>8180</v>
        <stp/>
        <stp>BINANCE_CANDLE</stp>
        <stp>btcusdt</stp>
        <stp>HIGH</stp>
        <stp>5</stp>
        <tr r="C31" s="1"/>
      </tp>
      <tp>
        <v>8160.23</v>
        <stp/>
        <stp>BINANCE_CANDLE</stp>
        <stp>btcusdt</stp>
        <stp>HIGH</stp>
        <stp>0</stp>
        <tr r="C37" s="1"/>
      </tp>
      <tp>
        <v>457.02</v>
        <stp/>
        <stp>BINANCE_CANDLE</stp>
        <stp>ethusdt</stp>
        <stp>HIGH</stp>
        <stp>5</stp>
        <tr r="C30" s="1"/>
      </tp>
      <tp>
        <v>456.39</v>
        <stp/>
        <stp>BINANCE_CANDLE</stp>
        <stp>ethusdt</stp>
        <stp>HIGH</stp>
        <stp>0</stp>
        <tr r="C36" s="1"/>
      </tp>
      <tp>
        <v>456.19</v>
        <stp/>
        <stp>BINANCE_CANDLE</stp>
        <stp>ethusdt</stp>
        <stp>OPEN</stp>
        <stp>5</stp>
        <tr r="B30" s="1"/>
      </tp>
      <tp>
        <v>456.31</v>
        <stp/>
        <stp>BINANCE_CANDLE</stp>
        <stp>ethusdt</stp>
        <stp>OPEN</stp>
        <stp>0</stp>
        <tr r="B36" s="1"/>
      </tp>
      <tp>
        <v>8171.4</v>
        <stp/>
        <stp>BINANCE_CANDLE</stp>
        <stp>btcusdt</stp>
        <stp>OPEN</stp>
        <stp>5</stp>
        <tr r="B31" s="1"/>
      </tp>
      <tp>
        <v>8153.35</v>
        <stp/>
        <stp>BINANCE_CANDLE</stp>
        <stp>btcusdt</stp>
        <stp>OPEN</stp>
        <stp>0</stp>
        <tr r="B37" s="1"/>
      </tp>
      <tp>
        <v>1959</v>
        <stp/>
        <stp>BINANCE_CANDLE</stp>
        <stp>btcusdt</stp>
        <stp>TRADES</stp>
        <stp>5</stp>
        <tr r="N31" s="1"/>
      </tp>
      <tp>
        <v>35</v>
        <stp/>
        <stp>BINANCE_CANDLE</stp>
        <stp>btcusdt</stp>
        <stp>TRADES</stp>
        <stp>0</stp>
        <tr r="N37" s="1"/>
      </tp>
      <tp>
        <v>1121</v>
        <stp/>
        <stp>BINANCE_CANDLE</stp>
        <stp>ethusdt</stp>
        <stp>TRADES</stp>
        <stp>5</stp>
        <tr r="N30" s="1"/>
      </tp>
      <tp>
        <v>21</v>
        <stp/>
        <stp>BINANCE_CANDLE</stp>
        <stp>ethusdt</stp>
        <stp>TRADES</stp>
        <stp>0</stp>
        <tr r="N36" s="1"/>
      </tp>
      <tp>
        <v>-6.3420000000000004E-2</v>
        <stp/>
        <stp>BINANCE_24H</stp>
        <stp>trxbtc</stp>
        <stp>PRICE%</stp>
        <tr r="P11" s="1"/>
      </tp>
      <tp>
        <v>34493</v>
        <stp/>
        <stp>BINANCE_24H</stp>
        <stp>xrpbtc</stp>
        <stp>TRADES</stp>
        <tr r="O10" s="1"/>
      </tp>
      <tp>
        <v>456.79</v>
        <stp/>
        <stp>GDAX</stp>
        <stp>ETH-USD</stp>
        <stp>ASK</stp>
        <tr r="C3" s="2"/>
      </tp>
      <tp t="b">
        <v>1</v>
        <stp/>
        <stp>BINANCE</stp>
        <stp>xrpusdt</stp>
        <stp>ICEBERG_ALLOWED</stp>
        <tr r="P18" s="1"/>
      </tp>
      <tp>
        <v>456.78</v>
        <stp/>
        <stp>GDAX</stp>
        <stp>ETH-USD</stp>
        <stp>BID</stp>
        <tr r="B3" s="2"/>
      </tp>
      <tp>
        <v>8153.52</v>
        <stp/>
        <stp>GDAX</stp>
        <stp>BTC-USD</stp>
        <stp>BID</stp>
        <tr r="B4" s="2"/>
      </tp>
      <tp>
        <v>43311.845833333333</v>
        <stp/>
        <stp>BINANCE_CANDLE</stp>
        <stp>trxbtc</stp>
        <stp>OPEN_TIME</stp>
        <stp>0</stp>
        <tr r="F38" s="1"/>
      </tp>
      <tp>
        <v>43311.833333333336</v>
        <stp/>
        <stp>BINANCE_CANDLE</stp>
        <stp>trxbtc</stp>
        <stp>OPEN_TIME</stp>
        <stp>5</stp>
        <tr r="F32" s="1"/>
      </tp>
      <tp>
        <v>-1.6719999999999999E-2</v>
        <stp/>
        <stp>BINANCE_24H</stp>
        <stp>xrpbtc</stp>
        <stp>PRICE%</stp>
        <tr r="P10" s="1"/>
      </tp>
      <tp>
        <v>8153.53</v>
        <stp/>
        <stp>GDAX</stp>
        <stp>BTC-USD</stp>
        <stp>ASK</stp>
        <tr r="C4" s="2"/>
      </tp>
      <tp>
        <v>1</v>
        <stp/>
        <stp>BINANCE</stp>
        <stp>ltcusdt</stp>
        <stp>STATUS</stp>
        <tr r="T17" s="1"/>
      </tp>
      <tp>
        <v>1</v>
        <stp/>
        <stp>BINANCE</stp>
        <stp>ethusdt</stp>
        <stp>STATUS</stp>
        <tr r="T15" s="1"/>
      </tp>
      <tp>
        <v>1</v>
        <stp/>
        <stp>BINANCE</stp>
        <stp>btcusdt</stp>
        <stp>STATUS</stp>
        <tr r="T16" s="1"/>
      </tp>
      <tp>
        <v>-3.295E-2</v>
        <stp/>
        <stp>BINANCE_24H</stp>
        <stp>neobtc</stp>
        <stp>PRICE%</stp>
        <tr r="P9" s="1"/>
      </tp>
      <tp>
        <v>1</v>
        <stp/>
        <stp>BINANCE</stp>
        <stp>xrpusdt</stp>
        <stp>STATUS</stp>
        <tr r="T18" s="1"/>
      </tp>
      <tp t="b">
        <v>1</v>
        <stp/>
        <stp>BINANCE</stp>
        <stp>btcusdt</stp>
        <stp>ICEBERG_ALLOWED</stp>
        <tr r="P16" s="1"/>
      </tp>
      <tp>
        <v>7850</v>
        <stp/>
        <stp>GDAX</stp>
        <stp>BTC-USD</stp>
        <stp>low_24h</stp>
        <tr r="G4" s="2"/>
      </tp>
      <tp>
        <v>32003158</v>
        <stp/>
        <stp>BINANCE_CANDLE</stp>
        <stp>trxbtc</stp>
        <stp>LAST_ID</stp>
        <stp>0</stp>
        <tr r="Q38" s="1"/>
      </tp>
      <tp>
        <v>32003158</v>
        <stp/>
        <stp>BINANCE_CANDLE</stp>
        <stp>trxbtc</stp>
        <stp>LAST_ID</stp>
        <stp>5</stp>
        <tr r="Q32" s="1"/>
      </tp>
      <tp>
        <v>6.8019699999999998</v>
        <stp/>
        <stp>BINANCE_CANDLE</stp>
        <stp>ethusdt</stp>
        <stp>TAKE_BUY_VOL</stp>
        <stp>0</stp>
        <tr r="K36" s="1"/>
      </tp>
      <tp>
        <v>1061.29333</v>
        <stp/>
        <stp>BINANCE_CANDLE</stp>
        <stp>ethusdt</stp>
        <stp>TAKE_BUY_VOL</stp>
        <stp>5</stp>
        <tr r="K30" s="1"/>
      </tp>
      <tp>
        <v>1.619294</v>
        <stp/>
        <stp>BINANCE_CANDLE</stp>
        <stp>btcusdt</stp>
        <stp>TAKE_BUY_VOL</stp>
        <stp>0</stp>
        <tr r="K37" s="1"/>
      </tp>
      <tp>
        <v>194.972328</v>
        <stp/>
        <stp>BINANCE_CANDLE</stp>
        <stp>btcusdt</stp>
        <stp>TAKE_BUY_VOL</stp>
        <stp>5</stp>
        <tr r="K31" s="1"/>
      </tp>
      <tp>
        <v>60065180</v>
        <stp/>
        <stp>BINANCE_CANDLE</stp>
        <stp>btcusdt</stp>
        <stp>LAST_ID</stp>
        <stp>0</stp>
        <tr r="Q37" s="1"/>
      </tp>
      <tp>
        <v>60065180</v>
        <stp/>
        <stp>BINANCE_CANDLE</stp>
        <stp>btcusdt</stp>
        <stp>LAST_ID</stp>
        <stp>5</stp>
        <tr r="Q31" s="1"/>
      </tp>
      <tp t="s">
        <v>BTC</v>
        <stp/>
        <stp>BINANCE</stp>
        <stp>neobtc</stp>
        <stp>QUOTE_ASSET</stp>
        <tr r="R19" s="1"/>
      </tp>
      <tp t="s">
        <v>BTC</v>
        <stp/>
        <stp>BINANCE</stp>
        <stp>trxbtc</stp>
        <stp>QUOTE_ASSET</stp>
        <tr r="R21" s="1"/>
      </tp>
      <tp t="s">
        <v>BTC</v>
        <stp/>
        <stp>BINANCE</stp>
        <stp>xrpbtc</stp>
        <stp>QUOTE_ASSET</stp>
        <tr r="R20" s="1"/>
      </tp>
      <tp t="s">
        <v>TRX</v>
        <stp/>
        <stp>BINANCE</stp>
        <stp>trxbtc</stp>
        <stp>BASE_ASSET</stp>
        <tr r="N21" s="1"/>
      </tp>
      <tp>
        <v>34468</v>
        <stp/>
        <stp>BINANCE_24H</stp>
        <stp>neobtc</stp>
        <stp>TRADES</stp>
        <tr r="O9" s="1"/>
      </tp>
      <tp t="b">
        <v>1</v>
        <stp/>
        <stp>BINANCE</stp>
        <stp>ethusdt</stp>
        <stp>ICEBERG_ALLOWED</stp>
        <tr r="P15" s="1"/>
      </tp>
      <tp>
        <v>446</v>
        <stp/>
        <stp>GDAX</stp>
        <stp>ETH-USD</stp>
        <stp>low_24h</stp>
        <tr r="G3" s="2"/>
      </tp>
      <tp>
        <v>33094463</v>
        <stp/>
        <stp>BINANCE_CANDLE</stp>
        <stp>ethusdt</stp>
        <stp>LAST_ID</stp>
        <stp>5</stp>
        <tr r="Q30" s="1"/>
      </tp>
      <tp>
        <v>33094463</v>
        <stp/>
        <stp>BINANCE_CANDLE</stp>
        <stp>ethusdt</stp>
        <stp>LAST_ID</stp>
        <stp>0</stp>
        <tr r="Q36" s="1"/>
      </tp>
      <tp>
        <v>3.8899999999999998E-3</v>
        <stp/>
        <stp>BINANCE</stp>
        <stp>neobtc</stp>
        <stp>LOW</stp>
        <tr r="B9" s="1"/>
      </tp>
      <tp>
        <v>4.3599999999999998E-6</v>
        <stp/>
        <stp>BINANCE</stp>
        <stp>trxbtc</stp>
        <stp>LOW</stp>
        <tr r="B11" s="1"/>
      </tp>
      <tp>
        <v>5.4190000000000001E-5</v>
        <stp/>
        <stp>BINANCE</stp>
        <stp>xrpbtc</stp>
        <stp>LOW</stp>
        <tr r="B10" s="1"/>
      </tp>
      <tp t="s">
        <v>[0,6,1,3,5]</v>
        <stp/>
        <stp>BINANCE</stp>
        <stp>neobtc</stp>
        <stp>ORDER_TYPES</stp>
        <tr r="U19" s="1"/>
      </tp>
      <tp t="s">
        <v>[0,6,1,3,5]</v>
        <stp/>
        <stp>BINANCE</stp>
        <stp>trxbtc</stp>
        <stp>ORDER_TYPES</stp>
        <tr r="U21" s="1"/>
      </tp>
      <tp t="s">
        <v>[0,6,1,3,5]</v>
        <stp/>
        <stp>BINANCE</stp>
        <stp>xrpbtc</stp>
        <stp>ORDER_TYPES</stp>
        <tr r="U20" s="1"/>
      </tp>
      <tp t="s">
        <v>XRP</v>
        <stp/>
        <stp>BINANCE</stp>
        <stp>xrpbtc</stp>
        <stp>BASE_ASSET</stp>
        <tr r="N20" s="1"/>
      </tp>
      <tp t="b">
        <v>1</v>
        <stp/>
        <stp>BINANCE</stp>
        <stp>ltcusdt</stp>
        <stp>ICEBERG_ALLOWED</stp>
        <tr r="P17" s="1"/>
      </tp>
      <tp t="s">
        <v>8</v>
        <stp/>
        <stp>BINANCE</stp>
        <stp>xrpusdt</stp>
        <stp>QUOTE_ASSET_PRECISION</stp>
        <tr r="S18" s="1"/>
      </tp>
      <tp>
        <v>4.4299999999999999E-6</v>
        <stp/>
        <stp>BINANCE_CANDLE</stp>
        <stp>trxbtc</stp>
        <stp>OPEN</stp>
        <stp>0</stp>
        <tr r="B38" s="1"/>
      </tp>
      <tp>
        <v>4.4399999999999998E-6</v>
        <stp/>
        <stp>BINANCE_CANDLE</stp>
        <stp>trxbtc</stp>
        <stp>OPEN</stp>
        <stp>5</stp>
        <tr r="B32" s="1"/>
      </tp>
      <tp t="b">
        <v>0</v>
        <stp/>
        <stp>BINANCE_TRADE</stp>
        <stp>trxbtc</stp>
        <stp>BUYER_IS_MAKER</stp>
        <tr r="K21" s="1"/>
      </tp>
      <tp>
        <v>1E-8</v>
        <stp/>
        <stp>BINANCE_24H</stp>
        <stp>trxbtc</stp>
        <stp>Spread</stp>
        <tr r="J11" s="1"/>
      </tp>
      <tp t="s">
        <v>&lt;?&gt;</v>
        <stp/>
        <stp>BINANCE_TRADE</stp>
        <stp>xrpbtc</stp>
        <stp>QUANTITY</stp>
        <tr r="J20" s="1"/>
      </tp>
      <tp>
        <v>3</v>
        <stp/>
        <stp>BINANCE_CANDLE</stp>
        <stp>trxbtc</stp>
        <stp>TRADES</stp>
        <stp>0</stp>
        <tr r="N38" s="1"/>
      </tp>
      <tp>
        <v>240</v>
        <stp/>
        <stp>BINANCE_CANDLE</stp>
        <stp>trxbtc</stp>
        <stp>TRADES</stp>
        <stp>5</stp>
        <tr r="N32" s="1"/>
      </tp>
      <tp>
        <v>15655775</v>
        <stp/>
        <stp>BINANCE_TRADE</stp>
        <stp>neobtc</stp>
        <stp>TRADE_ID</stp>
        <tr r="H19" s="1"/>
      </tp>
      <tp>
        <v>639</v>
        <stp/>
        <stp>BINANCE_24H</stp>
        <stp>xrpbtc</stp>
        <stp>BID_SIZE</stp>
        <tr r="H10" s="1"/>
      </tp>
      <tp>
        <v>14185322.523376999</v>
        <stp/>
        <stp>BINANCE_24H</stp>
        <stp>xrpusdt</stp>
        <stp>QUOTE_VOL</stp>
        <tr r="N8" s="1"/>
      </tp>
      <tp>
        <v>4.4399999999999998E-6</v>
        <stp/>
        <stp>BINANCE_CANDLE</stp>
        <stp>trxbtc</stp>
        <stp>HIGH</stp>
        <stp>0</stp>
        <tr r="C38" s="1"/>
      </tp>
      <tp>
        <v>4.4599999999999996E-6</v>
        <stp/>
        <stp>BINANCE_CANDLE</stp>
        <stp>trxbtc</stp>
        <stp>HIGH</stp>
        <stp>5</stp>
        <tr r="C32" s="1"/>
      </tp>
      <tp t="s">
        <v>&lt;?&gt;</v>
        <stp/>
        <stp>BINANCE_TRADE</stp>
        <stp>xrpbtc</stp>
        <stp>BUYER_IS_MAKER</stp>
        <tr r="K20" s="1"/>
      </tp>
      <tp>
        <v>104282</v>
        <stp/>
        <stp>BINANCE_24H</stp>
        <stp>trxbtc</stp>
        <stp>BID_SIZE</stp>
        <tr r="H11" s="1"/>
      </tp>
      <tp>
        <v>4.1500000000000004</v>
        <stp/>
        <stp>BINANCE_24H</stp>
        <stp>neobtc</stp>
        <stp>ASK_SIZE</stp>
        <tr r="L9" s="1"/>
      </tp>
      <tp>
        <v>5.9999999999999995E-8</v>
        <stp/>
        <stp>BINANCE_24H</stp>
        <stp>xrpbtc</stp>
        <stp>Spread</stp>
        <tr r="J10" s="1"/>
      </tp>
      <tp>
        <v>2.2699999999999999E-3</v>
        <stp/>
        <stp>BINANCE_24H</stp>
        <stp>ethusdt</stp>
        <stp>ASK_SIZE</stp>
        <tr r="L5" s="1"/>
      </tp>
      <tp>
        <v>2.0000000000000001E-4</v>
        <stp/>
        <stp>BINANCE_24H</stp>
        <stp>ltcusdt</stp>
        <stp>ASK_SIZE</stp>
        <tr r="L7" s="1"/>
      </tp>
      <tp>
        <v>0.209645</v>
        <stp/>
        <stp>BINANCE_24H</stp>
        <stp>btcusdt</stp>
        <stp>ASK_SIZE</stp>
        <tr r="L6" s="1"/>
      </tp>
      <tp>
        <v>4787.5</v>
        <stp/>
        <stp>BINANCE_TRADE</stp>
        <stp>xrpusdt</stp>
        <stp>QUANTITY</stp>
        <tr r="J18" s="1"/>
      </tp>
      <tp>
        <v>2832.6466749199999</v>
        <stp/>
        <stp>BINANCE_24H</stp>
        <stp>trxbtc</stp>
        <stp>QUOTE_VOL</stp>
        <tr r="N11" s="1"/>
      </tp>
      <tp>
        <v>2097.0739247000001</v>
        <stp/>
        <stp>BINANCE_24H</stp>
        <stp>xrpbtc</stp>
        <stp>QUOTE_VOL</stp>
        <tr r="N10" s="1"/>
      </tp>
      <tp>
        <v>0.48276000000000002</v>
        <stp/>
        <stp>BINANCE_TRADE</stp>
        <stp>ethusdt</stp>
        <stp>QUANTITY</stp>
        <tr r="J15" s="1"/>
      </tp>
      <tp>
        <v>4.1603000000000001E-2</v>
        <stp/>
        <stp>BINANCE_TRADE</stp>
        <stp>btcusdt</stp>
        <stp>QUANTITY</stp>
        <tr r="J16" s="1"/>
      </tp>
      <tp>
        <v>1.0522</v>
        <stp/>
        <stp>BINANCE_TRADE</stp>
        <stp>ltcusdt</stp>
        <stp>QUANTITY</stp>
        <tr r="J17" s="1"/>
      </tp>
      <tp>
        <v>0.5</v>
        <stp/>
        <stp>BINANCE_DEPTH</stp>
        <stp>btcusdt</stp>
        <stp>ASK_DEPTH_SIZE</stp>
        <stp>8</stp>
        <tr r="E23" s="1"/>
      </tp>
      <tp>
        <v>0.1012</v>
        <stp/>
        <stp>BINANCE_DEPTH</stp>
        <stp>btcusdt</stp>
        <stp>ASK_DEPTH_SIZE</stp>
        <stp>9</stp>
        <tr r="E24" s="1"/>
      </tp>
      <tp>
        <v>0.310498</v>
        <stp/>
        <stp>BINANCE_DEPTH</stp>
        <stp>btcusdt</stp>
        <stp>ASK_DEPTH_SIZE</stp>
        <stp>4</stp>
        <tr r="E19" s="1"/>
      </tp>
      <tp>
        <v>0.19</v>
        <stp/>
        <stp>BINANCE_DEPTH</stp>
        <stp>btcusdt</stp>
        <stp>ASK_DEPTH_SIZE</stp>
        <stp>5</stp>
        <tr r="E20" s="1"/>
      </tp>
      <tp>
        <v>0.35439999999999999</v>
        <stp/>
        <stp>BINANCE_DEPTH</stp>
        <stp>btcusdt</stp>
        <stp>ASK_DEPTH_SIZE</stp>
        <stp>6</stp>
        <tr r="E21" s="1"/>
      </tp>
      <tp>
        <v>0.21632699999999999</v>
        <stp/>
        <stp>BINANCE_DEPTH</stp>
        <stp>btcusdt</stp>
        <stp>ASK_DEPTH_SIZE</stp>
        <stp>7</stp>
        <tr r="E22" s="1"/>
      </tp>
      <tp>
        <v>0.63443899999999998</v>
        <stp/>
        <stp>BINANCE_DEPTH</stp>
        <stp>btcusdt</stp>
        <stp>ASK_DEPTH_SIZE</stp>
        <stp>0</stp>
        <tr r="E15" s="1"/>
      </tp>
      <tp>
        <v>1</v>
        <stp/>
        <stp>BINANCE_DEPTH</stp>
        <stp>btcusdt</stp>
        <stp>ASK_DEPTH_SIZE</stp>
        <stp>1</stp>
        <tr r="E16" s="1"/>
      </tp>
      <tp>
        <v>0.34868500000000002</v>
        <stp/>
        <stp>BINANCE_DEPTH</stp>
        <stp>btcusdt</stp>
        <stp>ASK_DEPTH_SIZE</stp>
        <stp>2</stp>
        <tr r="E17" s="1"/>
      </tp>
      <tp>
        <v>1.6038E-2</v>
        <stp/>
        <stp>BINANCE_DEPTH</stp>
        <stp>btcusdt</stp>
        <stp>ASK_DEPTH_SIZE</stp>
        <stp>3</stp>
        <tr r="E18" s="1"/>
      </tp>
      <tp>
        <v>10</v>
        <stp/>
        <stp>BINANCE_TRADE</stp>
        <stp>trxbtc</stp>
        <stp>QUANTITY</stp>
        <tr r="J21" s="1"/>
      </tp>
      <tp>
        <v>44.7</v>
        <stp/>
        <stp>BINANCE_24H</stp>
        <stp>xrpusdt</stp>
        <stp>ASK_SIZE</stp>
        <tr r="L8" s="1"/>
      </tp>
      <tp>
        <v>43311.84629065972</v>
        <stp/>
        <stp>BINANCE_TRADE</stp>
        <stp>xrpusdt</stp>
        <stp>TRADE_TIME</stp>
        <tr r="L18" s="1"/>
      </tp>
      <tp>
        <v>43311.846334247683</v>
        <stp/>
        <stp>BINANCE_TRADE</stp>
        <stp>ltcusdt</stp>
        <stp>TRADE_TIME</stp>
        <tr r="L17" s="1"/>
      </tp>
      <tp>
        <v>43311.846317650467</v>
        <stp/>
        <stp>BINANCE_TRADE</stp>
        <stp>ethusdt</stp>
        <stp>TRADE_TIME</stp>
        <tr r="L15" s="1"/>
      </tp>
      <tp>
        <v>43311.846355023146</v>
        <stp/>
        <stp>BINANCE_TRADE</stp>
        <stp>btcusdt</stp>
        <stp>TRADE_TIME</stp>
        <tr r="L16" s="1"/>
      </tp>
      <tp t="s">
        <v>Invalid API-key, IP, or permissions for action.</v>
        <stp/>
        <stp>BINANCE_HISTORY</stp>
        <stp>ETHUSDT</stp>
        <stp>a,b,c</stp>
        <stp>10</stp>
        <tr r="G24" s="1"/>
      </tp>
      <tp t="s">
        <v>&lt;?&gt;</v>
        <stp/>
        <stp>BINANCE_TRADE</stp>
        <stp>xrpbtc</stp>
        <stp>TRADE_ID</stp>
        <tr r="H20" s="1"/>
      </tp>
      <tp>
        <v>456.29</v>
        <stp/>
        <stp>BINANCE_CANDLE</stp>
        <stp>ethusdt</stp>
        <stp>CLOSE</stp>
        <stp>0</stp>
        <tr r="E36" s="1"/>
      </tp>
      <tp>
        <v>456.29</v>
        <stp/>
        <stp>BINANCE_CANDLE</stp>
        <stp>ethusdt</stp>
        <stp>CLOSE</stp>
        <stp>5</stp>
        <tr r="E30" s="1"/>
      </tp>
      <tp t="s">
        <v>8</v>
        <stp/>
        <stp>BINANCE</stp>
        <stp>ltcusdt</stp>
        <stp>QUOTE_ASSET_PRECISION</stp>
        <tr r="S17" s="1"/>
      </tp>
      <tp t="s">
        <v>8</v>
        <stp/>
        <stp>BINANCE</stp>
        <stp>btcusdt</stp>
        <stp>QUOTE_ASSET_PRECISION</stp>
        <tr r="S16" s="1"/>
      </tp>
      <tp>
        <v>1629845</v>
        <stp/>
        <stp>BINANCE_24H</stp>
        <stp>trxbtc</stp>
        <stp>ASK_SIZE</stp>
        <tr r="L11" s="1"/>
      </tp>
      <tp>
        <v>1.70052</v>
        <stp/>
        <stp>BINANCE_24H</stp>
        <stp>ltcusdt</stp>
        <stp>BID_SIZE</stp>
        <tr r="H7" s="1"/>
      </tp>
      <tp>
        <v>7.6309999999999998E-3</v>
        <stp/>
        <stp>BINANCE_24H</stp>
        <stp>btcusdt</stp>
        <stp>BID_SIZE</stp>
        <tr r="H6" s="1"/>
      </tp>
      <tp>
        <v>2.7384599999999999</v>
        <stp/>
        <stp>BINANCE_24H</stp>
        <stp>ethusdt</stp>
        <stp>BID_SIZE</stp>
        <tr r="H5" s="1"/>
      </tp>
      <tp>
        <v>18.25</v>
        <stp/>
        <stp>BINANCE_24H</stp>
        <stp>neobtc</stp>
        <stp>BID_SIZE</stp>
        <tr r="H9" s="1"/>
      </tp>
      <tp>
        <v>307914890.48390466</v>
        <stp/>
        <stp>BINANCE_24H</stp>
        <stp>btcusdt</stp>
        <stp>QUOTE_VOL</stp>
        <tr r="N6" s="1"/>
      </tp>
      <tp>
        <v>11879122.185702</v>
        <stp/>
        <stp>BINANCE_24H</stp>
        <stp>ltcusdt</stp>
        <stp>QUOTE_VOL</stp>
        <tr r="N7" s="1"/>
      </tp>
      <tp>
        <v>56.1</v>
        <stp/>
        <stp>BINANCE_24H</stp>
        <stp>xrpusdt</stp>
        <stp>BID_SIZE</stp>
        <tr r="H8" s="1"/>
      </tp>
      <tp>
        <v>0.54</v>
        <stp/>
        <stp>BINANCE_TRADE</stp>
        <stp>neobtc</stp>
        <stp>QUANTITY</stp>
        <tr r="J19" s="1"/>
      </tp>
      <tp>
        <v>8152.02</v>
        <stp/>
        <stp>BINANCE_CANDLE</stp>
        <stp>btcusdt</stp>
        <stp>CLOSE</stp>
        <stp>0</stp>
        <tr r="E37" s="1"/>
      </tp>
      <tp>
        <v>8152.02</v>
        <stp/>
        <stp>BINANCE_CANDLE</stp>
        <stp>btcusdt</stp>
        <stp>CLOSE</stp>
        <stp>5</stp>
        <tr r="E31" s="1"/>
      </tp>
      <tp t="b">
        <v>1</v>
        <stp/>
        <stp>BINANCE_TRADE</stp>
        <stp>neobtc</stp>
        <stp>BUYER_IS_MAKER</stp>
        <tr r="K19" s="1"/>
      </tp>
      <tp>
        <v>43311.846329664353</v>
        <stp/>
        <stp>CLOCK</stp>
        <tr r="T4" s="1"/>
      </tp>
      <tp>
        <v>9.9999999999999995E-7</v>
        <stp/>
        <stp>BINANCE_24H</stp>
        <stp>neobtc</stp>
        <stp>Spread</stp>
        <tr r="J9" s="1"/>
      </tp>
      <tp>
        <v>445703</v>
        <stp/>
        <stp>BINANCE_CANDLE</stp>
        <stp>trxbtc</stp>
        <stp>TAKE_BUY_VOL</stp>
        <stp>5</stp>
        <tr r="K32" s="1"/>
      </tp>
      <tp>
        <v>52</v>
        <stp/>
        <stp>BINANCE_CANDLE</stp>
        <stp>trxbtc</stp>
        <stp>TAKE_BUY_VOL</stp>
        <stp>0</stp>
        <tr r="K38" s="1"/>
      </tp>
      <tp>
        <v>0.5</v>
        <stp/>
        <stp>BINANCE_DEPTH</stp>
        <stp>btcusdt</stp>
        <stp>BID_DEPTH_SIZE</stp>
        <stp>8</stp>
        <tr r="A23" s="1"/>
      </tp>
      <tp>
        <v>0.77</v>
        <stp/>
        <stp>BINANCE_DEPTH</stp>
        <stp>btcusdt</stp>
        <stp>BID_DEPTH_SIZE</stp>
        <stp>9</stp>
        <tr r="A24" s="1"/>
      </tp>
      <tp>
        <v>6.1339999999999997E-3</v>
        <stp/>
        <stp>BINANCE_DEPTH</stp>
        <stp>btcusdt</stp>
        <stp>BID_DEPTH_SIZE</stp>
        <stp>4</stp>
        <tr r="A19" s="1"/>
      </tp>
      <tp>
        <v>6.7230259999999999</v>
        <stp/>
        <stp>BINANCE_DEPTH</stp>
        <stp>btcusdt</stp>
        <stp>BID_DEPTH_SIZE</stp>
        <stp>5</stp>
        <tr r="A20" s="1"/>
      </tp>
      <tp>
        <v>0.99</v>
        <stp/>
        <stp>BINANCE_DEPTH</stp>
        <stp>btcusdt</stp>
        <stp>BID_DEPTH_SIZE</stp>
        <stp>6</stp>
        <tr r="A21" s="1"/>
      </tp>
      <tp>
        <v>0.231682</v>
        <stp/>
        <stp>BINANCE_DEPTH</stp>
        <stp>btcusdt</stp>
        <stp>BID_DEPTH_SIZE</stp>
        <stp>7</stp>
        <tr r="A22" s="1"/>
      </tp>
      <tp>
        <v>0.79360200000000003</v>
        <stp/>
        <stp>BINANCE_DEPTH</stp>
        <stp>btcusdt</stp>
        <stp>BID_DEPTH_SIZE</stp>
        <stp>0</stp>
        <tr r="A15" s="1"/>
      </tp>
      <tp>
        <v>7.6309999999999998E-3</v>
        <stp/>
        <stp>BINANCE_DEPTH</stp>
        <stp>btcusdt</stp>
        <stp>BID_DEPTH_SIZE</stp>
        <stp>1</stp>
        <tr r="A16" s="1"/>
      </tp>
      <tp>
        <v>0.5</v>
        <stp/>
        <stp>BINANCE_DEPTH</stp>
        <stp>btcusdt</stp>
        <stp>BID_DEPTH_SIZE</stp>
        <stp>2</stp>
        <tr r="A17" s="1"/>
      </tp>
      <tp>
        <v>3.4143300000000001</v>
        <stp/>
        <stp>BINANCE_DEPTH</stp>
        <stp>btcusdt</stp>
        <stp>BID_DEPTH_SIZE</stp>
        <stp>3</stp>
        <tr r="A18" s="1"/>
      </tp>
      <tp>
        <v>10179.092113299999</v>
        <stp/>
        <stp>GDAX</stp>
        <stp>BTC-USD</stp>
        <stp>volume_24h</stp>
        <tr r="H4" s="2"/>
      </tp>
      <tp>
        <v>49281.142481360002</v>
        <stp/>
        <stp>GDAX</stp>
        <stp>ETH-USD</stp>
        <stp>volume_24h</stp>
        <tr r="H3" s="2"/>
      </tp>
      <tp t="s">
        <v>8</v>
        <stp/>
        <stp>BINANCE</stp>
        <stp>ethusdt</stp>
        <stp>QUOTE_ASSET_PRECISION</stp>
        <tr r="S15" s="1"/>
      </tp>
      <tp t="b">
        <v>0</v>
        <stp/>
        <stp>BINANCE_CANDLE</stp>
        <stp>btcusdt</stp>
        <stp>FINAL</stp>
        <stp>0</stp>
        <tr r="H37" s="1"/>
      </tp>
      <tp t="b">
        <v>0</v>
        <stp/>
        <stp>BINANCE_CANDLE</stp>
        <stp>btcusdt</stp>
        <stp>FINAL</stp>
        <stp>5</stp>
        <tr r="H31" s="1"/>
      </tp>
      <tp>
        <v>1939683</v>
        <stp/>
        <stp>BINANCE_TRADE</stp>
        <stp>xrpusdt</stp>
        <stp>TRADE_ID</stp>
        <tr r="H18" s="1"/>
      </tp>
      <tp>
        <v>-230</v>
        <stp/>
        <stp>BINANCE</stp>
        <stp>DRIFT</stp>
        <tr r="T5" s="1"/>
      </tp>
      <tp>
        <v>53127003</v>
        <stp/>
        <stp>BINANCE_TRADE</stp>
        <stp>btcusdt</stp>
        <stp>TRADE_ID</stp>
        <tr r="H16" s="1"/>
      </tp>
      <tp>
        <v>8202329</v>
        <stp/>
        <stp>BINANCE_TRADE</stp>
        <stp>ltcusdt</stp>
        <stp>TRADE_ID</stp>
        <tr r="H17" s="1"/>
      </tp>
      <tp>
        <v>29601071</v>
        <stp/>
        <stp>BINANCE_TRADE</stp>
        <stp>ethusdt</stp>
        <stp>TRADE_ID</stp>
        <tr r="H15" s="1"/>
      </tp>
      <tp>
        <v>1298.85586367</v>
        <stp/>
        <stp>BINANCE_24H</stp>
        <stp>neobtc</stp>
        <stp>QUOTE_VOL</stp>
        <tr r="N9" s="1"/>
      </tp>
      <tp>
        <v>19966248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0</stp>
        <tr r="H36" s="1"/>
      </tp>
      <tp t="b">
        <v>0</v>
        <stp/>
        <stp>BINANCE_CANDLE</stp>
        <stp>ethusdt</stp>
        <stp>FINAL</stp>
        <stp>5</stp>
        <tr r="H30" s="1"/>
      </tp>
      <tp>
        <v>80652609.0343173</v>
        <stp/>
        <stp>BINANCE_24H</stp>
        <stp>ethusdt</stp>
        <stp>QUOTE_VOL</stp>
        <tr r="N5" s="1"/>
      </tp>
      <tp>
        <v>2890</v>
        <stp/>
        <stp>BINANCE_24H</stp>
        <stp>xrpbtc</stp>
        <stp>ASK_SIZE</stp>
        <tr r="L10" s="1"/>
      </tp>
      <tp>
        <v>43311.84597584491</v>
        <stp/>
        <stp>BINANCE</stp>
        <stp>EXCHANGE_TIME</stp>
        <tr r="T6" s="1"/>
      </tp>
      <tp t="s">
        <v>XRPUSDT</v>
        <stp/>
        <stp>BINANCE</stp>
        <stp>xrpusdt</stp>
        <stp>NAME</stp>
        <tr r="Q18" s="1"/>
      </tp>
      <tp t="s">
        <v>[0,6,1,3,5]</v>
        <stp/>
        <stp>BINANCE</stp>
        <stp>ethusdt</stp>
        <stp>ORDER_TYPES</stp>
        <tr r="U15" s="1"/>
      </tp>
      <tp t="s">
        <v>NEOBTC</v>
        <stp/>
        <stp>BINANCE</stp>
        <stp>neobtc</stp>
        <stp>NAME</stp>
        <tr r="Q19" s="1"/>
      </tp>
      <tp>
        <v>446.1</v>
        <stp/>
        <stp>BINANCE</stp>
        <stp>ethusdt</stp>
        <stp>LOW</stp>
        <tr r="B5" s="1"/>
      </tp>
      <tp t="s">
        <v>USDT</v>
        <stp/>
        <stp>BINANCE</stp>
        <stp>ltcusdt</stp>
        <stp>QUOTE_ASSET</stp>
        <tr r="R17" s="1"/>
      </tp>
      <tp>
        <v>12.380129999999999</v>
        <stp/>
        <stp>BINANCE_CANDLE</stp>
        <stp>ethusdt</stp>
        <stp>VOL</stp>
        <stp>0</stp>
        <tr r="J36" s="1"/>
      </tp>
      <tp>
        <v>1966.45597</v>
        <stp/>
        <stp>BINANCE_CANDLE</stp>
        <stp>ethusdt</stp>
        <stp>VOL</stp>
        <stp>5</stp>
        <tr r="J30" s="1"/>
      </tp>
      <tp t="s">
        <v>8</v>
        <stp/>
        <stp>BINANCE</stp>
        <stp>trxbtc</stp>
        <stp>BASE_ASSET_PRECISION</stp>
        <tr r="O21" s="1"/>
      </tp>
      <tp>
        <v>4.4299999999999999E-6</v>
        <stp/>
        <stp>BINANCE_24H</stp>
        <stp>trxbtc</stp>
        <stp>BID</stp>
        <tr r="I11" s="1"/>
      </tp>
      <tp>
        <v>5.4629999999999997E-5</v>
        <stp/>
        <stp>BINANCE_24H</stp>
        <stp>xrpbtc</stp>
        <stp>BID</stp>
        <tr r="I10" s="1"/>
      </tp>
      <tp>
        <v>3.9329999999999999E-3</v>
        <stp/>
        <stp>BINANCE_24H</stp>
        <stp>neobtc</stp>
        <stp>BID</stp>
        <tr r="I9" s="1"/>
      </tp>
      <tp t="s">
        <v>ETHUSDT</v>
        <stp/>
        <stp>BINANCE</stp>
        <stp>ethusdt</stp>
        <stp>NAME</stp>
        <tr r="Q15" s="1"/>
      </tp>
      <tp t="s">
        <v>BTCUSDT</v>
        <stp/>
        <stp>BINANCE</stp>
        <stp>btcusdt</stp>
        <stp>NAME</stp>
        <tr r="Q16" s="1"/>
      </tp>
      <tp t="s">
        <v>LTCUSDT</v>
        <stp/>
        <stp>BINANCE</stp>
        <stp>ltcusdt</stp>
        <stp>NAME</stp>
        <tr r="Q17" s="1"/>
      </tp>
      <tp>
        <v>7866</v>
        <stp/>
        <stp>BINANCE</stp>
        <stp>btcusdt</stp>
        <stp>LOW</stp>
        <tr r="B6" s="1"/>
      </tp>
      <tp>
        <v>3.934E-3</v>
        <stp/>
        <stp>BINANCE_24H</stp>
        <stp>neobtc</stp>
        <stp>ASK</stp>
        <tr r="K9" s="1"/>
      </tp>
      <tp>
        <v>5.469E-5</v>
        <stp/>
        <stp>BINANCE_24H</stp>
        <stp>xrpbtc</stp>
        <stp>ASK</stp>
        <tr r="K10" s="1"/>
      </tp>
      <tp>
        <v>4.4399999999999998E-6</v>
        <stp/>
        <stp>BINANCE_24H</stp>
        <stp>trxbtc</stp>
        <stp>ASK</stp>
        <tr r="K11" s="1"/>
      </tp>
      <tp t="s">
        <v>[0,6,1,3,5]</v>
        <stp/>
        <stp>BINANCE</stp>
        <stp>btcusdt</stp>
        <stp>ORDER_TYPES</stp>
        <tr r="U16" s="1"/>
      </tp>
      <tp t="s">
        <v>8</v>
        <stp/>
        <stp>BINANCE</stp>
        <stp>neobtc</stp>
        <stp>QUOTE_ASSET_PRECISION</stp>
        <tr r="S19" s="1"/>
      </tp>
      <tp>
        <v>0.44630999999999998</v>
        <stp/>
        <stp>BINANCE_TRADE</stp>
        <stp>xrpusdt</stp>
        <stp>PRICE</stp>
        <tr r="I18" s="1"/>
      </tp>
      <tp>
        <v>0.45621</v>
        <stp/>
        <stp>BINANCE</stp>
        <stp>xrpusdt</stp>
        <stp>HIGH</stp>
        <tr r="C8" s="1"/>
      </tp>
      <tp>
        <v>43311.846345601851</v>
        <stp/>
        <stp>BINANCE_CANDLE</stp>
        <stp>btcusdt</stp>
        <stp>Event_Time</stp>
        <stp>0</stp>
        <tr r="O37" s="1"/>
      </tp>
      <tp>
        <v>43311.84634556713</v>
        <stp/>
        <stp>BINANCE_CANDLE</stp>
        <stp>btcusdt</stp>
        <stp>Event_Time</stp>
        <stp>5</stp>
        <tr r="O31" s="1"/>
      </tp>
      <tp>
        <v>43311.846317685187</v>
        <stp/>
        <stp>BINANCE_CANDLE</stp>
        <stp>ethusdt</stp>
        <stp>Event_Time</stp>
        <stp>0</stp>
        <tr r="O36" s="1"/>
      </tp>
      <tp>
        <v>43311.846317685187</v>
        <stp/>
        <stp>BINANCE_CANDLE</stp>
        <stp>ethusdt</stp>
        <stp>Event_Time</stp>
        <stp>5</stp>
        <tr r="O30" s="1"/>
      </tp>
      <tp>
        <v>79.760000000000005</v>
        <stp/>
        <stp>BINANCE</stp>
        <stp>ltcusdt</stp>
        <stp>LOW</stp>
        <tr r="B7" s="1"/>
      </tp>
      <tp>
        <v>388.666763</v>
        <stp/>
        <stp>BINANCE_CANDLE</stp>
        <stp>btcusdt</stp>
        <stp>VOL</stp>
        <stp>5</stp>
        <tr r="J31" s="1"/>
      </tp>
      <tp>
        <v>3.721597</v>
        <stp/>
        <stp>BINANCE_CANDLE</stp>
        <stp>btcusdt</stp>
        <stp>VOL</stp>
        <stp>0</stp>
        <tr r="J37" s="1"/>
      </tp>
      <tp>
        <v>4.1399999999999996E-3</v>
        <stp/>
        <stp>BINANCE</stp>
        <stp>neobtc</stp>
        <stp>HIGH</stp>
        <tr r="C9" s="1"/>
      </tp>
      <tp t="s">
        <v>[0,6,1,3,5]</v>
        <stp/>
        <stp>BINANCE</stp>
        <stp>ltcusdt</stp>
        <stp>ORDER_TYPES</stp>
        <tr r="U17" s="1"/>
      </tp>
      <tp>
        <v>1409501</v>
        <stp/>
        <stp>BINANCE_CANDLE</stp>
        <stp>trxbtc</stp>
        <stp>VOL</stp>
        <stp>5</stp>
        <tr r="J32" s="1"/>
      </tp>
      <tp>
        <v>152</v>
        <stp/>
        <stp>BINANCE_CANDLE</stp>
        <stp>trxbtc</stp>
        <stp>VOL</stp>
        <stp>0</stp>
        <tr r="J38" s="1"/>
      </tp>
      <tp t="s">
        <v>USDT</v>
        <stp/>
        <stp>BINANCE</stp>
        <stp>ethusdt</stp>
        <stp>QUOTE_ASSET</stp>
        <tr r="R15" s="1"/>
      </tp>
      <tp t="s">
        <v>USDT</v>
        <stp/>
        <stp>BINANCE</stp>
        <stp>btcusdt</stp>
        <stp>QUOTE_ASSET</stp>
        <tr r="R16" s="1"/>
      </tp>
      <tp t="b">
        <v>1</v>
        <stp/>
        <stp>BINANCE</stp>
        <stp>trxbtc</stp>
        <stp>ICEBERG_ALLOWED</stp>
        <tr r="P21" s="1"/>
      </tp>
      <tp t="b">
        <v>1</v>
        <stp/>
        <stp>BINANCE</stp>
        <stp>xrpbtc</stp>
        <stp>ICEBERG_ALLOWED</stp>
        <tr r="P20" s="1"/>
      </tp>
      <tp t="b">
        <v>1</v>
        <stp/>
        <stp>BINANCE</stp>
        <stp>neobtc</stp>
        <stp>ICEBERG_ALLOWED</stp>
        <tr r="P19" s="1"/>
      </tp>
      <tp>
        <v>8273</v>
        <stp/>
        <stp>BINANCE</stp>
        <stp>btcusdt</stp>
        <stp>HIGH</stp>
        <tr r="C6" s="1"/>
      </tp>
      <tp>
        <v>84.62</v>
        <stp/>
        <stp>BINANCE</stp>
        <stp>ltcusdt</stp>
        <stp>HIGH</stp>
        <tr r="C7" s="1"/>
      </tp>
      <tp>
        <v>469.79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OneMinute</v>
        <stp/>
        <stp>BINANCE_CANDLE</stp>
        <stp>btcusdt</stp>
        <stp>INTERVAL</stp>
        <stp>0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OneMinute</v>
        <stp/>
        <stp>BINANCE_CANDLE</stp>
        <stp>ethusdt</stp>
        <stp>INTERVAL</stp>
        <stp>0</stp>
        <tr r="M36" s="1"/>
      </tp>
      <tp>
        <v>1</v>
        <stp/>
        <stp>BINANCE</stp>
        <stp>neobtc</stp>
        <stp>STATUS</stp>
        <tr r="T19" s="1"/>
      </tp>
      <tp t="s">
        <v>8</v>
        <stp/>
        <stp>BINANCE</stp>
        <stp>xrpbtc</stp>
        <stp>BASE_ASSET_PRECISION</stp>
        <tr r="O20" s="1"/>
      </tp>
      <tp t="s">
        <v>8</v>
        <stp/>
        <stp>BINANCE</stp>
        <stp>xrpbtc</stp>
        <stp>QUOTE_ASSET_PRECISION</stp>
        <tr r="S20" s="1"/>
      </tp>
      <tp t="s">
        <v>8</v>
        <stp/>
        <stp>BINANCE</stp>
        <stp>trxbtc</stp>
        <stp>QUOTE_ASSET_PRECISION</stp>
        <tr r="S21" s="1"/>
      </tp>
      <tp>
        <v>1</v>
        <stp/>
        <stp>BINANCE</stp>
        <stp>xrpbtc</stp>
        <stp>STATUS</stp>
        <tr r="T20" s="1"/>
      </tp>
      <tp>
        <v>60065146</v>
        <stp/>
        <stp>BINANCE_CANDLE</stp>
        <stp>btcusdt</stp>
        <stp>FIRST_ID</stp>
        <stp>0</stp>
        <tr r="P37" s="1"/>
      </tp>
      <tp>
        <v>60063222</v>
        <stp/>
        <stp>BINANCE_CANDLE</stp>
        <stp>btcusdt</stp>
        <stp>FIRST_ID</stp>
        <stp>5</stp>
        <tr r="P31" s="1"/>
      </tp>
      <tp>
        <v>33094443</v>
        <stp/>
        <stp>BINANCE_CANDLE</stp>
        <stp>ethusdt</stp>
        <stp>FIRST_ID</stp>
        <stp>0</stp>
        <tr r="P36" s="1"/>
      </tp>
      <tp>
        <v>33093343</v>
        <stp/>
        <stp>BINANCE_CANDLE</stp>
        <stp>ethusdt</stp>
        <stp>FIRST_ID</stp>
        <stp>5</stp>
        <tr r="P30" s="1"/>
      </tp>
      <tp>
        <v>620653152</v>
        <stp/>
        <stp>BINANCE_24H</stp>
        <stp>trxbtc</stp>
        <stp>VOL</stp>
        <tr r="M11" s="1"/>
      </tp>
      <tp>
        <v>37988898</v>
        <stp/>
        <stp>BINANCE_24H</stp>
        <stp>xrpbtc</stp>
        <stp>VOL</stp>
        <tr r="M10" s="1"/>
      </tp>
      <tp>
        <v>324679.78999999998</v>
        <stp/>
        <stp>BINANCE_24H</stp>
        <stp>neobtc</stp>
        <stp>VOL</stp>
        <tr r="M9" s="1"/>
      </tp>
      <tp>
        <v>43311.874999988424</v>
        <stp/>
        <stp>BINANCE_CANDLE</stp>
        <stp>ethusdt</stp>
        <stp>CLOSE_TIME</stp>
        <stp>5</stp>
        <tr r="G30" s="1"/>
      </tp>
      <tp>
        <v>43311.846527766204</v>
        <stp/>
        <stp>BINANCE_CANDLE</stp>
        <stp>ethusdt</stp>
        <stp>CLOSE_TIME</stp>
        <stp>0</stp>
        <tr r="G36" s="1"/>
      </tp>
      <tp>
        <v>43311.874999988424</v>
        <stp/>
        <stp>BINANCE_CANDLE</stp>
        <stp>btcusdt</stp>
        <stp>CLOSE_TIME</stp>
        <stp>5</stp>
        <tr r="G31" s="1"/>
      </tp>
      <tp>
        <v>43311.846527766204</v>
        <stp/>
        <stp>BINANCE_CANDLE</stp>
        <stp>btcusdt</stp>
        <stp>CLOSE_TIME</stp>
        <stp>0</stp>
        <tr r="G37" s="1"/>
      </tp>
      <tp>
        <v>4.8300000000000003E-6</v>
        <stp/>
        <stp>BINANCE</stp>
        <stp>trxbtc</stp>
        <stp>HIGH</stp>
        <tr r="C11" s="1"/>
      </tp>
      <tp>
        <v>4.4299999999999999E-6</v>
        <stp/>
        <stp>BINANCE_CANDLE</stp>
        <stp>trxbtc</stp>
        <stp>LOW</stp>
        <stp>5</stp>
        <tr r="D32" s="1"/>
      </tp>
      <tp>
        <v>4.4299999999999999E-6</v>
        <stp/>
        <stp>BINANCE_CANDLE</stp>
        <stp>trxbtc</stp>
        <stp>LOW</stp>
        <stp>0</stp>
        <tr r="D38" s="1"/>
      </tp>
      <tp t="b">
        <v>0</v>
        <stp/>
        <stp>BINANCE_CANDLE</stp>
        <stp>trxbtc</stp>
        <stp>FINAL</stp>
        <stp>0</stp>
        <tr r="H38" s="1"/>
      </tp>
      <tp t="b">
        <v>0</v>
        <stp/>
        <stp>BINANCE_CANDLE</stp>
        <stp>trxbtc</stp>
        <stp>FINAL</stp>
        <stp>5</stp>
        <tr r="H32" s="1"/>
      </tp>
      <tp>
        <v>23655</v>
        <stp/>
        <stp>BINANCE_24H</stp>
        <stp>ltcusdt</stp>
        <stp>TRADES</stp>
        <tr r="O7" s="1"/>
      </tp>
      <tp>
        <v>199972</v>
        <stp/>
        <stp>BINANCE_24H</stp>
        <stp>btcusdt</stp>
        <stp>TRADES</stp>
        <tr r="O6" s="1"/>
      </tp>
      <tp>
        <v>100596</v>
        <stp/>
        <stp>BINANCE_24H</stp>
        <stp>ethusdt</stp>
        <stp>TRADES</stp>
        <tr r="O5" s="1"/>
      </tp>
      <tp>
        <v>17556</v>
        <stp/>
        <stp>BINANCE_24H</stp>
        <stp>xrpusdt</stp>
        <stp>TRADES</stp>
        <tr r="O8" s="1"/>
      </tp>
      <tp>
        <v>8130.32</v>
        <stp/>
        <stp>BINANCE_CANDLE</stp>
        <stp>btcusdt</stp>
        <stp>LOW</stp>
        <stp>5</stp>
        <tr r="D31" s="1"/>
      </tp>
      <tp>
        <v>8150.55</v>
        <stp/>
        <stp>BINANCE_CANDLE</stp>
        <stp>btcusdt</stp>
        <stp>LOW</stp>
        <stp>0</stp>
        <tr r="D37" s="1"/>
      </tp>
      <tp>
        <v>-3.8700000000000002E-3</v>
        <stp/>
        <stp>BINANCE_24H</stp>
        <stp>ltcusdt</stp>
        <stp>PRICE%</stp>
        <tr r="P7" s="1"/>
      </tp>
      <tp>
        <v>-1.244E-2</v>
        <stp/>
        <stp>BINANCE_24H</stp>
        <stp>ethusdt</stp>
        <stp>PRICE%</stp>
        <tr r="P5" s="1"/>
      </tp>
      <tp>
        <v>5.7000000000000002E-3</v>
        <stp/>
        <stp>BINANCE_24H</stp>
        <stp>btcusdt</stp>
        <stp>PRICE%</stp>
        <tr r="P6" s="1"/>
      </tp>
      <tp>
        <v>-1.099E-2</v>
        <stp/>
        <stp>BINANCE_24H</stp>
        <stp>xrpusdt</stp>
        <stp>PRICE%</stp>
        <tr r="P8" s="1"/>
      </tp>
      <tp>
        <v>8152.02</v>
        <stp/>
        <stp>BINANCE_TRADE</stp>
        <stp>btcusdt</stp>
        <stp>PRICE</stp>
        <tr r="I16" s="1"/>
      </tp>
      <tp>
        <v>82.47</v>
        <stp/>
        <stp>BINANCE_TRADE</stp>
        <stp>ltcusdt</stp>
        <stp>PRICE</stp>
        <tr r="I17" s="1"/>
      </tp>
      <tp t="s">
        <v>XRPBTC</v>
        <stp/>
        <stp>BINANCE</stp>
        <stp>xrpbtc</stp>
        <stp>NAME</stp>
        <tr r="Q20" s="1"/>
      </tp>
      <tp t="s">
        <v>USDT</v>
        <stp/>
        <stp>BINANCE</stp>
        <stp>xrpusdt</stp>
        <stp>QUOTE_ASSET</stp>
        <tr r="R18" s="1"/>
      </tp>
      <tp>
        <v>456.29</v>
        <stp/>
        <stp>BINANCE_CANDLE</stp>
        <stp>ethusdt</stp>
        <stp>LOW</stp>
        <stp>0</stp>
        <tr r="D36" s="1"/>
      </tp>
      <tp>
        <v>454.1</v>
        <stp/>
        <stp>BINANCE_CANDLE</stp>
        <stp>ethusdt</stp>
        <stp>LOW</stp>
        <stp>5</stp>
        <tr r="D30" s="1"/>
      </tp>
      <tp>
        <v>1</v>
        <stp/>
        <stp>BINANCE</stp>
        <stp>trxbtc</stp>
        <stp>STATUS</stp>
        <tr r="T21" s="1"/>
      </tp>
      <tp t="s">
        <v>8</v>
        <stp/>
        <stp>BINANCE</stp>
        <stp>xrpusdt</stp>
        <stp>BASE_ASSET_PRECISION</stp>
        <tr r="O18" s="1"/>
      </tp>
      <tp t="s">
        <v>8</v>
        <stp/>
        <stp>BINANCE</stp>
        <stp>neobtc</stp>
        <stp>BASE_ASSET_PRECISION</stp>
        <tr r="O19" s="1"/>
      </tp>
      <tp t="s">
        <v>TRXBTC</v>
        <stp/>
        <stp>BINANCE</stp>
        <stp>trxbtc</stp>
        <stp>NAME</stp>
        <tr r="Q21" s="1"/>
      </tp>
      <tp>
        <v>0.43381999999999998</v>
        <stp/>
        <stp>BINANCE</stp>
        <stp>xrpusdt</stp>
        <stp>LOW</stp>
        <tr r="B8" s="1"/>
      </tp>
      <tp t="s">
        <v>[0,6,1,3,5]</v>
        <stp/>
        <stp>BINANCE</stp>
        <stp>xrpusdt</stp>
        <stp>ORDER_TYPES</stp>
        <tr r="U18" s="1"/>
      </tp>
      <tp>
        <v>5.5899999999999997E-5</v>
        <stp/>
        <stp>BINANCE</stp>
        <stp>xrpbtc</stp>
        <stp>HIGH</stp>
        <tr r="C10" s="1"/>
      </tp>
      <tp t="s">
        <v>XRP</v>
        <stp/>
        <stp>BINANCE</stp>
        <stp>xrpusdt</stp>
        <stp>BASE_ASSET</stp>
        <tr r="N18" s="1"/>
      </tp>
      <tp t="s">
        <v>BTC</v>
        <stp/>
        <stp>BINANCE</stp>
        <stp>btcusdt</stp>
        <stp>BASE_ASSET</stp>
        <tr r="N16" s="1"/>
      </tp>
      <tp t="s">
        <v>ETH</v>
        <stp/>
        <stp>BINANCE</stp>
        <stp>ethusdt</stp>
        <stp>BASE_ASSET</stp>
        <tr r="N15" s="1"/>
      </tp>
      <tp t="s">
        <v>LTC</v>
        <stp/>
        <stp>BINANCE</stp>
        <stp>ltcusdt</stp>
        <stp>BASE_ASSET</stp>
        <tr r="N17" s="1"/>
      </tp>
      <tp>
        <v>4.4399999999999998E-6</v>
        <stp/>
        <stp>BINANCE_CANDLE</stp>
        <stp>trxbtc</stp>
        <stp>CLOSE</stp>
        <stp>0</stp>
        <tr r="E38" s="1"/>
      </tp>
      <tp>
        <v>4.4399999999999998E-6</v>
        <stp/>
        <stp>BINANCE_CANDLE</stp>
        <stp>trxbtc</stp>
        <stp>CLOSE</stp>
        <stp>5</stp>
        <tr r="E32" s="1"/>
      </tp>
      <tp>
        <v>13210.08758555</v>
        <stp/>
        <stp>BINANCE_CANDLE</stp>
        <stp>btcusdt</stp>
        <stp>TAKE_BUY_QUOTE_VOL</stp>
        <stp>0</stp>
        <tr r="L37" s="1"/>
      </tp>
      <tp>
        <v>1590078.60588646</v>
        <stp/>
        <stp>BINANCE_CANDLE</stp>
        <stp>btcusdt</stp>
        <stp>TAKE_BUY_QUOTE_VOL</stp>
        <stp>5</stp>
        <tr r="L31" s="1"/>
      </tp>
      <tp>
        <v>3104.2154962</v>
        <stp/>
        <stp>BINANCE_CANDLE</stp>
        <stp>ethusdt</stp>
        <stp>TAKE_BUY_QUOTE_VOL</stp>
        <stp>0</stp>
        <tr r="L36" s="1"/>
      </tp>
      <tp>
        <v>484055.28109459998</v>
        <stp/>
        <stp>BINANCE_CANDLE</stp>
        <stp>ethusdt</stp>
        <stp>TAKE_BUY_QUOTE_VOL</stp>
        <stp>5</stp>
        <tr r="L30" s="1"/>
      </tp>
      <tp t="s">
        <v>8</v>
        <stp/>
        <stp>BINANCE</stp>
        <stp>btcusdt</stp>
        <stp>BASE_ASSET_PRECISION</stp>
        <tr r="O16" s="1"/>
      </tp>
      <tp t="s">
        <v>8</v>
        <stp/>
        <stp>BINANCE</stp>
        <stp>ltcusdt</stp>
        <stp>BASE_ASSET_PRECISION</stp>
        <tr r="O17" s="1"/>
      </tp>
      <tp t="s">
        <v>8</v>
        <stp/>
        <stp>BINANCE</stp>
        <stp>ethusdt</stp>
        <stp>BASE_ASSET_PRECISION</stp>
        <tr r="O15" s="1"/>
      </tp>
      <tp>
        <v>456.29</v>
        <stp/>
        <stp>BINANCE_TRADE</stp>
        <stp>ethusdt</stp>
        <stp>PRICE</stp>
        <tr r="I15" s="1"/>
      </tp>
      <tp>
        <v>143669.38344999999</v>
        <stp/>
        <stp>BINANCE_24H</stp>
        <stp>ltcusdt</stp>
        <stp>VOL</stp>
        <tr r="M7" s="1"/>
      </tp>
      <tp>
        <v>0.44571</v>
        <stp/>
        <stp>BINANCE_24H</stp>
        <stp>xrpusdt</stp>
        <stp>BID</stp>
        <tr r="I8" s="1"/>
      </tp>
      <tp>
        <v>43311.845833333333</v>
        <stp/>
        <stp>BINANCE_CANDLE</stp>
        <stp>ethusdt</stp>
        <stp>OPEN_TIME</stp>
        <stp>0</stp>
        <tr r="F36" s="1"/>
      </tp>
      <tp>
        <v>43311.833333333336</v>
        <stp/>
        <stp>BINANCE_CANDLE</stp>
        <stp>ethusdt</stp>
        <stp>OPEN_TIME</stp>
        <stp>5</stp>
        <tr r="F30" s="1"/>
      </tp>
      <tp>
        <v>82.77</v>
        <stp/>
        <stp>BINANCE_24H</stp>
        <stp>ltcusdt</stp>
        <stp>CLOSE</stp>
        <tr r="D7" s="1"/>
      </tp>
      <tp>
        <v>8113.99</v>
        <stp/>
        <stp>BINANCE_24H</stp>
        <stp>btcusdt</stp>
        <stp>CLOSE</stp>
        <tr r="D6" s="1"/>
      </tp>
      <tp>
        <v>43311.846354965281</v>
        <stp/>
        <stp>BINANCE_TRADE</stp>
        <stp>neobtc</stp>
        <stp>TRADE_TIME</stp>
        <tr r="L19" s="1"/>
      </tp>
      <tp>
        <v>4.0679999999999996E-3</v>
        <stp/>
        <stp>BINANCE_24H</stp>
        <stp>neobtc</stp>
        <stp>OPEN</stp>
        <tr r="G9" s="1"/>
      </tp>
      <tp>
        <v>462.04</v>
        <stp/>
        <stp>BINANCE_24H</stp>
        <stp>ethusdt</stp>
        <stp>OPEN</stp>
        <tr r="G5" s="1"/>
      </tp>
      <tp>
        <v>0.44630999999999998</v>
        <stp/>
        <stp>BINANCE_24H</stp>
        <stp>xrpusdt</stp>
        <stp>ASK</stp>
        <tr r="K8" s="1"/>
      </tp>
      <tp>
        <v>8113.99</v>
        <stp/>
        <stp>BINANCE_24H</stp>
        <stp>btcusdt</stp>
        <stp>OPEN</stp>
        <tr r="G6" s="1"/>
      </tp>
      <tp>
        <v>82.79</v>
        <stp/>
        <stp>BINANCE_24H</stp>
        <stp>ltcusdt</stp>
        <stp>OPEN</stp>
        <tr r="G7" s="1"/>
      </tp>
      <tp t="b">
        <v>1</v>
        <stp/>
        <stp>BINANCE_TRADE</stp>
        <stp>ltcusdt</stp>
        <stp>BUYER_IS_MAKER</stp>
        <tr r="K17" s="1"/>
      </tp>
      <tp t="b">
        <v>1</v>
        <stp/>
        <stp>BINANCE_TRADE</stp>
        <stp>btcusdt</stp>
        <stp>BUYER_IS_MAKER</stp>
        <tr r="K16" s="1"/>
      </tp>
      <tp t="b">
        <v>1</v>
        <stp/>
        <stp>BINANCE_TRADE</stp>
        <stp>ethusdt</stp>
        <stp>BUYER_IS_MAKER</stp>
        <tr r="K15" s="1"/>
      </tp>
      <tp t="b">
        <v>0</v>
        <stp/>
        <stp>BINANCE_TRADE</stp>
        <stp>xrpusdt</stp>
        <stp>BUYER_IS_MAKER</stp>
        <tr r="K18" s="1"/>
      </tp>
      <tp>
        <v>469</v>
        <stp/>
        <stp>GDAX</stp>
        <stp>ETH-USD</stp>
        <stp>high_24h</stp>
        <tr r="F3" s="2"/>
      </tp>
      <tp>
        <v>8274.92</v>
        <stp/>
        <stp>GDAX</stp>
        <stp>BTC-USD</stp>
        <stp>high_24h</stp>
        <tr r="F4" s="2"/>
      </tp>
      <tp>
        <v>0.45061000000000001</v>
        <stp/>
        <stp>BINANCE_24H</stp>
        <stp>xrpusdt</stp>
        <stp>OPEN</stp>
        <tr r="G8" s="1"/>
      </tp>
      <tp>
        <v>43311.845833333333</v>
        <stp/>
        <stp>BINANCE_CANDLE</stp>
        <stp>btcusdt</stp>
        <stp>OPEN_TIME</stp>
        <stp>0</stp>
        <tr r="F37" s="1"/>
      </tp>
      <tp>
        <v>43311.833333333336</v>
        <stp/>
        <stp>BINANCE_CANDLE</stp>
        <stp>btcusdt</stp>
        <stp>OPEN_TIME</stp>
        <stp>5</stp>
        <tr r="F31" s="1"/>
      </tp>
      <tp>
        <v>-9.5999999999999991E-7</v>
        <stp/>
        <stp>BINANCE_24H</stp>
        <stp>xrpbtc</stp>
        <stp>PRICE_CHANGE</stp>
        <tr r="Q10" s="1"/>
      </tp>
      <tp>
        <v>462.04</v>
        <stp/>
        <stp>BINANCE_24H</stp>
        <stp>ethusdt</stp>
        <stp>CLOSE</stp>
        <tr r="D5" s="1"/>
      </tp>
      <tp>
        <v>175756.00234000001</v>
        <stp/>
        <stp>BINANCE_24H</stp>
        <stp>ethusdt</stp>
        <stp>VOL</stp>
        <tr r="M5" s="1"/>
      </tp>
      <tp>
        <v>4.0699999999999998E-3</v>
        <stp/>
        <stp>BINANCE_24H</stp>
        <stp>neobtc</stp>
        <stp>CLOSE</stp>
        <tr r="D9" s="1"/>
      </tp>
      <tp t="s">
        <v>OneMinute</v>
        <stp/>
        <stp>BINANCE_CANDLE</stp>
        <stp>trxbtc</stp>
        <stp>INTERVAL</stp>
        <stp>0</stp>
        <tr r="M38" s="1"/>
      </tp>
      <tp t="s">
        <v>OneHour</v>
        <stp/>
        <stp>BINANCE_CANDLE</stp>
        <stp>trxbtc</stp>
        <stp>INTERVAL</stp>
        <stp>5</stp>
        <tr r="M32" s="1"/>
      </tp>
      <tp>
        <v>-2.9999999999999999E-7</v>
        <stp/>
        <stp>BINANCE_24H</stp>
        <stp>trxbtc</stp>
        <stp>PRICE_CHANGE</stp>
        <tr r="Q11" s="1"/>
      </tp>
      <tp>
        <v>3169220.3606163301</v>
        <stp/>
        <stp>BINANCE_CANDLE</stp>
        <stp>btcusdt</stp>
        <stp>QUOTE_VOL</stp>
        <stp>5</stp>
        <tr r="I31" s="1"/>
      </tp>
      <tp>
        <v>30346.96819467</v>
        <stp/>
        <stp>BINANCE_CANDLE</stp>
        <stp>btcusdt</stp>
        <stp>QUOTE_VOL</stp>
        <stp>0</stp>
        <tr r="I37" s="1"/>
      </tp>
      <tp>
        <v>896475.9274096</v>
        <stp/>
        <stp>BINANCE_CANDLE</stp>
        <stp>ethusdt</stp>
        <stp>QUOTE_VOL</stp>
        <stp>5</stp>
        <tr r="I30" s="1"/>
      </tp>
      <tp>
        <v>5649.5433349000004</v>
        <stp/>
        <stp>BINANCE_CANDLE</stp>
        <stp>ethusdt</stp>
        <stp>QUOTE_VOL</stp>
        <stp>0</stp>
        <tr r="I36" s="1"/>
      </tp>
      <tp>
        <v>456.79</v>
        <stp/>
        <stp>GDAX</stp>
        <stp>ETH-USD</stp>
        <stp>LAST_PRICE</stp>
        <tr r="D3" s="2"/>
      </tp>
      <tp>
        <v>8153.52</v>
        <stp/>
        <stp>GDAX</stp>
        <stp>BTC-USD</stp>
        <stp>LAST_PRICE</stp>
        <tr r="D4" s="2"/>
      </tp>
      <tp>
        <v>3.9329999999999999E-3</v>
        <stp/>
        <stp>BINANCE_TRADE</stp>
        <stp>neobtc</stp>
        <stp>PRICE</stp>
        <tr r="I19" s="1"/>
      </tp>
      <tp>
        <v>43311.846323900463</v>
        <stp/>
        <stp>BINANCE_CANDLE</stp>
        <stp>trxbtc</stp>
        <stp>Event_Time</stp>
        <stp>5</stp>
        <tr r="O32" s="1"/>
      </tp>
      <tp>
        <v>43311.846323900463</v>
        <stp/>
        <stp>BINANCE_CANDLE</stp>
        <stp>trxbtc</stp>
        <stp>Event_Time</stp>
        <stp>0</stp>
        <tr r="O38" s="1"/>
      </tp>
      <tp>
        <v>38006.927171000003</v>
        <stp/>
        <stp>BINANCE_24H</stp>
        <stp>btcusdt</stp>
        <stp>VOL</stp>
        <tr r="M6" s="1"/>
      </tp>
      <tp t="s">
        <v>UTC</v>
        <stp/>
        <stp>BINANCE</stp>
        <stp>EXCHANGE_TIMEZONE</stp>
        <tr r="T7" s="1"/>
      </tp>
      <tp>
        <v>-0.32</v>
        <stp/>
        <stp>BINANCE_24H</stp>
        <stp>ltcusdt</stp>
        <stp>PRICE_CHANGE</stp>
        <tr r="Q7" s="1"/>
      </tp>
      <tp>
        <v>46.2</v>
        <stp/>
        <stp>BINANCE_24H</stp>
        <stp>btcusdt</stp>
        <stp>PRICE_CHANGE</stp>
        <tr r="Q6" s="1"/>
      </tp>
      <tp>
        <v>-1.35E-4</v>
        <stp/>
        <stp>BINANCE_24H</stp>
        <stp>neobtc</stp>
        <stp>PRICE_CHANGE</stp>
        <tr r="Q9" s="1"/>
      </tp>
      <tp>
        <v>-5.82</v>
        <stp/>
        <stp>BINANCE_24H</stp>
        <stp>ethusdt</stp>
        <stp>PRICE_CHANGE</stp>
        <tr r="Q5" s="1"/>
      </tp>
      <tp>
        <v>0.45127</v>
        <stp/>
        <stp>BINANCE_24H</stp>
        <stp>xrpusdt</stp>
        <stp>CLOSE</stp>
        <tr r="D8" s="1"/>
      </tp>
      <tp>
        <v>0.02</v>
        <stp/>
        <stp>BINANCE_24H</stp>
        <stp>ltcusdt</stp>
        <stp>Spread</stp>
        <tr r="J7" s="1"/>
      </tp>
      <tp>
        <v>8.1999999999999993</v>
        <stp/>
        <stp>BINANCE_24H</stp>
        <stp>btcusdt</stp>
        <stp>Spread</stp>
        <tr r="J6" s="1"/>
      </tp>
      <tp>
        <v>0.18</v>
        <stp/>
        <stp>BINANCE_24H</stp>
        <stp>ethusdt</stp>
        <stp>Spread</stp>
        <tr r="J5" s="1"/>
      </tp>
      <tp>
        <v>5.9000000000000003E-4</v>
        <stp/>
        <stp>BINANCE_24H</stp>
        <stp>xrpusdt</stp>
        <stp>Spread</stp>
        <tr r="J8" s="1"/>
      </tp>
      <tp>
        <v>43311.846527766204</v>
        <stp/>
        <stp>BINANCE_CANDLE</stp>
        <stp>trxbtc</stp>
        <stp>CLOSE_TIME</stp>
        <stp>0</stp>
        <tr r="G38" s="1"/>
      </tp>
      <tp>
        <v>43311.874999988424</v>
        <stp/>
        <stp>BINANCE_CANDLE</stp>
        <stp>trxbtc</stp>
        <stp>CLOSE_TIME</stp>
        <stp>5</stp>
        <tr r="G32" s="1"/>
      </tp>
      <tp>
        <v>32002919</v>
        <stp/>
        <stp>BINANCE_CANDLE</stp>
        <stp>trxbtc</stp>
        <stp>FIRST_ID</stp>
        <stp>5</stp>
        <tr r="P32" s="1"/>
      </tp>
      <tp>
        <v>32003156</v>
        <stp/>
        <stp>BINANCE_CANDLE</stp>
        <stp>trxbtc</stp>
        <stp>FIRST_ID</stp>
        <stp>0</stp>
        <tr r="P38" s="1"/>
      </tp>
      <tp>
        <v>82.46</v>
        <stp/>
        <stp>BINANCE_24H</stp>
        <stp>ltcusdt</stp>
        <stp>BID</stp>
        <tr r="I7" s="1"/>
      </tp>
      <tp>
        <v>31623342.399999999</v>
        <stp/>
        <stp>BINANCE_24H</stp>
        <stp>xrpusdt</stp>
        <stp>VOL</stp>
        <tr r="M8" s="1"/>
      </tp>
      <tp>
        <v>5.5590000000000001E-5</v>
        <stp/>
        <stp>BINANCE_24H</stp>
        <stp>xrpbtc</stp>
        <stp>OPEN</stp>
        <tr r="G10" s="1"/>
      </tp>
      <tp>
        <v>43311.84632384259</v>
        <stp/>
        <stp>BINANCE_TRADE</stp>
        <stp>trxbtc</stp>
        <stp>TRADE_TIME</stp>
        <tr r="L21" s="1"/>
      </tp>
      <tp>
        <v>-4.3E-3</v>
        <stp/>
        <stp>BINANCE_24H</stp>
        <stp>xrpusdt</stp>
        <stp>PRICE_CHANGE</stp>
        <tr r="Q8" s="1"/>
      </tp>
      <tp>
        <v>82.48</v>
        <stp/>
        <stp>BINANCE_24H</stp>
        <stp>ltcusdt</stp>
        <stp>ASK</stp>
        <tr r="K7" s="1"/>
      </tp>
      <tp t="s">
        <v>["ETHBTC","LTCBTC","BNBBTC","NEOBTC","QTUMETH","EOSETH","SNTETH","BNTETH","BCCBTC","GASBTC","BNBETH","BTCUSDT","ETHUSDT","HSRBTC","OAXETH","DNTETH","MCOETH","ICNETH","MCOBTC","WTCBTC","WTCETH","LRCBTC","LRCETH","QTUMBTC","YOYOBTC","OMGBTC","OMGETH","ZRXBTC","ZRXETH","STRATBTC","STRATETH","SNGLSBTC","SNGLSETH","BQXBTC","BQXETH","KNCBTC","KNCETH","FUNBTC","FUNETH","SNMBTC","SNMETH","NEOETH","IOTABTC","IOTAETH","LINKBTC","LINKETH","XVGBTC","XVGETH","SALTBTC","SALTETH","MDABTC","MDAETH","MTLBTC","MTLETH","SUBBTC","SUBETH","EOSBTC","SNTBTC","ETCETH","ETCBTC","MTHBTC","MTHETH","ENGBTC","ENGETH","DNTBTC","ZECBTC","ZECETH","BNTBTC","ASTBTC","ASTETH","DASHBTC","DASHETH","OAXBTC","ICNBTC","BTGBTC","BTGETH","EVXBTC","EVXETH","REQBTC","REQETH","VIBBTC","VIBETH","HSRETH","TRXBTC","TRXETH","POWRBTC","POWRETH","ARKBTC","ARKETH","YOYOETH","XRPBTC","XRPETH","MODBTC","MODETH","ENJBTC","ENJETH","STORJBTC","STORJETH","BNBUSDT","VENBNB","YOYOBNB","POWRBNB","VENBTC","VENETH","KMDBTC","KMDETH","NULSBNB","RCNBTC","RCNETH","RCNBNB","NULSBTC","NULSETH","RDNBTC","RDNETH","RDNBNB","XMRBTC","XMRETH","DLTBNB","WTCBNB","DLTBTC","DLTETH","AMBBTC","AMBETH","AMBBNB","BCCETH","BCCUSDT","BCCBNB","BATBTC","BATETH","BATBNB","BCPTBTC","BCPTETH","BCPTBNB","ARNBTC","ARNETH","GVTBTC","GVTETH","CDTBTC","CDTETH","GXSBTC","GXSETH","NEOUSDT","NEOBNB","POEBTC","POEETH","QSPBTC","QSPETH","QSPBNB","BTSBTC","BTSETH","BTSBNB","XZCBTC","XZCETH","XZCBNB","LSKBTC","LSKETH","LSKBNB","TNTBTC","TNTETH","FUELBTC","FUELETH","MANABTC","MANAETH","BCDBTC","BCDETH","DGDBTC","DGDETH","IOTABNB","ADXBTC","ADXETH","ADXBNB","ADABTC","ADAETH","PPTBTC","PPTETH","CMTBTC","CMTETH","CMTBNB","XLMBTC","XLMETH","XLMBNB","CNDBTC","CNDETH","CNDBNB","LENDBTC","LENDETH","WABIBTC","WABIETH","WABIBNB","LTCETH","LTCUSDT","LTCBNB","TNBBTC","TNBETH","WAVESBTC","WAVESETH","WAVESBNB","GTOBTC","GTOETH","GTOBNB","ICXBTC","ICXETH","ICXBNB","OSTBTC","OSTETH","OSTBNB","ELFBTC","ELFETH","AIONBTC","AIONETH","AIONBNB","NEBLBTC","NEBLETH","NEBLBNB","BRDBTC","BRDETH","BRDBNB","MCOBNB","EDOBTC","EDOETH","WINGSBTC","WINGSETH","NAVBTC","NAVETH","NAVBNB","LUNBTC","LUNETH","TRIGBTC","TRIGETH","TRIGBNB","APPCBTC","APPCETH","APPCBNB","VIBEBTC","VIBEETH","RLCBTC","RLCETH","RLCBNB","INSBTC","INSETH","PIVXBTC","PIVXETH","PIVXBNB","IOSTBTC","IOSTETH","CHATBTC","CHATETH","STEEMBTC","STEEMETH","STEEMBNB","NANOBTC","NANOETH","NANOBNB","VIABTC","VIAETH","VIABNB","BLZBTC","BLZETH","BLZBNB","AEBTC","AEETH","AEBNB","RPXBTC","RPXETH","RPXBNB","NCASHBTC","NCASHETH","NCASHBNB","POABTC","POAETH","POABNB","ZILBTC","ZILETH","ZILBNB","ONTBTC","ONTETH","ONTBNB","STORMBTC","STORMETH","STORMBNB","QTUMBNB","QTUMUSDT","XEMBTC","XEMETH","XEMBNB","WANBTC","WANETH","WANBNB","WPRBTC","WPRETH","QLCBTC","QLCETH","SYSBTC","SYSETH","SYSBNB","QLCBNB","GRSBTC","GRSETH","ADAUSDT","ADABNB","CLOAKBTC","CLOAKETH","GNTBTC","GNTETH","GNTBNB","LOOMBTC","LOOMETH","LOOMBNB","XRPUSDT","BCNBTC","BCNETH","BCNBNB","REPBTC","REPETH","REPBNB","TUSDBTC","TUSDETH","TUSDBNB","ZENBTC","ZENETH","ZENBNB","SKYBTC","SKYETH","SKYBNB","EOSUSDT","EOSBNB","CVCBTC","CVCETH","CVCBNB","THETABTC","THETAETH","THETABNB","XRPBNB","TUSDUSDT","IOTAUSDT","XLMUSDT","IOTXBTC","IOTXETH","QKCBTC","QKCETH","AGIBTC","AGIETH","AGIBNB","NXSBTC","NXSETH","NXSBNB","ENJBNB","DATABTC","DATAETH","ONTUSDT","TRXUSDT","ETCUSDT","ETCBNB","ICXUSDT","SCBTC","SCETH","SCBNB","NPXSBTC","NPXSETH","VENUSDT","KEYBTC","KEYETH","NASBTC","NASETH","NASBNB","MFTBTC","MFTETH","MFTBNB","DENTBTC","DENTETH","ARDRBTC","ARDRETH","ARDRBNB","NULSUSDT","HOTBTC","HOTETH","VETBTC","VETETH","VETUSDT","VETBNB","DOCKBTC","DOCKETH"]</v>
        <stp/>
        <stp>BINANCE</stp>
        <stp/>
        <stp>EXCHANGE_SYMBOLS</stp>
        <tr r="T8" s="1"/>
      </tp>
      <tp>
        <v>1.9841261400000001</v>
        <stp/>
        <stp>BINANCE_CANDLE</stp>
        <stp>trxbtc</stp>
        <stp>TAKE_BUY_QUOTE_VOL</stp>
        <stp>5</stp>
        <tr r="L32" s="1"/>
      </tp>
      <tp>
        <v>2.3088000000000001E-4</v>
        <stp/>
        <stp>BINANCE_CANDLE</stp>
        <stp>trxbtc</stp>
        <stp>TAKE_BUY_QUOTE_VOL</stp>
        <stp>0</stp>
        <tr r="L38" s="1"/>
      </tp>
      <tp>
        <v>4.4399999999999998E-6</v>
        <stp/>
        <stp>BINANCE_TRADE</stp>
        <stp>trxbtc</stp>
        <stp>PRICE</stp>
        <tr r="I21" s="1"/>
      </tp>
      <tp t="s">
        <v>&lt;?&gt;</v>
        <stp/>
        <stp>BINANCE_TRADE</stp>
        <stp>xrpbtc</stp>
        <stp>PRICE</stp>
        <tr r="I20" s="1"/>
      </tp>
      <tp>
        <v>8160.19</v>
        <stp/>
        <stp>BINANCE_24H</stp>
        <stp>btcusdt</stp>
        <stp>ASK</stp>
        <tr r="K6" s="1"/>
      </tp>
      <tp>
        <v>4.7199999999999997E-6</v>
        <stp/>
        <stp>BINANCE_24H</stp>
        <stp>trxbtc</stp>
        <stp>OPEN</stp>
        <tr r="G11" s="1"/>
      </tp>
      <tp>
        <v>8152.02</v>
        <stp/>
        <stp>BINANCE_24H</stp>
        <stp>btcusdt</stp>
        <stp>BID</stp>
        <tr r="I6" s="1"/>
      </tp>
      <tp>
        <v>4.7299999999999996E-6</v>
        <stp/>
        <stp>BINANCE_24H</stp>
        <stp>trxbtc</stp>
        <stp>CLOSE</stp>
        <tr r="D11" s="1"/>
      </tp>
      <tp>
        <v>5.5630000000000001E-5</v>
        <stp/>
        <stp>BINANCE_24H</stp>
        <stp>xrpbtc</stp>
        <stp>CLOSE</stp>
        <tr r="D10" s="1"/>
      </tp>
      <tp>
        <v>8150.5</v>
        <stp/>
        <stp>BINANCE_DEPTH</stp>
        <stp>btcusdt</stp>
        <stp>BID_DEPTH</stp>
        <stp>4</stp>
        <tr r="B19" s="1"/>
      </tp>
      <tp>
        <v>8150</v>
        <stp/>
        <stp>BINANCE_DEPTH</stp>
        <stp>btcusdt</stp>
        <stp>BID_DEPTH</stp>
        <stp>5</stp>
        <tr r="B20" s="1"/>
      </tp>
      <tp>
        <v>8149.92</v>
        <stp/>
        <stp>BINANCE_DEPTH</stp>
        <stp>btcusdt</stp>
        <stp>BID_DEPTH</stp>
        <stp>6</stp>
        <tr r="B21" s="1"/>
      </tp>
      <tp>
        <v>8148.8</v>
        <stp/>
        <stp>BINANCE_DEPTH</stp>
        <stp>btcusdt</stp>
        <stp>BID_DEPTH</stp>
        <stp>7</stp>
        <tr r="B22" s="1"/>
      </tp>
      <tp>
        <v>8152.02</v>
        <stp/>
        <stp>BINANCE_DEPTH</stp>
        <stp>btcusdt</stp>
        <stp>BID_DEPTH</stp>
        <stp>0</stp>
        <tr r="B15" s="1"/>
      </tp>
      <tp>
        <v>8151.99</v>
        <stp/>
        <stp>BINANCE_DEPTH</stp>
        <stp>btcusdt</stp>
        <stp>BID_DEPTH</stp>
        <stp>1</stp>
        <tr r="B16" s="1"/>
      </tp>
      <tp>
        <v>8151.79</v>
        <stp/>
        <stp>BINANCE_DEPTH</stp>
        <stp>btcusdt</stp>
        <stp>BID_DEPTH</stp>
        <stp>2</stp>
        <tr r="B17" s="1"/>
      </tp>
      <tp>
        <v>8150.55</v>
        <stp/>
        <stp>BINANCE_DEPTH</stp>
        <stp>btcusdt</stp>
        <stp>BID_DEPTH</stp>
        <stp>3</stp>
        <tr r="B18" s="1"/>
      </tp>
      <tp>
        <v>8147.78</v>
        <stp/>
        <stp>BINANCE_DEPTH</stp>
        <stp>btcusdt</stp>
        <stp>BID_DEPTH</stp>
        <stp>8</stp>
        <tr r="B23" s="1"/>
      </tp>
      <tp>
        <v>8147.56</v>
        <stp/>
        <stp>BINANCE_DEPTH</stp>
        <stp>btcusdt</stp>
        <stp>BID_DEPTH</stp>
        <stp>9</stp>
        <tr r="B24" s="1"/>
      </tp>
      <tp>
        <v>461.8</v>
        <stp/>
        <stp>GDAX</stp>
        <stp>ETH-USD</stp>
        <stp>open_24h</stp>
        <tr r="E3" s="2"/>
      </tp>
      <tp>
        <v>456.28</v>
        <stp/>
        <stp>BINANCE_24H</stp>
        <stp>ethusdt</stp>
        <stp>BID</stp>
        <tr r="I5" s="1"/>
      </tp>
      <tp>
        <v>8105.01</v>
        <stp/>
        <stp>GDAX</stp>
        <stp>BTC-USD</stp>
        <stp>open_24h</stp>
        <tr r="E4" s="2"/>
      </tp>
      <tp t="s">
        <v>&lt;?&gt;</v>
        <stp/>
        <stp>BINANCE_TRADE</stp>
        <stp>xrpbtc</stp>
        <stp>TRADE_TIME</stp>
        <tr r="L20" s="1"/>
      </tp>
      <tp>
        <v>8164.28</v>
        <stp/>
        <stp>BINANCE_DEPTH</stp>
        <stp>btcusdt</stp>
        <stp>ASK_DEPTH</stp>
        <stp>9</stp>
        <tr r="D24" s="1"/>
      </tp>
      <tp>
        <v>8162.46</v>
        <stp/>
        <stp>BINANCE_DEPTH</stp>
        <stp>btcusdt</stp>
        <stp>ASK_DEPTH</stp>
        <stp>8</stp>
        <tr r="D23" s="1"/>
      </tp>
      <tp>
        <v>8160.21</v>
        <stp/>
        <stp>BINANCE_DEPTH</stp>
        <stp>btcusdt</stp>
        <stp>ASK_DEPTH</stp>
        <stp>3</stp>
        <tr r="D18" s="1"/>
      </tp>
      <tp>
        <v>8160.11</v>
        <stp/>
        <stp>BINANCE_DEPTH</stp>
        <stp>btcusdt</stp>
        <stp>ASK_DEPTH</stp>
        <stp>2</stp>
        <tr r="D17" s="1"/>
      </tp>
      <tp>
        <v>8160.09</v>
        <stp/>
        <stp>BINANCE_DEPTH</stp>
        <stp>btcusdt</stp>
        <stp>ASK_DEPTH</stp>
        <stp>1</stp>
        <tr r="D16" s="1"/>
      </tp>
      <tp>
        <v>8160.08</v>
        <stp/>
        <stp>BINANCE_DEPTH</stp>
        <stp>btcusdt</stp>
        <stp>ASK_DEPTH</stp>
        <stp>0</stp>
        <tr r="D15" s="1"/>
      </tp>
      <tp>
        <v>8162</v>
        <stp/>
        <stp>BINANCE_DEPTH</stp>
        <stp>btcusdt</stp>
        <stp>ASK_DEPTH</stp>
        <stp>7</stp>
        <tr r="D22" s="1"/>
      </tp>
      <tp>
        <v>8161.99</v>
        <stp/>
        <stp>BINANCE_DEPTH</stp>
        <stp>btcusdt</stp>
        <stp>ASK_DEPTH</stp>
        <stp>6</stp>
        <tr r="D21" s="1"/>
      </tp>
      <tp>
        <v>8160.76</v>
        <stp/>
        <stp>BINANCE_DEPTH</stp>
        <stp>btcusdt</stp>
        <stp>ASK_DEPTH</stp>
        <stp>5</stp>
        <tr r="D20" s="1"/>
      </tp>
      <tp>
        <v>8160.23</v>
        <stp/>
        <stp>BINANCE_DEPTH</stp>
        <stp>btcusdt</stp>
        <stp>ASK_DEPTH</stp>
        <stp>4</stp>
        <tr r="D19" s="1"/>
      </tp>
      <tp>
        <v>456.46</v>
        <stp/>
        <stp>BINANCE_24H</stp>
        <stp>ethusdt</stp>
        <stp>ASK</stp>
        <tr r="K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D11" totalsRowShown="0" dataDxfId="63" dataCellStyle="Comma">
  <autoFilter ref="A4:D11" xr:uid="{C4F49F7D-8667-4D6B-AD96-B004DDF9E1A6}"/>
  <tableColumns count="4">
    <tableColumn id="1" xr3:uid="{3DCAC593-21E4-456C-93D1-EEDC8340EA91}" name="SYMBOL"/>
    <tableColumn id="2" xr3:uid="{BD1F10D1-4516-437C-A019-01CE2442BC76}" name="LOW" dataDxfId="62" totalsRowDxfId="61" dataCellStyle="Comma">
      <calculatedColumnFormula>RTD(progId,,BINANCE,$A5,B$4)</calculatedColumnFormula>
    </tableColumn>
    <tableColumn id="3" xr3:uid="{91943E91-93A3-432F-90A1-9A812A7495A3}" name="HIGH" dataDxfId="60" totalsRowDxfId="59" dataCellStyle="Comma">
      <calculatedColumnFormula>RTD(progId,,BINANCE,$A5,C$4)</calculatedColumnFormula>
    </tableColumn>
    <tableColumn id="4" xr3:uid="{16B5E286-FCD6-42DD-AD70-936F5453E647}" name="CLOSE" dataDxfId="58" totalsRowDxfId="57" dataCellStyle="Comma">
      <calculatedColumnFormula>RTD(progId,,BINANCE,$A5,D$4)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6" dataCellStyle="Comma">
  <autoFilter ref="A14:E24" xr:uid="{9B5750BD-A8BF-49B3-8CCE-E75F6CB95AEF}"/>
  <tableColumns count="5">
    <tableColumn id="1" xr3:uid="{024D3077-4CB4-423F-9919-17E1D03B62EF}" name="BID_DEPTH_SIZE" dataDxfId="55" dataCellStyle="20% - Accent6">
      <calculatedColumnFormula>RTD(progId,,BINANCE_DEPTH,$C$14,A$14,$C15)</calculatedColumnFormula>
    </tableColumn>
    <tableColumn id="2" xr3:uid="{A846FBD5-F5D1-42A6-9B15-E4F95F35D0D8}" name="BID_DEPTH" dataDxfId="54" dataCellStyle="20% - Accent6">
      <calculatedColumnFormula>RTD(progId,,BINANCE_DEPTH,$C$14,B$14,$C15)</calculatedColumnFormula>
    </tableColumn>
    <tableColumn id="3" xr3:uid="{61C19639-7D28-4B92-A8B2-CB2407C53DA3}" name="btcusdt" dataDxfId="53"/>
    <tableColumn id="4" xr3:uid="{26E73E79-2351-4AA2-B059-B8FBF5772528}" name="ASK_DEPTH" dataDxfId="52" dataCellStyle="20% - Accent2">
      <calculatedColumnFormula>RTD(progId,,BINANCE_DEPTH,$C$14,D$14,$C15)</calculatedColumnFormula>
    </tableColumn>
    <tableColumn id="5" xr3:uid="{4F75757B-DFD1-4B07-AFA1-EC3E611607E7}" name="ASK_DEPTH_SIZE" dataDxfId="51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L21" totalsRowShown="0" dataDxfId="50" tableBorderDxfId="49" dataCellStyle="Comma">
  <autoFilter ref="G14:L21" xr:uid="{A420389B-2E6A-4F02-A7C2-6691F84309DB}"/>
  <tableColumns count="6">
    <tableColumn id="1" xr3:uid="{4DF9B9E1-1E83-4EF7-84C1-2078EE821C9B}" name="SYMBOL"/>
    <tableColumn id="2" xr3:uid="{7A9D1BD2-CDED-4716-A77F-64066BF610F2}" name="TRADE_ID" dataDxfId="48" dataCellStyle="Comma">
      <calculatedColumnFormula>RTD(progId,,BINACE_TRADE,$G15,H$14)</calculatedColumnFormula>
    </tableColumn>
    <tableColumn id="3" xr3:uid="{354287B4-D1D8-44B9-86FB-9FB34A18D99C}" name="PRICE" dataDxfId="47" dataCellStyle="Comma">
      <calculatedColumnFormula>RTD(progId,,BINACE_TRADE,$G15,I$14)</calculatedColumnFormula>
    </tableColumn>
    <tableColumn id="4" xr3:uid="{8697802C-B742-4C06-809E-A6FC0FE7CCD5}" name="QUANTITY" dataDxfId="46" dataCellStyle="Comma">
      <calculatedColumnFormula>RTD(progId,,BINACE_TRADE,$G15,J$14)</calculatedColumnFormula>
    </tableColumn>
    <tableColumn id="7" xr3:uid="{4B2C6341-2C08-42AC-B29F-1942A6C5C0B8}" name="BUYER_IS_MAKER" dataDxfId="45" dataCellStyle="Comma">
      <calculatedColumnFormula>RTD(progId,,BINACE_TRADE,$G15,K$14)</calculatedColumnFormula>
    </tableColumn>
    <tableColumn id="11" xr3:uid="{B43DE4EC-1073-4EE5-AFA6-29717F6887CA}" name="TRADE_TIME" dataDxfId="44" dataCellStyle="Comma">
      <calculatedColumnFormula>RTD(progId,,BINACE_TRADE,$G15,L$14)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3" tableBorderDxfId="42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1" dataCellStyle="Comma">
      <calculatedColumnFormula>RTD(progId,,BINANCE_CANDLE,$A30,B$29,$D$28)</calculatedColumnFormula>
    </tableColumn>
    <tableColumn id="3" xr3:uid="{8996362D-BF62-4A19-8C47-D07BB4C877F0}" name="HIGH" dataDxfId="40" dataCellStyle="Comma">
      <calculatedColumnFormula>RTD(progId,,BINANCE_CANDLE,$A30,C$29,$D$28)</calculatedColumnFormula>
    </tableColumn>
    <tableColumn id="4" xr3:uid="{77448F41-FF9F-43E6-9CB3-48B1AFE42AEB}" name="LOW" dataDxfId="39" dataCellStyle="Comma">
      <calculatedColumnFormula>RTD(progId,,BINANCE_CANDLE,$A30,D$29,$D$28)</calculatedColumnFormula>
    </tableColumn>
    <tableColumn id="5" xr3:uid="{1CBFA155-B8FA-4A1A-9482-672E8069C9E1}" name="CLOSE" dataDxfId="38" dataCellStyle="Comma">
      <calculatedColumnFormula>RTD(progId,,BINANCE_CANDLE,$A30,E$29,$D$28)</calculatedColumnFormula>
    </tableColumn>
    <tableColumn id="6" xr3:uid="{E40AE6FA-10C3-45A4-A49A-5936433E60C5}" name="OPEN_TIME" dataDxfId="37" dataCellStyle="Comma">
      <calculatedColumnFormula>RTD(progId,,BINANCE_CANDLE,$A30,F$29,$D$28)</calculatedColumnFormula>
    </tableColumn>
    <tableColumn id="7" xr3:uid="{429829C2-0F7D-49C8-AC77-925D4DCC80B5}" name="CLOSE_TIME" dataDxfId="36" dataCellStyle="Comma">
      <calculatedColumnFormula>RTD(progId,,BINANCE_CANDLE,$A30,G$29,$D$28)</calculatedColumnFormula>
    </tableColumn>
    <tableColumn id="8" xr3:uid="{882827BB-E1D4-4F9A-A943-912E4B196B6E}" name="FINAL" dataDxfId="35" dataCellStyle="Comma">
      <calculatedColumnFormula>RTD(progId,,BINANCE_CANDLE,$A30,H$29,$D$28)</calculatedColumnFormula>
    </tableColumn>
    <tableColumn id="12" xr3:uid="{190D5A98-9240-49A0-8013-C83B0A17B4AA}" name="QUOTE_VOL" dataDxfId="34" dataCellStyle="Comma">
      <calculatedColumnFormula>RTD(progId,,BINANCE_CANDLE,$A30,I$29,$D$28)</calculatedColumnFormula>
    </tableColumn>
    <tableColumn id="13" xr3:uid="{D80CA8FB-9312-4FB1-81DE-39FD7E27F1CE}" name="VOL" dataDxfId="33" dataCellStyle="Comma">
      <calculatedColumnFormula>RTD(progId,,BINANCE_CANDLE,$A30,J$29,$D$28)</calculatedColumnFormula>
    </tableColumn>
    <tableColumn id="14" xr3:uid="{59762A20-FD1E-484A-BB6B-CEA9F72EFC92}" name="TAKE_BUY_VOL" dataDxfId="32" dataCellStyle="Comma">
      <calculatedColumnFormula>RTD(progId,,BINANCE_CANDLE,$A30,K$29,$D$28)</calculatedColumnFormula>
    </tableColumn>
    <tableColumn id="15" xr3:uid="{E8F62B9A-A83F-46A0-8F0A-0CE5786E7912}" name="TAKE_BUY_QUOTE_VOL" dataDxfId="31" dataCellStyle="Comma">
      <calculatedColumnFormula>RTD(progId,,BINANCE_CANDLE,$A30,L$29,$D$28)</calculatedColumnFormula>
    </tableColumn>
    <tableColumn id="9" xr3:uid="{ED113239-E7EA-4F6B-913B-7D90F2B103BB}" name="INTERVAL" dataDxfId="30" dataCellStyle="Comma">
      <calculatedColumnFormula>RTD(progId,,BINANCE_CANDLE,$A30,M$29,$D$28)</calculatedColumnFormula>
    </tableColumn>
    <tableColumn id="16" xr3:uid="{68B5E94B-07AA-4E0D-8DC9-26239ADCE6DC}" name="TRADES" dataDxfId="29" dataCellStyle="Comma">
      <calculatedColumnFormula>RTD(progId,,BINANCE_CANDLE,$A30,N$29,$D$28)</calculatedColumnFormula>
    </tableColumn>
    <tableColumn id="11" xr3:uid="{4B94B3D0-C26F-49E3-A1F8-F4F54AEA1341}" name="Event_Time" dataDxfId="28" dataCellStyle="Comma">
      <calculatedColumnFormula>RTD(progId,,BINANCE_CANDLE,$A30,O$29,$D$28)</calculatedColumnFormula>
    </tableColumn>
    <tableColumn id="17" xr3:uid="{C421FBF6-75FF-4177-B401-9CB15DF618EC}" name="FIRST_ID" dataDxfId="27" dataCellStyle="Comma">
      <calculatedColumnFormula>RTD(progId,,BINANCE_CANDLE,$A30,P$29,$D$28)</calculatedColumnFormula>
    </tableColumn>
    <tableColumn id="18" xr3:uid="{3FA40665-835F-4A52-9593-3016675D91AE}" name="LAST_ID" dataDxfId="26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5" tableBorderDxfId="24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3" dataCellStyle="Comma">
      <calculatedColumnFormula>RTD(progId,,BINANCE_CANDLE,$A36,B$35,$D$34)</calculatedColumnFormula>
    </tableColumn>
    <tableColumn id="3" xr3:uid="{4354B8F2-F3BC-4A63-9256-CE5D89BD7C2B}" name="HIGH" dataDxfId="22" dataCellStyle="Comma">
      <calculatedColumnFormula>RTD(progId,,BINANCE_CANDLE,$A36,C$35,$D$34)</calculatedColumnFormula>
    </tableColumn>
    <tableColumn id="4" xr3:uid="{D69F9FDB-4C2B-4CCA-8F57-7B2DFB93739C}" name="LOW" dataDxfId="21" dataCellStyle="Comma">
      <calculatedColumnFormula>RTD(progId,,BINANCE_CANDLE,$A36,D$35,$D$34)</calculatedColumnFormula>
    </tableColumn>
    <tableColumn id="5" xr3:uid="{82A6E250-BACF-4151-A155-4791DB06A39C}" name="CLOSE" dataDxfId="20" dataCellStyle="Comma">
      <calculatedColumnFormula>RTD(progId,,BINANCE_CANDLE,$A36,E$35,$D$34)</calculatedColumnFormula>
    </tableColumn>
    <tableColumn id="6" xr3:uid="{D574DD0D-6DFB-4B48-9B1B-B8EE63D45B4B}" name="OPEN_TIME" dataDxfId="19" dataCellStyle="Comma">
      <calculatedColumnFormula>RTD(progId,,BINANCE_CANDLE,$A36,F$35,$D$34)</calculatedColumnFormula>
    </tableColumn>
    <tableColumn id="7" xr3:uid="{10BFDF65-DE5F-4E2B-89F8-F8584D7D2860}" name="CLOSE_TIME" dataDxfId="18" dataCellStyle="Comma">
      <calculatedColumnFormula>RTD(progId,,BINANCE_CANDLE,$A36,G$35,$D$34)</calculatedColumnFormula>
    </tableColumn>
    <tableColumn id="8" xr3:uid="{CB0B768D-7853-490A-9ADF-4CE8C41E4DBB}" name="FINAL" dataDxfId="17" dataCellStyle="Comma">
      <calculatedColumnFormula>RTD(progId,,BINANCE_CANDLE,$A36,H$35,$D$34)</calculatedColumnFormula>
    </tableColumn>
    <tableColumn id="12" xr3:uid="{6A5EC966-BE44-4A64-9534-F53DCC5D84E7}" name="QUOTE_VOL" dataDxfId="16" dataCellStyle="Comma">
      <calculatedColumnFormula>RTD(progId,,BINANCE_CANDLE,$A36,I$35,$D$34)</calculatedColumnFormula>
    </tableColumn>
    <tableColumn id="13" xr3:uid="{1F63118F-B624-4D66-86EC-A2D0140A6209}" name="VOL" dataDxfId="15" dataCellStyle="Comma">
      <calculatedColumnFormula>RTD(progId,,BINANCE_CANDLE,$A36,J$35,$D$34)</calculatedColumnFormula>
    </tableColumn>
    <tableColumn id="14" xr3:uid="{8AA416CC-EC2D-4AC5-B0F5-BF89B4BDC1DF}" name="TAKE_BUY_VOL" dataDxfId="14" dataCellStyle="Comma">
      <calculatedColumnFormula>RTD(progId,,BINANCE_CANDLE,$A36,K$35,$D$34)</calculatedColumnFormula>
    </tableColumn>
    <tableColumn id="15" xr3:uid="{05EB0F9B-698C-48B7-8FD2-F4F6E81B4DAA}" name="TAKE_BUY_QUOTE_VOL" dataDxfId="13" dataCellStyle="Comma">
      <calculatedColumnFormula>RTD(progId,,BINANCE_CANDLE,$A36,L$35,$D$34)</calculatedColumnFormula>
    </tableColumn>
    <tableColumn id="9" xr3:uid="{7A11E2BE-98B4-44A3-A99A-F72BED6FCF64}" name="INTERVAL" dataDxfId="12" dataCellStyle="Comma">
      <calculatedColumnFormula>RTD(progId,,BINANCE_CANDLE,$A36,M$35,$D$34)</calculatedColumnFormula>
    </tableColumn>
    <tableColumn id="16" xr3:uid="{FAC045CA-037C-43CE-8DA6-5B4FA60C5466}" name="TRADES" dataDxfId="11" dataCellStyle="Comma">
      <calculatedColumnFormula>RTD(progId,,BINANCE_CANDLE,$A36,N$35,$D$34)</calculatedColumnFormula>
    </tableColumn>
    <tableColumn id="11" xr3:uid="{C1FF08F6-0AC6-46A7-8E2A-7C66E43876F2}" name="Event_Time" dataDxfId="10" dataCellStyle="Comma">
      <calculatedColumnFormula>RTD(progId,,BINANCE_CANDLE,$A36,O$35,$D$34)</calculatedColumnFormula>
    </tableColumn>
    <tableColumn id="17" xr3:uid="{3FA7F86A-4BF7-405A-A0E0-11A0DE928556}" name="FIRST_ID" dataDxfId="9" dataCellStyle="Comma">
      <calculatedColumnFormula>RTD(progId,,BINANCE_CANDLE,$A36,P$35,$D$34)</calculatedColumnFormula>
    </tableColumn>
    <tableColumn id="18" xr3:uid="{39E54680-13B4-44CA-B586-9595118396B6}" name="LAST_ID" dataDxfId="8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08"/>
  <sheetViews>
    <sheetView tabSelected="1" zoomScale="85" zoomScaleNormal="85" workbookViewId="0">
      <selection activeCell="M24" sqref="M24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13.85546875" bestFit="1" customWidth="1"/>
    <col min="5" max="5" width="13" customWidth="1"/>
    <col min="6" max="6" width="11.5703125" bestFit="1" customWidth="1"/>
    <col min="7" max="7" width="12.7109375" style="1" customWidth="1"/>
    <col min="8" max="8" width="13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5.28515625" bestFit="1" customWidth="1"/>
    <col min="14" max="14" width="16.28515625" customWidth="1"/>
    <col min="15" max="15" width="12.42578125" customWidth="1"/>
    <col min="17" max="17" width="20.42578125" customWidth="1"/>
    <col min="18" max="18" width="13.140625" customWidth="1"/>
    <col min="19" max="19" width="11.42578125" bestFit="1" customWidth="1"/>
    <col min="20" max="20" width="14.7109375" customWidth="1"/>
    <col min="21" max="21" width="9.5703125" bestFit="1" customWidth="1"/>
    <col min="22" max="22" width="7.28515625" customWidth="1"/>
    <col min="23" max="23" width="7.7109375" bestFit="1" customWidth="1"/>
    <col min="24" max="24" width="55.5703125" bestFit="1" customWidth="1"/>
  </cols>
  <sheetData>
    <row r="1" spans="1:21" ht="15.75" thickBot="1" x14ac:dyDescent="0.3">
      <c r="A1" s="1" t="s">
        <v>76</v>
      </c>
      <c r="C1" s="1"/>
      <c r="D1" s="1"/>
      <c r="E1" s="3" t="s">
        <v>56</v>
      </c>
      <c r="G1" s="10" t="s">
        <v>30</v>
      </c>
      <c r="H1" s="1"/>
    </row>
    <row r="2" spans="1:21" x14ac:dyDescent="0.25">
      <c r="E2" s="1"/>
    </row>
    <row r="3" spans="1:21" s="1" customFormat="1" x14ac:dyDescent="0.25">
      <c r="A3" s="27" t="s">
        <v>7</v>
      </c>
      <c r="G3" s="27" t="s">
        <v>36</v>
      </c>
      <c r="J3"/>
      <c r="K3"/>
      <c r="L3"/>
      <c r="N3"/>
      <c r="O3"/>
      <c r="P3"/>
      <c r="Q3"/>
    </row>
    <row r="4" spans="1:21" ht="18" thickBot="1" x14ac:dyDescent="0.35">
      <c r="A4" s="1" t="s">
        <v>38</v>
      </c>
      <c r="B4" s="1" t="s">
        <v>8</v>
      </c>
      <c r="C4" s="1" t="s">
        <v>9</v>
      </c>
      <c r="D4" s="1" t="s">
        <v>25</v>
      </c>
      <c r="G4" s="41" t="s">
        <v>10</v>
      </c>
      <c r="H4" s="41" t="s">
        <v>24</v>
      </c>
      <c r="I4" s="41" t="s">
        <v>2</v>
      </c>
      <c r="J4" s="41" t="s">
        <v>17</v>
      </c>
      <c r="K4" s="41" t="s">
        <v>3</v>
      </c>
      <c r="L4" s="41" t="s">
        <v>23</v>
      </c>
      <c r="M4" s="41" t="s">
        <v>18</v>
      </c>
      <c r="N4" s="41" t="s">
        <v>31</v>
      </c>
      <c r="O4" s="41" t="s">
        <v>14</v>
      </c>
      <c r="P4" s="41" t="s">
        <v>13</v>
      </c>
      <c r="Q4" s="41" t="s">
        <v>15</v>
      </c>
      <c r="S4" s="38" t="s">
        <v>60</v>
      </c>
      <c r="T4" s="37">
        <f>RTD(progId,,"CLOCK")</f>
        <v>43311.846329664353</v>
      </c>
    </row>
    <row r="5" spans="1:21" ht="15.75" thickTop="1" x14ac:dyDescent="0.25">
      <c r="A5" s="1" t="s">
        <v>11</v>
      </c>
      <c r="B5" s="2">
        <f>RTD(progId,,BINANCE,$A5,B$4)</f>
        <v>446.1</v>
      </c>
      <c r="C5" s="2">
        <f>RTD(progId,,BINANCE,$A5,C$4)</f>
        <v>469.79</v>
      </c>
      <c r="D5" s="2">
        <f>RTD(progId,,BINANCE_24H,$A5,D$4)</f>
        <v>462.04</v>
      </c>
      <c r="G5" s="40">
        <f>RTD(progId,,BINANCE_24H,$A5,G$4)</f>
        <v>462.04</v>
      </c>
      <c r="H5" s="40">
        <f>RTD(progId,,BINANCE_24H,$A5,H$4)</f>
        <v>2.7384599999999999</v>
      </c>
      <c r="I5" s="40">
        <f>RTD(progId,,BINANCE_24H,$A5,I$4)</f>
        <v>456.28</v>
      </c>
      <c r="J5" s="40">
        <f>RTD(progId,,BINANCE_24H,$A5,J$4)</f>
        <v>0.18</v>
      </c>
      <c r="K5" s="40">
        <f>RTD(progId,,BINANCE_24H,$A5,K$4)</f>
        <v>456.46</v>
      </c>
      <c r="L5" s="40">
        <f>RTD(progId,,BINANCE_24H,$A5,L$4)</f>
        <v>2.2699999999999999E-3</v>
      </c>
      <c r="M5" s="40">
        <f>RTD(progId,,BINANCE_24H,$A5,M$4)</f>
        <v>175756.00234000001</v>
      </c>
      <c r="N5" s="42">
        <f>RTD(progId,,BINANCE_24H,$A5,N$4)</f>
        <v>80652609.0343173</v>
      </c>
      <c r="O5" s="40">
        <f>RTD(progId,,BINANCE_24H,$A5,O$4)</f>
        <v>100596</v>
      </c>
      <c r="P5" s="40">
        <f>RTD(progId,,BINANCE_24H,$A5,P$4)</f>
        <v>-1.244E-2</v>
      </c>
      <c r="Q5" s="40">
        <f>RTD(progId,,BINANCE_24H,$A5,Q$4)</f>
        <v>-5.82</v>
      </c>
      <c r="S5" s="38" t="s">
        <v>61</v>
      </c>
      <c r="T5" s="36">
        <f>RTD(progId,,BINANCE,S5)</f>
        <v>-230</v>
      </c>
    </row>
    <row r="6" spans="1:21" x14ac:dyDescent="0.25">
      <c r="A6" s="1" t="s">
        <v>12</v>
      </c>
      <c r="B6" s="2">
        <f>RTD(progId,,BINANCE,$A6,B$4)</f>
        <v>7866</v>
      </c>
      <c r="C6" s="2">
        <f>RTD(progId,,BINANCE,$A6,C$4)</f>
        <v>8273</v>
      </c>
      <c r="D6" s="2">
        <f>RTD(progId,,BINANCE_24H,$A6,D$4)</f>
        <v>8113.99</v>
      </c>
      <c r="G6" s="40">
        <f>RTD(progId,,BINANCE_24H,$A6,G$4)</f>
        <v>8113.99</v>
      </c>
      <c r="H6" s="40">
        <f>RTD(progId,,BINANCE_24H,$A6,H$4)</f>
        <v>7.6309999999999998E-3</v>
      </c>
      <c r="I6" s="40">
        <f>RTD(progId,,BINANCE_24H,$A6,I$4)</f>
        <v>8152.02</v>
      </c>
      <c r="J6" s="40">
        <f>RTD(progId,,BINANCE_24H,$A6,J$4)</f>
        <v>8.1999999999999993</v>
      </c>
      <c r="K6" s="40">
        <f>RTD(progId,,BINANCE_24H,$A6,K$4)</f>
        <v>8160.19</v>
      </c>
      <c r="L6" s="40">
        <f>RTD(progId,,BINANCE_24H,$A6,L$4)</f>
        <v>0.209645</v>
      </c>
      <c r="M6" s="40">
        <f>RTD(progId,,BINANCE_24H,$A6,M$4)</f>
        <v>38006.927171000003</v>
      </c>
      <c r="N6" s="42">
        <f>RTD(progId,,BINANCE_24H,$A6,N$4)</f>
        <v>307914890.48390466</v>
      </c>
      <c r="O6" s="40">
        <f>RTD(progId,,BINANCE_24H,$A6,O$4)</f>
        <v>199972</v>
      </c>
      <c r="P6" s="40">
        <f>RTD(progId,,BINANCE_24H,$A6,P$4)</f>
        <v>5.7000000000000002E-3</v>
      </c>
      <c r="Q6" s="40">
        <f>RTD(progId,,BINANCE_24H,$A6,Q$4)</f>
        <v>46.2</v>
      </c>
      <c r="S6" s="38" t="s">
        <v>62</v>
      </c>
      <c r="T6" s="37">
        <f>RTD(progId,,BINANCE,S6)</f>
        <v>43311.84597584491</v>
      </c>
    </row>
    <row r="7" spans="1:21" x14ac:dyDescent="0.25">
      <c r="A7" t="s">
        <v>16</v>
      </c>
      <c r="B7" s="2">
        <f>RTD(progId,,BINANCE,$A7,B$4)</f>
        <v>79.760000000000005</v>
      </c>
      <c r="C7" s="2">
        <f>RTD(progId,,BINANCE,$A7,C$4)</f>
        <v>84.62</v>
      </c>
      <c r="D7" s="2">
        <f>RTD(progId,,BINANCE_24H,$A7,D$4)</f>
        <v>82.77</v>
      </c>
      <c r="G7" s="40">
        <f>RTD(progId,,BINANCE_24H,$A7,G$4)</f>
        <v>82.79</v>
      </c>
      <c r="H7" s="40">
        <f>RTD(progId,,BINANCE_24H,$A7,H$4)</f>
        <v>1.70052</v>
      </c>
      <c r="I7" s="40">
        <f>RTD(progId,,BINANCE_24H,$A7,I$4)</f>
        <v>82.46</v>
      </c>
      <c r="J7" s="40">
        <f>RTD(progId,,BINANCE_24H,$A7,J$4)</f>
        <v>0.02</v>
      </c>
      <c r="K7" s="40">
        <f>RTD(progId,,BINANCE_24H,$A7,K$4)</f>
        <v>82.48</v>
      </c>
      <c r="L7" s="40">
        <f>RTD(progId,,BINANCE_24H,$A7,L$4)</f>
        <v>2.0000000000000001E-4</v>
      </c>
      <c r="M7" s="40">
        <f>RTD(progId,,BINANCE_24H,$A7,M$4)</f>
        <v>143669.38344999999</v>
      </c>
      <c r="N7" s="42">
        <f>RTD(progId,,BINANCE_24H,$A7,N$4)</f>
        <v>11879122.185702</v>
      </c>
      <c r="O7" s="40">
        <f>RTD(progId,,BINANCE_24H,$A7,O$4)</f>
        <v>23655</v>
      </c>
      <c r="P7" s="40">
        <f>RTD(progId,,BINANCE_24H,$A7,P$4)</f>
        <v>-3.8700000000000002E-3</v>
      </c>
      <c r="Q7" s="40">
        <f>RTD(progId,,BINANCE_24H,$A7,Q$4)</f>
        <v>-0.32</v>
      </c>
      <c r="S7" s="38" t="s">
        <v>63</v>
      </c>
      <c r="T7" s="36" t="str">
        <f>RTD(progId,,BINANCE,S7)</f>
        <v>UTC</v>
      </c>
    </row>
    <row r="8" spans="1:21" x14ac:dyDescent="0.25">
      <c r="A8" t="s">
        <v>26</v>
      </c>
      <c r="B8" s="2">
        <f>RTD(progId,,BINANCE,$A8,B$4)</f>
        <v>0.43381999999999998</v>
      </c>
      <c r="C8" s="2">
        <f>RTD(progId,,BINANCE,$A8,C$4)</f>
        <v>0.45621</v>
      </c>
      <c r="D8" s="2">
        <f>RTD(progId,,BINANCE_24H,$A8,D$4)</f>
        <v>0.45127</v>
      </c>
      <c r="G8" s="40">
        <f>RTD(progId,,BINANCE_24H,$A8,G$4)</f>
        <v>0.45061000000000001</v>
      </c>
      <c r="H8" s="40">
        <f>RTD(progId,,BINANCE_24H,$A8,H$4)</f>
        <v>56.1</v>
      </c>
      <c r="I8" s="40">
        <f>RTD(progId,,BINANCE_24H,$A8,I$4)</f>
        <v>0.44571</v>
      </c>
      <c r="J8" s="40">
        <f>RTD(progId,,BINANCE_24H,$A8,J$4)</f>
        <v>5.9000000000000003E-4</v>
      </c>
      <c r="K8" s="40">
        <f>RTD(progId,,BINANCE_24H,$A8,K$4)</f>
        <v>0.44630999999999998</v>
      </c>
      <c r="L8" s="40">
        <f>RTD(progId,,BINANCE_24H,$A8,L$4)</f>
        <v>44.7</v>
      </c>
      <c r="M8" s="40">
        <f>RTD(progId,,BINANCE_24H,$A8,M$4)</f>
        <v>31623342.399999999</v>
      </c>
      <c r="N8" s="42">
        <f>RTD(progId,,BINANCE_24H,$A8,N$4)</f>
        <v>14185322.523376999</v>
      </c>
      <c r="O8" s="40">
        <f>RTD(progId,,BINANCE_24H,$A8,O$4)</f>
        <v>17556</v>
      </c>
      <c r="P8" s="40">
        <f>RTD(progId,,BINANCE_24H,$A8,P$4)</f>
        <v>-1.099E-2</v>
      </c>
      <c r="Q8" s="40">
        <f>RTD(progId,,BINANCE_24H,$A8,Q$4)</f>
        <v>-4.3E-3</v>
      </c>
      <c r="S8" s="38" t="s">
        <v>64</v>
      </c>
      <c r="T8" s="36" t="str">
        <f>RTD(progId,,BINANCE,,S8)</f>
        <v>["ETHBTC","LTCBTC","BNBBTC","NEOBTC","QTUMETH","EOSETH","SNTETH","BNTETH","BCCBTC","GASBTC","BNBETH","BTCUSDT","ETHUSDT","HSRBTC","OAXETH","DNTETH","MCOETH","ICNETH","MCOBTC","WTCBTC","WTCETH","LRCBTC","LRCETH","QTUMBTC","YOYOBTC","OMGBTC","OMGETH","ZRXBTC","ZRXETH","STRATBTC","STRATETH","SNGLSBTC","SNGLSETH","BQXBTC","BQXETH","KNCBTC","KNCETH","FUNBTC","FUNETH","SNMBTC","SNMETH","NEOETH","IOTABTC","IOTAETH","LINKBTC","LINKETH","XVGBTC","XVGETH","SALTBTC","SALTETH","MDABTC","MDAETH","MTLBTC","MTLETH","SUBBTC","SUBETH","EOSBTC","SNTBTC","ETCETH","ETCBTC","MTHBTC","MTHETH","ENGBTC","ENGETH","DNTBTC","ZECBTC","ZECETH","BNTBTC","ASTBTC","ASTETH","DASHBTC","DASHETH","OAXBTC","ICNBTC","BTGBTC","BTGETH","EVXBTC","EVXETH","REQBTC","REQETH","VIBBTC","VIBETH","HSRETH","TRXBTC","TRXETH","POWRBTC","POWRETH","ARKBTC","ARKETH","YOYOETH","XRPBTC","XRPETH","MODBTC","MODETH","ENJBTC","ENJETH","STORJBTC","STORJETH","BNBUSDT","VENBNB","YOYOBNB","POWRBNB","VENBTC","VENETH","KMDBTC","KMDETH","NULSBNB","RCNBTC","RCNETH","RCNBNB","NULSBTC","NULSETH","RDNBTC","RDNETH","RDNBNB","XMRBTC","XMRETH","DLTBNB","WTCBNB","DLTBTC","DLTETH","AMBBTC","AMBETH","AMBBNB","BCCETH","BCCUSDT","BCCBNB","BATBTC","BATETH","BATBNB","BCPTBTC","BCPTETH","BCPTBNB","ARNBTC","ARNETH","GVTBTC","GVTETH","CDTBTC","CDTETH","GXSBTC","GXSETH","NEOUSDT","NEOBNB","POEBTC","POEETH","QSPBTC","QSPETH","QSPBNB","BTSBTC","BTSETH","BTSBNB","XZCBTC","XZCETH","XZCBNB","LSKBTC","LSKETH","LSKBNB","TNTBTC","TNTETH","FUELBTC","FUELETH","MANABTC","MANAETH","BCDBTC","BCDETH","DGDBTC","DGDETH","IOTABNB","ADXBTC","ADXETH","ADXBNB","ADABTC","ADAETH","PPTBTC","PPTETH","CMTBTC","CMTETH","CMTBNB","XLMBTC","XLMETH","XLMBNB","CNDBTC","CNDETH","CNDBNB","LENDBTC","LENDETH","WABIBTC","WABIETH","WABIBNB","LTCETH","LTCUSDT","LTCBNB","TNBBTC","TNBETH","WAVESBTC","WAVESETH","WAVESBNB","GTOBTC","GTOETH","GTOBNB","ICXBTC","ICXETH","ICXBNB","OSTBTC","OSTETH","OSTBNB","ELFBTC","ELFETH","AIONBTC","AIONETH","AIONBNB","NEBLBTC","NEBLETH","NEBLBNB","BRDBTC","BRDETH","BRDBNB","MCOBNB","EDOBTC","EDOETH","WINGSBTC","WINGSETH","NAVBTC","NAVETH","NAVBNB","LUNBTC","LUNETH","TRIGBTC","TRIGETH","TRIGBNB","APPCBTC","APPCETH","APPCBNB","VIBEBTC","VIBEETH","RLCBTC","RLCETH","RLCBNB","INSBTC","INSETH","PIVXBTC","PIVXETH","PIVXBNB","IOSTBTC","IOSTETH","CHATBTC","CHATETH","STEEMBTC","STEEMETH","STEEMBNB","NANOBTC","NANOETH","NANOBNB","VIABTC","VIAETH","VIABNB","BLZBTC","BLZETH","BLZBNB","AEBTC","AEETH","AEBNB","RPXBTC","RPXETH","RPXBNB","NCASHBTC","NCASHETH","NCASHBNB","POABTC","POAETH","POABNB","ZILBTC","ZILETH","ZILBNB","ONTBTC","ONTETH","ONTBNB","STORMBTC","STORMETH","STORMBNB","QTUMBNB","QTUMUSDT","XEMBTC","XEMETH","XEMBNB","WANBTC","WANETH","WANBNB","WPRBTC","WPRETH","QLCBTC","QLCETH","SYSBTC","SYSETH","SYSBNB","QLCBNB","GRSBTC","GRSETH","ADAUSDT","ADABNB","CLOAKBTC","CLOAKETH","GNTBTC","GNTETH","GNTBNB","LOOMBTC","LOOMETH","LOOMBNB","XRPUSDT","BCNBTC","BCNETH","BCNBNB","REPBTC","REPETH","REPBNB","TUSDBTC","TUSDETH","TUSDBNB","ZENBTC","ZENETH","ZENBNB","SKYBTC","SKYETH","SKYBNB","EOSUSDT","EOSBNB","CVCBTC","CVCETH","CVCBNB","THETABTC","THETAETH","THETABNB","XRPBNB","TUSDUSDT","IOTAUSDT","XLMUSDT","IOTXBTC","IOTXETH","QKCBTC","QKCETH","AGIBTC","AGIETH","AGIBNB","NXSBTC","NXSETH","NXSBNB","ENJBNB","DATABTC","DATAETH","ONTUSDT","TRXUSDT","ETCUSDT","ETCBNB","ICXUSDT","SCBTC","SCETH","SCBNB","NPXSBTC","NPXSETH","VENUSDT","KEYBTC","KEYETH","NASBTC","NASETH","NASBNB","MFTBTC","MFTETH","MFTBNB","DENTBTC","DENTETH","ARDRBTC","ARDRETH","ARDRBNB","NULSUSDT","HOTBTC","HOTETH","VETBTC","VETETH","VETUSDT","VETBNB","DOCKBTC","DOCKETH"]</v>
      </c>
    </row>
    <row r="9" spans="1:21" x14ac:dyDescent="0.25">
      <c r="A9" s="1" t="s">
        <v>27</v>
      </c>
      <c r="B9" s="2">
        <f>RTD(progId,,BINANCE,$A9,B$4)</f>
        <v>3.8899999999999998E-3</v>
      </c>
      <c r="C9" s="2">
        <f>RTD(progId,,BINANCE,$A9,C$4)</f>
        <v>4.1399999999999996E-3</v>
      </c>
      <c r="D9" s="2">
        <f>RTD(progId,,BINANCE_24H,$A9,D$4)</f>
        <v>4.0699999999999998E-3</v>
      </c>
      <c r="G9" s="40">
        <f>RTD(progId,,BINANCE_24H,$A9,G$4)</f>
        <v>4.0679999999999996E-3</v>
      </c>
      <c r="H9" s="40">
        <f>RTD(progId,,BINANCE_24H,$A9,H$4)</f>
        <v>18.25</v>
      </c>
      <c r="I9" s="40">
        <f>RTD(progId,,BINANCE_24H,$A9,I$4)</f>
        <v>3.9329999999999999E-3</v>
      </c>
      <c r="J9" s="40">
        <f>RTD(progId,,BINANCE_24H,$A9,J$4)</f>
        <v>9.9999999999999995E-7</v>
      </c>
      <c r="K9" s="40">
        <f>RTD(progId,,BINANCE_24H,$A9,K$4)</f>
        <v>3.934E-3</v>
      </c>
      <c r="L9" s="40">
        <f>RTD(progId,,BINANCE_24H,$A9,L$4)</f>
        <v>4.1500000000000004</v>
      </c>
      <c r="M9" s="40">
        <f>RTD(progId,,BINANCE_24H,$A9,M$4)</f>
        <v>324679.78999999998</v>
      </c>
      <c r="N9" s="42">
        <f>RTD(progId,,BINANCE_24H,$A9,N$4)</f>
        <v>1298.85586367</v>
      </c>
      <c r="O9" s="40">
        <f>RTD(progId,,BINANCE_24H,$A9,O$4)</f>
        <v>34468</v>
      </c>
      <c r="P9" s="40">
        <f>RTD(progId,,BINANCE_24H,$A9,P$4)</f>
        <v>-3.295E-2</v>
      </c>
      <c r="Q9" s="40">
        <f>RTD(progId,,BINANCE_24H,$A9,Q$4)</f>
        <v>-1.35E-4</v>
      </c>
    </row>
    <row r="10" spans="1:21" s="1" customFormat="1" x14ac:dyDescent="0.25">
      <c r="A10" s="1" t="s">
        <v>28</v>
      </c>
      <c r="B10" s="2">
        <f>RTD(progId,,BINANCE,$A10,B$4)</f>
        <v>5.4190000000000001E-5</v>
      </c>
      <c r="C10" s="2">
        <f>RTD(progId,,BINANCE,$A10,C$4)</f>
        <v>5.5899999999999997E-5</v>
      </c>
      <c r="D10" s="2">
        <f>RTD(progId,,BINANCE_24H,$A10,D$4)</f>
        <v>5.5630000000000001E-5</v>
      </c>
      <c r="G10" s="40">
        <f>RTD(progId,,BINANCE_24H,$A10,G$4)</f>
        <v>5.5590000000000001E-5</v>
      </c>
      <c r="H10" s="40">
        <f>RTD(progId,,BINANCE_24H,$A10,H$4)</f>
        <v>639</v>
      </c>
      <c r="I10" s="40">
        <f>RTD(progId,,BINANCE_24H,$A10,I$4)</f>
        <v>5.4629999999999997E-5</v>
      </c>
      <c r="J10" s="40">
        <f>RTD(progId,,BINANCE_24H,$A10,J$4)</f>
        <v>5.9999999999999995E-8</v>
      </c>
      <c r="K10" s="40">
        <f>RTD(progId,,BINANCE_24H,$A10,K$4)</f>
        <v>5.469E-5</v>
      </c>
      <c r="L10" s="40">
        <f>RTD(progId,,BINANCE_24H,$A10,L$4)</f>
        <v>2890</v>
      </c>
      <c r="M10" s="40">
        <f>RTD(progId,,BINANCE_24H,$A10,M$4)</f>
        <v>37988898</v>
      </c>
      <c r="N10" s="42">
        <f>RTD(progId,,BINANCE_24H,$A10,N$4)</f>
        <v>2097.0739247000001</v>
      </c>
      <c r="O10" s="40">
        <f>RTD(progId,,BINANCE_24H,$A10,O$4)</f>
        <v>34493</v>
      </c>
      <c r="P10" s="40">
        <f>RTD(progId,,BINANCE_24H,$A10,P$4)</f>
        <v>-1.6719999999999999E-2</v>
      </c>
      <c r="Q10" s="40">
        <f>RTD(progId,,BINANCE_24H,$A10,Q$4)</f>
        <v>-9.5999999999999991E-7</v>
      </c>
    </row>
    <row r="11" spans="1:21" s="1" customFormat="1" x14ac:dyDescent="0.25">
      <c r="A11" s="1" t="s">
        <v>29</v>
      </c>
      <c r="B11" s="2">
        <f>RTD(progId,,BINANCE,$A11,B$4)</f>
        <v>4.3599999999999998E-6</v>
      </c>
      <c r="C11" s="2">
        <f>RTD(progId,,BINANCE,$A11,C$4)</f>
        <v>4.8300000000000003E-6</v>
      </c>
      <c r="D11" s="2">
        <f>RTD(progId,,BINANCE_24H,$A11,D$4)</f>
        <v>4.7299999999999996E-6</v>
      </c>
      <c r="G11" s="40">
        <f>RTD(progId,,BINANCE_24H,$A11,G$4)</f>
        <v>4.7199999999999997E-6</v>
      </c>
      <c r="H11" s="40">
        <f>RTD(progId,,BINANCE_24H,$A11,H$4)</f>
        <v>104282</v>
      </c>
      <c r="I11" s="40">
        <f>RTD(progId,,BINANCE_24H,$A11,I$4)</f>
        <v>4.4299999999999999E-6</v>
      </c>
      <c r="J11" s="40">
        <f>RTD(progId,,BINANCE_24H,$A11,J$4)</f>
        <v>1E-8</v>
      </c>
      <c r="K11" s="40">
        <f>RTD(progId,,BINANCE_24H,$A11,K$4)</f>
        <v>4.4399999999999998E-6</v>
      </c>
      <c r="L11" s="40">
        <f>RTD(progId,,BINANCE_24H,$A11,L$4)</f>
        <v>1629845</v>
      </c>
      <c r="M11" s="40">
        <f>RTD(progId,,BINANCE_24H,$A11,M$4)</f>
        <v>620653152</v>
      </c>
      <c r="N11" s="42">
        <f>RTD(progId,,BINANCE_24H,$A11,N$4)</f>
        <v>2832.6466749199999</v>
      </c>
      <c r="O11" s="40">
        <f>RTD(progId,,BINANCE_24H,$A11,O$4)</f>
        <v>47488</v>
      </c>
      <c r="P11" s="40">
        <f>RTD(progId,,BINANCE_24H,$A11,P$4)</f>
        <v>-6.3420000000000004E-2</v>
      </c>
      <c r="Q11" s="40">
        <f>RTD(progId,,BINANCE_24H,$A11,Q$4)</f>
        <v>-2.9999999999999999E-7</v>
      </c>
    </row>
    <row r="12" spans="1:21" s="1" customFormat="1" x14ac:dyDescent="0.25">
      <c r="B12" s="2"/>
      <c r="C12" s="2"/>
      <c r="D12" s="2"/>
      <c r="E12" s="2"/>
    </row>
    <row r="13" spans="1:21" x14ac:dyDescent="0.25">
      <c r="A13" s="27" t="s">
        <v>34</v>
      </c>
      <c r="B13" s="27"/>
      <c r="G13" s="27" t="s">
        <v>35</v>
      </c>
      <c r="H13" s="27"/>
      <c r="Q13" s="27" t="s">
        <v>73</v>
      </c>
      <c r="S13" s="1"/>
      <c r="T13" s="1"/>
      <c r="U13" s="1"/>
    </row>
    <row r="14" spans="1:21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38</v>
      </c>
      <c r="H14" t="s">
        <v>32</v>
      </c>
      <c r="I14" t="s">
        <v>48</v>
      </c>
      <c r="J14" t="s">
        <v>49</v>
      </c>
      <c r="K14" t="s">
        <v>33</v>
      </c>
      <c r="L14" t="s">
        <v>50</v>
      </c>
      <c r="N14" s="38" t="s">
        <v>65</v>
      </c>
      <c r="O14" s="38" t="s">
        <v>66</v>
      </c>
      <c r="P14" s="38" t="s">
        <v>67</v>
      </c>
      <c r="Q14" s="38" t="s">
        <v>68</v>
      </c>
      <c r="R14" s="38" t="s">
        <v>70</v>
      </c>
      <c r="S14" s="38" t="s">
        <v>71</v>
      </c>
      <c r="T14" s="38" t="s">
        <v>72</v>
      </c>
      <c r="U14" s="38" t="s">
        <v>69</v>
      </c>
    </row>
    <row r="15" spans="1:21" x14ac:dyDescent="0.25">
      <c r="A15" s="15">
        <f>RTD(progId,,BINANCE_DEPTH,$C$14,A$14,$C15)</f>
        <v>0.79360200000000003</v>
      </c>
      <c r="B15" s="15">
        <f>RTD(progId,,BINANCE_DEPTH,$C$14,B$14,$C15)</f>
        <v>8152.02</v>
      </c>
      <c r="C15" s="8">
        <v>0</v>
      </c>
      <c r="D15" s="16">
        <f>RTD(progId,,BINANCE_DEPTH,$C$14,D$14,$C15)</f>
        <v>8160.08</v>
      </c>
      <c r="E15" s="16">
        <f>RTD(progId,,BINANCE_DEPTH,$C$14,E$14,$C15)</f>
        <v>0.63443899999999998</v>
      </c>
      <c r="F15" s="1"/>
      <c r="G15" s="1" t="s">
        <v>11</v>
      </c>
      <c r="H15" s="13">
        <f>RTD(progId,,BINACE_TRADE,$G15,H$14)</f>
        <v>29601071</v>
      </c>
      <c r="I15" s="13">
        <f>RTD(progId,,BINACE_TRADE,$G15,I$14)</f>
        <v>456.29</v>
      </c>
      <c r="J15" s="13">
        <f>RTD(progId,,BINACE_TRADE,$G15,J$14)</f>
        <v>0.48276000000000002</v>
      </c>
      <c r="K15" s="13" t="b">
        <f>RTD(progId,,BINACE_TRADE,$G15,K$14)</f>
        <v>1</v>
      </c>
      <c r="L15" s="28">
        <f>RTD(progId,,BINACE_TRADE,$G15,L$14)</f>
        <v>43311.846317650467</v>
      </c>
      <c r="N15" s="36" t="str">
        <f>RTD(progId,,BINANCE,$G15,N$14)</f>
        <v>ETH</v>
      </c>
      <c r="O15" s="36" t="str">
        <f>RTD(progId,,BINANCE,$G15,O$14)</f>
        <v>8</v>
      </c>
      <c r="P15" s="36" t="b">
        <f>RTD(progId,,BINANCE,$G15,P$14)</f>
        <v>1</v>
      </c>
      <c r="Q15" s="36" t="str">
        <f>RTD(progId,,BINANCE,$G15,Q$14)</f>
        <v>ETHUSDT</v>
      </c>
      <c r="R15" s="36" t="str">
        <f>RTD(progId,,BINANCE,$G15,R$14)</f>
        <v>USDT</v>
      </c>
      <c r="S15" s="36" t="str">
        <f>RTD(progId,,BINANCE,$G15,S$14)</f>
        <v>8</v>
      </c>
      <c r="T15" s="36">
        <f>RTD(progId,,BINANCE,$G15,T$14)</f>
        <v>1</v>
      </c>
      <c r="U15" s="36" t="str">
        <f>RTD(progId,,BINANCE,$G15,U$14)</f>
        <v>[0,6,1,3,5]</v>
      </c>
    </row>
    <row r="16" spans="1:21" x14ac:dyDescent="0.25">
      <c r="A16" s="15">
        <f>RTD(progId,,BINANCE_DEPTH,$C$14,A$14,$C16)</f>
        <v>7.6309999999999998E-3</v>
      </c>
      <c r="B16" s="15">
        <f>RTD(progId,,BINANCE_DEPTH,$C$14,B$14,$C16)</f>
        <v>8151.99</v>
      </c>
      <c r="C16" s="8">
        <f>C15+1</f>
        <v>1</v>
      </c>
      <c r="D16" s="16">
        <f>RTD(progId,,BINANCE_DEPTH,$C$14,D$14,$C16)</f>
        <v>8160.09</v>
      </c>
      <c r="E16" s="16">
        <f>RTD(progId,,BINANCE_DEPTH,$C$14,E$14,$C16)</f>
        <v>1</v>
      </c>
      <c r="F16" s="1"/>
      <c r="G16" s="1" t="s">
        <v>12</v>
      </c>
      <c r="H16" s="13">
        <f>RTD(progId,,BINACE_TRADE,$G16,H$14)</f>
        <v>53127003</v>
      </c>
      <c r="I16" s="13">
        <f>RTD(progId,,BINACE_TRADE,$G16,I$14)</f>
        <v>8152.02</v>
      </c>
      <c r="J16" s="13">
        <f>RTD(progId,,BINACE_TRADE,$G16,J$14)</f>
        <v>4.1603000000000001E-2</v>
      </c>
      <c r="K16" s="13" t="b">
        <f>RTD(progId,,BINACE_TRADE,$G16,K$14)</f>
        <v>1</v>
      </c>
      <c r="L16" s="28">
        <f>RTD(progId,,BINACE_TRADE,$G16,L$14)</f>
        <v>43311.846355023146</v>
      </c>
      <c r="N16" s="36" t="str">
        <f>RTD(progId,,BINANCE,$G16,N$14)</f>
        <v>BTC</v>
      </c>
      <c r="O16" s="36" t="str">
        <f>RTD(progId,,BINANCE,$G16,O$14)</f>
        <v>8</v>
      </c>
      <c r="P16" s="36" t="b">
        <f>RTD(progId,,BINANCE,$G16,P$14)</f>
        <v>1</v>
      </c>
      <c r="Q16" s="36" t="str">
        <f>RTD(progId,,BINANCE,$G16,Q$14)</f>
        <v>BTCUSDT</v>
      </c>
      <c r="R16" s="36" t="str">
        <f>RTD(progId,,BINANCE,$G16,R$14)</f>
        <v>USDT</v>
      </c>
      <c r="S16" s="36" t="str">
        <f>RTD(progId,,BINANCE,$G16,S$14)</f>
        <v>8</v>
      </c>
      <c r="T16" s="36">
        <f>RTD(progId,,BINANCE,$G16,T$14)</f>
        <v>1</v>
      </c>
      <c r="U16" s="36" t="str">
        <f>RTD(progId,,BINANCE,$G16,U$14)</f>
        <v>[0,6,1,3,5]</v>
      </c>
    </row>
    <row r="17" spans="1:21" x14ac:dyDescent="0.25">
      <c r="A17" s="15">
        <f>RTD(progId,,BINANCE_DEPTH,$C$14,A$14,$C17)</f>
        <v>0.5</v>
      </c>
      <c r="B17" s="15">
        <f>RTD(progId,,BINANCE_DEPTH,$C$14,B$14,$C17)</f>
        <v>8151.79</v>
      </c>
      <c r="C17" s="8">
        <f t="shared" ref="C17:C24" si="0">C16+1</f>
        <v>2</v>
      </c>
      <c r="D17" s="16">
        <f>RTD(progId,,BINANCE_DEPTH,$C$14,D$14,$C17)</f>
        <v>8160.11</v>
      </c>
      <c r="E17" s="16">
        <f>RTD(progId,,BINANCE_DEPTH,$C$14,E$14,$C17)</f>
        <v>0.34868500000000002</v>
      </c>
      <c r="F17" s="1"/>
      <c r="G17" s="1" t="s">
        <v>16</v>
      </c>
      <c r="H17" s="13">
        <f>RTD(progId,,BINACE_TRADE,$G17,H$14)</f>
        <v>8202329</v>
      </c>
      <c r="I17" s="13">
        <f>RTD(progId,,BINACE_TRADE,$G17,I$14)</f>
        <v>82.47</v>
      </c>
      <c r="J17" s="13">
        <f>RTD(progId,,BINACE_TRADE,$G17,J$14)</f>
        <v>1.0522</v>
      </c>
      <c r="K17" s="13" t="b">
        <f>RTD(progId,,BINACE_TRADE,$G17,K$14)</f>
        <v>1</v>
      </c>
      <c r="L17" s="29">
        <f>RTD(progId,,BINACE_TRADE,$G17,L$14)</f>
        <v>43311.846334247683</v>
      </c>
      <c r="N17" s="36" t="str">
        <f>RTD(progId,,BINANCE,$G17,N$14)</f>
        <v>LTC</v>
      </c>
      <c r="O17" s="36" t="str">
        <f>RTD(progId,,BINANCE,$G17,O$14)</f>
        <v>8</v>
      </c>
      <c r="P17" s="36" t="b">
        <f>RTD(progId,,BINANCE,$G17,P$14)</f>
        <v>1</v>
      </c>
      <c r="Q17" s="36" t="str">
        <f>RTD(progId,,BINANCE,$G17,Q$14)</f>
        <v>LTCUSDT</v>
      </c>
      <c r="R17" s="36" t="str">
        <f>RTD(progId,,BINANCE,$G17,R$14)</f>
        <v>USDT</v>
      </c>
      <c r="S17" s="36" t="str">
        <f>RTD(progId,,BINANCE,$G17,S$14)</f>
        <v>8</v>
      </c>
      <c r="T17" s="36">
        <f>RTD(progId,,BINANCE,$G17,T$14)</f>
        <v>1</v>
      </c>
      <c r="U17" s="36" t="str">
        <f>RTD(progId,,BINANCE,$G17,U$14)</f>
        <v>[0,6,1,3,5]</v>
      </c>
    </row>
    <row r="18" spans="1:21" x14ac:dyDescent="0.25">
      <c r="A18" s="15">
        <f>RTD(progId,,BINANCE_DEPTH,$C$14,A$14,$C18)</f>
        <v>3.4143300000000001</v>
      </c>
      <c r="B18" s="15">
        <f>RTD(progId,,BINANCE_DEPTH,$C$14,B$14,$C18)</f>
        <v>8150.55</v>
      </c>
      <c r="C18" s="8">
        <f t="shared" si="0"/>
        <v>3</v>
      </c>
      <c r="D18" s="16">
        <f>RTD(progId,,BINANCE_DEPTH,$C$14,D$14,$C18)</f>
        <v>8160.21</v>
      </c>
      <c r="E18" s="16">
        <f>RTD(progId,,BINANCE_DEPTH,$C$14,E$14,$C18)</f>
        <v>1.6038E-2</v>
      </c>
      <c r="F18" s="1"/>
      <c r="G18" s="1" t="s">
        <v>26</v>
      </c>
      <c r="H18" s="13">
        <f>RTD(progId,,BINACE_TRADE,$G18,H$14)</f>
        <v>1939683</v>
      </c>
      <c r="I18" s="13">
        <f>RTD(progId,,BINACE_TRADE,$G18,I$14)</f>
        <v>0.44630999999999998</v>
      </c>
      <c r="J18" s="13">
        <f>RTD(progId,,BINACE_TRADE,$G18,J$14)</f>
        <v>4787.5</v>
      </c>
      <c r="K18" s="13" t="b">
        <f>RTD(progId,,BINACE_TRADE,$G18,K$14)</f>
        <v>0</v>
      </c>
      <c r="L18" s="29">
        <f>RTD(progId,,BINACE_TRADE,$G18,L$14)</f>
        <v>43311.84629065972</v>
      </c>
      <c r="N18" s="36" t="str">
        <f>RTD(progId,,BINANCE,$G18,N$14)</f>
        <v>XRP</v>
      </c>
      <c r="O18" s="36" t="str">
        <f>RTD(progId,,BINANCE,$G18,O$14)</f>
        <v>8</v>
      </c>
      <c r="P18" s="36" t="b">
        <f>RTD(progId,,BINANCE,$G18,P$14)</f>
        <v>1</v>
      </c>
      <c r="Q18" s="36" t="str">
        <f>RTD(progId,,BINANCE,$G18,Q$14)</f>
        <v>XRPUSDT</v>
      </c>
      <c r="R18" s="36" t="str">
        <f>RTD(progId,,BINANCE,$G18,R$14)</f>
        <v>USDT</v>
      </c>
      <c r="S18" s="36" t="str">
        <f>RTD(progId,,BINANCE,$G18,S$14)</f>
        <v>8</v>
      </c>
      <c r="T18" s="36">
        <f>RTD(progId,,BINANCE,$G18,T$14)</f>
        <v>1</v>
      </c>
      <c r="U18" s="36" t="str">
        <f>RTD(progId,,BINANCE,$G18,U$14)</f>
        <v>[0,6,1,3,5]</v>
      </c>
    </row>
    <row r="19" spans="1:21" x14ac:dyDescent="0.25">
      <c r="A19" s="15">
        <f>RTD(progId,,BINANCE_DEPTH,$C$14,A$14,$C19)</f>
        <v>6.1339999999999997E-3</v>
      </c>
      <c r="B19" s="15">
        <f>RTD(progId,,BINANCE_DEPTH,$C$14,B$14,$C19)</f>
        <v>8150.5</v>
      </c>
      <c r="C19" s="8">
        <f t="shared" si="0"/>
        <v>4</v>
      </c>
      <c r="D19" s="16">
        <f>RTD(progId,,BINANCE_DEPTH,$C$14,D$14,$C19)</f>
        <v>8160.23</v>
      </c>
      <c r="E19" s="16">
        <f>RTD(progId,,BINANCE_DEPTH,$C$14,E$14,$C19)</f>
        <v>0.310498</v>
      </c>
      <c r="F19" s="1"/>
      <c r="G19" s="1" t="s">
        <v>27</v>
      </c>
      <c r="H19" s="13">
        <f>RTD(progId,,BINACE_TRADE,$G19,H$14)</f>
        <v>15655775</v>
      </c>
      <c r="I19" s="13">
        <f>RTD(progId,,BINACE_TRADE,$G19,I$14)</f>
        <v>3.9329999999999999E-3</v>
      </c>
      <c r="J19" s="13">
        <f>RTD(progId,,BINACE_TRADE,$G19,J$14)</f>
        <v>0.54</v>
      </c>
      <c r="K19" s="13" t="b">
        <f>RTD(progId,,BINACE_TRADE,$G19,K$14)</f>
        <v>1</v>
      </c>
      <c r="L19" s="29">
        <f>RTD(progId,,BINACE_TRADE,$G19,L$14)</f>
        <v>43311.846354965281</v>
      </c>
      <c r="N19" s="36" t="str">
        <f>RTD(progId,,BINANCE,$G19,N$14)</f>
        <v>NEO</v>
      </c>
      <c r="O19" s="36" t="str">
        <f>RTD(progId,,BINANCE,$G19,O$14)</f>
        <v>8</v>
      </c>
      <c r="P19" s="36" t="b">
        <f>RTD(progId,,BINANCE,$G19,P$14)</f>
        <v>1</v>
      </c>
      <c r="Q19" s="36" t="str">
        <f>RTD(progId,,BINANCE,$G19,Q$14)</f>
        <v>NEOBTC</v>
      </c>
      <c r="R19" s="36" t="str">
        <f>RTD(progId,,BINANCE,$G19,R$14)</f>
        <v>BTC</v>
      </c>
      <c r="S19" s="36" t="str">
        <f>RTD(progId,,BINANCE,$G19,S$14)</f>
        <v>8</v>
      </c>
      <c r="T19" s="36">
        <f>RTD(progId,,BINANCE,$G19,T$14)</f>
        <v>1</v>
      </c>
      <c r="U19" s="36" t="str">
        <f>RTD(progId,,BINANCE,$G19,U$14)</f>
        <v>[0,6,1,3,5]</v>
      </c>
    </row>
    <row r="20" spans="1:21" x14ac:dyDescent="0.25">
      <c r="A20" s="15">
        <f>RTD(progId,,BINANCE_DEPTH,$C$14,A$14,$C20)</f>
        <v>6.7230259999999999</v>
      </c>
      <c r="B20" s="15">
        <f>RTD(progId,,BINANCE_DEPTH,$C$14,B$14,$C20)</f>
        <v>8150</v>
      </c>
      <c r="C20" s="8">
        <f t="shared" si="0"/>
        <v>5</v>
      </c>
      <c r="D20" s="16">
        <f>RTD(progId,,BINANCE_DEPTH,$C$14,D$14,$C20)</f>
        <v>8160.76</v>
      </c>
      <c r="E20" s="16">
        <f>RTD(progId,,BINANCE_DEPTH,$C$14,E$14,$C20)</f>
        <v>0.19</v>
      </c>
      <c r="F20" s="1"/>
      <c r="G20" s="1" t="s">
        <v>28</v>
      </c>
      <c r="H20" s="13" t="str">
        <f>RTD(progId,,BINACE_TRADE,$G20,H$14)</f>
        <v>&lt;?&gt;</v>
      </c>
      <c r="I20" s="13" t="str">
        <f>RTD(progId,,BINACE_TRADE,$G20,I$14)</f>
        <v>&lt;?&gt;</v>
      </c>
      <c r="J20" s="13" t="str">
        <f>RTD(progId,,BINACE_TRADE,$G20,J$14)</f>
        <v>&lt;?&gt;</v>
      </c>
      <c r="K20" s="13" t="str">
        <f>RTD(progId,,BINACE_TRADE,$G20,K$14)</f>
        <v>&lt;?&gt;</v>
      </c>
      <c r="L20" s="29" t="str">
        <f>RTD(progId,,BINACE_TRADE,$G20,L$14)</f>
        <v>&lt;?&gt;</v>
      </c>
      <c r="N20" s="36" t="str">
        <f>RTD(progId,,BINANCE,$G20,N$14)</f>
        <v>XRP</v>
      </c>
      <c r="O20" s="36" t="str">
        <f>RTD(progId,,BINANCE,$G20,O$14)</f>
        <v>8</v>
      </c>
      <c r="P20" s="36" t="b">
        <f>RTD(progId,,BINANCE,$G20,P$14)</f>
        <v>1</v>
      </c>
      <c r="Q20" s="36" t="str">
        <f>RTD(progId,,BINANCE,$G20,Q$14)</f>
        <v>XRPBTC</v>
      </c>
      <c r="R20" s="36" t="str">
        <f>RTD(progId,,BINANCE,$G20,R$14)</f>
        <v>BTC</v>
      </c>
      <c r="S20" s="36" t="str">
        <f>RTD(progId,,BINANCE,$G20,S$14)</f>
        <v>8</v>
      </c>
      <c r="T20" s="36">
        <f>RTD(progId,,BINANCE,$G20,T$14)</f>
        <v>1</v>
      </c>
      <c r="U20" s="36" t="str">
        <f>RTD(progId,,BINANCE,$G20,U$14)</f>
        <v>[0,6,1,3,5]</v>
      </c>
    </row>
    <row r="21" spans="1:21" x14ac:dyDescent="0.25">
      <c r="A21" s="15">
        <f>RTD(progId,,BINANCE_DEPTH,$C$14,A$14,$C21)</f>
        <v>0.99</v>
      </c>
      <c r="B21" s="15">
        <f>RTD(progId,,BINANCE_DEPTH,$C$14,B$14,$C21)</f>
        <v>8149.92</v>
      </c>
      <c r="C21" s="8">
        <f t="shared" si="0"/>
        <v>6</v>
      </c>
      <c r="D21" s="16">
        <f>RTD(progId,,BINANCE_DEPTH,$C$14,D$14,$C21)</f>
        <v>8161.99</v>
      </c>
      <c r="E21" s="16">
        <f>RTD(progId,,BINANCE_DEPTH,$C$14,E$14,$C21)</f>
        <v>0.35439999999999999</v>
      </c>
      <c r="F21" s="1"/>
      <c r="G21" s="1" t="s">
        <v>29</v>
      </c>
      <c r="H21" s="13">
        <f>RTD(progId,,BINACE_TRADE,$G21,H$14)</f>
        <v>19966248</v>
      </c>
      <c r="I21" s="13">
        <f>RTD(progId,,BINACE_TRADE,$G21,I$14)</f>
        <v>4.4399999999999998E-6</v>
      </c>
      <c r="J21" s="13">
        <f>RTD(progId,,BINACE_TRADE,$G21,J$14)</f>
        <v>10</v>
      </c>
      <c r="K21" s="13" t="b">
        <f>RTD(progId,,BINACE_TRADE,$G21,K$14)</f>
        <v>0</v>
      </c>
      <c r="L21" s="29">
        <f>RTD(progId,,BINACE_TRADE,$G21,L$14)</f>
        <v>43311.84632384259</v>
      </c>
      <c r="N21" s="36" t="str">
        <f>RTD(progId,,BINANCE,$G21,N$14)</f>
        <v>TRX</v>
      </c>
      <c r="O21" s="36" t="str">
        <f>RTD(progId,,BINANCE,$G21,O$14)</f>
        <v>8</v>
      </c>
      <c r="P21" s="36" t="b">
        <f>RTD(progId,,BINANCE,$G21,P$14)</f>
        <v>1</v>
      </c>
      <c r="Q21" s="36" t="str">
        <f>RTD(progId,,BINANCE,$G21,Q$14)</f>
        <v>TRXBTC</v>
      </c>
      <c r="R21" s="36" t="str">
        <f>RTD(progId,,BINANCE,$G21,R$14)</f>
        <v>BTC</v>
      </c>
      <c r="S21" s="36" t="str">
        <f>RTD(progId,,BINANCE,$G21,S$14)</f>
        <v>8</v>
      </c>
      <c r="T21" s="36">
        <f>RTD(progId,,BINANCE,$G21,T$14)</f>
        <v>1</v>
      </c>
      <c r="U21" s="36" t="str">
        <f>RTD(progId,,BINANCE,$G21,U$14)</f>
        <v>[0,6,1,3,5]</v>
      </c>
    </row>
    <row r="22" spans="1:21" s="1" customFormat="1" x14ac:dyDescent="0.25">
      <c r="A22" s="15">
        <f>RTD(progId,,BINANCE_DEPTH,$C$14,A$14,$C22)</f>
        <v>0.231682</v>
      </c>
      <c r="B22" s="15">
        <f>RTD(progId,,BINANCE_DEPTH,$C$14,B$14,$C22)</f>
        <v>8148.8</v>
      </c>
      <c r="C22" s="8">
        <f t="shared" si="0"/>
        <v>7</v>
      </c>
      <c r="D22" s="16">
        <f>RTD(progId,,BINANCE_DEPTH,$C$14,D$14,$C22)</f>
        <v>8162</v>
      </c>
      <c r="E22" s="16">
        <f>RTD(progId,,BINANCE_DEPTH,$C$14,E$14,$C22)</f>
        <v>0.21632699999999999</v>
      </c>
    </row>
    <row r="23" spans="1:21" s="1" customFormat="1" x14ac:dyDescent="0.25">
      <c r="A23" s="15">
        <f>RTD(progId,,BINANCE_DEPTH,$C$14,A$14,$C23)</f>
        <v>0.5</v>
      </c>
      <c r="B23" s="15">
        <f>RTD(progId,,BINANCE_DEPTH,$C$14,B$14,$C23)</f>
        <v>8147.78</v>
      </c>
      <c r="C23" s="8">
        <f t="shared" si="0"/>
        <v>8</v>
      </c>
      <c r="D23" s="16">
        <f>RTD(progId,,BINANCE_DEPTH,$C$14,D$14,$C23)</f>
        <v>8162.46</v>
      </c>
      <c r="E23" s="16">
        <f>RTD(progId,,BINANCE_DEPTH,$C$14,E$14,$C23)</f>
        <v>0.5</v>
      </c>
      <c r="G23" s="34" t="s">
        <v>55</v>
      </c>
      <c r="H23" s="34"/>
      <c r="J23" s="1" t="s">
        <v>59</v>
      </c>
      <c r="K23" s="1">
        <v>3</v>
      </c>
    </row>
    <row r="24" spans="1:21" s="1" customFormat="1" ht="15.75" thickBot="1" x14ac:dyDescent="0.3">
      <c r="A24" s="31">
        <f>RTD(progId,,BINANCE_DEPTH,$C$14,A$14,$C24)</f>
        <v>0.77</v>
      </c>
      <c r="B24" s="31">
        <f>RTD(progId,,BINANCE_DEPTH,$C$14,B$14,$C24)</f>
        <v>8147.56</v>
      </c>
      <c r="C24" s="32">
        <f t="shared" si="0"/>
        <v>9</v>
      </c>
      <c r="D24" s="33">
        <f>RTD(progId,,BINANCE_DEPTH,$C$14,D$14,$C24)</f>
        <v>8164.28</v>
      </c>
      <c r="E24" s="33">
        <f>RTD(progId,,BINANCE_DEPTH,$C$14,E$14,$C24)</f>
        <v>0.1012</v>
      </c>
      <c r="G24" s="35" t="str">
        <f>RTD(progId,,BINANCE_HISTORY,J23,"a,b,c",10)</f>
        <v>Invalid API-key, IP, or permissions for action.</v>
      </c>
      <c r="H24"/>
    </row>
    <row r="25" spans="1:21" ht="15.75" thickTop="1" x14ac:dyDescent="0.25">
      <c r="A25" s="11">
        <f>SUM(Table3[BID_DEPTH_SIZE])</f>
        <v>13.936404999999999</v>
      </c>
      <c r="B25" s="14">
        <f>SUMPRODUCT(Table3[BID_DEPTH_SIZE],Table3[BID_DEPTH])</f>
        <v>113582.74894182998</v>
      </c>
      <c r="C25" s="39">
        <f>B25-D25</f>
        <v>83619.399682839983</v>
      </c>
      <c r="D25" s="14">
        <f>SUMPRODUCT(Table3[ASK_DEPTH_SIZE],Table3[ASK_DEPTH])</f>
        <v>29963.349258989998</v>
      </c>
      <c r="E25" s="12">
        <f>SUM(Table3[ASK_DEPTH_SIZE])</f>
        <v>3.6715870000000002</v>
      </c>
      <c r="F25" s="9"/>
      <c r="H25" s="1"/>
      <c r="I25" s="4"/>
      <c r="J25" s="5"/>
      <c r="K25" s="5"/>
    </row>
    <row r="26" spans="1:21" s="1" customFormat="1" x14ac:dyDescent="0.25">
      <c r="B26" s="30">
        <f>B15-B24</f>
        <v>4.4600000000000364</v>
      </c>
      <c r="C26" s="8" t="s">
        <v>57</v>
      </c>
      <c r="D26" s="30">
        <f>D15-D24</f>
        <v>-4.1999999999998181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7" t="s">
        <v>37</v>
      </c>
      <c r="B28" s="27"/>
      <c r="C28" s="1" t="s">
        <v>58</v>
      </c>
      <c r="D28" s="27">
        <v>5</v>
      </c>
      <c r="F28" s="1"/>
      <c r="G28"/>
      <c r="K28"/>
    </row>
    <row r="29" spans="1:21" x14ac:dyDescent="0.25">
      <c r="A29" s="17" t="s">
        <v>38</v>
      </c>
      <c r="B29" t="s">
        <v>10</v>
      </c>
      <c r="C29" s="1" t="s">
        <v>9</v>
      </c>
      <c r="D29" s="1" t="s">
        <v>8</v>
      </c>
      <c r="E29" s="1" t="s">
        <v>25</v>
      </c>
      <c r="F29" t="s">
        <v>39</v>
      </c>
      <c r="G29" t="s">
        <v>40</v>
      </c>
      <c r="H29" t="s">
        <v>41</v>
      </c>
      <c r="I29" t="s">
        <v>31</v>
      </c>
      <c r="J29" t="s">
        <v>18</v>
      </c>
      <c r="K29" t="s">
        <v>44</v>
      </c>
      <c r="L29" t="s">
        <v>45</v>
      </c>
      <c r="M29" t="s">
        <v>42</v>
      </c>
      <c r="N29" t="s">
        <v>14</v>
      </c>
      <c r="O29" t="s">
        <v>43</v>
      </c>
      <c r="P29" t="s">
        <v>46</v>
      </c>
      <c r="Q29" t="s">
        <v>47</v>
      </c>
    </row>
    <row r="30" spans="1:21" x14ac:dyDescent="0.25">
      <c r="A30" s="19" t="s">
        <v>11</v>
      </c>
      <c r="B30" s="13">
        <f>RTD(progId,,BINANCE_CANDLE,$A30,B$29,$D$28)</f>
        <v>456.19</v>
      </c>
      <c r="C30" s="13">
        <f>RTD(progId,,BINANCE_CANDLE,$A30,C$29,$D$28)</f>
        <v>457.02</v>
      </c>
      <c r="D30" s="13">
        <f>RTD(progId,,BINANCE_CANDLE,$A30,D$29,$D$28)</f>
        <v>454.1</v>
      </c>
      <c r="E30" s="13">
        <f>RTD(progId,,BINANCE_CANDLE,$A30,E$29,$D$28)</f>
        <v>456.29</v>
      </c>
      <c r="F30" s="22">
        <f>RTD(progId,,BINANCE_CANDLE,$A30,F$29,$D$28)</f>
        <v>43311.833333333336</v>
      </c>
      <c r="G30" s="22">
        <f>RTD(progId,,BINANCE_CANDLE,$A30,G$29,$D$28)</f>
        <v>43311.874999988424</v>
      </c>
      <c r="H30" s="13" t="b">
        <f>RTD(progId,,BINANCE_CANDLE,$A30,H$29,$D$28)</f>
        <v>0</v>
      </c>
      <c r="I30" s="24">
        <f>RTD(progId,,BINANCE_CANDLE,$A30,I$29,$D$28)</f>
        <v>896475.9274096</v>
      </c>
      <c r="J30" s="24">
        <f>RTD(progId,,BINANCE_CANDLE,$A30,J$29,$D$28)</f>
        <v>1966.45597</v>
      </c>
      <c r="K30" s="24">
        <f>RTD(progId,,BINANCE_CANDLE,$A30,K$29,$D$28)</f>
        <v>1061.29333</v>
      </c>
      <c r="L30" s="24">
        <f>RTD(progId,,BINANCE_CANDLE,$A30,L$29,$D$28)</f>
        <v>484055.28109459998</v>
      </c>
      <c r="M30" s="13" t="str">
        <f>RTD(progId,,BINANCE_CANDLE,$A30,M$29,$D$28)</f>
        <v>OneHour</v>
      </c>
      <c r="N30" s="24">
        <f>RTD(progId,,BINANCE_CANDLE,$A30,N$29,$D$28)</f>
        <v>1121</v>
      </c>
      <c r="O30" s="23">
        <f>RTD(progId,,BINANCE_CANDLE,$A30,O$29,$D$28)</f>
        <v>43311.846317685187</v>
      </c>
      <c r="P30" s="13">
        <f>RTD(progId,,BINANCE_CANDLE,$A30,P$29,$D$28)</f>
        <v>33093343</v>
      </c>
      <c r="Q30" s="13">
        <f>RTD(progId,,BINANCE_CANDLE,$A30,Q$29,$D$28)</f>
        <v>33094463</v>
      </c>
    </row>
    <row r="31" spans="1:21" x14ac:dyDescent="0.25">
      <c r="A31" s="20" t="s">
        <v>12</v>
      </c>
      <c r="B31" s="13">
        <f>RTD(progId,,BINANCE_CANDLE,$A31,B$29,$D$28)</f>
        <v>8171.4</v>
      </c>
      <c r="C31" s="13">
        <f>RTD(progId,,BINANCE_CANDLE,$A31,C$29,$D$28)</f>
        <v>8180</v>
      </c>
      <c r="D31" s="13">
        <f>RTD(progId,,BINANCE_CANDLE,$A31,D$29,$D$28)</f>
        <v>8130.32</v>
      </c>
      <c r="E31" s="13">
        <f>RTD(progId,,BINANCE_CANDLE,$A31,E$29,$D$28)</f>
        <v>8152.02</v>
      </c>
      <c r="F31" s="22">
        <f>RTD(progId,,BINANCE_CANDLE,$A31,F$29,$D$28)</f>
        <v>43311.833333333336</v>
      </c>
      <c r="G31" s="22">
        <f>RTD(progId,,BINANCE_CANDLE,$A31,G$29,$D$28)</f>
        <v>43311.874999988424</v>
      </c>
      <c r="H31" s="13" t="b">
        <f>RTD(progId,,BINANCE_CANDLE,$A31,H$29,$D$28)</f>
        <v>0</v>
      </c>
      <c r="I31" s="24">
        <f>RTD(progId,,BINANCE_CANDLE,$A31,I$29,$D$28)</f>
        <v>3169220.3606163301</v>
      </c>
      <c r="J31" s="24">
        <f>RTD(progId,,BINANCE_CANDLE,$A31,J$29,$D$28)</f>
        <v>388.666763</v>
      </c>
      <c r="K31" s="24">
        <f>RTD(progId,,BINANCE_CANDLE,$A31,K$29,$D$28)</f>
        <v>194.972328</v>
      </c>
      <c r="L31" s="24">
        <f>RTD(progId,,BINANCE_CANDLE,$A31,L$29,$D$28)</f>
        <v>1590078.60588646</v>
      </c>
      <c r="M31" s="13" t="str">
        <f>RTD(progId,,BINANCE_CANDLE,$A31,M$29,$D$28)</f>
        <v>OneHour</v>
      </c>
      <c r="N31" s="24">
        <f>RTD(progId,,BINANCE_CANDLE,$A31,N$29,$D$28)</f>
        <v>1959</v>
      </c>
      <c r="O31" s="23">
        <f>RTD(progId,,BINANCE_CANDLE,$A31,O$29,$D$28)</f>
        <v>43311.84634556713</v>
      </c>
      <c r="P31" s="26">
        <f>RTD(progId,,BINANCE_CANDLE,$A31,P$29,$D$28)</f>
        <v>60063222</v>
      </c>
      <c r="Q31" s="26">
        <f>RTD(progId,,BINANCE_CANDLE,$A31,Q$29,$D$28)</f>
        <v>60065180</v>
      </c>
    </row>
    <row r="32" spans="1:21" x14ac:dyDescent="0.25">
      <c r="A32" s="21" t="s">
        <v>29</v>
      </c>
      <c r="B32" s="18">
        <f>RTD(progId,,BINANCE_CANDLE,$A32,B$29,$D$28)</f>
        <v>4.4399999999999998E-6</v>
      </c>
      <c r="C32" s="18">
        <f>RTD(progId,,BINANCE_CANDLE,$A32,C$29,$D$28)</f>
        <v>4.4599999999999996E-6</v>
      </c>
      <c r="D32" s="18">
        <f>RTD(progId,,BINANCE_CANDLE,$A32,D$29,$D$28)</f>
        <v>4.4299999999999999E-6</v>
      </c>
      <c r="E32" s="18">
        <f>RTD(progId,,BINANCE_CANDLE,$A32,E$29,$D$28)</f>
        <v>4.4399999999999998E-6</v>
      </c>
      <c r="F32" s="22">
        <f>RTD(progId,,BINANCE_CANDLE,$A32,F$29,$D$28)</f>
        <v>43311.833333333336</v>
      </c>
      <c r="G32" s="22">
        <f>RTD(progId,,BINANCE_CANDLE,$A32,G$29,$D$28)</f>
        <v>43311.874999988424</v>
      </c>
      <c r="H32" s="18" t="b">
        <f>RTD(progId,,BINANCE_CANDLE,$A32,H$29,$D$28)</f>
        <v>0</v>
      </c>
      <c r="I32" s="24">
        <f>RTD(progId,,BINANCE_CANDLE,$A32,I$29,$D$28)</f>
        <v>6.2586106099999999</v>
      </c>
      <c r="J32" s="24">
        <f>RTD(progId,,BINANCE_CANDLE,$A32,J$29,$D$28)</f>
        <v>1409501</v>
      </c>
      <c r="K32" s="24">
        <f>RTD(progId,,BINANCE_CANDLE,$A32,K$29,$D$28)</f>
        <v>445703</v>
      </c>
      <c r="L32" s="24">
        <f>RTD(progId,,BINANCE_CANDLE,$A32,L$29,$D$28)</f>
        <v>1.9841261400000001</v>
      </c>
      <c r="M32" s="18" t="str">
        <f>RTD(progId,,BINANCE_CANDLE,$A32,M$29,$D$28)</f>
        <v>OneHour</v>
      </c>
      <c r="N32" s="25">
        <f>RTD(progId,,BINANCE_CANDLE,$A32,N$29,$D$28)</f>
        <v>240</v>
      </c>
      <c r="O32" s="23">
        <f>RTD(progId,,BINANCE_CANDLE,$A32,O$29,$D$28)</f>
        <v>43311.846323900463</v>
      </c>
      <c r="P32" s="26">
        <f>RTD(progId,,BINANCE_CANDLE,$A32,P$29,$D$28)</f>
        <v>32002919</v>
      </c>
      <c r="Q32" s="26">
        <f>RTD(progId,,BINANCE_CANDLE,$A32,Q$29,$D$28)</f>
        <v>32003158</v>
      </c>
    </row>
    <row r="33" spans="1:17" x14ac:dyDescent="0.25">
      <c r="I33" s="4"/>
      <c r="J33" s="5"/>
      <c r="K33" s="5"/>
    </row>
    <row r="34" spans="1:17" s="1" customFormat="1" x14ac:dyDescent="0.25">
      <c r="A34" s="27" t="s">
        <v>37</v>
      </c>
      <c r="B34" s="27"/>
      <c r="C34" s="1" t="s">
        <v>74</v>
      </c>
      <c r="D34" s="27">
        <v>0</v>
      </c>
    </row>
    <row r="35" spans="1:17" s="1" customFormat="1" x14ac:dyDescent="0.25">
      <c r="A35" s="17" t="s">
        <v>38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39</v>
      </c>
      <c r="G35" s="1" t="s">
        <v>40</v>
      </c>
      <c r="H35" s="1" t="s">
        <v>41</v>
      </c>
      <c r="I35" s="1" t="s">
        <v>31</v>
      </c>
      <c r="J35" s="1" t="s">
        <v>18</v>
      </c>
      <c r="K35" s="1" t="s">
        <v>44</v>
      </c>
      <c r="L35" s="1" t="s">
        <v>45</v>
      </c>
      <c r="M35" s="1" t="s">
        <v>42</v>
      </c>
      <c r="N35" s="1" t="s">
        <v>14</v>
      </c>
      <c r="O35" s="1" t="s">
        <v>43</v>
      </c>
      <c r="P35" s="1" t="s">
        <v>46</v>
      </c>
      <c r="Q35" s="1" t="s">
        <v>47</v>
      </c>
    </row>
    <row r="36" spans="1:17" s="1" customFormat="1" x14ac:dyDescent="0.25">
      <c r="A36" s="19" t="s">
        <v>11</v>
      </c>
      <c r="B36" s="13">
        <f>RTD(progId,,BINANCE_CANDLE,$A36,B$35,$D$34)</f>
        <v>456.31</v>
      </c>
      <c r="C36" s="13">
        <f>RTD(progId,,BINANCE_CANDLE,$A36,C$35,$D$34)</f>
        <v>456.39</v>
      </c>
      <c r="D36" s="13">
        <f>RTD(progId,,BINANCE_CANDLE,$A36,D$35,$D$34)</f>
        <v>456.29</v>
      </c>
      <c r="E36" s="13">
        <f>RTD(progId,,BINANCE_CANDLE,$A36,E$35,$D$34)</f>
        <v>456.29</v>
      </c>
      <c r="F36" s="22">
        <f>RTD(progId,,BINANCE_CANDLE,$A36,F$35,$D$34)</f>
        <v>43311.845833333333</v>
      </c>
      <c r="G36" s="22">
        <f>RTD(progId,,BINANCE_CANDLE,$A36,G$35,$D$34)</f>
        <v>43311.846527766204</v>
      </c>
      <c r="H36" s="13" t="b">
        <f>RTD(progId,,BINANCE_CANDLE,$A36,H$35,$D$34)</f>
        <v>0</v>
      </c>
      <c r="I36" s="24">
        <f>RTD(progId,,BINANCE_CANDLE,$A36,I$35,$D$34)</f>
        <v>5649.5433349000004</v>
      </c>
      <c r="J36" s="24">
        <f>RTD(progId,,BINANCE_CANDLE,$A36,J$35,$D$34)</f>
        <v>12.380129999999999</v>
      </c>
      <c r="K36" s="24">
        <f>RTD(progId,,BINANCE_CANDLE,$A36,K$35,$D$34)</f>
        <v>6.8019699999999998</v>
      </c>
      <c r="L36" s="24">
        <f>RTD(progId,,BINANCE_CANDLE,$A36,L$35,$D$34)</f>
        <v>3104.2154962</v>
      </c>
      <c r="M36" s="13" t="str">
        <f>RTD(progId,,BINANCE_CANDLE,$A36,M$35,$D$34)</f>
        <v>OneMinute</v>
      </c>
      <c r="N36" s="24">
        <f>RTD(progId,,BINANCE_CANDLE,$A36,N$35,$D$34)</f>
        <v>21</v>
      </c>
      <c r="O36" s="23">
        <f>RTD(progId,,BINANCE_CANDLE,$A36,O$35,$D$34)</f>
        <v>43311.846317685187</v>
      </c>
      <c r="P36" s="13">
        <f>RTD(progId,,BINANCE_CANDLE,$A36,P$35,$D$34)</f>
        <v>33094443</v>
      </c>
      <c r="Q36" s="13">
        <f>RTD(progId,,BINANCE_CANDLE,$A36,Q$35,$D$34)</f>
        <v>33094463</v>
      </c>
    </row>
    <row r="37" spans="1:17" s="1" customFormat="1" x14ac:dyDescent="0.25">
      <c r="A37" s="20" t="s">
        <v>12</v>
      </c>
      <c r="B37" s="13">
        <f>RTD(progId,,BINANCE_CANDLE,$A37,B$35,$D$34)</f>
        <v>8153.35</v>
      </c>
      <c r="C37" s="13">
        <f>RTD(progId,,BINANCE_CANDLE,$A37,C$35,$D$34)</f>
        <v>8160.23</v>
      </c>
      <c r="D37" s="13">
        <f>RTD(progId,,BINANCE_CANDLE,$A37,D$35,$D$34)</f>
        <v>8150.55</v>
      </c>
      <c r="E37" s="13">
        <f>RTD(progId,,BINANCE_CANDLE,$A37,E$35,$D$34)</f>
        <v>8152.02</v>
      </c>
      <c r="F37" s="22">
        <f>RTD(progId,,BINANCE_CANDLE,$A37,F$35,$D$34)</f>
        <v>43311.845833333333</v>
      </c>
      <c r="G37" s="22">
        <f>RTD(progId,,BINANCE_CANDLE,$A37,G$35,$D$34)</f>
        <v>43311.846527766204</v>
      </c>
      <c r="H37" s="13" t="b">
        <f>RTD(progId,,BINANCE_CANDLE,$A37,H$35,$D$34)</f>
        <v>0</v>
      </c>
      <c r="I37" s="24">
        <f>RTD(progId,,BINANCE_CANDLE,$A37,I$35,$D$34)</f>
        <v>30346.96819467</v>
      </c>
      <c r="J37" s="24">
        <f>RTD(progId,,BINANCE_CANDLE,$A37,J$35,$D$34)</f>
        <v>3.721597</v>
      </c>
      <c r="K37" s="24">
        <f>RTD(progId,,BINANCE_CANDLE,$A37,K$35,$D$34)</f>
        <v>1.619294</v>
      </c>
      <c r="L37" s="24">
        <f>RTD(progId,,BINANCE_CANDLE,$A37,L$35,$D$34)</f>
        <v>13210.08758555</v>
      </c>
      <c r="M37" s="13" t="str">
        <f>RTD(progId,,BINANCE_CANDLE,$A37,M$35,$D$34)</f>
        <v>OneMinute</v>
      </c>
      <c r="N37" s="24">
        <f>RTD(progId,,BINANCE_CANDLE,$A37,N$35,$D$34)</f>
        <v>35</v>
      </c>
      <c r="O37" s="23">
        <f>RTD(progId,,BINANCE_CANDLE,$A37,O$35,$D$34)</f>
        <v>43311.846345601851</v>
      </c>
      <c r="P37" s="26">
        <f>RTD(progId,,BINANCE_CANDLE,$A37,P$35,$D$34)</f>
        <v>60065146</v>
      </c>
      <c r="Q37" s="26">
        <f>RTD(progId,,BINANCE_CANDLE,$A37,Q$35,$D$34)</f>
        <v>60065180</v>
      </c>
    </row>
    <row r="38" spans="1:17" s="1" customFormat="1" x14ac:dyDescent="0.25">
      <c r="A38" s="21" t="s">
        <v>29</v>
      </c>
      <c r="B38" s="18">
        <f>RTD(progId,,BINANCE_CANDLE,$A38,B$35,$D$34)</f>
        <v>4.4299999999999999E-6</v>
      </c>
      <c r="C38" s="18">
        <f>RTD(progId,,BINANCE_CANDLE,$A38,C$35,$D$34)</f>
        <v>4.4399999999999998E-6</v>
      </c>
      <c r="D38" s="18">
        <f>RTD(progId,,BINANCE_CANDLE,$A38,D$35,$D$34)</f>
        <v>4.4299999999999999E-6</v>
      </c>
      <c r="E38" s="18">
        <f>RTD(progId,,BINANCE_CANDLE,$A38,E$35,$D$34)</f>
        <v>4.4399999999999998E-6</v>
      </c>
      <c r="F38" s="22">
        <f>RTD(progId,,BINANCE_CANDLE,$A38,F$35,$D$34)</f>
        <v>43311.845833333333</v>
      </c>
      <c r="G38" s="22">
        <f>RTD(progId,,BINANCE_CANDLE,$A38,G$35,$D$34)</f>
        <v>43311.846527766204</v>
      </c>
      <c r="H38" s="18" t="b">
        <f>RTD(progId,,BINANCE_CANDLE,$A38,H$35,$D$34)</f>
        <v>0</v>
      </c>
      <c r="I38" s="24">
        <f>RTD(progId,,BINANCE_CANDLE,$A38,I$35,$D$34)</f>
        <v>6.7387999999999997E-4</v>
      </c>
      <c r="J38" s="24">
        <f>RTD(progId,,BINANCE_CANDLE,$A38,J$35,$D$34)</f>
        <v>152</v>
      </c>
      <c r="K38" s="24">
        <f>RTD(progId,,BINANCE_CANDLE,$A38,K$35,$D$34)</f>
        <v>52</v>
      </c>
      <c r="L38" s="24">
        <f>RTD(progId,,BINANCE_CANDLE,$A38,L$35,$D$34)</f>
        <v>2.3088000000000001E-4</v>
      </c>
      <c r="M38" s="18" t="str">
        <f>RTD(progId,,BINANCE_CANDLE,$A38,M$35,$D$34)</f>
        <v>OneMinute</v>
      </c>
      <c r="N38" s="25">
        <f>RTD(progId,,BINANCE_CANDLE,$A38,N$35,$D$34)</f>
        <v>3</v>
      </c>
      <c r="O38" s="23">
        <f>RTD(progId,,BINANCE_CANDLE,$A38,O$35,$D$34)</f>
        <v>43311.846323900463</v>
      </c>
      <c r="P38" s="26">
        <f>RTD(progId,,BINANCE_CANDLE,$A38,P$35,$D$34)</f>
        <v>32003156</v>
      </c>
      <c r="Q38" s="26">
        <f>RTD(progId,,BINANCE_CANDLE,$A38,Q$35,$D$34)</f>
        <v>32003158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1C9A-4FAC-4C2B-AE89-B53B8B786938}">
  <dimension ref="A1"/>
  <sheetViews>
    <sheetView workbookViewId="0"/>
  </sheetViews>
  <sheetFormatPr defaultRowHeight="15" x14ac:dyDescent="0.25"/>
  <sheetData>
    <row r="1" spans="1:1" x14ac:dyDescent="0.25">
      <c r="A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5">
      <c r="A3" s="1" t="s">
        <v>5</v>
      </c>
      <c r="B3" s="2">
        <f>RTD(progId,,GDAX,$A3,B$2)</f>
        <v>456.78</v>
      </c>
      <c r="C3" s="2">
        <f>RTD(progId,,GDAX,$A3,C$2)</f>
        <v>456.79</v>
      </c>
      <c r="D3" s="2">
        <f>RTD(progId,,GDAX,$A3,D$2)</f>
        <v>456.79</v>
      </c>
      <c r="E3" s="2">
        <f>RTD(progId,,GDAX,$A3,E$2)</f>
        <v>461.8</v>
      </c>
      <c r="F3" s="2">
        <f>RTD(progId,,GDAX,$A3,F$2)</f>
        <v>469</v>
      </c>
      <c r="G3" s="2">
        <f>RTD(progId,,GDAX,$A3,G$2)</f>
        <v>446</v>
      </c>
      <c r="H3" s="2">
        <f>RTD(progId,,GDAX,$A3,H$2)</f>
        <v>49281.142481360002</v>
      </c>
    </row>
    <row r="4" spans="1:8" x14ac:dyDescent="0.25">
      <c r="A4" s="1" t="s">
        <v>6</v>
      </c>
      <c r="B4" s="2">
        <f>RTD(progId,,GDAX,$A4,B$2)</f>
        <v>8153.52</v>
      </c>
      <c r="C4" s="2">
        <f>RTD(progId,,GDAX,$A4,C$2)</f>
        <v>8153.53</v>
      </c>
      <c r="D4" s="2">
        <f>RTD(progId,,GDAX,$A4,D$2)</f>
        <v>8153.52</v>
      </c>
      <c r="E4" s="2">
        <f>RTD(progId,,GDAX,$A4,E$2)</f>
        <v>8105.01</v>
      </c>
      <c r="F4" s="2">
        <f>RTD(progId,,GDAX,$A4,F$2)</f>
        <v>8274.92</v>
      </c>
      <c r="G4" s="2">
        <f>RTD(progId,,GDAX,$A4,G$2)</f>
        <v>7850</v>
      </c>
      <c r="H4" s="2">
        <f>RTD(progId,,GDAX,$A4,H$2)</f>
        <v>10179.092113299999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BINANCE</vt:lpstr>
      <vt:lpstr>Sheet1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2018-07-31T00:18:44Z</dcterms:modified>
</cp:coreProperties>
</file>