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2D6FE897-269A-4AAF-9B6C-4DEE6E248649}" xr6:coauthVersionLast="34" xr6:coauthVersionMax="34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Sheet1" sheetId="3" r:id="rId2"/>
    <sheet name="GDAX" sheetId="2" r:id="rId3"/>
  </sheets>
  <definedNames>
    <definedName name="BINACE_TRADE">BINANCE!$G$13</definedName>
    <definedName name="BINANCE">BINANCE!$A$3</definedName>
    <definedName name="BINANCE_24H">BINANCE!$G$3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P15" i="1"/>
  <c r="U16" i="1"/>
  <c r="P16" i="1"/>
  <c r="T7" i="1"/>
  <c r="S18" i="1"/>
  <c r="O21" i="1"/>
  <c r="S21" i="1"/>
  <c r="S17" i="1"/>
  <c r="Q18" i="1"/>
  <c r="Q20" i="1"/>
  <c r="N15" i="1"/>
  <c r="O18" i="1"/>
  <c r="R17" i="1"/>
  <c r="Q17" i="1"/>
  <c r="P19" i="1"/>
  <c r="Q15" i="1"/>
  <c r="U15" i="1"/>
  <c r="N20" i="1"/>
  <c r="N16" i="1"/>
  <c r="S16" i="1"/>
  <c r="Q16" i="1"/>
  <c r="U19" i="1"/>
  <c r="U20" i="1"/>
  <c r="O15" i="1"/>
  <c r="U21" i="1"/>
  <c r="U17" i="1"/>
  <c r="O19" i="1"/>
  <c r="P17" i="1"/>
  <c r="R16" i="1"/>
  <c r="P20" i="1"/>
  <c r="Q21" i="1"/>
  <c r="N18" i="1"/>
  <c r="N17" i="1"/>
  <c r="S19" i="1"/>
  <c r="R20" i="1"/>
  <c r="U18" i="1"/>
  <c r="Q19" i="1"/>
  <c r="R19" i="1"/>
  <c r="R15" i="1"/>
  <c r="N19" i="1"/>
  <c r="O17" i="1"/>
  <c r="P21" i="1"/>
  <c r="O16" i="1"/>
  <c r="R18" i="1"/>
  <c r="S20" i="1"/>
  <c r="S15" i="1"/>
  <c r="N21" i="1"/>
  <c r="O20" i="1"/>
  <c r="R21" i="1"/>
  <c r="P18" i="1"/>
  <c r="I17" i="1"/>
  <c r="J17" i="1"/>
  <c r="E32" i="1"/>
  <c r="G32" i="1"/>
  <c r="P32" i="1"/>
  <c r="E38" i="1"/>
  <c r="M32" i="1"/>
  <c r="L17" i="1"/>
  <c r="H32" i="1"/>
  <c r="K17" i="1"/>
  <c r="M38" i="1"/>
  <c r="D38" i="1"/>
  <c r="H38" i="1"/>
  <c r="H17" i="1"/>
  <c r="P31" i="1"/>
  <c r="M37" i="1"/>
  <c r="G31" i="1"/>
  <c r="M31" i="1"/>
  <c r="F31" i="1"/>
  <c r="D31" i="1"/>
  <c r="M30" i="1"/>
  <c r="P30" i="1"/>
  <c r="F30" i="1"/>
  <c r="D30" i="1"/>
  <c r="G30" i="1"/>
  <c r="H30" i="1"/>
  <c r="M36" i="1"/>
  <c r="H36" i="1"/>
  <c r="B38" i="1"/>
  <c r="H37" i="1"/>
  <c r="H31" i="1"/>
  <c r="K16" i="1"/>
  <c r="C32" i="1"/>
  <c r="B32" i="1"/>
  <c r="K10" i="1"/>
  <c r="L5" i="1"/>
  <c r="Q38" i="1"/>
  <c r="I19" i="1"/>
  <c r="H20" i="1"/>
  <c r="H18" i="1"/>
  <c r="O32" i="1"/>
  <c r="J21" i="1"/>
  <c r="J16" i="1"/>
  <c r="I7" i="1"/>
  <c r="N8" i="1"/>
  <c r="Q31" i="1"/>
  <c r="P5" i="1"/>
  <c r="Q6" i="1"/>
  <c r="I6" i="1"/>
  <c r="L6" i="1"/>
  <c r="K9" i="1"/>
  <c r="Q11" i="1"/>
  <c r="B11" i="1"/>
  <c r="J30" i="1"/>
  <c r="C30" i="1"/>
  <c r="O10" i="1"/>
  <c r="C9" i="1"/>
  <c r="P37" i="1"/>
  <c r="L30" i="1"/>
  <c r="I15" i="1"/>
  <c r="T5" i="1"/>
  <c r="N5" i="1"/>
  <c r="O37" i="1"/>
  <c r="T21" i="1"/>
  <c r="I11" i="1"/>
  <c r="L11" i="1"/>
  <c r="E37" i="1"/>
  <c r="E16" i="1"/>
  <c r="H6" i="1"/>
  <c r="M5" i="1"/>
  <c r="K37" i="1"/>
  <c r="C38" i="1"/>
  <c r="C4" i="2"/>
  <c r="Q36" i="1"/>
  <c r="N38" i="1"/>
  <c r="J6" i="1"/>
  <c r="D5" i="1"/>
  <c r="Q10" i="1"/>
  <c r="Q7" i="1"/>
  <c r="C10" i="1"/>
  <c r="J31" i="1"/>
  <c r="O36" i="1"/>
  <c r="T15" i="1"/>
  <c r="B31" i="1"/>
  <c r="I37" i="1"/>
  <c r="L32" i="1"/>
  <c r="D10" i="1"/>
  <c r="O31" i="1"/>
  <c r="T8" i="1"/>
  <c r="B10" i="1"/>
  <c r="J37" i="1"/>
  <c r="O7" i="1"/>
  <c r="N9" i="1"/>
  <c r="O8" i="1"/>
  <c r="L15" i="1"/>
  <c r="K5" i="1"/>
  <c r="I5" i="1"/>
  <c r="L16" i="1"/>
  <c r="L38" i="1"/>
  <c r="M11" i="1"/>
  <c r="J19" i="1"/>
  <c r="D36" i="1"/>
  <c r="E30" i="1"/>
  <c r="J5" i="1"/>
  <c r="K21" i="1"/>
  <c r="G3" i="2"/>
  <c r="D15" i="1"/>
  <c r="K38" i="1"/>
  <c r="P36" i="1"/>
  <c r="J10" i="1"/>
  <c r="E31" i="1"/>
  <c r="D7" i="1"/>
  <c r="F4" i="2"/>
  <c r="O5" i="1"/>
  <c r="F3" i="2"/>
  <c r="D6" i="1"/>
  <c r="O6" i="1"/>
  <c r="H3" i="2"/>
  <c r="I20" i="1"/>
  <c r="I30" i="1"/>
  <c r="L7" i="1"/>
  <c r="H5" i="1"/>
  <c r="F36" i="1"/>
  <c r="K7" i="1"/>
  <c r="I8" i="1"/>
  <c r="E15" i="1"/>
  <c r="Q37" i="1"/>
  <c r="B15" i="1"/>
  <c r="L10" i="1"/>
  <c r="G6" i="1"/>
  <c r="B16" i="1"/>
  <c r="P9" i="1"/>
  <c r="G9" i="1"/>
  <c r="H10" i="1"/>
  <c r="N36" i="1"/>
  <c r="M10" i="1"/>
  <c r="K8" i="1"/>
  <c r="C31" i="1"/>
  <c r="J18" i="1"/>
  <c r="N37" i="1"/>
  <c r="H7" i="1"/>
  <c r="N30" i="1"/>
  <c r="G38" i="1"/>
  <c r="K15" i="1"/>
  <c r="J32" i="1"/>
  <c r="Q30" i="1"/>
  <c r="D3" i="2"/>
  <c r="C36" i="1"/>
  <c r="D37" i="1"/>
  <c r="G10" i="1"/>
  <c r="B36" i="1"/>
  <c r="J20" i="1"/>
  <c r="T19" i="1"/>
  <c r="D9" i="1"/>
  <c r="D16" i="1"/>
  <c r="O30" i="1"/>
  <c r="A16" i="1"/>
  <c r="L36" i="1"/>
  <c r="L31" i="1"/>
  <c r="K30" i="1"/>
  <c r="N6" i="1"/>
  <c r="E3" i="2"/>
  <c r="M8" i="1"/>
  <c r="O9" i="1"/>
  <c r="Q8" i="1"/>
  <c r="P10" i="1"/>
  <c r="Q32" i="1"/>
  <c r="F37" i="1"/>
  <c r="B30" i="1"/>
  <c r="H21" i="1"/>
  <c r="I18" i="1"/>
  <c r="B9" i="1"/>
  <c r="K20" i="1"/>
  <c r="M7" i="1"/>
  <c r="K11" i="1"/>
  <c r="G24" i="1"/>
  <c r="C11" i="1"/>
  <c r="I16" i="1"/>
  <c r="P11" i="1"/>
  <c r="H16" i="1"/>
  <c r="G36" i="1"/>
  <c r="D8" i="1"/>
  <c r="L20" i="1"/>
  <c r="K19" i="1"/>
  <c r="O11" i="1"/>
  <c r="L19" i="1"/>
  <c r="L9" i="1"/>
  <c r="J38" i="1"/>
  <c r="T16" i="1"/>
  <c r="F38" i="1"/>
  <c r="K32" i="1"/>
  <c r="Q5" i="1"/>
  <c r="E36" i="1"/>
  <c r="N32" i="1"/>
  <c r="Q9" i="1"/>
  <c r="J8" i="1"/>
  <c r="T17" i="1"/>
  <c r="N10" i="1"/>
  <c r="T18" i="1"/>
  <c r="J15" i="1"/>
  <c r="E4" i="2"/>
  <c r="M9" i="1"/>
  <c r="J11" i="1"/>
  <c r="H8" i="1"/>
  <c r="K36" i="1"/>
  <c r="J36" i="1"/>
  <c r="G37" i="1"/>
  <c r="T4" i="1"/>
  <c r="T20" i="1"/>
  <c r="I31" i="1"/>
  <c r="G7" i="1"/>
  <c r="O38" i="1"/>
  <c r="N31" i="1"/>
  <c r="K18" i="1"/>
  <c r="P6" i="1"/>
  <c r="B8" i="1"/>
  <c r="P8" i="1"/>
  <c r="G11" i="1"/>
  <c r="C8" i="1"/>
  <c r="I10" i="1"/>
  <c r="N7" i="1"/>
  <c r="C37" i="1"/>
  <c r="J9" i="1"/>
  <c r="M6" i="1"/>
  <c r="I32" i="1"/>
  <c r="D11" i="1"/>
  <c r="T6" i="1"/>
  <c r="L37" i="1"/>
  <c r="I36" i="1"/>
  <c r="D4" i="2"/>
  <c r="F32" i="1"/>
  <c r="H15" i="1"/>
  <c r="H19" i="1"/>
  <c r="J7" i="1"/>
  <c r="K6" i="1"/>
  <c r="I9" i="1"/>
  <c r="P38" i="1"/>
  <c r="K31" i="1"/>
  <c r="H11" i="1"/>
  <c r="B4" i="2"/>
  <c r="I21" i="1"/>
  <c r="H9" i="1"/>
  <c r="G8" i="1"/>
  <c r="P7" i="1"/>
  <c r="C3" i="2"/>
  <c r="A15" i="1"/>
  <c r="H4" i="2"/>
  <c r="D32" i="1"/>
  <c r="B3" i="2"/>
  <c r="L18" i="1"/>
  <c r="L8" i="1"/>
  <c r="L21" i="1"/>
  <c r="B37" i="1"/>
  <c r="N11" i="1"/>
  <c r="I38" i="1"/>
  <c r="G4" i="2"/>
  <c r="G5" i="1"/>
  <c r="C17" i="1" l="1"/>
  <c r="B5" i="1"/>
  <c r="C5" i="1"/>
  <c r="C6" i="1"/>
  <c r="E17" i="1"/>
  <c r="C7" i="1"/>
  <c r="B7" i="1"/>
  <c r="B6" i="1"/>
  <c r="C18" i="1" l="1"/>
  <c r="E18" i="1"/>
  <c r="A17" i="1"/>
  <c r="B17" i="1"/>
  <c r="D17" i="1"/>
  <c r="A18" i="1"/>
  <c r="D18" i="1"/>
  <c r="B18" i="1"/>
  <c r="C19" i="1" l="1"/>
  <c r="C20" i="1" s="1"/>
  <c r="B19" i="1"/>
  <c r="A19" i="1"/>
  <c r="D20" i="1"/>
  <c r="D19" i="1"/>
  <c r="A20" i="1"/>
  <c r="B20" i="1"/>
  <c r="E19" i="1"/>
  <c r="E20" i="1"/>
  <c r="C21" i="1" l="1"/>
  <c r="C22" i="1" s="1"/>
  <c r="D21" i="1"/>
  <c r="E21" i="1"/>
  <c r="A21" i="1"/>
  <c r="E22" i="1"/>
  <c r="D22" i="1"/>
  <c r="B22" i="1"/>
  <c r="B21" i="1"/>
  <c r="A22" i="1"/>
  <c r="C23" i="1" l="1"/>
  <c r="E23" i="1"/>
  <c r="D23" i="1"/>
  <c r="B23" i="1"/>
  <c r="A23" i="1"/>
  <c r="C24" i="1" l="1"/>
  <c r="B24" i="1"/>
  <c r="E24" i="1"/>
  <c r="A24" i="1"/>
  <c r="D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<sst xmlns="http://schemas.openxmlformats.org/spreadsheetml/2006/main" count="120" uniqueCount="77">
  <si>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</si>
  <si>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</si>
  <si>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</si>
  <si>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</si>
  <si>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</si>
  <si>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</si>
  <si>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</si>
  <si>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</si>
  <si>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</si>
  <si>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</si>
  <si>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</si>
  <si>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</si>
  <si>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</si>
  <si>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</si>
  <si>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</si>
  <si>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</si>
  <si>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</si>
  <si>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</si>
  <si>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</si>
  <si>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</si>
  <si>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</si>
  <si>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</si>
  <si>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</si>
  <si>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</si>
  <si>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</si>
  <si>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</si>
  <si>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</si>
  <si>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</si>
  <si>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</si>
  <si>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</si>
  <si>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</si>
  <si>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</si>
  <si>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</si>
  <si>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</si>
  <si>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</si>
  <si>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</si>
  <si>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</si>
  <si>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</si>
  <si>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</si>
  <si>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</si>
  <si>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</si>
  <si>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</si>
  <si>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</si>
  <si>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</si>
  <si>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</si>
  <si>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</si>
  <si>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</si>
  <si>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</si>
  <si>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</si>
  <si>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</si>
  <si>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</si>
  <si>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</si>
  <si>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</si>
  <si>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</si>
  <si>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</si>
  <si>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</si>
  <si>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</si>
  <si>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</si>
  <si>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</si>
  <si>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</si>
  <si>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</si>
  <si>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</si>
  <si>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</si>
  <si>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</si>
  <si>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</si>
  <si>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</si>
  <si>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</si>
  <si>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</si>
  <si>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</si>
  <si>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</si>
  <si>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</si>
  <si>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</si>
  <si>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</si>
  <si>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</si>
  <si>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1 Minute</t>
  </si>
  <si>
    <t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t>
  </si>
  <si>
    <t>This text was added by using code 6/26/2018 2:16:28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</si>
</sst>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0" fontId="11" fillId="0" borderId="8" applyNumberFormat="0" applyFill="0" applyAlignment="0" applyProtection="0"/>
    <xf numFmtId="0" fontId="1" fillId="9" borderId="0" applyNumberFormat="0" applyBorder="0" applyAlignment="0" applyProtection="0"/>
  </cellStyleXfs>
  <cellXfs count="4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4" applyNumberFormat="1" applyBorder="1"/>
    <xf numFmtId="43" fontId="1" fillId="4" borderId="2" xfId="3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5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4" applyNumberFormat="1" applyBorder="1"/>
    <xf numFmtId="0" fontId="0" fillId="0" borderId="0" xfId="0" applyBorder="1" applyAlignment="1">
      <alignment horizontal="center"/>
    </xf>
    <xf numFmtId="43" fontId="1" fillId="4" borderId="5" xfId="3" applyNumberFormat="1" applyBorder="1"/>
    <xf numFmtId="0" fontId="8" fillId="7" borderId="7" xfId="5" applyBorder="1"/>
    <xf numFmtId="0" fontId="0" fillId="0" borderId="0" xfId="0" quotePrefix="1"/>
    <xf numFmtId="0" fontId="9" fillId="8" borderId="0" xfId="6"/>
    <xf numFmtId="167" fontId="9" fillId="8" borderId="0" xfId="6" applyNumberFormat="1"/>
    <xf numFmtId="0" fontId="10" fillId="8" borderId="0" xfId="6" applyFont="1"/>
    <xf numFmtId="164" fontId="0" fillId="0" borderId="0" xfId="1" applyNumberFormat="1" applyFont="1" applyAlignment="1">
      <alignment horizontal="center"/>
    </xf>
    <xf numFmtId="43" fontId="1" fillId="9" borderId="0" xfId="8" applyNumberFormat="1"/>
    <xf numFmtId="0" fontId="11" fillId="9" borderId="8" xfId="7" applyFill="1"/>
    <xf numFmtId="41" fontId="1" fillId="9" borderId="0" xfId="8" applyNumberFormat="1"/>
  </cellXfs>
  <cellStyles count="9">
    <cellStyle name="20% - Accent1" xfId="8" builtinId="30"/>
    <cellStyle name="20% - Accent2" xfId="3" builtinId="34"/>
    <cellStyle name="20% - Accent6" xfId="4" builtinId="50"/>
    <cellStyle name="Comma" xfId="1" builtinId="3"/>
    <cellStyle name="Currency" xfId="2" builtinId="4"/>
    <cellStyle name="Good" xfId="6" builtinId="26"/>
    <cellStyle name="Heading 2" xfId="7" builtinId="17"/>
    <cellStyle name="Input" xfId="5" builtinId="20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30240</v>
        <stp/>
        <stp>BINANCE_24H</stp>
        <stp>trxbtc</stp>
        <stp>TRADES</stp>
        <tr r="O11" s="1"/>
      </tp>
      <tp>
        <v>35.743519800000001</v>
        <stp/>
        <stp>BINANCE_CANDLE</stp>
        <stp>trxbtc</stp>
        <stp>QUOTE_VOL</stp>
        <stp>5</stp>
        <tr r="I32" s="1"/>
      </tp>
      <tp>
        <v>0.18112928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N19" s="1"/>
      </tp>
      <tp>
        <v>6691.01</v>
        <stp/>
        <stp>BINANCE_CANDLE</stp>
        <stp>btcusdt</stp>
        <stp>HIGH</stp>
        <stp>5</stp>
        <tr r="C31" s="1"/>
      </tp>
      <tp>
        <v>6671.01</v>
        <stp/>
        <stp>BINANCE_CANDLE</stp>
        <stp>btcusdt</stp>
        <stp>HIGH</stp>
        <stp>0</stp>
        <tr r="C37" s="1"/>
      </tp>
      <tp>
        <v>474.62</v>
        <stp/>
        <stp>BINANCE_CANDLE</stp>
        <stp>ethusdt</stp>
        <stp>HIGH</stp>
        <stp>5</stp>
        <tr r="C30" s="1"/>
      </tp>
      <tp>
        <v>472.62</v>
        <stp/>
        <stp>BINANCE_CANDLE</stp>
        <stp>ethusdt</stp>
        <stp>HIGH</stp>
        <stp>0</stp>
        <tr r="C36" s="1"/>
      </tp>
      <tp>
        <v>473.21</v>
        <stp/>
        <stp>BINANCE_CANDLE</stp>
        <stp>ethusdt</stp>
        <stp>OPEN</stp>
        <stp>5</stp>
        <tr r="B30" s="1"/>
      </tp>
      <tp>
        <v>472.61</v>
        <stp/>
        <stp>BINANCE_CANDLE</stp>
        <stp>ethusdt</stp>
        <stp>OPEN</stp>
        <stp>0</stp>
        <tr r="B36" s="1"/>
      </tp>
      <tp>
        <v>6683.77</v>
        <stp/>
        <stp>BINANCE_CANDLE</stp>
        <stp>btcusdt</stp>
        <stp>OPEN</stp>
        <stp>5</stp>
        <tr r="B31" s="1"/>
      </tp>
      <tp>
        <v>6670.01</v>
        <stp/>
        <stp>BINANCE_CANDLE</stp>
        <stp>btcusdt</stp>
        <stp>OPEN</stp>
        <stp>0</stp>
        <tr r="B37" s="1"/>
      </tp>
      <tp>
        <v>4014</v>
        <stp/>
        <stp>BINANCE_CANDLE</stp>
        <stp>btcusdt</stp>
        <stp>TRADES</stp>
        <stp>5</stp>
        <tr r="N31" s="1"/>
      </tp>
      <tp>
        <v>64</v>
        <stp/>
        <stp>BINANCE_CANDLE</stp>
        <stp>btcusdt</stp>
        <stp>TRADES</stp>
        <stp>0</stp>
        <tr r="N37" s="1"/>
      </tp>
      <tp>
        <v>2114</v>
        <stp/>
        <stp>BINANCE_CANDLE</stp>
        <stp>ethusdt</stp>
        <stp>TRADES</stp>
        <stp>5</stp>
        <tr r="N30" s="1"/>
      </tp>
      <tp>
        <v>26</v>
        <stp/>
        <stp>BINANCE_CANDLE</stp>
        <stp>ethusdt</stp>
        <stp>TRADES</stp>
        <stp>0</stp>
        <tr r="N36" s="1"/>
      </tp>
      <tp>
        <v>-1.6900000000000001E-3</v>
        <stp/>
        <stp>BINANCE_24H</stp>
        <stp>trxbtc</stp>
        <stp>PRICE%</stp>
        <tr r="P11" s="1"/>
      </tp>
      <tp>
        <v>30879</v>
        <stp/>
        <stp>BINANCE_24H</stp>
        <stp>xrpbtc</stp>
        <stp>TRADES</stp>
        <tr r="O10" s="1"/>
      </tp>
      <tp>
        <v>471.77</v>
        <stp/>
        <stp>GDAX</stp>
        <stp>ETH-USD</stp>
        <stp>ASK</stp>
        <tr r="C3" s="2"/>
      </tp>
      <tp t="b">
        <v>0</v>
        <stp/>
        <stp>BINANCE</stp>
        <stp>xrpusdt</stp>
        <stp>ICEBERG_ALLOWED</stp>
        <tr r="P18" s="1"/>
      </tp>
      <tp>
        <v>471.76</v>
        <stp/>
        <stp>GDAX</stp>
        <stp>ETH-USD</stp>
        <stp>BID</stp>
        <tr r="B3" s="2"/>
      </tp>
      <tp>
        <v>6663.66</v>
        <stp/>
        <stp>GDAX</stp>
        <stp>BTC-USD</stp>
        <stp>BID</stp>
        <tr r="B4" s="2"/>
      </tp>
      <tp>
        <v>43285.51666666667</v>
        <stp/>
        <stp>BINANCE_CANDLE</stp>
        <stp>trxbtc</stp>
        <stp>OPEN_TIME</stp>
        <stp>0</stp>
        <tr r="F38" s="1"/>
      </tp>
      <tp>
        <v>43285.5</v>
        <stp/>
        <stp>BINANCE_CANDLE</stp>
        <stp>trxbtc</stp>
        <stp>OPEN_TIME</stp>
        <stp>5</stp>
        <tr r="F32" s="1"/>
      </tp>
      <tp>
        <v>-2.121E-2</v>
        <stp/>
        <stp>BINANCE_24H</stp>
        <stp>xrpbtc</stp>
        <stp>PRICE%</stp>
        <tr r="P10" s="1"/>
      </tp>
      <tp>
        <v>6663.67</v>
        <stp/>
        <stp>GDAX</stp>
        <stp>BTC-USD</stp>
        <stp>ASK</stp>
        <tr r="C4" s="2"/>
      </tp>
      <tp>
        <v>1</v>
        <stp/>
        <stp>BINANCE</stp>
        <stp>ltcusdt</stp>
        <stp>STATUS</stp>
        <tr r="T17" s="1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4.7629999999999999E-2</v>
        <stp/>
        <stp>BINANCE_24H</stp>
        <stp>neobtc</stp>
        <stp>PRICE%</stp>
        <tr r="P9" s="1"/>
      </tp>
      <tp>
        <v>1</v>
        <stp/>
        <stp>BINANCE</stp>
        <stp>xrpusdt</stp>
        <stp>STATUS</stp>
        <tr r="T18" s="1"/>
      </tp>
      <tp t="b">
        <v>0</v>
        <stp/>
        <stp>BINANCE</stp>
        <stp>btcusdt</stp>
        <stp>ICEBERG_ALLOWED</stp>
        <tr r="P16" s="1"/>
      </tp>
      <tp>
        <v>6411.51</v>
        <stp/>
        <stp>GDAX</stp>
        <stp>BTC-USD</stp>
        <stp>low_24h</stp>
        <tr r="G4" s="2"/>
      </tp>
      <tp>
        <v>30882892</v>
        <stp/>
        <stp>BINANCE_CANDLE</stp>
        <stp>trxbtc</stp>
        <stp>LAST_ID</stp>
        <stp>0</stp>
        <tr r="Q38" s="1"/>
      </tp>
      <tp>
        <v>30882892</v>
        <stp/>
        <stp>BINANCE_CANDLE</stp>
        <stp>trxbtc</stp>
        <stp>LAST_ID</stp>
        <stp>5</stp>
        <tr r="Q32" s="1"/>
      </tp>
      <tp>
        <v>6.88591</v>
        <stp/>
        <stp>BINANCE_CANDLE</stp>
        <stp>ethusdt</stp>
        <stp>TAKE_BUY_VOL</stp>
        <stp>0</stp>
        <tr r="K36" s="1"/>
      </tp>
      <tp>
        <v>1193.0365300000001</v>
        <stp/>
        <stp>BINANCE_CANDLE</stp>
        <stp>ethusdt</stp>
        <stp>TAKE_BUY_VOL</stp>
        <stp>5</stp>
        <tr r="K30" s="1"/>
      </tp>
      <tp>
        <v>2.0317949999999998</v>
        <stp/>
        <stp>BINANCE_CANDLE</stp>
        <stp>btcusdt</stp>
        <stp>TAKE_BUY_VOL</stp>
        <stp>0</stp>
        <tr r="K37" s="1"/>
      </tp>
      <tp>
        <v>366.14173099999999</v>
        <stp/>
        <stp>BINANCE_CANDLE</stp>
        <stp>btcusdt</stp>
        <stp>TAKE_BUY_VOL</stp>
        <stp>5</stp>
        <tr r="K31" s="1"/>
      </tp>
      <tp>
        <v>54910928</v>
        <stp/>
        <stp>BINANCE_CANDLE</stp>
        <stp>btcusdt</stp>
        <stp>LAST_ID</stp>
        <stp>0</stp>
        <tr r="Q37" s="1"/>
      </tp>
      <tp>
        <v>54910928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 t="s">
        <v>TRX</v>
        <stp/>
        <stp>BINANCE</stp>
        <stp>trxbtc</stp>
        <stp>BASE_ASSET</stp>
        <tr r="N21" s="1"/>
      </tp>
      <tp>
        <v>51127</v>
        <stp/>
        <stp>BINANCE_24H</stp>
        <stp>neobtc</stp>
        <stp>TRADES</stp>
        <tr r="O9" s="1"/>
      </tp>
      <tp t="b">
        <v>0</v>
        <stp/>
        <stp>BINANCE</stp>
        <stp>ethusdt</stp>
        <stp>ICEBERG_ALLOWED</stp>
        <tr r="P15" s="1"/>
      </tp>
      <tp>
        <v>451.35</v>
        <stp/>
        <stp>GDAX</stp>
        <stp>ETH-USD</stp>
        <stp>low_24h</stp>
        <tr r="G3" s="2"/>
      </tp>
      <tp>
        <v>30393432</v>
        <stp/>
        <stp>BINANCE_CANDLE</stp>
        <stp>ethusdt</stp>
        <stp>LAST_ID</stp>
        <stp>5</stp>
        <tr r="Q30" s="1"/>
      </tp>
      <tp>
        <v>30393432</v>
        <stp/>
        <stp>BINANCE_CANDLE</stp>
        <stp>ethusdt</stp>
        <stp>LAST_ID</stp>
        <stp>0</stp>
        <tr r="Q36" s="1"/>
      </tp>
      <tp>
        <v>5.4349999999999997E-3</v>
        <stp/>
        <stp>BINANCE</stp>
        <stp>neobtc</stp>
        <stp>LOW</stp>
        <tr r="B9" s="1"/>
      </tp>
      <tp>
        <v>5.7699999999999998E-6</v>
        <stp/>
        <stp>BINANCE</stp>
        <stp>trxbtc</stp>
        <stp>LOW</stp>
        <tr r="B11" s="1"/>
      </tp>
      <tp>
        <v>7.3490000000000003E-5</v>
        <stp/>
        <stp>BINANCE</stp>
        <stp>xrpbtc</stp>
        <stp>LOW</stp>
        <tr r="B10" s="1"/>
      </tp>
      <tp t="s">
        <v>Limit|LimitMaker|Market|StopLossLimit|TakeProfitLimit|</v>
        <stp/>
        <stp>BINANCE</stp>
        <stp>neobtc</stp>
        <stp>ORDER_TYPES</stp>
        <tr r="U19" s="1"/>
      </tp>
      <tp t="s">
        <v>Limit|LimitMaker|Market|StopLossLimit|TakeProfitLimit|</v>
        <stp/>
        <stp>BINANCE</stp>
        <stp>trxbtc</stp>
        <stp>ORDER_TYPES</stp>
        <tr r="U21" s="1"/>
      </tp>
      <tp t="s">
        <v>Limit|LimitMaker|Market|StopLossLimit|TakeProfitLimit|</v>
        <stp/>
        <stp>BINANCE</stp>
        <stp>xrpbtc</stp>
        <stp>ORDER_TYPES</stp>
        <tr r="U20" s="1"/>
      </tp>
      <tp t="s">
        <v>XRP</v>
        <stp/>
        <stp>BINANCE</stp>
        <stp>xrpbtc</stp>
        <stp>BASE_ASSET</stp>
        <tr r="N20" s="1"/>
      </tp>
      <tp t="b">
        <v>0</v>
        <stp/>
        <stp>BINANCE</stp>
        <stp>ltcusdt</stp>
        <stp>ICEBERG_ALLOWED</stp>
        <tr r="P17" s="1"/>
      </tp>
      <tp t="s">
        <v>8</v>
        <stp/>
        <stp>BINANCE</stp>
        <stp>xrpusdt</stp>
        <stp>QUOTE_ASSET_PRECISION</stp>
        <tr r="S18" s="1"/>
      </tp>
      <tp>
        <v>5.8900000000000004E-6</v>
        <stp/>
        <stp>BINANCE_CANDLE</stp>
        <stp>trxbtc</stp>
        <stp>OPEN</stp>
        <stp>0</stp>
        <tr r="B38" s="1"/>
      </tp>
      <tp>
        <v>5.8900000000000004E-6</v>
        <stp/>
        <stp>BINANCE_CANDLE</stp>
        <stp>trxbtc</stp>
        <stp>OPEN</stp>
        <stp>5</stp>
        <tr r="B32" s="1"/>
      </tp>
      <tp t="b">
        <v>0</v>
        <stp/>
        <stp>BINANCE_TRADE</stp>
        <stp>trxbtc</stp>
        <stp>BUYER_IS_MAKER</stp>
        <tr r="K21" s="1"/>
      </tp>
      <tp>
        <v>1E-8</v>
        <stp/>
        <stp>BINANCE_24H</stp>
        <stp>trxbtc</stp>
        <stp>Spread</stp>
        <tr r="J11" s="1"/>
      </tp>
      <tp>
        <v>377</v>
        <stp/>
        <stp>BINANCE_TRADE</stp>
        <stp>xrpbtc</stp>
        <stp>QUANTITY</stp>
        <tr r="J20" s="1"/>
      </tp>
      <tp>
        <v>5</v>
        <stp/>
        <stp>BINANCE_CANDLE</stp>
        <stp>trxbtc</stp>
        <stp>TRADES</stp>
        <stp>0</stp>
        <tr r="N38" s="1"/>
      </tp>
      <tp>
        <v>500</v>
        <stp/>
        <stp>BINANCE_CANDLE</stp>
        <stp>trxbtc</stp>
        <stp>TRADES</stp>
        <stp>5</stp>
        <tr r="N32" s="1"/>
      </tp>
      <tp>
        <v>14554128</v>
        <stp/>
        <stp>BINANCE_TRADE</stp>
        <stp>neobtc</stp>
        <stp>TRADE_ID</stp>
        <tr r="H19" s="1"/>
      </tp>
      <tp>
        <v>3086</v>
        <stp/>
        <stp>BINANCE_24H</stp>
        <stp>xrpbtc</stp>
        <stp>BID_SIZE</stp>
        <tr r="H10" s="1"/>
      </tp>
      <tp>
        <v>14130749.716714</v>
        <stp/>
        <stp>BINANCE_24H</stp>
        <stp>xrpusdt</stp>
        <stp>QUOTE_VOL</stp>
        <tr r="N8" s="1"/>
      </tp>
      <tp>
        <v>5.8900000000000004E-6</v>
        <stp/>
        <stp>BINANCE_CANDLE</stp>
        <stp>trxbtc</stp>
        <stp>HIGH</stp>
        <stp>0</stp>
        <tr r="C38" s="1"/>
      </tp>
      <tp>
        <v>5.9100000000000002E-6</v>
        <stp/>
        <stp>BINANCE_CANDLE</stp>
        <stp>trxbtc</stp>
        <stp>HIGH</stp>
        <stp>5</stp>
        <tr r="C32" s="1"/>
      </tp>
      <tp t="b">
        <v>0</v>
        <stp/>
        <stp>BINANCE_TRADE</stp>
        <stp>xrpbtc</stp>
        <stp>BUYER_IS_MAKER</stp>
        <tr r="K20" s="1"/>
      </tp>
      <tp>
        <v>1035439</v>
        <stp/>
        <stp>BINANCE_24H</stp>
        <stp>trxbtc</stp>
        <stp>BID_SIZE</stp>
        <tr r="H11" s="1"/>
      </tp>
      <tp>
        <v>6.58</v>
        <stp/>
        <stp>BINANCE_24H</stp>
        <stp>neobtc</stp>
        <stp>ASK_SIZE</stp>
        <tr r="L9" s="1"/>
      </tp>
      <tp>
        <v>7.0000000000000005E-8</v>
        <stp/>
        <stp>BINANCE_24H</stp>
        <stp>xrpbtc</stp>
        <stp>Spread</stp>
        <tr r="J10" s="1"/>
      </tp>
      <tp>
        <v>2.6858599999999999</v>
        <stp/>
        <stp>BINANCE_24H</stp>
        <stp>ethusdt</stp>
        <stp>ASK_SIZE</stp>
        <tr r="L5" s="1"/>
      </tp>
      <tp>
        <v>0.56000000000000005</v>
        <stp/>
        <stp>BINANCE_24H</stp>
        <stp>ltcusdt</stp>
        <stp>ASK_SIZE</stp>
        <tr r="L7" s="1"/>
      </tp>
      <tp>
        <v>0.26262600000000003</v>
        <stp/>
        <stp>BINANCE_24H</stp>
        <stp>btcusdt</stp>
        <stp>ASK_SIZE</stp>
        <tr r="L6" s="1"/>
      </tp>
      <tp t="s">
        <v>&lt;?&gt;</v>
        <stp/>
        <stp>BINANCE_TRADE</stp>
        <stp>xrpusdt</stp>
        <stp>QUANTITY</stp>
        <tr r="J18" s="1"/>
      </tp>
      <tp>
        <v>2358.1084988900002</v>
        <stp/>
        <stp>BINANCE_24H</stp>
        <stp>trxbtc</stp>
        <stp>QUOTE_VOL</stp>
        <tr r="N11" s="1"/>
      </tp>
      <tp>
        <v>2711.1513072399998</v>
        <stp/>
        <stp>BINANCE_24H</stp>
        <stp>xrpbtc</stp>
        <stp>QUOTE_VOL</stp>
        <tr r="N10" s="1"/>
      </tp>
      <tp>
        <v>0.91744999999999999</v>
        <stp/>
        <stp>BINANCE_TRADE</stp>
        <stp>ethusdt</stp>
        <stp>QUANTITY</stp>
        <tr r="J15" s="1"/>
      </tp>
      <tp>
        <v>0.109002</v>
        <stp/>
        <stp>BINANCE_TRADE</stp>
        <stp>btcusdt</stp>
        <stp>QUANTITY</stp>
        <tr r="J16" s="1"/>
      </tp>
      <tp>
        <v>2.5009299999999999</v>
        <stp/>
        <stp>BINANCE_TRADE</stp>
        <stp>ltcusdt</stp>
        <stp>QUANTITY</stp>
        <tr r="J17" s="1"/>
      </tp>
      <tp>
        <v>0.57014500000000001</v>
        <stp/>
        <stp>BINANCE_DEPTH</stp>
        <stp>btcusdt</stp>
        <stp>ASK_DEPTH_SIZE</stp>
        <stp>8</stp>
        <tr r="E23" s="1"/>
      </tp>
      <tp>
        <v>0.01</v>
        <stp/>
        <stp>BINANCE_DEPTH</stp>
        <stp>btcusdt</stp>
        <stp>ASK_DEPTH_SIZE</stp>
        <stp>9</stp>
        <tr r="E24" s="1"/>
      </tp>
      <tp>
        <v>0.49435000000000001</v>
        <stp/>
        <stp>BINANCE_DEPTH</stp>
        <stp>btcusdt</stp>
        <stp>ASK_DEPTH_SIZE</stp>
        <stp>4</stp>
        <tr r="E19" s="1"/>
      </tp>
      <tp>
        <v>9.4730999999999996E-2</v>
        <stp/>
        <stp>BINANCE_DEPTH</stp>
        <stp>btcusdt</stp>
        <stp>ASK_DEPTH_SIZE</stp>
        <stp>5</stp>
        <tr r="E20" s="1"/>
      </tp>
      <tp>
        <v>7.5079999999999999E-3</v>
        <stp/>
        <stp>BINANCE_DEPTH</stp>
        <stp>btcusdt</stp>
        <stp>ASK_DEPTH_SIZE</stp>
        <stp>6</stp>
        <tr r="E21" s="1"/>
      </tp>
      <tp>
        <v>0.66981900000000005</v>
        <stp/>
        <stp>BINANCE_DEPTH</stp>
        <stp>btcusdt</stp>
        <stp>ASK_DEPTH_SIZE</stp>
        <stp>7</stp>
        <tr r="E22" s="1"/>
      </tp>
      <tp>
        <v>2.0254000000000001E-2</v>
        <stp/>
        <stp>BINANCE_DEPTH</stp>
        <stp>btcusdt</stp>
        <stp>ASK_DEPTH_SIZE</stp>
        <stp>0</stp>
        <tr r="E15" s="1"/>
      </tp>
      <tp>
        <v>0.35168100000000002</v>
        <stp/>
        <stp>BINANCE_DEPTH</stp>
        <stp>btcusdt</stp>
        <stp>ASK_DEPTH_SIZE</stp>
        <stp>1</stp>
        <tr r="E16" s="1"/>
      </tp>
      <tp>
        <v>4.7935999999999999E-2</v>
        <stp/>
        <stp>BINANCE_DEPTH</stp>
        <stp>btcusdt</stp>
        <stp>ASK_DEPTH_SIZE</stp>
        <stp>2</stp>
        <tr r="E17" s="1"/>
      </tp>
      <tp>
        <v>5.6000000000000001E-2</v>
        <stp/>
        <stp>BINANCE_DEPTH</stp>
        <stp>btcusdt</stp>
        <stp>ASK_DEPTH_SIZE</stp>
        <stp>3</stp>
        <tr r="E18" s="1"/>
      </tp>
      <tp>
        <v>500</v>
        <stp/>
        <stp>BINANCE_TRADE</stp>
        <stp>trxbtc</stp>
        <stp>QUANTITY</stp>
        <tr r="J21" s="1"/>
      </tp>
      <tp>
        <v>3292</v>
        <stp/>
        <stp>BINANCE_24H</stp>
        <stp>xrpusdt</stp>
        <stp>ASK_SIZE</stp>
        <tr r="L8" s="1"/>
      </tp>
      <tp t="s">
        <v>&lt;?&gt;</v>
        <stp/>
        <stp>BINANCE_TRADE</stp>
        <stp>xrpusdt</stp>
        <stp>TRADE_TIME</stp>
        <tr r="L18" s="1"/>
      </tp>
      <tp>
        <v>43285.516921724535</v>
        <stp/>
        <stp>BINANCE_TRADE</stp>
        <stp>ltcusdt</stp>
        <stp>TRADE_TIME</stp>
        <tr r="L17" s="1"/>
      </tp>
      <tp>
        <v>43285.517101666665</v>
        <stp/>
        <stp>BINANCE_TRADE</stp>
        <stp>ethusdt</stp>
        <stp>TRADE_TIME</stp>
        <tr r="L15" s="1"/>
      </tp>
      <tp>
        <v>43285.517102048609</v>
        <stp/>
        <stp>BINANCE_TRADE</stp>
        <stp>btcusdt</stp>
        <stp>TRADE_TIME</stp>
        <tr r="L16" s="1"/>
      </tp>
      <tp t="s">
        <v>Server error: {"code":-2015,"msg":"Invalid API-key, IP, or permissions for action."}</v>
        <stp/>
        <stp>BINANCE_HISTORY</stp>
        <stp>ETHUSDT</stp>
        <stp>a,b,c</stp>
        <stp>10</stp>
        <tr r="G24" s="1"/>
      </tp>
      <tp>
        <v>18596602</v>
        <stp/>
        <stp>BINANCE_TRADE</stp>
        <stp>xrpbtc</stp>
        <stp>TRADE_ID</stp>
        <tr r="H20" s="1"/>
      </tp>
      <tp>
        <v>471.3</v>
        <stp/>
        <stp>BINANCE_CANDLE</stp>
        <stp>ethusdt</stp>
        <stp>CLOSE</stp>
        <stp>0</stp>
        <tr r="E36" s="1"/>
      </tp>
      <tp>
        <v>471.3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73326</v>
        <stp/>
        <stp>BINANCE_24H</stp>
        <stp>trxbtc</stp>
        <stp>ASK_SIZE</stp>
        <tr r="L11" s="1"/>
      </tp>
      <tp>
        <v>1.537E-2</v>
        <stp/>
        <stp>BINANCE_24H</stp>
        <stp>ltcusdt</stp>
        <stp>BID_SIZE</stp>
        <tr r="H7" s="1"/>
      </tp>
      <tp>
        <v>6.7424999999999999E-2</v>
        <stp/>
        <stp>BINANCE_24H</stp>
        <stp>btcusdt</stp>
        <stp>BID_SIZE</stp>
        <tr r="H6" s="1"/>
      </tp>
      <tp>
        <v>2.4573100000000001</v>
        <stp/>
        <stp>BINANCE_24H</stp>
        <stp>ethusdt</stp>
        <stp>BID_SIZE</stp>
        <tr r="H5" s="1"/>
      </tp>
      <tp>
        <v>0.03</v>
        <stp/>
        <stp>BINANCE_24H</stp>
        <stp>neobtc</stp>
        <stp>BID_SIZE</stp>
        <tr r="H9" s="1"/>
      </tp>
      <tp>
        <v>191494800.14948204</v>
        <stp/>
        <stp>BINANCE_24H</stp>
        <stp>btcusdt</stp>
        <stp>QUOTE_VOL</stp>
        <tr r="N6" s="1"/>
      </tp>
      <tp>
        <v>11444940.7380598</v>
        <stp/>
        <stp>BINANCE_24H</stp>
        <stp>ltcusdt</stp>
        <stp>QUOTE_VOL</stp>
        <tr r="N7" s="1"/>
      </tp>
      <tp>
        <v>6902.4</v>
        <stp/>
        <stp>BINANCE_24H</stp>
        <stp>xrpusdt</stp>
        <stp>BID_SIZE</stp>
        <tr r="H8" s="1"/>
      </tp>
      <tp>
        <v>15.4</v>
        <stp/>
        <stp>BINANCE_TRADE</stp>
        <stp>neobtc</stp>
        <stp>QUANTITY</stp>
        <tr r="J19" s="1"/>
      </tp>
      <tp>
        <v>6664.13</v>
        <stp/>
        <stp>BINANCE_CANDLE</stp>
        <stp>btcusdt</stp>
        <stp>CLOSE</stp>
        <stp>0</stp>
        <tr r="E37" s="1"/>
      </tp>
      <tp>
        <v>6664.13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43285.517097245371</v>
        <stp/>
        <stp>CLOCK</stp>
        <tr r="T4" s="1"/>
      </tp>
      <tp>
        <v>9.9999999999999995E-7</v>
        <stp/>
        <stp>BINANCE_24H</stp>
        <stp>neobtc</stp>
        <stp>Spread</stp>
        <tr r="J9" s="1"/>
      </tp>
      <tp>
        <v>2043046</v>
        <stp/>
        <stp>BINANCE_CANDLE</stp>
        <stp>trxbtc</stp>
        <stp>TAKE_BUY_VOL</stp>
        <stp>5</stp>
        <tr r="K32" s="1"/>
      </tp>
      <tp>
        <v>30752</v>
        <stp/>
        <stp>BINANCE_CANDLE</stp>
        <stp>trxbtc</stp>
        <stp>TAKE_BUY_VOL</stp>
        <stp>0</stp>
        <tr r="K38" s="1"/>
      </tp>
      <tp>
        <v>3.8E-3</v>
        <stp/>
        <stp>BINANCE_DEPTH</stp>
        <stp>btcusdt</stp>
        <stp>BID_DEPTH_SIZE</stp>
        <stp>8</stp>
        <tr r="A23" s="1"/>
      </tp>
      <tp>
        <v>0.97992699999999999</v>
        <stp/>
        <stp>BINANCE_DEPTH</stp>
        <stp>btcusdt</stp>
        <stp>BID_DEPTH_SIZE</stp>
        <stp>9</stp>
        <tr r="A24" s="1"/>
      </tp>
      <tp>
        <v>9.0060000000000001E-2</v>
        <stp/>
        <stp>BINANCE_DEPTH</stp>
        <stp>btcusdt</stp>
        <stp>BID_DEPTH_SIZE</stp>
        <stp>4</stp>
        <tr r="A19" s="1"/>
      </tp>
      <tp>
        <v>4.0910000000000002</v>
        <stp/>
        <stp>BINANCE_DEPTH</stp>
        <stp>btcusdt</stp>
        <stp>BID_DEPTH_SIZE</stp>
        <stp>5</stp>
        <tr r="A20" s="1"/>
      </tp>
      <tp>
        <v>0.109</v>
        <stp/>
        <stp>BINANCE_DEPTH</stp>
        <stp>btcusdt</stp>
        <stp>BID_DEPTH_SIZE</stp>
        <stp>6</stp>
        <tr r="A21" s="1"/>
      </tp>
      <tp>
        <v>4.413157</v>
        <stp/>
        <stp>BINANCE_DEPTH</stp>
        <stp>btcusdt</stp>
        <stp>BID_DEPTH_SIZE</stp>
        <stp>7</stp>
        <tr r="A22" s="1"/>
      </tp>
      <tp>
        <v>1.992E-2</v>
        <stp/>
        <stp>BINANCE_DEPTH</stp>
        <stp>btcusdt</stp>
        <stp>BID_DEPTH_SIZE</stp>
        <stp>0</stp>
        <tr r="A15" s="1"/>
      </tp>
      <tp>
        <v>0.98658500000000005</v>
        <stp/>
        <stp>BINANCE_DEPTH</stp>
        <stp>btcusdt</stp>
        <stp>BID_DEPTH_SIZE</stp>
        <stp>1</stp>
        <tr r="A16" s="1"/>
      </tp>
      <tp>
        <v>2.9922629999999999</v>
        <stp/>
        <stp>BINANCE_DEPTH</stp>
        <stp>btcusdt</stp>
        <stp>BID_DEPTH_SIZE</stp>
        <stp>2</stp>
        <tr r="A17" s="1"/>
      </tp>
      <tp>
        <v>5.6000000000000001E-2</v>
        <stp/>
        <stp>BINANCE_DEPTH</stp>
        <stp>btcusdt</stp>
        <stp>BID_DEPTH_SIZE</stp>
        <stp>3</stp>
        <tr r="A18" s="1"/>
      </tp>
      <tp>
        <v>7532.5732854899998</v>
        <stp/>
        <stp>GDAX</stp>
        <stp>BTC-USD</stp>
        <stp>volume_24h</stp>
        <tr r="H4" s="2"/>
      </tp>
      <tp>
        <v>64263.177474869997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 t="s">
        <v>&lt;?&gt;</v>
        <stp/>
        <stp>BINANCE_TRADE</stp>
        <stp>xrpusdt</stp>
        <stp>TRADE_ID</stp>
        <tr r="H18" s="1"/>
      </tp>
      <tp>
        <v>-443</v>
        <stp/>
        <stp>BINANCE</stp>
        <stp>DRIFT</stp>
        <tr r="T5" s="1"/>
      </tp>
      <tp>
        <v>48377931</v>
        <stp/>
        <stp>BINANCE_TRADE</stp>
        <stp>btcusdt</stp>
        <stp>TRADE_ID</stp>
        <tr r="H16" s="1"/>
      </tp>
      <tp>
        <v>7533270</v>
        <stp/>
        <stp>BINANCE_TRADE</stp>
        <stp>ltcusdt</stp>
        <stp>TRADE_ID</stp>
        <tr r="H17" s="1"/>
      </tp>
      <tp>
        <v>27105497</v>
        <stp/>
        <stp>BINANCE_TRADE</stp>
        <stp>ethusdt</stp>
        <stp>TRADE_ID</stp>
        <tr r="H15" s="1"/>
      </tp>
      <tp>
        <v>2938.16672982</v>
        <stp/>
        <stp>BINANCE_24H</stp>
        <stp>neobtc</stp>
        <stp>QUOTE_VOL</stp>
        <tr r="N9" s="1"/>
      </tp>
      <tp>
        <v>19233907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56432388.176379703</v>
        <stp/>
        <stp>BINANCE_24H</stp>
        <stp>ethusdt</stp>
        <stp>QUOTE_VOL</stp>
        <tr r="N5" s="1"/>
      </tp>
      <tp>
        <v>2199</v>
        <stp/>
        <stp>BINANCE_24H</stp>
        <stp>xrpbtc</stp>
        <stp>ASK_SIZE</stp>
        <tr r="L10" s="1"/>
      </tp>
      <tp>
        <v>43285.516620439812</v>
        <stp/>
        <stp>BINANCE</stp>
        <stp>EXCHANGE_TIME</stp>
        <tr r="T6" s="1"/>
      </tp>
      <tp t="s">
        <v>XRPUSDT</v>
        <stp/>
        <stp>BINANCE</stp>
        <stp>xrpusdt</stp>
        <stp>NAME</stp>
        <tr r="Q18" s="1"/>
      </tp>
      <tp t="s">
        <v>Limit|LimitMaker|Market|StopLossLimit|TakeProfitLimit|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457</v>
        <stp/>
        <stp>BINANCE</stp>
        <stp>ethusdt</stp>
        <stp>LOW</stp>
        <tr r="B5" s="1"/>
      </tp>
      <tp t="s">
        <v>USDT</v>
        <stp/>
        <stp>BINANCE</stp>
        <stp>ltcusdt</stp>
        <stp>QUOTE_ASSET</stp>
        <tr r="R17" s="1"/>
      </tp>
      <tp>
        <v>26.591799999999999</v>
        <stp/>
        <stp>BINANCE_CANDLE</stp>
        <stp>ethusdt</stp>
        <stp>VOL</stp>
        <stp>0</stp>
        <tr r="J36" s="1"/>
      </tp>
      <tp>
        <v>2463.4826800000001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5.8799999999999996E-6</v>
        <stp/>
        <stp>BINANCE_24H</stp>
        <stp>trxbtc</stp>
        <stp>BID</stp>
        <tr r="I11" s="1"/>
      </tp>
      <tp>
        <v>7.4190000000000006E-5</v>
        <stp/>
        <stp>BINANCE_24H</stp>
        <stp>xrpbtc</stp>
        <stp>BID</stp>
        <tr r="I10" s="1"/>
      </tp>
      <tp>
        <v>5.8050000000000003E-3</v>
        <stp/>
        <stp>BINANCE_24H</stp>
        <stp>neobtc</stp>
        <stp>BID</stp>
        <tr r="I9" s="1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6441.11</v>
        <stp/>
        <stp>BINANCE</stp>
        <stp>btcusdt</stp>
        <stp>LOW</stp>
        <tr r="B6" s="1"/>
      </tp>
      <tp>
        <v>5.8069999999999997E-3</v>
        <stp/>
        <stp>BINANCE_24H</stp>
        <stp>neobtc</stp>
        <stp>ASK</stp>
        <tr r="K9" s="1"/>
      </tp>
      <tp>
        <v>7.428E-5</v>
        <stp/>
        <stp>BINANCE_24H</stp>
        <stp>xrpbtc</stp>
        <stp>ASK</stp>
        <tr r="K10" s="1"/>
      </tp>
      <tp>
        <v>5.8900000000000004E-6</v>
        <stp/>
        <stp>BINANCE_24H</stp>
        <stp>trxbtc</stp>
        <stp>ASK</stp>
        <tr r="K11" s="1"/>
      </tp>
      <tp t="s">
        <v>Limit|LimitMaker|Market|StopLossLimit|TakeProfitLimit|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 t="s">
        <v>&lt;?&gt;</v>
        <stp/>
        <stp>BINANCE_TRADE</stp>
        <stp>xrpusdt</stp>
        <stp>PRICE</stp>
        <tr r="I18" s="1"/>
      </tp>
      <tp>
        <v>0.50654999999999994</v>
        <stp/>
        <stp>BINANCE</stp>
        <stp>xrpusdt</stp>
        <stp>HIGH</stp>
        <tr r="C8" s="1"/>
      </tp>
      <tp>
        <v>43285.517102071761</v>
        <stp/>
        <stp>BINANCE_CANDLE</stp>
        <stp>btcusdt</stp>
        <stp>Event_Time</stp>
        <stp>0</stp>
        <tr r="O37" s="1"/>
      </tp>
      <tp>
        <v>43285.517102083337</v>
        <stp/>
        <stp>BINANCE_CANDLE</stp>
        <stp>btcusdt</stp>
        <stp>Event_Time</stp>
        <stp>5</stp>
        <tr r="O31" s="1"/>
      </tp>
      <tp>
        <v>43285.517101504629</v>
        <stp/>
        <stp>BINANCE_CANDLE</stp>
        <stp>ethusdt</stp>
        <stp>Event_Time</stp>
        <stp>0</stp>
        <tr r="O36" s="1"/>
      </tp>
      <tp>
        <v>43285.517101504629</v>
        <stp/>
        <stp>BINANCE_CANDLE</stp>
        <stp>ethusdt</stp>
        <stp>Event_Time</stp>
        <stp>5</stp>
        <tr r="O30" s="1"/>
      </tp>
      <tp>
        <v>83.64</v>
        <stp/>
        <stp>BINANCE</stp>
        <stp>ltcusdt</stp>
        <stp>LOW</stp>
        <tr r="B7" s="1"/>
      </tp>
      <tp>
        <v>717.961096</v>
        <stp/>
        <stp>BINANCE_CANDLE</stp>
        <stp>btcusdt</stp>
        <stp>VOL</stp>
        <stp>5</stp>
        <tr r="J31" s="1"/>
      </tp>
      <tp>
        <v>10.200435000000001</v>
        <stp/>
        <stp>BINANCE_CANDLE</stp>
        <stp>btcusdt</stp>
        <stp>VOL</stp>
        <stp>0</stp>
        <tr r="J37" s="1"/>
      </tp>
      <tp>
        <v>6.1910000000000003E-3</v>
        <stp/>
        <stp>BINANCE</stp>
        <stp>neobtc</stp>
        <stp>HIGH</stp>
        <tr r="C9" s="1"/>
      </tp>
      <tp t="s">
        <v>Limit|LimitMaker|Market|StopLossLimit|TakeProfitLimit|</v>
        <stp/>
        <stp>BINANCE</stp>
        <stp>ltcusdt</stp>
        <stp>ORDER_TYPES</stp>
        <tr r="U17" s="1"/>
      </tp>
      <tp>
        <v>6062958</v>
        <stp/>
        <stp>BINANCE_CANDLE</stp>
        <stp>trxbtc</stp>
        <stp>VOL</stp>
        <stp>5</stp>
        <tr r="J32" s="1"/>
      </tp>
      <tp>
        <v>30752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R15" s="1"/>
      </tp>
      <tp t="s">
        <v>USDT</v>
        <stp/>
        <stp>BINANCE</stp>
        <stp>btcusdt</stp>
        <stp>QUOTE_ASSET</stp>
        <tr r="R16" s="1"/>
      </tp>
      <tp t="b">
        <v>0</v>
        <stp/>
        <stp>BINANCE</stp>
        <stp>trxbtc</stp>
        <stp>ICEBERG_ALLOWED</stp>
        <tr r="P21" s="1"/>
      </tp>
      <tp t="b">
        <v>0</v>
        <stp/>
        <stp>BINANCE</stp>
        <stp>xrpbtc</stp>
        <stp>ICEBERG_ALLOWED</stp>
        <tr r="P20" s="1"/>
      </tp>
      <tp t="b">
        <v>0</v>
        <stp/>
        <stp>BINANCE</stp>
        <stp>neobtc</stp>
        <stp>ICEBERG_ALLOWED</stp>
        <tr r="P19" s="1"/>
      </tp>
      <tp>
        <v>6784.92</v>
        <stp/>
        <stp>BINANCE</stp>
        <stp>btcusdt</stp>
        <stp>HIGH</stp>
        <tr r="C6" s="1"/>
      </tp>
      <tp>
        <v>89.01</v>
        <stp/>
        <stp>BINANCE</stp>
        <stp>ltcusdt</stp>
        <stp>HIGH</stp>
        <tr r="C7" s="1"/>
      </tp>
      <tp>
        <v>482.7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1</v>
        <stp/>
        <stp>BINANCE</stp>
        <stp>neobtc</stp>
        <stp>STATUS</stp>
        <tr r="T19" s="1"/>
      </tp>
      <tp t="s">
        <v>8</v>
        <stp/>
        <stp>BINANCE</stp>
        <stp>xrpbtc</stp>
        <stp>BASE_ASSET_PRECISION</stp>
        <tr r="O20" s="1"/>
      </tp>
      <tp t="s">
        <v>8</v>
        <stp/>
        <stp>BINANCE</stp>
        <stp>xrpbtc</stp>
        <stp>QUOTE_ASSET_PRECISION</stp>
        <tr r="S20" s="1"/>
      </tp>
      <tp t="s">
        <v>8</v>
        <stp/>
        <stp>BINANCE</stp>
        <stp>trxbtc</stp>
        <stp>QUOTE_ASSET_PRECISION</stp>
        <tr r="S21" s="1"/>
      </tp>
      <tp>
        <v>1</v>
        <stp/>
        <stp>BINANCE</stp>
        <stp>xrpbtc</stp>
        <stp>STATUS</stp>
        <tr r="T20" s="1"/>
      </tp>
      <tp>
        <v>54910865</v>
        <stp/>
        <stp>BINANCE_CANDLE</stp>
        <stp>btcusdt</stp>
        <stp>FIRST_ID</stp>
        <stp>0</stp>
        <tr r="P37" s="1"/>
      </tp>
      <tp>
        <v>54906915</v>
        <stp/>
        <stp>BINANCE_CANDLE</stp>
        <stp>btcusdt</stp>
        <stp>FIRST_ID</stp>
        <stp>5</stp>
        <tr r="P31" s="1"/>
      </tp>
      <tp>
        <v>30393407</v>
        <stp/>
        <stp>BINANCE_CANDLE</stp>
        <stp>ethusdt</stp>
        <stp>FIRST_ID</stp>
        <stp>0</stp>
        <tr r="P36" s="1"/>
      </tp>
      <tp>
        <v>30391319</v>
        <stp/>
        <stp>BINANCE_CANDLE</stp>
        <stp>ethusdt</stp>
        <stp>FIRST_ID</stp>
        <stp>5</stp>
        <tr r="P30" s="1"/>
      </tp>
      <tp>
        <v>399604654</v>
        <stp/>
        <stp>BINANCE_24H</stp>
        <stp>trxbtc</stp>
        <stp>VOL</stp>
        <tr r="M11" s="1"/>
      </tp>
      <tp>
        <v>36351363</v>
        <stp/>
        <stp>BINANCE_24H</stp>
        <stp>xrpbtc</stp>
        <stp>VOL</stp>
        <tr r="M10" s="1"/>
      </tp>
      <tp>
        <v>506889</v>
        <stp/>
        <stp>BINANCE_24H</stp>
        <stp>neobtc</stp>
        <stp>VOL</stp>
        <tr r="M9" s="1"/>
      </tp>
      <tp>
        <v>43285.541666655095</v>
        <stp/>
        <stp>BINANCE_CANDLE</stp>
        <stp>ethusdt</stp>
        <stp>CLOSE_TIME</stp>
        <stp>5</stp>
        <tr r="G30" s="1"/>
      </tp>
      <tp>
        <v>43285.517361099533</v>
        <stp/>
        <stp>BINANCE_CANDLE</stp>
        <stp>ethusdt</stp>
        <stp>CLOSE_TIME</stp>
        <stp>0</stp>
        <tr r="G36" s="1"/>
      </tp>
      <tp>
        <v>43285.541666655095</v>
        <stp/>
        <stp>BINANCE_CANDLE</stp>
        <stp>btcusdt</stp>
        <stp>CLOSE_TIME</stp>
        <stp>5</stp>
        <tr r="G31" s="1"/>
      </tp>
      <tp>
        <v>43285.517361099533</v>
        <stp/>
        <stp>BINANCE_CANDLE</stp>
        <stp>btcusdt</stp>
        <stp>CLOSE_TIME</stp>
        <stp>0</stp>
        <tr r="G37" s="1"/>
      </tp>
      <tp>
        <v>5.9900000000000002E-6</v>
        <stp/>
        <stp>BINANCE</stp>
        <stp>trxbtc</stp>
        <stp>HIGH</stp>
        <tr r="C11" s="1"/>
      </tp>
      <tp>
        <v>5.8799999999999996E-6</v>
        <stp/>
        <stp>BINANCE_CANDLE</stp>
        <stp>trxbtc</stp>
        <stp>LOW</stp>
        <stp>5</stp>
        <tr r="D32" s="1"/>
      </tp>
      <tp>
        <v>5.8900000000000004E-6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20628</v>
        <stp/>
        <stp>BINANCE_24H</stp>
        <stp>ltcusdt</stp>
        <stp>TRADES</stp>
        <tr r="O7" s="1"/>
      </tp>
      <tp>
        <v>168939</v>
        <stp/>
        <stp>BINANCE_24H</stp>
        <stp>btcusdt</stp>
        <stp>TRADES</stp>
        <tr r="O6" s="1"/>
      </tp>
      <tp>
        <v>92427</v>
        <stp/>
        <stp>BINANCE_24H</stp>
        <stp>ethusdt</stp>
        <stp>TRADES</stp>
        <tr r="O5" s="1"/>
      </tp>
      <tp>
        <v>17606</v>
        <stp/>
        <stp>BINANCE_24H</stp>
        <stp>xrpusdt</stp>
        <stp>TRADES</stp>
        <tr r="O8" s="1"/>
      </tp>
      <tp>
        <v>6650.93</v>
        <stp/>
        <stp>BINANCE_CANDLE</stp>
        <stp>btcusdt</stp>
        <stp>LOW</stp>
        <stp>5</stp>
        <tr r="D31" s="1"/>
      </tp>
      <tp>
        <v>6662.15</v>
        <stp/>
        <stp>BINANCE_CANDLE</stp>
        <stp>btcusdt</stp>
        <stp>LOW</stp>
        <stp>0</stp>
        <tr r="D37" s="1"/>
      </tp>
      <tp>
        <v>5.3299999999999997E-3</v>
        <stp/>
        <stp>BINANCE_24H</stp>
        <stp>ltcusdt</stp>
        <stp>PRICE%</stp>
        <tr r="P7" s="1"/>
      </tp>
      <tp>
        <v>6.2899999999999996E-3</v>
        <stp/>
        <stp>BINANCE_24H</stp>
        <stp>ethusdt</stp>
        <stp>PRICE%</stp>
        <tr r="P5" s="1"/>
      </tp>
      <tp>
        <v>1.191E-2</v>
        <stp/>
        <stp>BINANCE_24H</stp>
        <stp>btcusdt</stp>
        <stp>PRICE%</stp>
        <tr r="P6" s="1"/>
      </tp>
      <tp>
        <v>-9.2899999999999996E-3</v>
        <stp/>
        <stp>BINANCE_24H</stp>
        <stp>xrpusdt</stp>
        <stp>PRICE%</stp>
        <tr r="P8" s="1"/>
      </tp>
      <tp>
        <v>6664.13</v>
        <stp/>
        <stp>BINANCE_TRADE</stp>
        <stp>btcusdt</stp>
        <stp>PRICE</stp>
        <tr r="I16" s="1"/>
      </tp>
      <tp>
        <v>86.86</v>
        <stp/>
        <stp>BINANCE_TRADE</stp>
        <stp>ltcusdt</stp>
        <stp>PRICE</stp>
        <tr r="I17" s="1"/>
      </tp>
      <tp t="s">
        <v>XRPBTC</v>
        <stp/>
        <stp>BINANCE</stp>
        <stp>xrpbtc</stp>
        <stp>NAME</stp>
        <tr r="Q20" s="1"/>
      </tp>
      <tp t="s">
        <v>USDT</v>
        <stp/>
        <stp>BINANCE</stp>
        <stp>xrpusdt</stp>
        <stp>QUOTE_ASSET</stp>
        <tr r="R18" s="1"/>
      </tp>
      <tp>
        <v>471.3</v>
        <stp/>
        <stp>BINANCE_CANDLE</stp>
        <stp>ethusdt</stp>
        <stp>LOW</stp>
        <stp>0</stp>
        <tr r="D36" s="1"/>
      </tp>
      <tp>
        <v>471.03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T21" s="1"/>
      </tp>
      <tp t="s">
        <v>8</v>
        <stp/>
        <stp>BINANCE</stp>
        <stp>xrpusdt</stp>
        <stp>BASE_ASSET_PRECISION</stp>
        <tr r="O18" s="1"/>
      </tp>
      <tp t="s">
        <v>8</v>
        <stp/>
        <stp>BINANCE</stp>
        <stp>neobtc</stp>
        <stp>BASE_ASSET_PRECISION</stp>
        <tr r="O19" s="1"/>
      </tp>
      <tp t="s">
        <v>TRXBTC</v>
        <stp/>
        <stp>BINANCE</stp>
        <stp>trxbtc</stp>
        <stp>NAME</stp>
        <tr r="Q21" s="1"/>
      </tp>
      <tp>
        <v>0.47800999999999999</v>
        <stp/>
        <stp>BINANCE</stp>
        <stp>xrpusdt</stp>
        <stp>LOW</stp>
        <tr r="B8" s="1"/>
      </tp>
      <tp t="s">
        <v>Limit|LimitMaker|Market|StopLossLimit|TakeProfitLimit|</v>
        <stp/>
        <stp>BINANCE</stp>
        <stp>xrpusdt</stp>
        <stp>ORDER_TYPES</stp>
        <tr r="U18" s="1"/>
      </tp>
      <tp>
        <v>7.6240000000000002E-5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N18" s="1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5.8900000000000004E-6</v>
        <stp/>
        <stp>BINANCE_CANDLE</stp>
        <stp>trxbtc</stp>
        <stp>CLOSE</stp>
        <stp>0</stp>
        <tr r="E38" s="1"/>
      </tp>
      <tp>
        <v>5.8900000000000004E-6</v>
        <stp/>
        <stp>BINANCE_CANDLE</stp>
        <stp>trxbtc</stp>
        <stp>CLOSE</stp>
        <stp>5</stp>
        <tr r="E32" s="1"/>
      </tp>
      <tp>
        <v>13547.573522049999</v>
        <stp/>
        <stp>BINANCE_CANDLE</stp>
        <stp>btcusdt</stp>
        <stp>TAKE_BUY_QUOTE_VOL</stp>
        <stp>0</stp>
        <tr r="L37" s="1"/>
      </tp>
      <tp>
        <v>2447502.1504584299</v>
        <stp/>
        <stp>BINANCE_CANDLE</stp>
        <stp>btcusdt</stp>
        <stp>TAKE_BUY_QUOTE_VOL</stp>
        <stp>5</stp>
        <tr r="L31" s="1"/>
      </tp>
      <tp>
        <v>3252.4823544999999</v>
        <stp/>
        <stp>BINANCE_CANDLE</stp>
        <stp>ethusdt</stp>
        <stp>TAKE_BUY_QUOTE_VOL</stp>
        <stp>0</stp>
        <tr r="L36" s="1"/>
      </tp>
      <tp>
        <v>564552.89316370001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471.3</v>
        <stp/>
        <stp>BINANCE_TRADE</stp>
        <stp>ethusdt</stp>
        <stp>PRICE</stp>
        <tr r="I15" s="1"/>
      </tp>
      <tp>
        <v>132521.51637999999</v>
        <stp/>
        <stp>BINANCE_24H</stp>
        <stp>ltcusdt</stp>
        <stp>VOL</stp>
        <tr r="M7" s="1"/>
      </tp>
      <tp>
        <v>0.49421999999999999</v>
        <stp/>
        <stp>BINANCE_24H</stp>
        <stp>xrpusdt</stp>
        <stp>BID</stp>
        <tr r="I8" s="1"/>
      </tp>
      <tp>
        <v>43285.51666666667</v>
        <stp/>
        <stp>BINANCE_CANDLE</stp>
        <stp>ethusdt</stp>
        <stp>OPEN_TIME</stp>
        <stp>0</stp>
        <tr r="F36" s="1"/>
      </tp>
      <tp>
        <v>43285.5</v>
        <stp/>
        <stp>BINANCE_CANDLE</stp>
        <stp>ethusdt</stp>
        <stp>OPEN_TIME</stp>
        <stp>5</stp>
        <tr r="F30" s="1"/>
      </tp>
      <tp>
        <v>86.41</v>
        <stp/>
        <stp>BINANCE_24H</stp>
        <stp>ltcusdt</stp>
        <stp>CLOSE</stp>
        <tr r="D7" s="1"/>
      </tp>
      <tp>
        <v>6591.31</v>
        <stp/>
        <stp>BINANCE_24H</stp>
        <stp>btcusdt</stp>
        <stp>CLOSE</stp>
        <tr r="D6" s="1"/>
      </tp>
      <tp>
        <v>43285.517102199075</v>
        <stp/>
        <stp>BINANCE_TRADE</stp>
        <stp>neobtc</stp>
        <stp>TRADE_TIME</stp>
        <tr r="L19" s="1"/>
      </tp>
      <tp>
        <v>5.5440000000000003E-3</v>
        <stp/>
        <stp>BINANCE_24H</stp>
        <stp>neobtc</stp>
        <stp>OPEN</stp>
        <tr r="G9" s="1"/>
      </tp>
      <tp>
        <v>469.52</v>
        <stp/>
        <stp>BINANCE_24H</stp>
        <stp>ethusdt</stp>
        <stp>OPEN</stp>
        <tr r="G5" s="1"/>
      </tp>
      <tp>
        <v>0.49541000000000002</v>
        <stp/>
        <stp>BINANCE_24H</stp>
        <stp>xrpusdt</stp>
        <stp>ASK</stp>
        <tr r="K8" s="1"/>
      </tp>
      <tp>
        <v>6589.41</v>
        <stp/>
        <stp>BINANCE_24H</stp>
        <stp>btcusdt</stp>
        <stp>OPEN</stp>
        <tr r="G6" s="1"/>
      </tp>
      <tp>
        <v>86.38</v>
        <stp/>
        <stp>BINANCE_24H</stp>
        <stp>ltcusdt</stp>
        <stp>OPEN</stp>
        <tr r="G7" s="1"/>
      </tp>
      <tp t="b">
        <v>0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s">
        <v>&lt;?&gt;</v>
        <stp/>
        <stp>BINANCE_TRADE</stp>
        <stp>xrpusdt</stp>
        <stp>BUYER_IS_MAKER</stp>
        <tr r="K18" s="1"/>
      </tp>
      <tp>
        <v>482.01</v>
        <stp/>
        <stp>GDAX</stp>
        <stp>ETH-USD</stp>
        <stp>high_24h</stp>
        <tr r="F3" s="2"/>
      </tp>
      <tp>
        <v>6796.62</v>
        <stp/>
        <stp>GDAX</stp>
        <stp>BTC-USD</stp>
        <stp>high_24h</stp>
        <tr r="F4" s="2"/>
      </tp>
      <tp>
        <v>0.49940000000000001</v>
        <stp/>
        <stp>BINANCE_24H</stp>
        <stp>xrpusdt</stp>
        <stp>OPEN</stp>
        <tr r="G8" s="1"/>
      </tp>
      <tp>
        <v>43285.51666666667</v>
        <stp/>
        <stp>BINANCE_CANDLE</stp>
        <stp>btcusdt</stp>
        <stp>OPEN_TIME</stp>
        <stp>0</stp>
        <tr r="F37" s="1"/>
      </tp>
      <tp>
        <v>43285.5</v>
        <stp/>
        <stp>BINANCE_CANDLE</stp>
        <stp>btcusdt</stp>
        <stp>OPEN_TIME</stp>
        <stp>5</stp>
        <tr r="F31" s="1"/>
      </tp>
      <tp>
        <v>-1.66E-6</v>
        <stp/>
        <stp>BINANCE_24H</stp>
        <stp>xrpbtc</stp>
        <stp>PRICE_CHANGE</stp>
        <tr r="Q10" s="1"/>
      </tp>
      <tp>
        <v>469.12</v>
        <stp/>
        <stp>BINANCE_24H</stp>
        <stp>ethusdt</stp>
        <stp>CLOSE</stp>
        <tr r="D5" s="1"/>
      </tp>
      <tp>
        <v>120420.34009</v>
        <stp/>
        <stp>BINANCE_24H</stp>
        <stp>ethusdt</stp>
        <stp>VOL</stp>
        <tr r="M5" s="1"/>
      </tp>
      <tp>
        <v>5.5380000000000004E-3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-1E-8</v>
        <stp/>
        <stp>BINANCE_24H</stp>
        <stp>trxbtc</stp>
        <stp>PRICE_CHANGE</stp>
        <tr r="Q11" s="1"/>
      </tp>
      <tp>
        <v>4797712.7030429197</v>
        <stp/>
        <stp>BINANCE_CANDLE</stp>
        <stp>btcusdt</stp>
        <stp>QUOTE_VOL</stp>
        <stp>5</stp>
        <tr r="I31" s="1"/>
      </tp>
      <tp>
        <v>67997.397360820003</v>
        <stp/>
        <stp>BINANCE_CANDLE</stp>
        <stp>btcusdt</stp>
        <stp>QUOTE_VOL</stp>
        <stp>0</stp>
        <tr r="I37" s="1"/>
      </tp>
      <tp>
        <v>1165600.1691212</v>
        <stp/>
        <stp>BINANCE_CANDLE</stp>
        <stp>ethusdt</stp>
        <stp>QUOTE_VOL</stp>
        <stp>5</stp>
        <tr r="I30" s="1"/>
      </tp>
      <tp>
        <v>12544.048344999999</v>
        <stp/>
        <stp>BINANCE_CANDLE</stp>
        <stp>ethusdt</stp>
        <stp>QUOTE_VOL</stp>
        <stp>0</stp>
        <tr r="I36" s="1"/>
      </tp>
      <tp>
        <v>471.77</v>
        <stp/>
        <stp>GDAX</stp>
        <stp>ETH-USD</stp>
        <stp>LAST_PRICE</stp>
        <tr r="D3" s="2"/>
      </tp>
      <tp>
        <v>6663.67</v>
        <stp/>
        <stp>GDAX</stp>
        <stp>BTC-USD</stp>
        <stp>LAST_PRICE</stp>
        <tr r="D4" s="2"/>
      </tp>
      <tp>
        <v>5.7980000000000002E-3</v>
        <stp/>
        <stp>BINANCE_TRADE</stp>
        <stp>neobtc</stp>
        <stp>PRICE</stp>
        <tr r="I19" s="1"/>
      </tp>
      <tp>
        <v>43285.516921388888</v>
        <stp/>
        <stp>BINANCE_CANDLE</stp>
        <stp>trxbtc</stp>
        <stp>Event_Time</stp>
        <stp>5</stp>
        <tr r="O32" s="1"/>
      </tp>
      <tp>
        <v>43285.516921388888</v>
        <stp/>
        <stp>BINANCE_CANDLE</stp>
        <stp>trxbtc</stp>
        <stp>Event_Time</stp>
        <stp>0</stp>
        <tr r="O38" s="1"/>
      </tp>
      <tp>
        <v>29075.271000000001</v>
        <stp/>
        <stp>BINANCE_24H</stp>
        <stp>btcusdt</stp>
        <stp>VOL</stp>
        <tr r="M6" s="1"/>
      </tp>
      <tp t="s">
        <v>UTC</v>
        <stp/>
        <stp>BINANCE</stp>
        <stp>EXCHANGE_TIMEZONE</stp>
        <tr r="T7" s="1"/>
      </tp>
      <tp>
        <v>0.46</v>
        <stp/>
        <stp>BINANCE_24H</stp>
        <stp>ltcusdt</stp>
        <stp>PRICE_CHANGE</stp>
        <tr r="Q7" s="1"/>
      </tp>
      <tp>
        <v>72.8</v>
        <stp/>
        <stp>BINANCE_24H</stp>
        <stp>btcusdt</stp>
        <stp>PRICE_CHANGE</stp>
        <tr r="Q6" s="1"/>
      </tp>
      <tp>
        <v>2.63E-4</v>
        <stp/>
        <stp>BINANCE_24H</stp>
        <stp>neobtc</stp>
        <stp>PRICE_CHANGE</stp>
        <tr r="Q9" s="1"/>
      </tp>
      <tp>
        <v>2.91</v>
        <stp/>
        <stp>BINANCE_24H</stp>
        <stp>ethusdt</stp>
        <stp>PRICE_CHANGE</stp>
        <tr r="Q5" s="1"/>
      </tp>
      <tp>
        <v>0.49924000000000002</v>
        <stp/>
        <stp>BINANCE_24H</stp>
        <stp>xrpusdt</stp>
        <stp>CLOSE</stp>
        <tr r="D8" s="1"/>
      </tp>
      <tp>
        <v>0.15</v>
        <stp/>
        <stp>BINANCE_24H</stp>
        <stp>ltcusdt</stp>
        <stp>Spread</stp>
        <tr r="J7" s="1"/>
      </tp>
      <tp>
        <v>5.72</v>
        <stp/>
        <stp>BINANCE_24H</stp>
        <stp>btcusdt</stp>
        <stp>Spread</stp>
        <tr r="J6" s="1"/>
      </tp>
      <tp>
        <v>0.51</v>
        <stp/>
        <stp>BINANCE_24H</stp>
        <stp>ethusdt</stp>
        <stp>Spread</stp>
        <tr r="J5" s="1"/>
      </tp>
      <tp>
        <v>1.1800000000000001E-3</v>
        <stp/>
        <stp>BINANCE_24H</stp>
        <stp>xrpusdt</stp>
        <stp>Spread</stp>
        <tr r="J8" s="1"/>
      </tp>
      <tp>
        <v>43285.517361099533</v>
        <stp/>
        <stp>BINANCE_CANDLE</stp>
        <stp>trxbtc</stp>
        <stp>CLOSE_TIME</stp>
        <stp>0</stp>
        <tr r="G38" s="1"/>
      </tp>
      <tp>
        <v>43285.541666655095</v>
        <stp/>
        <stp>BINANCE_CANDLE</stp>
        <stp>trxbtc</stp>
        <stp>CLOSE_TIME</stp>
        <stp>5</stp>
        <tr r="G32" s="1"/>
      </tp>
      <tp>
        <v>30882393</v>
        <stp/>
        <stp>BINANCE_CANDLE</stp>
        <stp>trxbtc</stp>
        <stp>FIRST_ID</stp>
        <stp>5</stp>
        <tr r="P32" s="1"/>
      </tp>
      <tp>
        <v>30882888</v>
        <stp/>
        <stp>BINANCE_CANDLE</stp>
        <stp>trxbtc</stp>
        <stp>FIRST_ID</stp>
        <stp>0</stp>
        <tr r="P38" s="1"/>
      </tp>
      <tp>
        <v>86.7</v>
        <stp/>
        <stp>BINANCE_24H</stp>
        <stp>ltcusdt</stp>
        <stp>BID</stp>
        <tr r="I7" s="1"/>
      </tp>
      <tp>
        <v>28720303.899999999</v>
        <stp/>
        <stp>BINANCE_24H</stp>
        <stp>xrpusdt</stp>
        <stp>VOL</stp>
        <tr r="M8" s="1"/>
      </tp>
      <tp>
        <v>7.5850000000000001E-5</v>
        <stp/>
        <stp>BINANCE_24H</stp>
        <stp>xrpbtc</stp>
        <stp>OPEN</stp>
        <tr r="G10" s="1"/>
      </tp>
      <tp>
        <v>43285.516921377312</v>
        <stp/>
        <stp>BINANCE_TRADE</stp>
        <stp>trxbtc</stp>
        <stp>TRADE_TIME</stp>
        <tr r="L21" s="1"/>
      </tp>
      <tp>
        <v>-4.64E-3</v>
        <stp/>
        <stp>BINANCE_24H</stp>
        <stp>xrpusdt</stp>
        <stp>PRICE_CHANGE</stp>
        <tr r="Q8" s="1"/>
      </tp>
      <tp>
        <v>86.85</v>
        <stp/>
        <stp>BINANCE_24H</stp>
        <stp>ltcusdt</stp>
        <stp>ASK</stp>
        <tr r="K7" s="1"/>
      </tp>
      <tp t="s"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]</v>
        <stp/>
        <stp>BINANCE</stp>
        <stp/>
        <stp>EXCHANGE_SYMBOLS</stp>
        <tr r="T8" s="1"/>
      </tp>
      <tp>
        <v>12.049877589999999</v>
        <stp/>
        <stp>BINANCE_CANDLE</stp>
        <stp>trxbtc</stp>
        <stp>TAKE_BUY_QUOTE_VOL</stp>
        <stp>5</stp>
        <tr r="L32" s="1"/>
      </tp>
      <tp>
        <v>0.18112928</v>
        <stp/>
        <stp>BINANCE_CANDLE</stp>
        <stp>trxbtc</stp>
        <stp>TAKE_BUY_QUOTE_VOL</stp>
        <stp>0</stp>
        <tr r="L38" s="1"/>
      </tp>
      <tp>
        <v>5.8900000000000004E-6</v>
        <stp/>
        <stp>BINANCE_TRADE</stp>
        <stp>trxbtc</stp>
        <stp>PRICE</stp>
        <tr r="I21" s="1"/>
      </tp>
      <tp>
        <v>7.4259999999999997E-5</v>
        <stp/>
        <stp>BINANCE_TRADE</stp>
        <stp>xrpbtc</stp>
        <stp>PRICE</stp>
        <tr r="I20" s="1"/>
      </tp>
      <tp>
        <v>6669.86</v>
        <stp/>
        <stp>BINANCE_24H</stp>
        <stp>btcusdt</stp>
        <stp>ASK</stp>
        <tr r="K6" s="1"/>
      </tp>
      <tp>
        <v>5.9000000000000003E-6</v>
        <stp/>
        <stp>BINANCE_24H</stp>
        <stp>trxbtc</stp>
        <stp>OPEN</stp>
        <tr r="G11" s="1"/>
      </tp>
      <tp>
        <v>6664.1</v>
        <stp/>
        <stp>BINANCE_24H</stp>
        <stp>btcusdt</stp>
        <stp>BID</stp>
        <tr r="I6" s="1"/>
      </tp>
      <tp>
        <v>5.9000000000000003E-6</v>
        <stp/>
        <stp>BINANCE_24H</stp>
        <stp>trxbtc</stp>
        <stp>CLOSE</stp>
        <tr r="D11" s="1"/>
      </tp>
      <tp>
        <v>7.5820000000000003E-5</v>
        <stp/>
        <stp>BINANCE_24H</stp>
        <stp>xrpbtc</stp>
        <stp>CLOSE</stp>
        <tr r="D10" s="1"/>
      </tp>
      <tp>
        <v>6662.15</v>
        <stp/>
        <stp>BINANCE_DEPTH</stp>
        <stp>btcusdt</stp>
        <stp>BID_DEPTH</stp>
        <stp>4</stp>
        <tr r="B19" s="1"/>
      </tp>
      <tp>
        <v>6661.45</v>
        <stp/>
        <stp>BINANCE_DEPTH</stp>
        <stp>btcusdt</stp>
        <stp>BID_DEPTH</stp>
        <stp>5</stp>
        <tr r="B20" s="1"/>
      </tp>
      <tp>
        <v>6661.02</v>
        <stp/>
        <stp>BINANCE_DEPTH</stp>
        <stp>btcusdt</stp>
        <stp>BID_DEPTH</stp>
        <stp>6</stp>
        <tr r="B21" s="1"/>
      </tp>
      <tp>
        <v>6660.61</v>
        <stp/>
        <stp>BINANCE_DEPTH</stp>
        <stp>btcusdt</stp>
        <stp>BID_DEPTH</stp>
        <stp>7</stp>
        <tr r="B22" s="1"/>
      </tp>
      <tp>
        <v>6665</v>
        <stp/>
        <stp>BINANCE_DEPTH</stp>
        <stp>btcusdt</stp>
        <stp>BID_DEPTH</stp>
        <stp>0</stp>
        <tr r="B15" s="1"/>
      </tp>
      <tp>
        <v>6664.77</v>
        <stp/>
        <stp>BINANCE_DEPTH</stp>
        <stp>btcusdt</stp>
        <stp>BID_DEPTH</stp>
        <stp>1</stp>
        <tr r="B16" s="1"/>
      </tp>
      <tp>
        <v>6664.13</v>
        <stp/>
        <stp>BINANCE_DEPTH</stp>
        <stp>btcusdt</stp>
        <stp>BID_DEPTH</stp>
        <stp>2</stp>
        <tr r="B17" s="1"/>
      </tp>
      <tp>
        <v>6663.73</v>
        <stp/>
        <stp>BINANCE_DEPTH</stp>
        <stp>btcusdt</stp>
        <stp>BID_DEPTH</stp>
        <stp>3</stp>
        <tr r="B18" s="1"/>
      </tp>
      <tp>
        <v>6660.53</v>
        <stp/>
        <stp>BINANCE_DEPTH</stp>
        <stp>btcusdt</stp>
        <stp>BID_DEPTH</stp>
        <stp>8</stp>
        <tr r="B23" s="1"/>
      </tp>
      <tp>
        <v>6660</v>
        <stp/>
        <stp>BINANCE_DEPTH</stp>
        <stp>btcusdt</stp>
        <stp>BID_DEPTH</stp>
        <stp>9</stp>
        <tr r="B24" s="1"/>
      </tp>
      <tp>
        <v>468.56</v>
        <stp/>
        <stp>GDAX</stp>
        <stp>ETH-USD</stp>
        <stp>open_24h</stp>
        <tr r="E3" s="2"/>
      </tp>
      <tp>
        <v>471.53</v>
        <stp/>
        <stp>BINANCE_24H</stp>
        <stp>ethusdt</stp>
        <stp>BID</stp>
        <tr r="I5" s="1"/>
      </tp>
      <tp>
        <v>6589.99</v>
        <stp/>
        <stp>GDAX</stp>
        <stp>BTC-USD</stp>
        <stp>open_24h</stp>
        <tr r="E4" s="2"/>
      </tp>
      <tp>
        <v>43285.517003391207</v>
        <stp/>
        <stp>BINANCE_TRADE</stp>
        <stp>xrpbtc</stp>
        <stp>TRADE_TIME</stp>
        <tr r="L20" s="1"/>
      </tp>
      <tp>
        <v>6669.87</v>
        <stp/>
        <stp>BINANCE_DEPTH</stp>
        <stp>btcusdt</stp>
        <stp>ASK_DEPTH</stp>
        <stp>9</stp>
        <tr r="D24" s="1"/>
      </tp>
      <tp>
        <v>6669.86</v>
        <stp/>
        <stp>BINANCE_DEPTH</stp>
        <stp>btcusdt</stp>
        <stp>ASK_DEPTH</stp>
        <stp>8</stp>
        <tr r="D23" s="1"/>
      </tp>
      <tp>
        <v>6668.74</v>
        <stp/>
        <stp>BINANCE_DEPTH</stp>
        <stp>btcusdt</stp>
        <stp>ASK_DEPTH</stp>
        <stp>3</stp>
        <tr r="D18" s="1"/>
      </tp>
      <tp>
        <v>6668</v>
        <stp/>
        <stp>BINANCE_DEPTH</stp>
        <stp>btcusdt</stp>
        <stp>ASK_DEPTH</stp>
        <stp>2</stp>
        <tr r="D17" s="1"/>
      </tp>
      <tp>
        <v>6667.97</v>
        <stp/>
        <stp>BINANCE_DEPTH</stp>
        <stp>btcusdt</stp>
        <stp>ASK_DEPTH</stp>
        <stp>1</stp>
        <tr r="D16" s="1"/>
      </tp>
      <tp>
        <v>6667.96</v>
        <stp/>
        <stp>BINANCE_DEPTH</stp>
        <stp>btcusdt</stp>
        <stp>ASK_DEPTH</stp>
        <stp>0</stp>
        <tr r="D15" s="1"/>
      </tp>
      <tp>
        <v>6669.51</v>
        <stp/>
        <stp>BINANCE_DEPTH</stp>
        <stp>btcusdt</stp>
        <stp>ASK_DEPTH</stp>
        <stp>7</stp>
        <tr r="D22" s="1"/>
      </tp>
      <tp>
        <v>6669</v>
        <stp/>
        <stp>BINANCE_DEPTH</stp>
        <stp>btcusdt</stp>
        <stp>ASK_DEPTH</stp>
        <stp>6</stp>
        <tr r="D21" s="1"/>
      </tp>
      <tp>
        <v>6668.91</v>
        <stp/>
        <stp>BINANCE_DEPTH</stp>
        <stp>btcusdt</stp>
        <stp>ASK_DEPTH</stp>
        <stp>5</stp>
        <tr r="D20" s="1"/>
      </tp>
      <tp>
        <v>6668.78</v>
        <stp/>
        <stp>BINANCE_DEPTH</stp>
        <stp>btcusdt</stp>
        <stp>ASK_DEPTH</stp>
        <stp>4</stp>
        <tr r="D19" s="1"/>
      </tp>
      <tp>
        <v>472.03</v>
        <stp/>
        <stp>BINANCE_24H</stp>
        <stp>ethusdt</stp>
        <stp>ASK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D11" totalsRowShown="0" dataDxfId="63" dataCellStyle="Comma">
  <autoFilter ref="A4:D11" xr:uid="{C4F49F7D-8667-4D6B-AD96-B004DDF9E1A6}"/>
  <tableColumns count="4">
    <tableColumn id="1" xr3:uid="{3DCAC593-21E4-456C-93D1-EEDC8340EA91}" name="SYMBOL"/>
    <tableColumn id="2" xr3:uid="{BD1F10D1-4516-437C-A019-01CE2442BC76}" name="LOW" dataDxfId="62" totalsRowDxfId="61" dataCellStyle="Comma">
      <calculatedColumnFormula>RTD(progId,,BINANCE,$A5,B$4)</calculatedColumnFormula>
    </tableColumn>
    <tableColumn id="3" xr3:uid="{91943E91-93A3-432F-90A1-9A812A7495A3}" name="HIGH" dataDxfId="60" totalsRowDxfId="59" dataCellStyle="Comma">
      <calculatedColumnFormula>RTD(progId,,BINANCE,$A5,C$4)</calculatedColumnFormula>
    </tableColumn>
    <tableColumn id="4" xr3:uid="{16B5E286-FCD6-42DD-AD70-936F5453E647}" name="CLOSE" dataDxfId="58" totalsRowDxfId="57" dataCellStyle="Comma">
      <calculatedColumnFormula>RTD(progId,,BINANCE,$A5,D$4)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6" dataCellStyle="Comma">
  <autoFilter ref="A14:E24" xr:uid="{9B5750BD-A8BF-49B3-8CCE-E75F6CB95AEF}"/>
  <tableColumns count="5">
    <tableColumn id="1" xr3:uid="{024D3077-4CB4-423F-9919-17E1D03B62EF}" name="BID_DEPTH_SIZE" dataDxfId="55" dataCellStyle="20% - Accent6">
      <calculatedColumnFormula>RTD(progId,,BINANCE_DEPTH,$C$14,A$14,$C15)</calculatedColumnFormula>
    </tableColumn>
    <tableColumn id="2" xr3:uid="{A846FBD5-F5D1-42A6-9B15-E4F95F35D0D8}" name="BID_DEPTH" dataDxfId="54" dataCellStyle="20% - Accent6">
      <calculatedColumnFormula>RTD(progId,,BINANCE_DEPTH,$C$14,B$14,$C15)</calculatedColumnFormula>
    </tableColumn>
    <tableColumn id="3" xr3:uid="{61C19639-7D28-4B92-A8B2-CB2407C53DA3}" name="btcusdt" dataDxfId="53"/>
    <tableColumn id="4" xr3:uid="{26E73E79-2351-4AA2-B059-B8FBF5772528}" name="ASK_DEPTH" dataDxfId="52" dataCellStyle="20% - Accent2">
      <calculatedColumnFormula>RTD(progId,,BINANCE_DEPTH,$C$14,D$14,$C15)</calculatedColumnFormula>
    </tableColumn>
    <tableColumn id="5" xr3:uid="{4F75757B-DFD1-4B07-AFA1-EC3E611607E7}" name="ASK_DEPTH_SIZE" dataDxfId="51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0" tableBorderDxfId="49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48" dataCellStyle="Comma">
      <calculatedColumnFormula>RTD(progId,,BINACE_TRADE,$G15,H$14)</calculatedColumnFormula>
    </tableColumn>
    <tableColumn id="3" xr3:uid="{354287B4-D1D8-44B9-86FB-9FB34A18D99C}" name="PRICE" dataDxfId="47" dataCellStyle="Comma">
      <calculatedColumnFormula>RTD(progId,,BINACE_TRADE,$G15,I$14)</calculatedColumnFormula>
    </tableColumn>
    <tableColumn id="4" xr3:uid="{8697802C-B742-4C06-809E-A6FC0FE7CCD5}" name="QUANTITY" dataDxfId="46" dataCellStyle="Comma">
      <calculatedColumnFormula>RTD(progId,,BINACE_TRADE,$G15,J$14)</calculatedColumnFormula>
    </tableColumn>
    <tableColumn id="7" xr3:uid="{4B2C6341-2C08-42AC-B29F-1942A6C5C0B8}" name="BUYER_IS_MAKER" dataDxfId="45" dataCellStyle="Comma">
      <calculatedColumnFormula>RTD(progId,,BINACE_TRADE,$G15,K$14)</calculatedColumnFormula>
    </tableColumn>
    <tableColumn id="11" xr3:uid="{B43DE4EC-1073-4EE5-AFA6-29717F6887CA}" name="TRADE_TIME" dataDxfId="44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M24" sqref="M2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85546875" bestFit="1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5.28515625" bestFit="1" customWidth="1"/>
    <col min="14" max="14" width="16.28515625" customWidth="1"/>
    <col min="15" max="15" width="12.42578125" customWidth="1"/>
    <col min="17" max="17" width="20.42578125" customWidth="1"/>
    <col min="18" max="18" width="13.140625" customWidth="1"/>
    <col min="19" max="19" width="11.42578125" bestFit="1" customWidth="1"/>
    <col min="20" max="20" width="14.7109375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 t="s">
        <v>76</v>
      </c>
      <c r="C1" s="1"/>
      <c r="D1" s="1"/>
      <c r="E1" s="3" t="s">
        <v>56</v>
      </c>
      <c r="G1" s="10" t="s">
        <v>30</v>
      </c>
      <c r="H1" s="1"/>
    </row>
    <row r="2" spans="1:21" x14ac:dyDescent="0.25">
      <c r="E2" s="1"/>
    </row>
    <row r="3" spans="1:21" s="1" customFormat="1" x14ac:dyDescent="0.25">
      <c r="A3" s="27" t="s">
        <v>7</v>
      </c>
      <c r="G3" s="27" t="s">
        <v>36</v>
      </c>
      <c r="J3"/>
      <c r="K3"/>
      <c r="L3"/>
      <c r="N3"/>
      <c r="O3"/>
      <c r="P3"/>
      <c r="Q3"/>
    </row>
    <row r="4" spans="1:21" ht="18" thickBot="1" x14ac:dyDescent="0.35">
      <c r="A4" s="1" t="s">
        <v>38</v>
      </c>
      <c r="B4" s="1" t="s">
        <v>8</v>
      </c>
      <c r="C4" s="1" t="s">
        <v>9</v>
      </c>
      <c r="D4" s="1" t="s">
        <v>25</v>
      </c>
      <c r="G4" s="41" t="s">
        <v>10</v>
      </c>
      <c r="H4" s="41" t="s">
        <v>24</v>
      </c>
      <c r="I4" s="41" t="s">
        <v>2</v>
      </c>
      <c r="J4" s="41" t="s">
        <v>17</v>
      </c>
      <c r="K4" s="41" t="s">
        <v>3</v>
      </c>
      <c r="L4" s="41" t="s">
        <v>23</v>
      </c>
      <c r="M4" s="41" t="s">
        <v>18</v>
      </c>
      <c r="N4" s="41" t="s">
        <v>31</v>
      </c>
      <c r="O4" s="41" t="s">
        <v>14</v>
      </c>
      <c r="P4" s="41" t="s">
        <v>13</v>
      </c>
      <c r="Q4" s="41" t="s">
        <v>15</v>
      </c>
      <c r="S4" s="38" t="s">
        <v>60</v>
      </c>
      <c r="T4" s="37">
        <f>RTD(progId,,"CLOCK")</f>
        <v>43285.517097245371</v>
      </c>
    </row>
    <row r="5" spans="1:21" ht="15.75" thickTop="1" x14ac:dyDescent="0.25">
      <c r="A5" s="1" t="s">
        <v>11</v>
      </c>
      <c r="B5" s="2">
        <f>RTD(progId,,BINANCE,$A5,B$4)</f>
        <v>457</v>
      </c>
      <c r="C5" s="2">
        <f>RTD(progId,,BINANCE,$A5,C$4)</f>
        <v>482.7</v>
      </c>
      <c r="D5" s="2">
        <f>RTD(progId,,BINANCE_24H,$A5,D$4)</f>
        <v>469.12</v>
      </c>
      <c r="G5" s="40">
        <f>RTD(progId,,BINANCE_24H,$A5,G$4)</f>
        <v>469.52</v>
      </c>
      <c r="H5" s="40">
        <f>RTD(progId,,BINANCE_24H,$A5,H$4)</f>
        <v>2.4573100000000001</v>
      </c>
      <c r="I5" s="40">
        <f>RTD(progId,,BINANCE_24H,$A5,I$4)</f>
        <v>471.53</v>
      </c>
      <c r="J5" s="40">
        <f>RTD(progId,,BINANCE_24H,$A5,J$4)</f>
        <v>0.51</v>
      </c>
      <c r="K5" s="40">
        <f>RTD(progId,,BINANCE_24H,$A5,K$4)</f>
        <v>472.03</v>
      </c>
      <c r="L5" s="40">
        <f>RTD(progId,,BINANCE_24H,$A5,L$4)</f>
        <v>2.6858599999999999</v>
      </c>
      <c r="M5" s="40">
        <f>RTD(progId,,BINANCE_24H,$A5,M$4)</f>
        <v>120420.34009</v>
      </c>
      <c r="N5" s="42">
        <f>RTD(progId,,BINANCE_24H,$A5,N$4)</f>
        <v>56432388.176379703</v>
      </c>
      <c r="O5" s="40">
        <f>RTD(progId,,BINANCE_24H,$A5,O$4)</f>
        <v>92427</v>
      </c>
      <c r="P5" s="40">
        <f>RTD(progId,,BINANCE_24H,$A5,P$4)</f>
        <v>6.2899999999999996E-3</v>
      </c>
      <c r="Q5" s="40">
        <f>RTD(progId,,BINANCE_24H,$A5,Q$4)</f>
        <v>2.91</v>
      </c>
      <c r="S5" s="38" t="s">
        <v>61</v>
      </c>
      <c r="T5" s="36">
        <f>RTD(progId,,BINANCE,S5)</f>
        <v>-443</v>
      </c>
    </row>
    <row r="6" spans="1:21" x14ac:dyDescent="0.25">
      <c r="A6" s="1" t="s">
        <v>12</v>
      </c>
      <c r="B6" s="2">
        <f>RTD(progId,,BINANCE,$A6,B$4)</f>
        <v>6441.11</v>
      </c>
      <c r="C6" s="2">
        <f>RTD(progId,,BINANCE,$A6,C$4)</f>
        <v>6784.92</v>
      </c>
      <c r="D6" s="2">
        <f>RTD(progId,,BINANCE_24H,$A6,D$4)</f>
        <v>6591.31</v>
      </c>
      <c r="G6" s="40">
        <f>RTD(progId,,BINANCE_24H,$A6,G$4)</f>
        <v>6589.41</v>
      </c>
      <c r="H6" s="40">
        <f>RTD(progId,,BINANCE_24H,$A6,H$4)</f>
        <v>6.7424999999999999E-2</v>
      </c>
      <c r="I6" s="40">
        <f>RTD(progId,,BINANCE_24H,$A6,I$4)</f>
        <v>6664.1</v>
      </c>
      <c r="J6" s="40">
        <f>RTD(progId,,BINANCE_24H,$A6,J$4)</f>
        <v>5.72</v>
      </c>
      <c r="K6" s="40">
        <f>RTD(progId,,BINANCE_24H,$A6,K$4)</f>
        <v>6669.86</v>
      </c>
      <c r="L6" s="40">
        <f>RTD(progId,,BINANCE_24H,$A6,L$4)</f>
        <v>0.26262600000000003</v>
      </c>
      <c r="M6" s="40">
        <f>RTD(progId,,BINANCE_24H,$A6,M$4)</f>
        <v>29075.271000000001</v>
      </c>
      <c r="N6" s="42">
        <f>RTD(progId,,BINANCE_24H,$A6,N$4)</f>
        <v>191494800.14948204</v>
      </c>
      <c r="O6" s="40">
        <f>RTD(progId,,BINANCE_24H,$A6,O$4)</f>
        <v>168939</v>
      </c>
      <c r="P6" s="40">
        <f>RTD(progId,,BINANCE_24H,$A6,P$4)</f>
        <v>1.191E-2</v>
      </c>
      <c r="Q6" s="40">
        <f>RTD(progId,,BINANCE_24H,$A6,Q$4)</f>
        <v>72.8</v>
      </c>
      <c r="S6" s="38" t="s">
        <v>62</v>
      </c>
      <c r="T6" s="37">
        <f>RTD(progId,,BINANCE,S6)</f>
        <v>43285.516620439812</v>
      </c>
    </row>
    <row r="7" spans="1:21" x14ac:dyDescent="0.25">
      <c r="A7" t="s">
        <v>16</v>
      </c>
      <c r="B7" s="2">
        <f>RTD(progId,,BINANCE,$A7,B$4)</f>
        <v>83.64</v>
      </c>
      <c r="C7" s="2">
        <f>RTD(progId,,BINANCE,$A7,C$4)</f>
        <v>89.01</v>
      </c>
      <c r="D7" s="2">
        <f>RTD(progId,,BINANCE_24H,$A7,D$4)</f>
        <v>86.41</v>
      </c>
      <c r="G7" s="40">
        <f>RTD(progId,,BINANCE_24H,$A7,G$4)</f>
        <v>86.38</v>
      </c>
      <c r="H7" s="40">
        <f>RTD(progId,,BINANCE_24H,$A7,H$4)</f>
        <v>1.537E-2</v>
      </c>
      <c r="I7" s="40">
        <f>RTD(progId,,BINANCE_24H,$A7,I$4)</f>
        <v>86.7</v>
      </c>
      <c r="J7" s="40">
        <f>RTD(progId,,BINANCE_24H,$A7,J$4)</f>
        <v>0.15</v>
      </c>
      <c r="K7" s="40">
        <f>RTD(progId,,BINANCE_24H,$A7,K$4)</f>
        <v>86.85</v>
      </c>
      <c r="L7" s="40">
        <f>RTD(progId,,BINANCE_24H,$A7,L$4)</f>
        <v>0.56000000000000005</v>
      </c>
      <c r="M7" s="40">
        <f>RTD(progId,,BINANCE_24H,$A7,M$4)</f>
        <v>132521.51637999999</v>
      </c>
      <c r="N7" s="42">
        <f>RTD(progId,,BINANCE_24H,$A7,N$4)</f>
        <v>11444940.7380598</v>
      </c>
      <c r="O7" s="40">
        <f>RTD(progId,,BINANCE_24H,$A7,O$4)</f>
        <v>20628</v>
      </c>
      <c r="P7" s="40">
        <f>RTD(progId,,BINANCE_24H,$A7,P$4)</f>
        <v>5.3299999999999997E-3</v>
      </c>
      <c r="Q7" s="40">
        <f>RTD(progId,,BINANCE_24H,$A7,Q$4)</f>
        <v>0.46</v>
      </c>
      <c r="S7" s="38" t="s">
        <v>63</v>
      </c>
      <c r="T7" s="36" t="str">
        <f>RTD(progId,,BINANCE,S7)</f>
        <v>UTC</v>
      </c>
    </row>
    <row r="8" spans="1:21" x14ac:dyDescent="0.25">
      <c r="A8" t="s">
        <v>26</v>
      </c>
      <c r="B8" s="2">
        <f>RTD(progId,,BINANCE,$A8,B$4)</f>
        <v>0.47800999999999999</v>
      </c>
      <c r="C8" s="2">
        <f>RTD(progId,,BINANCE,$A8,C$4)</f>
        <v>0.50654999999999994</v>
      </c>
      <c r="D8" s="2">
        <f>RTD(progId,,BINANCE_24H,$A8,D$4)</f>
        <v>0.49924000000000002</v>
      </c>
      <c r="G8" s="40">
        <f>RTD(progId,,BINANCE_24H,$A8,G$4)</f>
        <v>0.49940000000000001</v>
      </c>
      <c r="H8" s="40">
        <f>RTD(progId,,BINANCE_24H,$A8,H$4)</f>
        <v>6902.4</v>
      </c>
      <c r="I8" s="40">
        <f>RTD(progId,,BINANCE_24H,$A8,I$4)</f>
        <v>0.49421999999999999</v>
      </c>
      <c r="J8" s="40">
        <f>RTD(progId,,BINANCE_24H,$A8,J$4)</f>
        <v>1.1800000000000001E-3</v>
      </c>
      <c r="K8" s="40">
        <f>RTD(progId,,BINANCE_24H,$A8,K$4)</f>
        <v>0.49541000000000002</v>
      </c>
      <c r="L8" s="40">
        <f>RTD(progId,,BINANCE_24H,$A8,L$4)</f>
        <v>3292</v>
      </c>
      <c r="M8" s="40">
        <f>RTD(progId,,BINANCE_24H,$A8,M$4)</f>
        <v>28720303.899999999</v>
      </c>
      <c r="N8" s="42">
        <f>RTD(progId,,BINANCE_24H,$A8,N$4)</f>
        <v>14130749.716714</v>
      </c>
      <c r="O8" s="40">
        <f>RTD(progId,,BINANCE_24H,$A8,O$4)</f>
        <v>17606</v>
      </c>
      <c r="P8" s="40">
        <f>RTD(progId,,BINANCE_24H,$A8,P$4)</f>
        <v>-9.2899999999999996E-3</v>
      </c>
      <c r="Q8" s="40">
        <f>RTD(progId,,BINANCE_24H,$A8,Q$4)</f>
        <v>-4.64E-3</v>
      </c>
      <c r="S8" s="38" t="s">
        <v>64</v>
      </c>
      <c r="T8" s="36" t="str">
        <f>RTD(progId,,BINANCE,,S8)</f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]</v>
      </c>
    </row>
    <row r="9" spans="1:21" x14ac:dyDescent="0.25">
      <c r="A9" s="1" t="s">
        <v>27</v>
      </c>
      <c r="B9" s="2">
        <f>RTD(progId,,BINANCE,$A9,B$4)</f>
        <v>5.4349999999999997E-3</v>
      </c>
      <c r="C9" s="2">
        <f>RTD(progId,,BINANCE,$A9,C$4)</f>
        <v>6.1910000000000003E-3</v>
      </c>
      <c r="D9" s="2">
        <f>RTD(progId,,BINANCE_24H,$A9,D$4)</f>
        <v>5.5380000000000004E-3</v>
      </c>
      <c r="G9" s="40">
        <f>RTD(progId,,BINANCE_24H,$A9,G$4)</f>
        <v>5.5440000000000003E-3</v>
      </c>
      <c r="H9" s="40">
        <f>RTD(progId,,BINANCE_24H,$A9,H$4)</f>
        <v>0.03</v>
      </c>
      <c r="I9" s="40">
        <f>RTD(progId,,BINANCE_24H,$A9,I$4)</f>
        <v>5.8050000000000003E-3</v>
      </c>
      <c r="J9" s="40">
        <f>RTD(progId,,BINANCE_24H,$A9,J$4)</f>
        <v>9.9999999999999995E-7</v>
      </c>
      <c r="K9" s="40">
        <f>RTD(progId,,BINANCE_24H,$A9,K$4)</f>
        <v>5.8069999999999997E-3</v>
      </c>
      <c r="L9" s="40">
        <f>RTD(progId,,BINANCE_24H,$A9,L$4)</f>
        <v>6.58</v>
      </c>
      <c r="M9" s="40">
        <f>RTD(progId,,BINANCE_24H,$A9,M$4)</f>
        <v>506889</v>
      </c>
      <c r="N9" s="42">
        <f>RTD(progId,,BINANCE_24H,$A9,N$4)</f>
        <v>2938.16672982</v>
      </c>
      <c r="O9" s="40">
        <f>RTD(progId,,BINANCE_24H,$A9,O$4)</f>
        <v>51127</v>
      </c>
      <c r="P9" s="40">
        <f>RTD(progId,,BINANCE_24H,$A9,P$4)</f>
        <v>4.7629999999999999E-2</v>
      </c>
      <c r="Q9" s="40">
        <f>RTD(progId,,BINANCE_24H,$A9,Q$4)</f>
        <v>2.63E-4</v>
      </c>
    </row>
    <row r="10" spans="1:21" s="1" customFormat="1" x14ac:dyDescent="0.25">
      <c r="A10" s="1" t="s">
        <v>28</v>
      </c>
      <c r="B10" s="2">
        <f>RTD(progId,,BINANCE,$A10,B$4)</f>
        <v>7.3490000000000003E-5</v>
      </c>
      <c r="C10" s="2">
        <f>RTD(progId,,BINANCE,$A10,C$4)</f>
        <v>7.6240000000000002E-5</v>
      </c>
      <c r="D10" s="2">
        <f>RTD(progId,,BINANCE_24H,$A10,D$4)</f>
        <v>7.5820000000000003E-5</v>
      </c>
      <c r="G10" s="40">
        <f>RTD(progId,,BINANCE_24H,$A10,G$4)</f>
        <v>7.5850000000000001E-5</v>
      </c>
      <c r="H10" s="40">
        <f>RTD(progId,,BINANCE_24H,$A10,H$4)</f>
        <v>3086</v>
      </c>
      <c r="I10" s="40">
        <f>RTD(progId,,BINANCE_24H,$A10,I$4)</f>
        <v>7.4190000000000006E-5</v>
      </c>
      <c r="J10" s="40">
        <f>RTD(progId,,BINANCE_24H,$A10,J$4)</f>
        <v>7.0000000000000005E-8</v>
      </c>
      <c r="K10" s="40">
        <f>RTD(progId,,BINANCE_24H,$A10,K$4)</f>
        <v>7.428E-5</v>
      </c>
      <c r="L10" s="40">
        <f>RTD(progId,,BINANCE_24H,$A10,L$4)</f>
        <v>2199</v>
      </c>
      <c r="M10" s="40">
        <f>RTD(progId,,BINANCE_24H,$A10,M$4)</f>
        <v>36351363</v>
      </c>
      <c r="N10" s="42">
        <f>RTD(progId,,BINANCE_24H,$A10,N$4)</f>
        <v>2711.1513072399998</v>
      </c>
      <c r="O10" s="40">
        <f>RTD(progId,,BINANCE_24H,$A10,O$4)</f>
        <v>30879</v>
      </c>
      <c r="P10" s="40">
        <f>RTD(progId,,BINANCE_24H,$A10,P$4)</f>
        <v>-2.121E-2</v>
      </c>
      <c r="Q10" s="40">
        <f>RTD(progId,,BINANCE_24H,$A10,Q$4)</f>
        <v>-1.66E-6</v>
      </c>
    </row>
    <row r="11" spans="1:21" s="1" customFormat="1" x14ac:dyDescent="0.25">
      <c r="A11" s="1" t="s">
        <v>29</v>
      </c>
      <c r="B11" s="2">
        <f>RTD(progId,,BINANCE,$A11,B$4)</f>
        <v>5.7699999999999998E-6</v>
      </c>
      <c r="C11" s="2">
        <f>RTD(progId,,BINANCE,$A11,C$4)</f>
        <v>5.9900000000000002E-6</v>
      </c>
      <c r="D11" s="2">
        <f>RTD(progId,,BINANCE_24H,$A11,D$4)</f>
        <v>5.9000000000000003E-6</v>
      </c>
      <c r="G11" s="40">
        <f>RTD(progId,,BINANCE_24H,$A11,G$4)</f>
        <v>5.9000000000000003E-6</v>
      </c>
      <c r="H11" s="40">
        <f>RTD(progId,,BINANCE_24H,$A11,H$4)</f>
        <v>1035439</v>
      </c>
      <c r="I11" s="40">
        <f>RTD(progId,,BINANCE_24H,$A11,I$4)</f>
        <v>5.8799999999999996E-6</v>
      </c>
      <c r="J11" s="40">
        <f>RTD(progId,,BINANCE_24H,$A11,J$4)</f>
        <v>1E-8</v>
      </c>
      <c r="K11" s="40">
        <f>RTD(progId,,BINANCE_24H,$A11,K$4)</f>
        <v>5.8900000000000004E-6</v>
      </c>
      <c r="L11" s="40">
        <f>RTD(progId,,BINANCE_24H,$A11,L$4)</f>
        <v>73326</v>
      </c>
      <c r="M11" s="40">
        <f>RTD(progId,,BINANCE_24H,$A11,M$4)</f>
        <v>399604654</v>
      </c>
      <c r="N11" s="42">
        <f>RTD(progId,,BINANCE_24H,$A11,N$4)</f>
        <v>2358.1084988900002</v>
      </c>
      <c r="O11" s="40">
        <f>RTD(progId,,BINANCE_24H,$A11,O$4)</f>
        <v>30240</v>
      </c>
      <c r="P11" s="40">
        <f>RTD(progId,,BINANCE_24H,$A11,P$4)</f>
        <v>-1.6900000000000001E-3</v>
      </c>
      <c r="Q11" s="40">
        <f>RTD(progId,,BINANCE_24H,$A11,Q$4)</f>
        <v>-1E-8</v>
      </c>
    </row>
    <row r="12" spans="1:21" s="1" customFormat="1" x14ac:dyDescent="0.25">
      <c r="B12" s="2"/>
      <c r="C12" s="2"/>
      <c r="D12" s="2"/>
      <c r="E12" s="2"/>
    </row>
    <row r="13" spans="1:21" x14ac:dyDescent="0.25">
      <c r="A13" s="27" t="s">
        <v>34</v>
      </c>
      <c r="B13" s="27"/>
      <c r="G13" s="27" t="s">
        <v>35</v>
      </c>
      <c r="H13" s="27"/>
      <c r="Q13" s="27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38" t="s">
        <v>65</v>
      </c>
      <c r="O14" s="38" t="s">
        <v>66</v>
      </c>
      <c r="P14" s="38" t="s">
        <v>67</v>
      </c>
      <c r="Q14" s="38" t="s">
        <v>68</v>
      </c>
      <c r="R14" s="38" t="s">
        <v>70</v>
      </c>
      <c r="S14" s="38" t="s">
        <v>71</v>
      </c>
      <c r="T14" s="38" t="s">
        <v>72</v>
      </c>
      <c r="U14" s="38" t="s">
        <v>69</v>
      </c>
    </row>
    <row r="15" spans="1:21" x14ac:dyDescent="0.25">
      <c r="A15" s="15">
        <f>RTD(progId,,BINANCE_DEPTH,$C$14,A$14,$C15)</f>
        <v>1.992E-2</v>
      </c>
      <c r="B15" s="15">
        <f>RTD(progId,,BINANCE_DEPTH,$C$14,B$14,$C15)</f>
        <v>6665</v>
      </c>
      <c r="C15" s="8">
        <v>0</v>
      </c>
      <c r="D15" s="16">
        <f>RTD(progId,,BINANCE_DEPTH,$C$14,D$14,$C15)</f>
        <v>6667.96</v>
      </c>
      <c r="E15" s="16">
        <f>RTD(progId,,BINANCE_DEPTH,$C$14,E$14,$C15)</f>
        <v>2.0254000000000001E-2</v>
      </c>
      <c r="F15" s="1"/>
      <c r="G15" s="1" t="s">
        <v>11</v>
      </c>
      <c r="H15" s="13">
        <f>RTD(progId,,BINACE_TRADE,$G15,H$14)</f>
        <v>27105497</v>
      </c>
      <c r="I15" s="13">
        <f>RTD(progId,,BINACE_TRADE,$G15,I$14)</f>
        <v>471.3</v>
      </c>
      <c r="J15" s="13">
        <f>RTD(progId,,BINACE_TRADE,$G15,J$14)</f>
        <v>0.91744999999999999</v>
      </c>
      <c r="K15" s="13" t="b">
        <f>RTD(progId,,BINACE_TRADE,$G15,K$14)</f>
        <v>1</v>
      </c>
      <c r="L15" s="28">
        <f>RTD(progId,,BINACE_TRADE,$G15,L$14)</f>
        <v>43285.517101666665</v>
      </c>
      <c r="N15" s="36" t="str">
        <f>RTD(progId,,BINANCE,$G15,N$14)</f>
        <v>ETH</v>
      </c>
      <c r="O15" s="36" t="str">
        <f>RTD(progId,,BINANCE,$G15,O$14)</f>
        <v>8</v>
      </c>
      <c r="P15" s="36" t="b">
        <f>RTD(progId,,BINANCE,$G15,P$14)</f>
        <v>0</v>
      </c>
      <c r="Q15" s="36" t="str">
        <f>RTD(progId,,BINANCE,$G15,Q$14)</f>
        <v>ETHUSDT</v>
      </c>
      <c r="R15" s="36" t="str">
        <f>RTD(progId,,BINANCE,$G15,R$14)</f>
        <v>USDT</v>
      </c>
      <c r="S15" s="36" t="str">
        <f>RTD(progId,,BINANCE,$G15,S$14)</f>
        <v>8</v>
      </c>
      <c r="T15" s="36">
        <f>RTD(progId,,BINANCE,$G15,T$14)</f>
        <v>1</v>
      </c>
      <c r="U15" s="36" t="str">
        <f>RTD(progId,,BINANCE,$G15,U$14)</f>
        <v>Limit|LimitMaker|Market|StopLossLimit|TakeProfitLimit|</v>
      </c>
    </row>
    <row r="16" spans="1:21" x14ac:dyDescent="0.25">
      <c r="A16" s="15">
        <f>RTD(progId,,BINANCE_DEPTH,$C$14,A$14,$C16)</f>
        <v>0.98658500000000005</v>
      </c>
      <c r="B16" s="15">
        <f>RTD(progId,,BINANCE_DEPTH,$C$14,B$14,$C16)</f>
        <v>6664.77</v>
      </c>
      <c r="C16" s="8">
        <f>C15+1</f>
        <v>1</v>
      </c>
      <c r="D16" s="16">
        <f>RTD(progId,,BINANCE_DEPTH,$C$14,D$14,$C16)</f>
        <v>6667.97</v>
      </c>
      <c r="E16" s="16">
        <f>RTD(progId,,BINANCE_DEPTH,$C$14,E$14,$C16)</f>
        <v>0.35168100000000002</v>
      </c>
      <c r="F16" s="1"/>
      <c r="G16" s="1" t="s">
        <v>12</v>
      </c>
      <c r="H16" s="13">
        <f>RTD(progId,,BINACE_TRADE,$G16,H$14)</f>
        <v>48377931</v>
      </c>
      <c r="I16" s="13">
        <f>RTD(progId,,BINACE_TRADE,$G16,I$14)</f>
        <v>6664.13</v>
      </c>
      <c r="J16" s="13">
        <f>RTD(progId,,BINACE_TRADE,$G16,J$14)</f>
        <v>0.109002</v>
      </c>
      <c r="K16" s="13" t="b">
        <f>RTD(progId,,BINACE_TRADE,$G16,K$14)</f>
        <v>1</v>
      </c>
      <c r="L16" s="28">
        <f>RTD(progId,,BINACE_TRADE,$G16,L$14)</f>
        <v>43285.517102048609</v>
      </c>
      <c r="N16" s="36" t="str">
        <f>RTD(progId,,BINANCE,$G16,N$14)</f>
        <v>BTC</v>
      </c>
      <c r="O16" s="36" t="str">
        <f>RTD(progId,,BINANCE,$G16,O$14)</f>
        <v>8</v>
      </c>
      <c r="P16" s="36" t="b">
        <f>RTD(progId,,BINANCE,$G16,P$14)</f>
        <v>0</v>
      </c>
      <c r="Q16" s="36" t="str">
        <f>RTD(progId,,BINANCE,$G16,Q$14)</f>
        <v>BTCUSDT</v>
      </c>
      <c r="R16" s="36" t="str">
        <f>RTD(progId,,BINANCE,$G16,R$14)</f>
        <v>USDT</v>
      </c>
      <c r="S16" s="36" t="str">
        <f>RTD(progId,,BINANCE,$G16,S$14)</f>
        <v>8</v>
      </c>
      <c r="T16" s="36">
        <f>RTD(progId,,BINANCE,$G16,T$14)</f>
        <v>1</v>
      </c>
      <c r="U16" s="36" t="str">
        <f>RTD(progId,,BINANCE,$G16,U$14)</f>
        <v>Limit|LimitMaker|Market|StopLossLimit|TakeProfitLimit|</v>
      </c>
    </row>
    <row r="17" spans="1:21" x14ac:dyDescent="0.25">
      <c r="A17" s="15">
        <f>RTD(progId,,BINANCE_DEPTH,$C$14,A$14,$C17)</f>
        <v>2.9922629999999999</v>
      </c>
      <c r="B17" s="15">
        <f>RTD(progId,,BINANCE_DEPTH,$C$14,B$14,$C17)</f>
        <v>6664.13</v>
      </c>
      <c r="C17" s="8">
        <f t="shared" ref="C17:C24" si="0">C16+1</f>
        <v>2</v>
      </c>
      <c r="D17" s="16">
        <f>RTD(progId,,BINANCE_DEPTH,$C$14,D$14,$C17)</f>
        <v>6668</v>
      </c>
      <c r="E17" s="16">
        <f>RTD(progId,,BINANCE_DEPTH,$C$14,E$14,$C17)</f>
        <v>4.7935999999999999E-2</v>
      </c>
      <c r="F17" s="1"/>
      <c r="G17" s="1" t="s">
        <v>16</v>
      </c>
      <c r="H17" s="13">
        <f>RTD(progId,,BINACE_TRADE,$G17,H$14)</f>
        <v>7533270</v>
      </c>
      <c r="I17" s="13">
        <f>RTD(progId,,BINACE_TRADE,$G17,I$14)</f>
        <v>86.86</v>
      </c>
      <c r="J17" s="13">
        <f>RTD(progId,,BINACE_TRADE,$G17,J$14)</f>
        <v>2.5009299999999999</v>
      </c>
      <c r="K17" s="13" t="b">
        <f>RTD(progId,,BINACE_TRADE,$G17,K$14)</f>
        <v>0</v>
      </c>
      <c r="L17" s="29">
        <f>RTD(progId,,BINACE_TRADE,$G17,L$14)</f>
        <v>43285.516921724535</v>
      </c>
      <c r="N17" s="36" t="str">
        <f>RTD(progId,,BINANCE,$G17,N$14)</f>
        <v>LTC</v>
      </c>
      <c r="O17" s="36" t="str">
        <f>RTD(progId,,BINANCE,$G17,O$14)</f>
        <v>8</v>
      </c>
      <c r="P17" s="36" t="b">
        <f>RTD(progId,,BINANCE,$G17,P$14)</f>
        <v>0</v>
      </c>
      <c r="Q17" s="36" t="str">
        <f>RTD(progId,,BINANCE,$G17,Q$14)</f>
        <v>LTCUSDT</v>
      </c>
      <c r="R17" s="36" t="str">
        <f>RTD(progId,,BINANCE,$G17,R$14)</f>
        <v>USDT</v>
      </c>
      <c r="S17" s="36" t="str">
        <f>RTD(progId,,BINANCE,$G17,S$14)</f>
        <v>8</v>
      </c>
      <c r="T17" s="36">
        <f>RTD(progId,,BINANCE,$G17,T$14)</f>
        <v>1</v>
      </c>
      <c r="U17" s="36" t="str">
        <f>RTD(progId,,BINANCE,$G17,U$14)</f>
        <v>Limit|LimitMaker|Market|StopLossLimit|TakeProfitLimit|</v>
      </c>
    </row>
    <row r="18" spans="1:21" x14ac:dyDescent="0.25">
      <c r="A18" s="15">
        <f>RTD(progId,,BINANCE_DEPTH,$C$14,A$14,$C18)</f>
        <v>5.6000000000000001E-2</v>
      </c>
      <c r="B18" s="15">
        <f>RTD(progId,,BINANCE_DEPTH,$C$14,B$14,$C18)</f>
        <v>6663.73</v>
      </c>
      <c r="C18" s="8">
        <f t="shared" si="0"/>
        <v>3</v>
      </c>
      <c r="D18" s="16">
        <f>RTD(progId,,BINANCE_DEPTH,$C$14,D$14,$C18)</f>
        <v>6668.74</v>
      </c>
      <c r="E18" s="16">
        <f>RTD(progId,,BINANCE_DEPTH,$C$14,E$14,$C18)</f>
        <v>5.6000000000000001E-2</v>
      </c>
      <c r="F18" s="1"/>
      <c r="G18" s="1" t="s">
        <v>26</v>
      </c>
      <c r="H18" s="13" t="str">
        <f>RTD(progId,,BINACE_TRADE,$G18,H$14)</f>
        <v>&lt;?&gt;</v>
      </c>
      <c r="I18" s="13" t="str">
        <f>RTD(progId,,BINACE_TRADE,$G18,I$14)</f>
        <v>&lt;?&gt;</v>
      </c>
      <c r="J18" s="13" t="str">
        <f>RTD(progId,,BINACE_TRADE,$G18,J$14)</f>
        <v>&lt;?&gt;</v>
      </c>
      <c r="K18" s="13" t="str">
        <f>RTD(progId,,BINACE_TRADE,$G18,K$14)</f>
        <v>&lt;?&gt;</v>
      </c>
      <c r="L18" s="29" t="str">
        <f>RTD(progId,,BINACE_TRADE,$G18,L$14)</f>
        <v>&lt;?&gt;</v>
      </c>
      <c r="N18" s="36" t="str">
        <f>RTD(progId,,BINANCE,$G18,N$14)</f>
        <v>XRP</v>
      </c>
      <c r="O18" s="36" t="str">
        <f>RTD(progId,,BINANCE,$G18,O$14)</f>
        <v>8</v>
      </c>
      <c r="P18" s="36" t="b">
        <f>RTD(progId,,BINANCE,$G18,P$14)</f>
        <v>0</v>
      </c>
      <c r="Q18" s="36" t="str">
        <f>RTD(progId,,BINANCE,$G18,Q$14)</f>
        <v>XRPUSDT</v>
      </c>
      <c r="R18" s="36" t="str">
        <f>RTD(progId,,BINANCE,$G18,R$14)</f>
        <v>USDT</v>
      </c>
      <c r="S18" s="36" t="str">
        <f>RTD(progId,,BINANCE,$G18,S$14)</f>
        <v>8</v>
      </c>
      <c r="T18" s="36">
        <f>RTD(progId,,BINANCE,$G18,T$14)</f>
        <v>1</v>
      </c>
      <c r="U18" s="36" t="str">
        <f>RTD(progId,,BINANCE,$G18,U$14)</f>
        <v>Limit|LimitMaker|Market|StopLossLimit|TakeProfitLimit|</v>
      </c>
    </row>
    <row r="19" spans="1:21" x14ac:dyDescent="0.25">
      <c r="A19" s="15">
        <f>RTD(progId,,BINANCE_DEPTH,$C$14,A$14,$C19)</f>
        <v>9.0060000000000001E-2</v>
      </c>
      <c r="B19" s="15">
        <f>RTD(progId,,BINANCE_DEPTH,$C$14,B$14,$C19)</f>
        <v>6662.15</v>
      </c>
      <c r="C19" s="8">
        <f t="shared" si="0"/>
        <v>4</v>
      </c>
      <c r="D19" s="16">
        <f>RTD(progId,,BINANCE_DEPTH,$C$14,D$14,$C19)</f>
        <v>6668.78</v>
      </c>
      <c r="E19" s="16">
        <f>RTD(progId,,BINANCE_DEPTH,$C$14,E$14,$C19)</f>
        <v>0.49435000000000001</v>
      </c>
      <c r="F19" s="1"/>
      <c r="G19" s="1" t="s">
        <v>27</v>
      </c>
      <c r="H19" s="13">
        <f>RTD(progId,,BINACE_TRADE,$G19,H$14)</f>
        <v>14554128</v>
      </c>
      <c r="I19" s="13">
        <f>RTD(progId,,BINACE_TRADE,$G19,I$14)</f>
        <v>5.7980000000000002E-3</v>
      </c>
      <c r="J19" s="13">
        <f>RTD(progId,,BINACE_TRADE,$G19,J$14)</f>
        <v>15.4</v>
      </c>
      <c r="K19" s="13" t="b">
        <f>RTD(progId,,BINACE_TRADE,$G19,K$14)</f>
        <v>1</v>
      </c>
      <c r="L19" s="29">
        <f>RTD(progId,,BINACE_TRADE,$G19,L$14)</f>
        <v>43285.517102199075</v>
      </c>
      <c r="N19" s="36" t="str">
        <f>RTD(progId,,BINANCE,$G19,N$14)</f>
        <v>NEO</v>
      </c>
      <c r="O19" s="36" t="str">
        <f>RTD(progId,,BINANCE,$G19,O$14)</f>
        <v>8</v>
      </c>
      <c r="P19" s="36" t="b">
        <f>RTD(progId,,BINANCE,$G19,P$14)</f>
        <v>0</v>
      </c>
      <c r="Q19" s="36" t="str">
        <f>RTD(progId,,BINANCE,$G19,Q$14)</f>
        <v>NEOBTC</v>
      </c>
      <c r="R19" s="36" t="str">
        <f>RTD(progId,,BINANCE,$G19,R$14)</f>
        <v>BTC</v>
      </c>
      <c r="S19" s="36" t="str">
        <f>RTD(progId,,BINANCE,$G19,S$14)</f>
        <v>8</v>
      </c>
      <c r="T19" s="36">
        <f>RTD(progId,,BINANCE,$G19,T$14)</f>
        <v>1</v>
      </c>
      <c r="U19" s="36" t="str">
        <f>RTD(progId,,BINANCE,$G19,U$14)</f>
        <v>Limit|LimitMaker|Market|StopLossLimit|TakeProfitLimit|</v>
      </c>
    </row>
    <row r="20" spans="1:21" x14ac:dyDescent="0.25">
      <c r="A20" s="15">
        <f>RTD(progId,,BINANCE_DEPTH,$C$14,A$14,$C20)</f>
        <v>4.0910000000000002</v>
      </c>
      <c r="B20" s="15">
        <f>RTD(progId,,BINANCE_DEPTH,$C$14,B$14,$C20)</f>
        <v>6661.45</v>
      </c>
      <c r="C20" s="8">
        <f t="shared" si="0"/>
        <v>5</v>
      </c>
      <c r="D20" s="16">
        <f>RTD(progId,,BINANCE_DEPTH,$C$14,D$14,$C20)</f>
        <v>6668.91</v>
      </c>
      <c r="E20" s="16">
        <f>RTD(progId,,BINANCE_DEPTH,$C$14,E$14,$C20)</f>
        <v>9.4730999999999996E-2</v>
      </c>
      <c r="F20" s="1"/>
      <c r="G20" s="1" t="s">
        <v>28</v>
      </c>
      <c r="H20" s="13">
        <f>RTD(progId,,BINACE_TRADE,$G20,H$14)</f>
        <v>18596602</v>
      </c>
      <c r="I20" s="13">
        <f>RTD(progId,,BINACE_TRADE,$G20,I$14)</f>
        <v>7.4259999999999997E-5</v>
      </c>
      <c r="J20" s="13">
        <f>RTD(progId,,BINACE_TRADE,$G20,J$14)</f>
        <v>377</v>
      </c>
      <c r="K20" s="13" t="b">
        <f>RTD(progId,,BINACE_TRADE,$G20,K$14)</f>
        <v>0</v>
      </c>
      <c r="L20" s="29">
        <f>RTD(progId,,BINACE_TRADE,$G20,L$14)</f>
        <v>43285.517003391207</v>
      </c>
      <c r="N20" s="36" t="str">
        <f>RTD(progId,,BINANCE,$G20,N$14)</f>
        <v>XRP</v>
      </c>
      <c r="O20" s="36" t="str">
        <f>RTD(progId,,BINANCE,$G20,O$14)</f>
        <v>8</v>
      </c>
      <c r="P20" s="36" t="b">
        <f>RTD(progId,,BINANCE,$G20,P$14)</f>
        <v>0</v>
      </c>
      <c r="Q20" s="36" t="str">
        <f>RTD(progId,,BINANCE,$G20,Q$14)</f>
        <v>XRPBTC</v>
      </c>
      <c r="R20" s="36" t="str">
        <f>RTD(progId,,BINANCE,$G20,R$14)</f>
        <v>BTC</v>
      </c>
      <c r="S20" s="36" t="str">
        <f>RTD(progId,,BINANCE,$G20,S$14)</f>
        <v>8</v>
      </c>
      <c r="T20" s="36">
        <f>RTD(progId,,BINANCE,$G20,T$14)</f>
        <v>1</v>
      </c>
      <c r="U20" s="36" t="str">
        <f>RTD(progId,,BINANCE,$G20,U$14)</f>
        <v>Limit|LimitMaker|Market|StopLossLimit|TakeProfitLimit|</v>
      </c>
    </row>
    <row r="21" spans="1:21" x14ac:dyDescent="0.25">
      <c r="A21" s="15">
        <f>RTD(progId,,BINANCE_DEPTH,$C$14,A$14,$C21)</f>
        <v>0.109</v>
      </c>
      <c r="B21" s="15">
        <f>RTD(progId,,BINANCE_DEPTH,$C$14,B$14,$C21)</f>
        <v>6661.02</v>
      </c>
      <c r="C21" s="8">
        <f t="shared" si="0"/>
        <v>6</v>
      </c>
      <c r="D21" s="16">
        <f>RTD(progId,,BINANCE_DEPTH,$C$14,D$14,$C21)</f>
        <v>6669</v>
      </c>
      <c r="E21" s="16">
        <f>RTD(progId,,BINANCE_DEPTH,$C$14,E$14,$C21)</f>
        <v>7.5079999999999999E-3</v>
      </c>
      <c r="F21" s="1"/>
      <c r="G21" s="1" t="s">
        <v>29</v>
      </c>
      <c r="H21" s="13">
        <f>RTD(progId,,BINACE_TRADE,$G21,H$14)</f>
        <v>19233907</v>
      </c>
      <c r="I21" s="13">
        <f>RTD(progId,,BINACE_TRADE,$G21,I$14)</f>
        <v>5.8900000000000004E-6</v>
      </c>
      <c r="J21" s="13">
        <f>RTD(progId,,BINACE_TRADE,$G21,J$14)</f>
        <v>500</v>
      </c>
      <c r="K21" s="13" t="b">
        <f>RTD(progId,,BINACE_TRADE,$G21,K$14)</f>
        <v>0</v>
      </c>
      <c r="L21" s="29">
        <f>RTD(progId,,BINACE_TRADE,$G21,L$14)</f>
        <v>43285.516921377312</v>
      </c>
      <c r="N21" s="36" t="str">
        <f>RTD(progId,,BINANCE,$G21,N$14)</f>
        <v>TRX</v>
      </c>
      <c r="O21" s="36" t="str">
        <f>RTD(progId,,BINANCE,$G21,O$14)</f>
        <v>8</v>
      </c>
      <c r="P21" s="36" t="b">
        <f>RTD(progId,,BINANCE,$G21,P$14)</f>
        <v>0</v>
      </c>
      <c r="Q21" s="36" t="str">
        <f>RTD(progId,,BINANCE,$G21,Q$14)</f>
        <v>TRXBTC</v>
      </c>
      <c r="R21" s="36" t="str">
        <f>RTD(progId,,BINANCE,$G21,R$14)</f>
        <v>BTC</v>
      </c>
      <c r="S21" s="36" t="str">
        <f>RTD(progId,,BINANCE,$G21,S$14)</f>
        <v>8</v>
      </c>
      <c r="T21" s="36">
        <f>RTD(progId,,BINANCE,$G21,T$14)</f>
        <v>1</v>
      </c>
      <c r="U21" s="36" t="str">
        <f>RTD(progId,,BINANCE,$G21,U$14)</f>
        <v>Limit|LimitMaker|Market|StopLossLimit|TakeProfitLimit|</v>
      </c>
    </row>
    <row r="22" spans="1:21" s="1" customFormat="1" x14ac:dyDescent="0.25">
      <c r="A22" s="15">
        <f>RTD(progId,,BINANCE_DEPTH,$C$14,A$14,$C22)</f>
        <v>4.413157</v>
      </c>
      <c r="B22" s="15">
        <f>RTD(progId,,BINANCE_DEPTH,$C$14,B$14,$C22)</f>
        <v>6660.61</v>
      </c>
      <c r="C22" s="8">
        <f t="shared" si="0"/>
        <v>7</v>
      </c>
      <c r="D22" s="16">
        <f>RTD(progId,,BINANCE_DEPTH,$C$14,D$14,$C22)</f>
        <v>6669.51</v>
      </c>
      <c r="E22" s="16">
        <f>RTD(progId,,BINANCE_DEPTH,$C$14,E$14,$C22)</f>
        <v>0.66981900000000005</v>
      </c>
    </row>
    <row r="23" spans="1:21" s="1" customFormat="1" x14ac:dyDescent="0.25">
      <c r="A23" s="15">
        <f>RTD(progId,,BINANCE_DEPTH,$C$14,A$14,$C23)</f>
        <v>3.8E-3</v>
      </c>
      <c r="B23" s="15">
        <f>RTD(progId,,BINANCE_DEPTH,$C$14,B$14,$C23)</f>
        <v>6660.53</v>
      </c>
      <c r="C23" s="8">
        <f t="shared" si="0"/>
        <v>8</v>
      </c>
      <c r="D23" s="16">
        <f>RTD(progId,,BINANCE_DEPTH,$C$14,D$14,$C23)</f>
        <v>6669.86</v>
      </c>
      <c r="E23" s="16">
        <f>RTD(progId,,BINANCE_DEPTH,$C$14,E$14,$C23)</f>
        <v>0.57014500000000001</v>
      </c>
      <c r="G23" s="34" t="s">
        <v>55</v>
      </c>
      <c r="H23" s="34"/>
      <c r="J23" s="1" t="s">
        <v>59</v>
      </c>
      <c r="K23" s="1">
        <v>3</v>
      </c>
    </row>
    <row r="24" spans="1:21" s="1" customFormat="1" ht="15.75" thickBot="1" x14ac:dyDescent="0.3">
      <c r="A24" s="31">
        <f>RTD(progId,,BINANCE_DEPTH,$C$14,A$14,$C24)</f>
        <v>0.97992699999999999</v>
      </c>
      <c r="B24" s="31">
        <f>RTD(progId,,BINANCE_DEPTH,$C$14,B$14,$C24)</f>
        <v>6660</v>
      </c>
      <c r="C24" s="32">
        <f t="shared" si="0"/>
        <v>9</v>
      </c>
      <c r="D24" s="33">
        <f>RTD(progId,,BINANCE_DEPTH,$C$14,D$14,$C24)</f>
        <v>6669.87</v>
      </c>
      <c r="E24" s="33">
        <f>RTD(progId,,BINANCE_DEPTH,$C$14,E$14,$C24)</f>
        <v>0.01</v>
      </c>
      <c r="G24" s="35" t="str">
        <f>RTD(progId,,BINANCE_HISTORY,J23,"a,b,c",10)</f>
        <v>Server error: {"code":-2015,"msg":"Invalid API-key, IP, or permissions for action."}</v>
      </c>
      <c r="H24"/>
    </row>
    <row r="25" spans="1:21" ht="15.75" thickTop="1" x14ac:dyDescent="0.25">
      <c r="A25" s="11">
        <f>SUM(Table3[BID_DEPTH_SIZE])</f>
        <v>13.741712000000001</v>
      </c>
      <c r="B25" s="14">
        <f>SUMPRODUCT(Table3[BID_DEPTH_SIZE],Table3[BID_DEPTH])</f>
        <v>91546.105255410002</v>
      </c>
      <c r="C25" s="39">
        <f>B25-D25</f>
        <v>76057.582041400005</v>
      </c>
      <c r="D25" s="14">
        <f>SUMPRODUCT(Table3[ASK_DEPTH_SIZE],Table3[ASK_DEPTH])</f>
        <v>15488.523214010002</v>
      </c>
      <c r="E25" s="12">
        <f>SUM(Table3[ASK_DEPTH_SIZE])</f>
        <v>2.3224239999999998</v>
      </c>
      <c r="F25" s="9"/>
      <c r="H25" s="1"/>
      <c r="I25" s="4"/>
      <c r="J25" s="5"/>
      <c r="K25" s="5"/>
    </row>
    <row r="26" spans="1:21" s="1" customFormat="1" x14ac:dyDescent="0.25">
      <c r="B26" s="30">
        <f>B15-B24</f>
        <v>5</v>
      </c>
      <c r="C26" s="8" t="s">
        <v>57</v>
      </c>
      <c r="D26" s="30">
        <f>D15-D24</f>
        <v>-1.9099999999998545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7" t="s">
        <v>37</v>
      </c>
      <c r="B28" s="27"/>
      <c r="C28" s="1" t="s">
        <v>58</v>
      </c>
      <c r="D28" s="27">
        <v>5</v>
      </c>
      <c r="F28" s="1"/>
      <c r="G28"/>
      <c r="K28"/>
    </row>
    <row r="29" spans="1:21" x14ac:dyDescent="0.25">
      <c r="A29" s="17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19" t="s">
        <v>11</v>
      </c>
      <c r="B30" s="13">
        <f>RTD(progId,,BINANCE_CANDLE,$A30,B$29,$D$28)</f>
        <v>473.21</v>
      </c>
      <c r="C30" s="13">
        <f>RTD(progId,,BINANCE_CANDLE,$A30,C$29,$D$28)</f>
        <v>474.62</v>
      </c>
      <c r="D30" s="13">
        <f>RTD(progId,,BINANCE_CANDLE,$A30,D$29,$D$28)</f>
        <v>471.03</v>
      </c>
      <c r="E30" s="13">
        <f>RTD(progId,,BINANCE_CANDLE,$A30,E$29,$D$28)</f>
        <v>471.3</v>
      </c>
      <c r="F30" s="22">
        <f>RTD(progId,,BINANCE_CANDLE,$A30,F$29,$D$28)</f>
        <v>43285.5</v>
      </c>
      <c r="G30" s="22">
        <f>RTD(progId,,BINANCE_CANDLE,$A30,G$29,$D$28)</f>
        <v>43285.541666655095</v>
      </c>
      <c r="H30" s="13" t="b">
        <f>RTD(progId,,BINANCE_CANDLE,$A30,H$29,$D$28)</f>
        <v>0</v>
      </c>
      <c r="I30" s="24">
        <f>RTD(progId,,BINANCE_CANDLE,$A30,I$29,$D$28)</f>
        <v>1165600.1691212</v>
      </c>
      <c r="J30" s="24">
        <f>RTD(progId,,BINANCE_CANDLE,$A30,J$29,$D$28)</f>
        <v>2463.4826800000001</v>
      </c>
      <c r="K30" s="24">
        <f>RTD(progId,,BINANCE_CANDLE,$A30,K$29,$D$28)</f>
        <v>1193.0365300000001</v>
      </c>
      <c r="L30" s="24">
        <f>RTD(progId,,BINANCE_CANDLE,$A30,L$29,$D$28)</f>
        <v>564552.89316370001</v>
      </c>
      <c r="M30" s="13" t="str">
        <f>RTD(progId,,BINANCE_CANDLE,$A30,M$29,$D$28)</f>
        <v>OneHour</v>
      </c>
      <c r="N30" s="24">
        <f>RTD(progId,,BINANCE_CANDLE,$A30,N$29,$D$28)</f>
        <v>2114</v>
      </c>
      <c r="O30" s="23">
        <f>RTD(progId,,BINANCE_CANDLE,$A30,O$29,$D$28)</f>
        <v>43285.517101504629</v>
      </c>
      <c r="P30" s="13">
        <f>RTD(progId,,BINANCE_CANDLE,$A30,P$29,$D$28)</f>
        <v>30391319</v>
      </c>
      <c r="Q30" s="13">
        <f>RTD(progId,,BINANCE_CANDLE,$A30,Q$29,$D$28)</f>
        <v>30393432</v>
      </c>
    </row>
    <row r="31" spans="1:21" x14ac:dyDescent="0.25">
      <c r="A31" s="20" t="s">
        <v>12</v>
      </c>
      <c r="B31" s="13">
        <f>RTD(progId,,BINANCE_CANDLE,$A31,B$29,$D$28)</f>
        <v>6683.77</v>
      </c>
      <c r="C31" s="13">
        <f>RTD(progId,,BINANCE_CANDLE,$A31,C$29,$D$28)</f>
        <v>6691.01</v>
      </c>
      <c r="D31" s="13">
        <f>RTD(progId,,BINANCE_CANDLE,$A31,D$29,$D$28)</f>
        <v>6650.93</v>
      </c>
      <c r="E31" s="13">
        <f>RTD(progId,,BINANCE_CANDLE,$A31,E$29,$D$28)</f>
        <v>6664.13</v>
      </c>
      <c r="F31" s="22">
        <f>RTD(progId,,BINANCE_CANDLE,$A31,F$29,$D$28)</f>
        <v>43285.5</v>
      </c>
      <c r="G31" s="22">
        <f>RTD(progId,,BINANCE_CANDLE,$A31,G$29,$D$28)</f>
        <v>43285.541666655095</v>
      </c>
      <c r="H31" s="13" t="b">
        <f>RTD(progId,,BINANCE_CANDLE,$A31,H$29,$D$28)</f>
        <v>0</v>
      </c>
      <c r="I31" s="24">
        <f>RTD(progId,,BINANCE_CANDLE,$A31,I$29,$D$28)</f>
        <v>4797712.7030429197</v>
      </c>
      <c r="J31" s="24">
        <f>RTD(progId,,BINANCE_CANDLE,$A31,J$29,$D$28)</f>
        <v>717.961096</v>
      </c>
      <c r="K31" s="24">
        <f>RTD(progId,,BINANCE_CANDLE,$A31,K$29,$D$28)</f>
        <v>366.14173099999999</v>
      </c>
      <c r="L31" s="24">
        <f>RTD(progId,,BINANCE_CANDLE,$A31,L$29,$D$28)</f>
        <v>2447502.1504584299</v>
      </c>
      <c r="M31" s="13" t="str">
        <f>RTD(progId,,BINANCE_CANDLE,$A31,M$29,$D$28)</f>
        <v>OneHour</v>
      </c>
      <c r="N31" s="24">
        <f>RTD(progId,,BINANCE_CANDLE,$A31,N$29,$D$28)</f>
        <v>4014</v>
      </c>
      <c r="O31" s="23">
        <f>RTD(progId,,BINANCE_CANDLE,$A31,O$29,$D$28)</f>
        <v>43285.517102083337</v>
      </c>
      <c r="P31" s="26">
        <f>RTD(progId,,BINANCE_CANDLE,$A31,P$29,$D$28)</f>
        <v>54906915</v>
      </c>
      <c r="Q31" s="26">
        <f>RTD(progId,,BINANCE_CANDLE,$A31,Q$29,$D$28)</f>
        <v>54910928</v>
      </c>
    </row>
    <row r="32" spans="1:21" x14ac:dyDescent="0.25">
      <c r="A32" s="21" t="s">
        <v>29</v>
      </c>
      <c r="B32" s="18">
        <f>RTD(progId,,BINANCE_CANDLE,$A32,B$29,$D$28)</f>
        <v>5.8900000000000004E-6</v>
      </c>
      <c r="C32" s="18">
        <f>RTD(progId,,BINANCE_CANDLE,$A32,C$29,$D$28)</f>
        <v>5.9100000000000002E-6</v>
      </c>
      <c r="D32" s="18">
        <f>RTD(progId,,BINANCE_CANDLE,$A32,D$29,$D$28)</f>
        <v>5.8799999999999996E-6</v>
      </c>
      <c r="E32" s="18">
        <f>RTD(progId,,BINANCE_CANDLE,$A32,E$29,$D$28)</f>
        <v>5.8900000000000004E-6</v>
      </c>
      <c r="F32" s="22">
        <f>RTD(progId,,BINANCE_CANDLE,$A32,F$29,$D$28)</f>
        <v>43285.5</v>
      </c>
      <c r="G32" s="22">
        <f>RTD(progId,,BINANCE_CANDLE,$A32,G$29,$D$28)</f>
        <v>43285.541666655095</v>
      </c>
      <c r="H32" s="18" t="b">
        <f>RTD(progId,,BINANCE_CANDLE,$A32,H$29,$D$28)</f>
        <v>0</v>
      </c>
      <c r="I32" s="24">
        <f>RTD(progId,,BINANCE_CANDLE,$A32,I$29,$D$28)</f>
        <v>35.743519800000001</v>
      </c>
      <c r="J32" s="24">
        <f>RTD(progId,,BINANCE_CANDLE,$A32,J$29,$D$28)</f>
        <v>6062958</v>
      </c>
      <c r="K32" s="24">
        <f>RTD(progId,,BINANCE_CANDLE,$A32,K$29,$D$28)</f>
        <v>2043046</v>
      </c>
      <c r="L32" s="24">
        <f>RTD(progId,,BINANCE_CANDLE,$A32,L$29,$D$28)</f>
        <v>12.049877589999999</v>
      </c>
      <c r="M32" s="18" t="str">
        <f>RTD(progId,,BINANCE_CANDLE,$A32,M$29,$D$28)</f>
        <v>OneHour</v>
      </c>
      <c r="N32" s="25">
        <f>RTD(progId,,BINANCE_CANDLE,$A32,N$29,$D$28)</f>
        <v>500</v>
      </c>
      <c r="O32" s="23">
        <f>RTD(progId,,BINANCE_CANDLE,$A32,O$29,$D$28)</f>
        <v>43285.516921388888</v>
      </c>
      <c r="P32" s="26">
        <f>RTD(progId,,BINANCE_CANDLE,$A32,P$29,$D$28)</f>
        <v>30882393</v>
      </c>
      <c r="Q32" s="26">
        <f>RTD(progId,,BINANCE_CANDLE,$A32,Q$29,$D$28)</f>
        <v>30882892</v>
      </c>
    </row>
    <row r="33" spans="1:17" x14ac:dyDescent="0.25">
      <c r="I33" s="4"/>
      <c r="J33" s="5"/>
      <c r="K33" s="5"/>
    </row>
    <row r="34" spans="1:17" s="1" customFormat="1" x14ac:dyDescent="0.25">
      <c r="A34" s="27" t="s">
        <v>37</v>
      </c>
      <c r="B34" s="27"/>
      <c r="C34" s="1" t="s">
        <v>74</v>
      </c>
      <c r="D34" s="27">
        <v>0</v>
      </c>
    </row>
    <row r="35" spans="1:17" s="1" customFormat="1" x14ac:dyDescent="0.25">
      <c r="A35" s="17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19" t="s">
        <v>11</v>
      </c>
      <c r="B36" s="13">
        <f>RTD(progId,,BINANCE_CANDLE,$A36,B$35,$D$34)</f>
        <v>472.61</v>
      </c>
      <c r="C36" s="13">
        <f>RTD(progId,,BINANCE_CANDLE,$A36,C$35,$D$34)</f>
        <v>472.62</v>
      </c>
      <c r="D36" s="13">
        <f>RTD(progId,,BINANCE_CANDLE,$A36,D$35,$D$34)</f>
        <v>471.3</v>
      </c>
      <c r="E36" s="13">
        <f>RTD(progId,,BINANCE_CANDLE,$A36,E$35,$D$34)</f>
        <v>471.3</v>
      </c>
      <c r="F36" s="22">
        <f>RTD(progId,,BINANCE_CANDLE,$A36,F$35,$D$34)</f>
        <v>43285.51666666667</v>
      </c>
      <c r="G36" s="22">
        <f>RTD(progId,,BINANCE_CANDLE,$A36,G$35,$D$34)</f>
        <v>43285.517361099533</v>
      </c>
      <c r="H36" s="13" t="b">
        <f>RTD(progId,,BINANCE_CANDLE,$A36,H$35,$D$34)</f>
        <v>0</v>
      </c>
      <c r="I36" s="24">
        <f>RTD(progId,,BINANCE_CANDLE,$A36,I$35,$D$34)</f>
        <v>12544.048344999999</v>
      </c>
      <c r="J36" s="24">
        <f>RTD(progId,,BINANCE_CANDLE,$A36,J$35,$D$34)</f>
        <v>26.591799999999999</v>
      </c>
      <c r="K36" s="24">
        <f>RTD(progId,,BINANCE_CANDLE,$A36,K$35,$D$34)</f>
        <v>6.88591</v>
      </c>
      <c r="L36" s="24">
        <f>RTD(progId,,BINANCE_CANDLE,$A36,L$35,$D$34)</f>
        <v>3252.4823544999999</v>
      </c>
      <c r="M36" s="13" t="str">
        <f>RTD(progId,,BINANCE_CANDLE,$A36,M$35,$D$34)</f>
        <v>OneMinute</v>
      </c>
      <c r="N36" s="24">
        <f>RTD(progId,,BINANCE_CANDLE,$A36,N$35,$D$34)</f>
        <v>26</v>
      </c>
      <c r="O36" s="23">
        <f>RTD(progId,,BINANCE_CANDLE,$A36,O$35,$D$34)</f>
        <v>43285.517101504629</v>
      </c>
      <c r="P36" s="13">
        <f>RTD(progId,,BINANCE_CANDLE,$A36,P$35,$D$34)</f>
        <v>30393407</v>
      </c>
      <c r="Q36" s="13">
        <f>RTD(progId,,BINANCE_CANDLE,$A36,Q$35,$D$34)</f>
        <v>30393432</v>
      </c>
    </row>
    <row r="37" spans="1:17" s="1" customFormat="1" x14ac:dyDescent="0.25">
      <c r="A37" s="20" t="s">
        <v>12</v>
      </c>
      <c r="B37" s="13">
        <f>RTD(progId,,BINANCE_CANDLE,$A37,B$35,$D$34)</f>
        <v>6670.01</v>
      </c>
      <c r="C37" s="13">
        <f>RTD(progId,,BINANCE_CANDLE,$A37,C$35,$D$34)</f>
        <v>6671.01</v>
      </c>
      <c r="D37" s="13">
        <f>RTD(progId,,BINANCE_CANDLE,$A37,D$35,$D$34)</f>
        <v>6662.15</v>
      </c>
      <c r="E37" s="13">
        <f>RTD(progId,,BINANCE_CANDLE,$A37,E$35,$D$34)</f>
        <v>6664.13</v>
      </c>
      <c r="F37" s="22">
        <f>RTD(progId,,BINANCE_CANDLE,$A37,F$35,$D$34)</f>
        <v>43285.51666666667</v>
      </c>
      <c r="G37" s="22">
        <f>RTD(progId,,BINANCE_CANDLE,$A37,G$35,$D$34)</f>
        <v>43285.517361099533</v>
      </c>
      <c r="H37" s="13" t="b">
        <f>RTD(progId,,BINANCE_CANDLE,$A37,H$35,$D$34)</f>
        <v>0</v>
      </c>
      <c r="I37" s="24">
        <f>RTD(progId,,BINANCE_CANDLE,$A37,I$35,$D$34)</f>
        <v>67997.397360820003</v>
      </c>
      <c r="J37" s="24">
        <f>RTD(progId,,BINANCE_CANDLE,$A37,J$35,$D$34)</f>
        <v>10.200435000000001</v>
      </c>
      <c r="K37" s="24">
        <f>RTD(progId,,BINANCE_CANDLE,$A37,K$35,$D$34)</f>
        <v>2.0317949999999998</v>
      </c>
      <c r="L37" s="24">
        <f>RTD(progId,,BINANCE_CANDLE,$A37,L$35,$D$34)</f>
        <v>13547.573522049999</v>
      </c>
      <c r="M37" s="13" t="str">
        <f>RTD(progId,,BINANCE_CANDLE,$A37,M$35,$D$34)</f>
        <v>OneMinute</v>
      </c>
      <c r="N37" s="24">
        <f>RTD(progId,,BINANCE_CANDLE,$A37,N$35,$D$34)</f>
        <v>64</v>
      </c>
      <c r="O37" s="23">
        <f>RTD(progId,,BINANCE_CANDLE,$A37,O$35,$D$34)</f>
        <v>43285.517102071761</v>
      </c>
      <c r="P37" s="26">
        <f>RTD(progId,,BINANCE_CANDLE,$A37,P$35,$D$34)</f>
        <v>54910865</v>
      </c>
      <c r="Q37" s="26">
        <f>RTD(progId,,BINANCE_CANDLE,$A37,Q$35,$D$34)</f>
        <v>54910928</v>
      </c>
    </row>
    <row r="38" spans="1:17" s="1" customFormat="1" x14ac:dyDescent="0.25">
      <c r="A38" s="21" t="s">
        <v>29</v>
      </c>
      <c r="B38" s="18">
        <f>RTD(progId,,BINANCE_CANDLE,$A38,B$35,$D$34)</f>
        <v>5.8900000000000004E-6</v>
      </c>
      <c r="C38" s="18">
        <f>RTD(progId,,BINANCE_CANDLE,$A38,C$35,$D$34)</f>
        <v>5.8900000000000004E-6</v>
      </c>
      <c r="D38" s="18">
        <f>RTD(progId,,BINANCE_CANDLE,$A38,D$35,$D$34)</f>
        <v>5.8900000000000004E-6</v>
      </c>
      <c r="E38" s="18">
        <f>RTD(progId,,BINANCE_CANDLE,$A38,E$35,$D$34)</f>
        <v>5.8900000000000004E-6</v>
      </c>
      <c r="F38" s="22">
        <f>RTD(progId,,BINANCE_CANDLE,$A38,F$35,$D$34)</f>
        <v>43285.51666666667</v>
      </c>
      <c r="G38" s="22">
        <f>RTD(progId,,BINANCE_CANDLE,$A38,G$35,$D$34)</f>
        <v>43285.517361099533</v>
      </c>
      <c r="H38" s="18" t="b">
        <f>RTD(progId,,BINANCE_CANDLE,$A38,H$35,$D$34)</f>
        <v>0</v>
      </c>
      <c r="I38" s="24">
        <f>RTD(progId,,BINANCE_CANDLE,$A38,I$35,$D$34)</f>
        <v>0.18112928</v>
      </c>
      <c r="J38" s="24">
        <f>RTD(progId,,BINANCE_CANDLE,$A38,J$35,$D$34)</f>
        <v>30752</v>
      </c>
      <c r="K38" s="24">
        <f>RTD(progId,,BINANCE_CANDLE,$A38,K$35,$D$34)</f>
        <v>30752</v>
      </c>
      <c r="L38" s="24">
        <f>RTD(progId,,BINANCE_CANDLE,$A38,L$35,$D$34)</f>
        <v>0.18112928</v>
      </c>
      <c r="M38" s="18" t="str">
        <f>RTD(progId,,BINANCE_CANDLE,$A38,M$35,$D$34)</f>
        <v>OneMinute</v>
      </c>
      <c r="N38" s="25">
        <f>RTD(progId,,BINANCE_CANDLE,$A38,N$35,$D$34)</f>
        <v>5</v>
      </c>
      <c r="O38" s="23">
        <f>RTD(progId,,BINANCE_CANDLE,$A38,O$35,$D$34)</f>
        <v>43285.516921388888</v>
      </c>
      <c r="P38" s="26">
        <f>RTD(progId,,BINANCE_CANDLE,$A38,P$35,$D$34)</f>
        <v>30882888</v>
      </c>
      <c r="Q38" s="26">
        <f>RTD(progId,,BINANCE_CANDLE,$A38,Q$35,$D$34)</f>
        <v>30882892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"/>
  <sheetViews>
    <sheetView workbookViewId="0"/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471.76</v>
      </c>
      <c r="C3" s="2">
        <f>RTD(progId,,GDAX,$A3,C$2)</f>
        <v>471.77</v>
      </c>
      <c r="D3" s="2">
        <f>RTD(progId,,GDAX,$A3,D$2)</f>
        <v>471.77</v>
      </c>
      <c r="E3" s="2">
        <f>RTD(progId,,GDAX,$A3,E$2)</f>
        <v>468.56</v>
      </c>
      <c r="F3" s="2">
        <f>RTD(progId,,GDAX,$A3,F$2)</f>
        <v>482.01</v>
      </c>
      <c r="G3" s="2">
        <f>RTD(progId,,GDAX,$A3,G$2)</f>
        <v>451.35</v>
      </c>
      <c r="H3" s="2">
        <f>RTD(progId,,GDAX,$A3,H$2)</f>
        <v>64263.177474869997</v>
      </c>
    </row>
    <row r="4" spans="1:8" x14ac:dyDescent="0.25">
      <c r="A4" s="1" t="s">
        <v>6</v>
      </c>
      <c r="B4" s="2">
        <f>RTD(progId,,GDAX,$A4,B$2)</f>
        <v>6663.66</v>
      </c>
      <c r="C4" s="2">
        <f>RTD(progId,,GDAX,$A4,C$2)</f>
        <v>6663.67</v>
      </c>
      <c r="D4" s="2">
        <f>RTD(progId,,GDAX,$A4,D$2)</f>
        <v>6663.67</v>
      </c>
      <c r="E4" s="2">
        <f>RTD(progId,,GDAX,$A4,E$2)</f>
        <v>6589.99</v>
      </c>
      <c r="F4" s="2">
        <f>RTD(progId,,GDAX,$A4,F$2)</f>
        <v>6796.62</v>
      </c>
      <c r="G4" s="2">
        <f>RTD(progId,,GDAX,$A4,G$2)</f>
        <v>6411.51</v>
      </c>
      <c r="H4" s="2">
        <f>RTD(progId,,GDAX,$A4,H$2)</f>
        <v>7532.5732854899998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BINANCE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2018-07-04T16:24:39Z</dcterms:modified>
</cp:coreProperties>
</file>