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2D24BCC7-53D5-4E6E-AFB8-B1FCC3A830B0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BINANCE!$E$3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S16" i="1"/>
  <c r="R7" i="1"/>
  <c r="U21" i="1"/>
  <c r="Q18" i="1"/>
  <c r="V18" i="1"/>
  <c r="X17" i="1"/>
  <c r="V19" i="1"/>
  <c r="S15" i="1"/>
  <c r="U16" i="1"/>
  <c r="R8" i="1"/>
  <c r="S21" i="1"/>
  <c r="R18" i="1"/>
  <c r="R17" i="1"/>
  <c r="R19" i="1"/>
  <c r="U20" i="1"/>
  <c r="X16" i="1"/>
  <c r="T19" i="1"/>
  <c r="X19" i="1"/>
  <c r="X20" i="1"/>
  <c r="T20" i="1"/>
  <c r="Q19" i="1"/>
  <c r="V16" i="1"/>
  <c r="S17" i="1"/>
  <c r="Q21" i="1"/>
  <c r="V21" i="1"/>
  <c r="X18" i="1"/>
  <c r="R15" i="1"/>
  <c r="R21" i="1"/>
  <c r="T21" i="1"/>
  <c r="U17" i="1"/>
  <c r="T16" i="1"/>
  <c r="R20" i="1"/>
  <c r="U15" i="1"/>
  <c r="S19" i="1"/>
  <c r="X21" i="1"/>
  <c r="Q15" i="1"/>
  <c r="T18" i="1"/>
  <c r="V15" i="1"/>
  <c r="V20" i="1"/>
  <c r="T17" i="1"/>
  <c r="S18" i="1"/>
  <c r="T15" i="1"/>
  <c r="Q20" i="1"/>
  <c r="S20" i="1"/>
  <c r="Q17" i="1"/>
  <c r="U19" i="1"/>
  <c r="U18" i="1"/>
  <c r="R16" i="1"/>
  <c r="V17" i="1"/>
  <c r="X15" i="1"/>
  <c r="Q16" i="1"/>
  <c r="C8" i="1"/>
  <c r="B8" i="1"/>
  <c r="C9" i="1"/>
  <c r="H9" i="1"/>
  <c r="C11" i="1"/>
  <c r="H11" i="1"/>
  <c r="B9" i="1"/>
  <c r="C10" i="1"/>
  <c r="N18" i="1"/>
  <c r="M37" i="1"/>
  <c r="G32" i="1"/>
  <c r="E9" i="1"/>
  <c r="O11" i="1"/>
  <c r="C30" i="1"/>
  <c r="D37" i="1"/>
  <c r="A15" i="1"/>
  <c r="M17" i="1"/>
  <c r="E31" i="1"/>
  <c r="B15" i="1"/>
  <c r="Q36" i="1"/>
  <c r="J32" i="1"/>
  <c r="J19" i="1"/>
  <c r="J8" i="1"/>
  <c r="H21" i="1"/>
  <c r="M19" i="1"/>
  <c r="H19" i="1"/>
  <c r="H30" i="1"/>
  <c r="E8" i="1"/>
  <c r="L36" i="1"/>
  <c r="K21" i="1"/>
  <c r="E11" i="1"/>
  <c r="K32" i="1"/>
  <c r="J36" i="1"/>
  <c r="D11" i="1"/>
  <c r="E36" i="1"/>
  <c r="I9" i="1"/>
  <c r="K16" i="1"/>
  <c r="K20" i="1"/>
  <c r="D5" i="1"/>
  <c r="W21" i="1"/>
  <c r="I17" i="1"/>
  <c r="M32" i="1"/>
  <c r="W19" i="1"/>
  <c r="L10" i="1"/>
  <c r="N9" i="1"/>
  <c r="D16" i="1"/>
  <c r="L18" i="1"/>
  <c r="M31" i="1"/>
  <c r="P32" i="1"/>
  <c r="G11" i="1"/>
  <c r="G30" i="1"/>
  <c r="M36" i="1"/>
  <c r="H4" i="2"/>
  <c r="N37" i="1"/>
  <c r="L11" i="1"/>
  <c r="O21" i="1"/>
  <c r="L15" i="1"/>
  <c r="F3" i="2"/>
  <c r="K38" i="1"/>
  <c r="I38" i="1"/>
  <c r="K30" i="1"/>
  <c r="N20" i="1"/>
  <c r="G36" i="1"/>
  <c r="I30" i="1"/>
  <c r="I10" i="1"/>
  <c r="K31" i="1"/>
  <c r="D7" i="1"/>
  <c r="I37" i="1"/>
  <c r="I16" i="1"/>
  <c r="G9" i="1"/>
  <c r="L31" i="1"/>
  <c r="C37" i="1"/>
  <c r="L16" i="1"/>
  <c r="C3" i="2"/>
  <c r="J9" i="1"/>
  <c r="B31" i="1"/>
  <c r="N21" i="1"/>
  <c r="G3" i="2"/>
  <c r="O17" i="1"/>
  <c r="K18" i="1"/>
  <c r="H38" i="1"/>
  <c r="D32" i="1"/>
  <c r="B32" i="1"/>
  <c r="Q37" i="1"/>
  <c r="O8" i="1"/>
  <c r="O37" i="1"/>
  <c r="E7" i="1"/>
  <c r="K11" i="1"/>
  <c r="F9" i="1"/>
  <c r="N36" i="1"/>
  <c r="E3" i="2"/>
  <c r="I31" i="1"/>
  <c r="W17" i="1"/>
  <c r="A16" i="1"/>
  <c r="M21" i="1"/>
  <c r="D31" i="1"/>
  <c r="B36" i="1"/>
  <c r="D10" i="1"/>
  <c r="H3" i="2"/>
  <c r="C32" i="1"/>
  <c r="L30" i="1"/>
  <c r="N17" i="1"/>
  <c r="R5" i="1"/>
  <c r="J15" i="1"/>
  <c r="F38" i="1"/>
  <c r="J31" i="1"/>
  <c r="G10" i="1"/>
  <c r="E16" i="1"/>
  <c r="D6" i="1"/>
  <c r="K19" i="1"/>
  <c r="D15" i="1"/>
  <c r="K9" i="1"/>
  <c r="M10" i="1"/>
  <c r="D3" i="2"/>
  <c r="N15" i="1"/>
  <c r="P30" i="1"/>
  <c r="J18" i="1"/>
  <c r="H32" i="1"/>
  <c r="F4" i="2"/>
  <c r="I19" i="1"/>
  <c r="E37" i="1"/>
  <c r="M8" i="1"/>
  <c r="I32" i="1"/>
  <c r="K37" i="1"/>
  <c r="D38" i="1"/>
  <c r="F8" i="1"/>
  <c r="L8" i="1"/>
  <c r="D36" i="1"/>
  <c r="O32" i="1"/>
  <c r="P37" i="1"/>
  <c r="F30" i="1"/>
  <c r="L32" i="1"/>
  <c r="D4" i="2"/>
  <c r="W16" i="1"/>
  <c r="B37" i="1"/>
  <c r="C38" i="1"/>
  <c r="E10" i="1"/>
  <c r="Q30" i="1"/>
  <c r="L21" i="1"/>
  <c r="E30" i="1"/>
  <c r="H16" i="1"/>
  <c r="I18" i="1"/>
  <c r="M11" i="1"/>
  <c r="K17" i="1"/>
  <c r="L38" i="1"/>
  <c r="N19" i="1"/>
  <c r="M18" i="1"/>
  <c r="E32" i="1"/>
  <c r="Q32" i="1"/>
  <c r="O36" i="1"/>
  <c r="I36" i="1"/>
  <c r="D9" i="1"/>
  <c r="F36" i="1"/>
  <c r="J37" i="1"/>
  <c r="N11" i="1"/>
  <c r="C36" i="1"/>
  <c r="O16" i="1"/>
  <c r="O15" i="1"/>
  <c r="J10" i="1"/>
  <c r="E15" i="1"/>
  <c r="L20" i="1"/>
  <c r="L9" i="1"/>
  <c r="M15" i="1"/>
  <c r="H17" i="1"/>
  <c r="E6" i="1"/>
  <c r="O19" i="1"/>
  <c r="F11" i="1"/>
  <c r="M9" i="1"/>
  <c r="W15" i="1"/>
  <c r="M30" i="1"/>
  <c r="B16" i="1"/>
  <c r="Q38" i="1"/>
  <c r="N31" i="1"/>
  <c r="E4" i="2"/>
  <c r="B30" i="1"/>
  <c r="J11" i="1"/>
  <c r="H10" i="1"/>
  <c r="O18" i="1"/>
  <c r="P31" i="1"/>
  <c r="M38" i="1"/>
  <c r="I11" i="1"/>
  <c r="J16" i="1"/>
  <c r="G37" i="1"/>
  <c r="G4" i="2"/>
  <c r="E5" i="1"/>
  <c r="J17" i="1"/>
  <c r="K8" i="1"/>
  <c r="J38" i="1"/>
  <c r="I21" i="1"/>
  <c r="N16" i="1"/>
  <c r="O30" i="1"/>
  <c r="O20" i="1"/>
  <c r="H31" i="1"/>
  <c r="K15" i="1"/>
  <c r="F10" i="1"/>
  <c r="J21" i="1"/>
  <c r="G8" i="1"/>
  <c r="P36" i="1"/>
  <c r="H36" i="1"/>
  <c r="O10" i="1"/>
  <c r="M20" i="1"/>
  <c r="H8" i="1"/>
  <c r="O31" i="1"/>
  <c r="L19" i="1"/>
  <c r="H15" i="1"/>
  <c r="R6" i="1"/>
  <c r="B11" i="1"/>
  <c r="J30" i="1"/>
  <c r="N38" i="1"/>
  <c r="M16" i="1"/>
  <c r="H18" i="1"/>
  <c r="G31" i="1"/>
  <c r="E38" i="1"/>
  <c r="F32" i="1"/>
  <c r="K10" i="1"/>
  <c r="Q31" i="1"/>
  <c r="C31" i="1"/>
  <c r="I8" i="1"/>
  <c r="G24" i="1"/>
  <c r="N10" i="1"/>
  <c r="N32" i="1"/>
  <c r="K36" i="1"/>
  <c r="H20" i="1"/>
  <c r="R4" i="1"/>
  <c r="I20" i="1"/>
  <c r="O38" i="1"/>
  <c r="W20" i="1"/>
  <c r="B3" i="2"/>
  <c r="G38" i="1"/>
  <c r="B4" i="2"/>
  <c r="L37" i="1"/>
  <c r="W18" i="1"/>
  <c r="J20" i="1"/>
  <c r="L17" i="1"/>
  <c r="N30" i="1"/>
  <c r="B10" i="1"/>
  <c r="I15" i="1"/>
  <c r="F37" i="1"/>
  <c r="O9" i="1"/>
  <c r="P38" i="1"/>
  <c r="N8" i="1"/>
  <c r="C4" i="2"/>
  <c r="F31" i="1"/>
  <c r="D8" i="1"/>
  <c r="B38" i="1"/>
  <c r="D30" i="1"/>
  <c r="H37" i="1"/>
  <c r="C17" i="1" l="1"/>
  <c r="B7" i="1"/>
  <c r="C7" i="1"/>
  <c r="C6" i="1"/>
  <c r="B6" i="1"/>
  <c r="C5" i="1"/>
  <c r="B5" i="1"/>
  <c r="G7" i="1"/>
  <c r="I6" i="1"/>
  <c r="L5" i="1"/>
  <c r="B17" i="1"/>
  <c r="F7" i="1"/>
  <c r="F5" i="1"/>
  <c r="N5" i="1"/>
  <c r="H5" i="1"/>
  <c r="O7" i="1"/>
  <c r="N7" i="1"/>
  <c r="M7" i="1"/>
  <c r="H6" i="1"/>
  <c r="A17" i="1"/>
  <c r="K7" i="1"/>
  <c r="L6" i="1"/>
  <c r="F6" i="1"/>
  <c r="K6" i="1"/>
  <c r="N6" i="1"/>
  <c r="I7" i="1"/>
  <c r="G6" i="1"/>
  <c r="J7" i="1"/>
  <c r="D17" i="1"/>
  <c r="M6" i="1"/>
  <c r="J6" i="1"/>
  <c r="H7" i="1"/>
  <c r="L7" i="1"/>
  <c r="K5" i="1"/>
  <c r="M5" i="1"/>
  <c r="E17" i="1"/>
  <c r="J5" i="1"/>
  <c r="O6" i="1"/>
  <c r="O5" i="1"/>
  <c r="G5" i="1"/>
  <c r="I5" i="1"/>
  <c r="C18" i="1" l="1"/>
  <c r="A18" i="1"/>
  <c r="E18" i="1"/>
  <c r="D18" i="1"/>
  <c r="B18" i="1"/>
  <c r="C19" i="1" l="1"/>
  <c r="C20" i="1" s="1"/>
  <c r="A19" i="1"/>
  <c r="E19" i="1"/>
  <c r="A20" i="1"/>
  <c r="D20" i="1"/>
  <c r="D19" i="1"/>
  <c r="E20" i="1"/>
  <c r="B20" i="1"/>
  <c r="B19" i="1"/>
  <c r="C21" i="1" l="1"/>
  <c r="C22" i="1" s="1"/>
  <c r="E22" i="1"/>
  <c r="A21" i="1"/>
  <c r="E21" i="1"/>
  <c r="B21" i="1"/>
  <c r="B22" i="1"/>
  <c r="D22" i="1"/>
  <c r="A22" i="1"/>
  <c r="D21" i="1"/>
  <c r="C23" i="1" l="1"/>
  <c r="E23" i="1"/>
  <c r="B23" i="1"/>
  <c r="A23" i="1"/>
  <c r="D23" i="1"/>
  <c r="C24" i="1" l="1"/>
  <c r="A24" i="1"/>
  <c r="D24" i="1"/>
  <c r="B24" i="1"/>
  <c r="E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<sst xmlns="http://schemas.openxmlformats.org/spreadsheetml/2006/main" count="123" uniqueCount="78">
  <si>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</si>
  <si>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</si>
  <si>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</si>
  <si>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</si>
  <si>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</si>
  <si>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</si>
  <si>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</si>
  <si>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</si>
  <si>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</si>
  <si>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</si>
  <si>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</si>
  <si>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</si>
  <si>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</si>
  <si>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</si>
  <si>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</si>
  <si>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</si>
  <si>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</si>
  <si>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</si>
  <si>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</si>
  <si>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</si>
  <si>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</si>
  <si>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</si>
  <si>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</si>
  <si>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</si>
  <si>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</si>
  <si>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</si>
  <si>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</si>
  <si>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</si>
  <si>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</si>
  <si>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</si>
  <si>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</si>
  <si>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</si>
  <si>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</si>
  <si>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</si>
  <si>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</si>
  <si>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</si>
  <si>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</si>
  <si>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</si>
  <si>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</si>
  <si>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</si>
  <si>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</si>
  <si>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</si>
  <si>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</si>
  <si>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</si>
  <si>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</si>
  <si>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</si>
  <si>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</si>
  <si>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</si>
  <si>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</si>
  <si>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</si>
  <si>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</si>
  <si>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</si>
  <si>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</si>
  <si>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</si>
  <si>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</si>
  <si>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</si>
  <si>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</si>
  <si>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</si>
  <si>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</si>
  <si>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</si>
  <si>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</si>
  <si>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</si>
  <si>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</si>
  <si>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</si>
  <si>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</si>
  <si>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</si>
  <si>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</si>
  <si>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</si>
  <si>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</si>
  <si>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</si>
  <si>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</si>
  <si>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</si>
  <si>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</si>
  <si>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</si>
  <si>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</si>
  <si>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</si>
  <si>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No Auto update yet</t>
  </si>
  <si>
    <t>This text was added by using code 6/24/2018 5:38:26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</si>
</sst>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  <numFmt numFmtId="168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37" fontId="0" fillId="0" borderId="0" xfId="1" applyNumberFormat="1" applyFont="1"/>
    <xf numFmtId="0" fontId="9" fillId="8" borderId="0" xfId="7"/>
    <xf numFmtId="167" fontId="9" fillId="8" borderId="0" xfId="7" applyNumberFormat="1"/>
    <xf numFmtId="168" fontId="9" fillId="8" borderId="0" xfId="7" applyNumberFormat="1"/>
  </cellXfs>
  <cellStyles count="8">
    <cellStyle name="20% - Accent2" xfId="4" builtinId="34"/>
    <cellStyle name="20% - Accent6" xfId="5" builtinId="50"/>
    <cellStyle name="Comma" xfId="1" builtinId="3"/>
    <cellStyle name="Currency" xfId="2" builtinId="4"/>
    <cellStyle name="Good" xfId="7" builtinId="26"/>
    <cellStyle name="Input" xfId="6" builtinId="20"/>
    <cellStyle name="Normal" xfId="0" builtinId="0"/>
    <cellStyle name="Percent" xfId="3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31936</v>
        <stp/>
        <stp>BINANCE</stp>
        <stp>xrpusdt</stp>
        <stp>TRADES</stp>
        <tr r="M8" s="1"/>
      </tp>
      <tp>
        <v>51196</v>
        <stp/>
        <stp>BINANCE</stp>
        <stp>ltcusdt</stp>
        <stp>TRADES</stp>
        <tr r="M7" s="1"/>
      </tp>
      <tp>
        <v>277902</v>
        <stp/>
        <stp>BINANCE</stp>
        <stp>btcusdt</stp>
        <stp>TRADES</stp>
        <tr r="M6" s="1"/>
      </tp>
      <tp>
        <v>149371</v>
        <stp/>
        <stp>BINANCE</stp>
        <stp>ethusdt</stp>
        <stp>TRADES</stp>
        <tr r="M5" s="1"/>
      </tp>
      <tp>
        <v>63.307281629999999</v>
        <stp/>
        <stp>BINANCE_CANDLE</stp>
        <stp>trxbtc</stp>
        <stp>QUOTE_VOL</stp>
        <stp>5</stp>
        <tr r="I32" s="1"/>
      </tp>
      <tp>
        <v>2.7759999999999998E-5</v>
        <stp/>
        <stp>BINANCE_CANDLE</stp>
        <stp>trxbtc</stp>
        <stp>QUOTE_VOL</stp>
        <stp>0</stp>
        <tr r="I38" s="1"/>
      </tp>
      <tp t="s">
        <v>NEO</v>
        <stp/>
        <stp>BINANCE</stp>
        <stp>neobtc</stp>
        <stp>BASE_ASSET</stp>
        <tr r="Q19" s="1"/>
      </tp>
      <tp>
        <v>4.01</v>
        <stp/>
        <stp>BINANCE</stp>
        <stp>neobtc</stp>
        <stp>BID_SIZE</stp>
        <tr r="F9" s="1"/>
      </tp>
      <tp>
        <v>272777</v>
        <stp/>
        <stp>BINANCE</stp>
        <stp>trxbtc</stp>
        <stp>ASK_SIZE</stp>
        <tr r="J11" s="1"/>
      </tp>
      <tp>
        <v>459</v>
        <stp/>
        <stp>BINANCE</stp>
        <stp>xrpusdt</stp>
        <stp>BID_SIZE</stp>
        <tr r="F8" s="1"/>
      </tp>
      <tp>
        <v>465252.78</v>
        <stp/>
        <stp>BINANCE</stp>
        <stp>neobtc</stp>
        <stp>VOL</stp>
        <tr r="K9" s="1"/>
      </tp>
      <tp>
        <v>666743606</v>
        <stp/>
        <stp>BINANCE</stp>
        <stp>trxbtc</stp>
        <stp>VOL</stp>
        <tr r="K11" s="1"/>
      </tp>
      <tp>
        <v>44549765</v>
        <stp/>
        <stp>BINANCE</stp>
        <stp>xrpbtc</stp>
        <stp>VOL</stp>
        <tr r="K10" s="1"/>
      </tp>
      <tp>
        <v>6196</v>
        <stp/>
        <stp>BINANCE_CANDLE</stp>
        <stp>btcusdt</stp>
        <stp>HIGH</stp>
        <stp>5</stp>
        <tr r="C31" s="1"/>
      </tp>
      <tp>
        <v>6168.09</v>
        <stp/>
        <stp>BINANCE_CANDLE</stp>
        <stp>btcusdt</stp>
        <stp>HIGH</stp>
        <stp>0</stp>
        <tr r="C37" s="1"/>
      </tp>
      <tp>
        <v>460.97</v>
        <stp/>
        <stp>BINANCE_CANDLE</stp>
        <stp>ethusdt</stp>
        <stp>HIGH</stp>
        <stp>5</stp>
        <tr r="C30" s="1"/>
      </tp>
      <tp>
        <v>458.88</v>
        <stp/>
        <stp>BINANCE_CANDLE</stp>
        <stp>ethusdt</stp>
        <stp>HIGH</stp>
        <stp>0</stp>
        <tr r="C36" s="1"/>
      </tp>
      <tp>
        <v>457.98</v>
        <stp/>
        <stp>BINANCE_CANDLE</stp>
        <stp>ethusdt</stp>
        <stp>OPEN</stp>
        <stp>5</stp>
        <tr r="B30" s="1"/>
      </tp>
      <tp>
        <v>458.77</v>
        <stp/>
        <stp>BINANCE_CANDLE</stp>
        <stp>ethusdt</stp>
        <stp>OPEN</stp>
        <stp>0</stp>
        <tr r="B36" s="1"/>
      </tp>
      <tp>
        <v>6185</v>
        <stp/>
        <stp>BINANCE_CANDLE</stp>
        <stp>btcusdt</stp>
        <stp>OPEN</stp>
        <stp>5</stp>
        <tr r="B31" s="1"/>
      </tp>
      <tp>
        <v>6165.01</v>
        <stp/>
        <stp>BINANCE_CANDLE</stp>
        <stp>btcusdt</stp>
        <stp>OPEN</stp>
        <stp>0</stp>
        <tr r="B37" s="1"/>
      </tp>
      <tp>
        <v>3652</v>
        <stp/>
        <stp>BINANCE_CANDLE</stp>
        <stp>btcusdt</stp>
        <stp>TRADES</stp>
        <stp>5</stp>
        <tr r="N31" s="1"/>
      </tp>
      <tp>
        <v>36</v>
        <stp/>
        <stp>BINANCE_CANDLE</stp>
        <stp>btcusdt</stp>
        <stp>TRADES</stp>
        <stp>0</stp>
        <tr r="N37" s="1"/>
      </tp>
      <tp>
        <v>1675</v>
        <stp/>
        <stp>BINANCE_CANDLE</stp>
        <stp>ethusdt</stp>
        <stp>TRADES</stp>
        <stp>5</stp>
        <tr r="N30" s="1"/>
      </tp>
      <tp>
        <v>24</v>
        <stp/>
        <stp>BINANCE_CANDLE</stp>
        <stp>ethusdt</stp>
        <stp>TRADES</stp>
        <stp>0</stp>
        <tr r="N36" s="1"/>
      </tp>
      <tp>
        <v>-9.2099999999999994E-3</v>
        <stp/>
        <stp>BINANCE</stp>
        <stp>xrpusdt</stp>
        <stp>PRICE%</stp>
        <tr r="N8" s="1"/>
      </tp>
      <tp>
        <v>-6.5399999999999998E-3</v>
        <stp/>
        <stp>BINANCE</stp>
        <stp>ltcusdt</stp>
        <stp>PRICE%</stp>
        <tr r="N7" s="1"/>
      </tp>
      <tp>
        <v>-3.1899999999999998E-2</v>
        <stp/>
        <stp>BINANCE</stp>
        <stp>ethusdt</stp>
        <stp>PRICE%</stp>
        <tr r="N5" s="1"/>
      </tp>
      <tp>
        <v>3.7599999999999999E-3</v>
        <stp/>
        <stp>BINANCE</stp>
        <stp>btcusdt</stp>
        <stp>PRICE%</stp>
        <tr r="N6" s="1"/>
      </tp>
      <tp>
        <v>5.0450000000000002E-2</v>
        <stp/>
        <stp>BINANCE</stp>
        <stp>ethusdt</stp>
        <stp>BID_SIZE</stp>
        <tr r="F5" s="1"/>
      </tp>
      <tp>
        <v>10.8</v>
        <stp/>
        <stp>BINANCE</stp>
        <stp>ltcusdt</stp>
        <stp>BID_SIZE</stp>
        <tr r="F7" s="1"/>
      </tp>
      <tp>
        <v>1.2999999999999999E-5</v>
        <stp/>
        <stp>BINANCE</stp>
        <stp>btcusdt</stp>
        <stp>BID_SIZE</stp>
        <tr r="F6" s="1"/>
      </tp>
      <tp>
        <v>2447.7844027000001</v>
        <stp/>
        <stp>BINANCE</stp>
        <stp>neobtc</stp>
        <stp>QUOTE_VOL</stp>
        <tr r="L9" s="1"/>
      </tp>
      <tp>
        <v>458.92</v>
        <stp/>
        <stp>GDAX</stp>
        <stp>ETH-USD</stp>
        <stp>ASK</stp>
        <tr r="C3" s="2"/>
      </tp>
      <tp t="b">
        <v>0</v>
        <stp/>
        <stp>BINANCE</stp>
        <stp>xrpusdt</stp>
        <stp>ICEBERG_ALLOWED</stp>
        <tr r="S18" s="1"/>
      </tp>
      <tp>
        <v>458.81</v>
        <stp/>
        <stp>GDAX</stp>
        <stp>ETH-USD</stp>
        <stp>BID</stp>
        <tr r="B3" s="2"/>
      </tp>
      <tp>
        <v>6164.76</v>
        <stp/>
        <stp>GDAX</stp>
        <stp>BTC-USD</stp>
        <stp>BID</stp>
        <tr r="B4" s="2"/>
      </tp>
      <tp>
        <v>3000</v>
        <stp/>
        <stp>BINANCE</stp>
        <stp>xrpbtc</stp>
        <stp>ASK_SIZE</stp>
        <tr r="J10" s="1"/>
      </tp>
      <tp>
        <v>43275.734722222223</v>
        <stp/>
        <stp>BINANCE_CANDLE</stp>
        <stp>trxbtc</stp>
        <stp>OPEN_TIME</stp>
        <stp>0</stp>
        <tr r="F38" s="1"/>
      </tp>
      <tp>
        <v>43275.708333333336</v>
        <stp/>
        <stp>BINANCE_CANDLE</stp>
        <stp>trxbtc</stp>
        <stp>OPEN_TIME</stp>
        <stp>5</stp>
        <tr r="F32" s="1"/>
      </tp>
      <tp>
        <v>6164.81</v>
        <stp/>
        <stp>GDAX</stp>
        <stp>BTC-USD</stp>
        <stp>ASK</stp>
        <tr r="C4" s="2"/>
      </tp>
      <tp>
        <v>1</v>
        <stp/>
        <stp>BINANCE</stp>
        <stp>ltcusdt</stp>
        <stp>STATUS</stp>
        <tr r="W17" s="1"/>
      </tp>
      <tp>
        <v>1</v>
        <stp/>
        <stp>BINANCE</stp>
        <stp>ethusdt</stp>
        <stp>STATUS</stp>
        <tr r="W15" s="1"/>
      </tp>
      <tp>
        <v>1</v>
        <stp/>
        <stp>BINANCE</stp>
        <stp>btcusdt</stp>
        <stp>STATUS</stp>
        <tr r="W16" s="1"/>
      </tp>
      <tp>
        <v>1</v>
        <stp/>
        <stp>BINANCE</stp>
        <stp>xrpusdt</stp>
        <stp>STATUS</stp>
        <tr r="W18" s="1"/>
      </tp>
      <tp t="b">
        <v>0</v>
        <stp/>
        <stp>BINANCE</stp>
        <stp>btcusdt</stp>
        <stp>ICEBERG_ALLOWED</stp>
        <tr r="S16" s="1"/>
      </tp>
      <tp>
        <v>5777</v>
        <stp/>
        <stp>GDAX</stp>
        <stp>BTC-USD</stp>
        <stp>low_24h</stp>
        <tr r="G4" s="2"/>
      </tp>
      <tp>
        <v>30388667</v>
        <stp/>
        <stp>BINANCE_CANDLE</stp>
        <stp>trxbtc</stp>
        <stp>LAST_ID</stp>
        <stp>0</stp>
        <tr r="Q38" s="1"/>
      </tp>
      <tp>
        <v>30388667</v>
        <stp/>
        <stp>BINANCE_CANDLE</stp>
        <stp>trxbtc</stp>
        <stp>LAST_ID</stp>
        <stp>5</stp>
        <tr r="Q32" s="1"/>
      </tp>
      <tp>
        <v>12.911849999999999</v>
        <stp/>
        <stp>BINANCE_CANDLE</stp>
        <stp>ethusdt</stp>
        <stp>TAKE_BUY_VOL</stp>
        <stp>0</stp>
        <tr r="K36" s="1"/>
      </tp>
      <tp>
        <v>964.22545000000002</v>
        <stp/>
        <stp>BINANCE_CANDLE</stp>
        <stp>ethusdt</stp>
        <stp>TAKE_BUY_VOL</stp>
        <stp>5</stp>
        <tr r="K30" s="1"/>
      </tp>
      <tp>
        <v>1.4767950000000001</v>
        <stp/>
        <stp>BINANCE_CANDLE</stp>
        <stp>btcusdt</stp>
        <stp>TAKE_BUY_VOL</stp>
        <stp>0</stp>
        <tr r="K37" s="1"/>
      </tp>
      <tp>
        <v>566.47130100000004</v>
        <stp/>
        <stp>BINANCE_CANDLE</stp>
        <stp>btcusdt</stp>
        <stp>TAKE_BUY_VOL</stp>
        <stp>5</stp>
        <tr r="K31" s="1"/>
      </tp>
      <tp>
        <v>53115569</v>
        <stp/>
        <stp>BINANCE_CANDLE</stp>
        <stp>btcusdt</stp>
        <stp>LAST_ID</stp>
        <stp>0</stp>
        <tr r="Q37" s="1"/>
      </tp>
      <tp>
        <v>53115569</v>
        <stp/>
        <stp>BINANCE_CANDLE</stp>
        <stp>btcusdt</stp>
        <stp>LAST_ID</stp>
        <stp>5</stp>
        <tr r="Q31" s="1"/>
      </tp>
      <tp t="s">
        <v>BTC</v>
        <stp/>
        <stp>BINANCE</stp>
        <stp>neobtc</stp>
        <stp>QUOTE_ASSET</stp>
        <tr r="U19" s="1"/>
      </tp>
      <tp t="s">
        <v>BTC</v>
        <stp/>
        <stp>BINANCE</stp>
        <stp>trxbtc</stp>
        <stp>QUOTE_ASSET</stp>
        <tr r="U21" s="1"/>
      </tp>
      <tp t="s">
        <v>BTC</v>
        <stp/>
        <stp>BINANCE</stp>
        <stp>xrpbtc</stp>
        <stp>QUOTE_ASSET</stp>
        <tr r="U20" s="1"/>
      </tp>
      <tp>
        <v>7.8239999999999996E-5</v>
        <stp/>
        <stp>BINANCE</stp>
        <stp>xrpbtc</stp>
        <stp>ASK</stp>
        <tr r="I10" s="1"/>
      </tp>
      <tp>
        <v>6.9399999999999996E-6</v>
        <stp/>
        <stp>BINANCE</stp>
        <stp>trxbtc</stp>
        <stp>ASK</stp>
        <tr r="I11" s="1"/>
      </tp>
      <tp>
        <v>5.1599999999999997E-3</v>
        <stp/>
        <stp>BINANCE</stp>
        <stp>neobtc</stp>
        <stp>ASK</stp>
        <tr r="I9" s="1"/>
      </tp>
      <tp t="s">
        <v>TRX</v>
        <stp/>
        <stp>BINANCE</stp>
        <stp>trxbtc</stp>
        <stp>BASE_ASSET</stp>
        <tr r="Q21" s="1"/>
      </tp>
      <tp>
        <v>5.1549999999999999E-3</v>
        <stp/>
        <stp>BINANCE</stp>
        <stp>neobtc</stp>
        <stp>BID</stp>
        <tr r="G9" s="1"/>
      </tp>
      <tp>
        <v>6.9299999999999997E-6</v>
        <stp/>
        <stp>BINANCE</stp>
        <stp>trxbtc</stp>
        <stp>BID</stp>
        <tr r="G11" s="1"/>
      </tp>
      <tp>
        <v>7.8120000000000004E-5</v>
        <stp/>
        <stp>BINANCE</stp>
        <stp>xrpbtc</stp>
        <stp>BID</stp>
        <tr r="G10" s="1"/>
      </tp>
      <tp>
        <v>1036</v>
        <stp/>
        <stp>BINANCE</stp>
        <stp>xrpbtc</stp>
        <stp>BID_SIZE</stp>
        <tr r="F10" s="1"/>
      </tp>
      <tp t="b">
        <v>0</v>
        <stp/>
        <stp>BINANCE</stp>
        <stp>ethusdt</stp>
        <stp>ICEBERG_ALLOWED</stp>
        <tr r="S15" s="1"/>
      </tp>
      <tp>
        <v>421.1</v>
        <stp/>
        <stp>GDAX</stp>
        <stp>ETH-USD</stp>
        <stp>low_24h</stp>
        <tr r="G3" s="2"/>
      </tp>
      <tp>
        <v>29390731</v>
        <stp/>
        <stp>BINANCE_CANDLE</stp>
        <stp>ethusdt</stp>
        <stp>LAST_ID</stp>
        <stp>5</stp>
        <tr r="Q30" s="1"/>
      </tp>
      <tp>
        <v>29390731</v>
        <stp/>
        <stp>BINANCE_CANDLE</stp>
        <stp>ethusdt</stp>
        <stp>LAST_ID</stp>
        <stp>0</stp>
        <tr r="Q36" s="1"/>
      </tp>
      <tp>
        <v>5.0000000000000001E-3</v>
        <stp/>
        <stp>BINANCE</stp>
        <stp>neobtc</stp>
        <stp>LOW</stp>
        <tr r="B9" s="1"/>
      </tp>
      <tp>
        <v>6.4799999999999998E-6</v>
        <stp/>
        <stp>BINANCE</stp>
        <stp>trxbtc</stp>
        <stp>LOW</stp>
        <tr r="B11" s="1"/>
      </tp>
      <tp>
        <v>7.6080000000000003E-5</v>
        <stp/>
        <stp>BINANCE</stp>
        <stp>xrpbtc</stp>
        <stp>LOW</stp>
        <tr r="B10" s="1"/>
      </tp>
      <tp t="s">
        <v>Limit|LimitMaker|Market|StopLossLimit|TakeProfitLimit|</v>
        <stp/>
        <stp>BINANCE</stp>
        <stp>neobtc</stp>
        <stp>ORDER_TYPES</stp>
        <tr r="X19" s="1"/>
      </tp>
      <tp t="s">
        <v>Limit|LimitMaker|Market|StopLossLimit|TakeProfitLimit|</v>
        <stp/>
        <stp>BINANCE</stp>
        <stp>trxbtc</stp>
        <stp>ORDER_TYPES</stp>
        <tr r="X21" s="1"/>
      </tp>
      <tp t="s">
        <v>Limit|LimitMaker|Market|StopLossLimit|TakeProfitLimit|</v>
        <stp/>
        <stp>BINANCE</stp>
        <stp>xrpbtc</stp>
        <stp>ORDER_TYPES</stp>
        <tr r="X20" s="1"/>
      </tp>
      <tp>
        <v>1.82</v>
        <stp/>
        <stp>BINANCE</stp>
        <stp>neobtc</stp>
        <stp>ASK_SIZE</stp>
        <tr r="J9" s="1"/>
      </tp>
      <tp>
        <v>91855</v>
        <stp/>
        <stp>BINANCE</stp>
        <stp>trxbtc</stp>
        <stp>BID_SIZE</stp>
        <tr r="F11" s="1"/>
      </tp>
      <tp>
        <v>2471.1999999999998</v>
        <stp/>
        <stp>BINANCE</stp>
        <stp>xrpusdt</stp>
        <stp>ASK_SIZE</stp>
        <tr r="J8" s="1"/>
      </tp>
      <tp>
        <v>117.33708</v>
        <stp/>
        <stp>BINANCE</stp>
        <stp>ltcusdt</stp>
        <stp>ASK_SIZE</stp>
        <tr r="J7" s="1"/>
      </tp>
      <tp>
        <v>0.27759600000000001</v>
        <stp/>
        <stp>BINANCE</stp>
        <stp>btcusdt</stp>
        <stp>ASK_SIZE</stp>
        <tr r="J6" s="1"/>
      </tp>
      <tp>
        <v>7.3910499999999999</v>
        <stp/>
        <stp>BINANCE</stp>
        <stp>ethusdt</stp>
        <stp>ASK_SIZE</stp>
        <tr r="J5" s="1"/>
      </tp>
      <tp t="s">
        <v>XRP</v>
        <stp/>
        <stp>BINANCE</stp>
        <stp>xrpbtc</stp>
        <stp>BASE_ASSET</stp>
        <tr r="Q20" s="1"/>
      </tp>
      <tp t="b">
        <v>0</v>
        <stp/>
        <stp>BINANCE</stp>
        <stp>ltcusdt</stp>
        <stp>ICEBERG_ALLOWED</stp>
        <tr r="S17" s="1"/>
      </tp>
      <tp>
        <v>3471.8094062499999</v>
        <stp/>
        <stp>BINANCE</stp>
        <stp>xrpbtc</stp>
        <stp>QUOTE_VOL</stp>
        <tr r="L10" s="1"/>
      </tp>
      <tp>
        <v>4567.8799218900003</v>
        <stp/>
        <stp>BINANCE</stp>
        <stp>trxbtc</stp>
        <stp>QUOTE_VOL</stp>
        <tr r="L11" s="1"/>
      </tp>
      <tp t="s">
        <v>8</v>
        <stp/>
        <stp>BINANCE</stp>
        <stp>xrpusdt</stp>
        <stp>QUOTE_ASSET_PRECISION</stp>
        <tr r="V18" s="1"/>
      </tp>
      <tp>
        <v>1372641</v>
        <stp/>
        <stp>BINANCE_TRADE</stp>
        <stp>xrpusdt</stp>
        <stp>FIRST_ID</stp>
        <tr r="M18" s="1"/>
      </tp>
      <tp>
        <v>6.9399999999999996E-6</v>
        <stp/>
        <stp>BINANCE_CANDLE</stp>
        <stp>trxbtc</stp>
        <stp>OPEN</stp>
        <stp>0</stp>
        <tr r="B38" s="1"/>
      </tp>
      <tp>
        <v>6.9299999999999997E-6</v>
        <stp/>
        <stp>BINANCE_CANDLE</stp>
        <stp>trxbtc</stp>
        <stp>OPEN</stp>
        <stp>5</stp>
        <tr r="B32" s="1"/>
      </tp>
      <tp>
        <v>5.5999999999999995E-4</v>
        <stp/>
        <stp>BINANCE</stp>
        <stp>xrpusdt</stp>
        <stp>Spread</stp>
        <tr r="H8" s="1"/>
      </tp>
      <tp t="b">
        <v>0</v>
        <stp/>
        <stp>BINANCE_TRADE</stp>
        <stp>trxbtc</stp>
        <stp>BUYER_IS_MAKER</stp>
        <tr r="K21" s="1"/>
      </tp>
      <tp>
        <v>0.05</v>
        <stp/>
        <stp>BINANCE</stp>
        <stp>ltcusdt</stp>
        <stp>Spread</stp>
        <tr r="H7" s="1"/>
      </tp>
      <tp>
        <v>2.95</v>
        <stp/>
        <stp>BINANCE</stp>
        <stp>btcusdt</stp>
        <stp>Spread</stp>
        <tr r="H6" s="1"/>
      </tp>
      <tp>
        <v>0.28000000000000003</v>
        <stp/>
        <stp>BINANCE</stp>
        <stp>ethusdt</stp>
        <stp>Spread</stp>
        <tr r="H5" s="1"/>
      </tp>
      <tp>
        <v>79</v>
        <stp/>
        <stp>BINANCE_TRADE</stp>
        <stp>xrpbtc</stp>
        <stp>QUANTITY</stp>
        <tr r="J20" s="1"/>
      </tp>
      <tp>
        <v>1</v>
        <stp/>
        <stp>BINANCE_CANDLE</stp>
        <stp>trxbtc</stp>
        <stp>TRADES</stp>
        <stp>0</stp>
        <tr r="N38" s="1"/>
      </tp>
      <tp>
        <v>905</v>
        <stp/>
        <stp>BINANCE_CANDLE</stp>
        <stp>trxbtc</stp>
        <stp>TRADES</stp>
        <stp>5</stp>
        <tr r="N32" s="1"/>
      </tp>
      <tp>
        <v>14155937</v>
        <stp/>
        <stp>BINANCE_TRADE</stp>
        <stp>neobtc</stp>
        <stp>TRADE_ID</stp>
        <tr r="H19" s="1"/>
      </tp>
      <tp>
        <v>30388667</v>
        <stp/>
        <stp>BINANCE_TRADE</stp>
        <stp>trxbtc</stp>
        <stp>FIRST_ID</stp>
        <tr r="M21" s="1"/>
      </tp>
      <tp>
        <v>53115570</v>
        <stp/>
        <stp>BINANCE_TRADE</stp>
        <stp>btcusdt</stp>
        <stp>FIRST_ID</stp>
        <tr r="M16" s="1"/>
      </tp>
      <tp>
        <v>8240539</v>
        <stp/>
        <stp>BINANCE_TRADE</stp>
        <stp>ltcusdt</stp>
        <stp>FIRST_ID</stp>
        <tr r="M17" s="1"/>
      </tp>
      <tp>
        <v>29390735</v>
        <stp/>
        <stp>BINANCE_TRADE</stp>
        <stp>ethusdt</stp>
        <stp>FIRST_ID</stp>
        <tr r="M15" s="1"/>
      </tp>
      <tp>
        <v>6.9399999999999996E-6</v>
        <stp/>
        <stp>BINANCE_CANDLE</stp>
        <stp>trxbtc</stp>
        <stp>HIGH</stp>
        <stp>0</stp>
        <tr r="C38" s="1"/>
      </tp>
      <tp>
        <v>6.99E-6</v>
        <stp/>
        <stp>BINANCE_CANDLE</stp>
        <stp>trxbtc</stp>
        <stp>HIGH</stp>
        <stp>5</stp>
        <tr r="C32" s="1"/>
      </tp>
      <tp t="b">
        <v>0</v>
        <stp/>
        <stp>BINANCE_TRADE</stp>
        <stp>xrpbtc</stp>
        <stp>BUYER_IS_MAKER</stp>
        <tr r="K20" s="1"/>
      </tp>
      <tp>
        <v>22090228</v>
        <stp/>
        <stp>BINANCE_TRADE</stp>
        <stp>xrpbtc</stp>
        <stp>FIRST_ID</stp>
        <tr r="M20" s="1"/>
      </tp>
      <tp>
        <v>3391.4</v>
        <stp/>
        <stp>BINANCE_TRADE</stp>
        <stp>xrpusdt</stp>
        <stp>QUANTITY</stp>
        <tr r="J18" s="1"/>
      </tp>
      <tp>
        <v>1372641</v>
        <stp/>
        <stp>BINANCE_TRADE</stp>
        <stp>xrpusdt</stp>
        <stp>LAST_ID</stp>
        <tr r="N18" s="1"/>
      </tp>
      <tp t="b">
        <v>1</v>
        <stp/>
        <stp>BINANCE_TRADE</stp>
        <stp>neobtc</stp>
        <stp>IGNORE</stp>
        <tr r="L19" s="1"/>
      </tp>
      <tp>
        <v>6.9959999999999994E-2</v>
        <stp/>
        <stp>BINANCE_TRADE</stp>
        <stp>ethusdt</stp>
        <stp>QUANTITY</stp>
        <tr r="J15" s="1"/>
      </tp>
      <tp>
        <v>2.6050000000000001E-3</v>
        <stp/>
        <stp>BINANCE_TRADE</stp>
        <stp>btcusdt</stp>
        <stp>QUANTITY</stp>
        <tr r="J16" s="1"/>
      </tp>
      <tp>
        <v>0.59</v>
        <stp/>
        <stp>BINANCE_TRADE</stp>
        <stp>ltcusdt</stp>
        <stp>QUANTITY</stp>
        <tr r="J17" s="1"/>
      </tp>
      <tp>
        <v>0.589758</v>
        <stp/>
        <stp>BINANCE_DEPTH</stp>
        <stp>btcusdt</stp>
        <stp>ASK_DEPTH_SIZE</stp>
        <stp>8</stp>
        <tr r="E23" s="1"/>
      </tp>
      <tp>
        <v>1</v>
        <stp/>
        <stp>BINANCE_DEPTH</stp>
        <stp>btcusdt</stp>
        <stp>ASK_DEPTH_SIZE</stp>
        <stp>9</stp>
        <tr r="E24" s="1"/>
      </tp>
      <tp>
        <v>3</v>
        <stp/>
        <stp>BINANCE_DEPTH</stp>
        <stp>btcusdt</stp>
        <stp>ASK_DEPTH_SIZE</stp>
        <stp>4</stp>
        <tr r="E19" s="1"/>
      </tp>
      <tp>
        <v>5.7359E-2</v>
        <stp/>
        <stp>BINANCE_DEPTH</stp>
        <stp>btcusdt</stp>
        <stp>ASK_DEPTH_SIZE</stp>
        <stp>5</stp>
        <tr r="E20" s="1"/>
      </tp>
      <tp>
        <v>1.7826000000000002E-2</v>
        <stp/>
        <stp>BINANCE_DEPTH</stp>
        <stp>btcusdt</stp>
        <stp>ASK_DEPTH_SIZE</stp>
        <stp>6</stp>
        <tr r="E21" s="1"/>
      </tp>
      <tp>
        <v>4</v>
        <stp/>
        <stp>BINANCE_DEPTH</stp>
        <stp>btcusdt</stp>
        <stp>ASK_DEPTH_SIZE</stp>
        <stp>7</stp>
        <tr r="E22" s="1"/>
      </tp>
      <tp>
        <v>0.27759600000000001</v>
        <stp/>
        <stp>BINANCE_DEPTH</stp>
        <stp>btcusdt</stp>
        <stp>ASK_DEPTH_SIZE</stp>
        <stp>0</stp>
        <tr r="E15" s="1"/>
      </tp>
      <tp>
        <v>8.7987070000000003</v>
        <stp/>
        <stp>BINANCE_DEPTH</stp>
        <stp>btcusdt</stp>
        <stp>ASK_DEPTH_SIZE</stp>
        <stp>1</stp>
        <tr r="E16" s="1"/>
      </tp>
      <tp>
        <v>0.20094000000000001</v>
        <stp/>
        <stp>BINANCE_DEPTH</stp>
        <stp>btcusdt</stp>
        <stp>ASK_DEPTH_SIZE</stp>
        <stp>2</stp>
        <tr r="E17" s="1"/>
      </tp>
      <tp>
        <v>9.9039999999999996E-3</v>
        <stp/>
        <stp>BINANCE_DEPTH</stp>
        <stp>btcusdt</stp>
        <stp>ASK_DEPTH_SIZE</stp>
        <stp>3</stp>
        <tr r="E18" s="1"/>
      </tp>
      <tp>
        <v>4</v>
        <stp/>
        <stp>BINANCE_TRADE</stp>
        <stp>trxbtc</stp>
        <stp>QUANTITY</stp>
        <tr r="J21" s="1"/>
      </tp>
      <tp>
        <v>43275.734946215278</v>
        <stp/>
        <stp>BINANCE_TRADE</stp>
        <stp>xrpusdt</stp>
        <stp>TRADE_TIME</stp>
        <tr r="O18" s="1"/>
      </tp>
      <tp>
        <v>43275.734933599539</v>
        <stp/>
        <stp>BINANCE_TRADE</stp>
        <stp>ltcusdt</stp>
        <stp>TRADE_TIME</stp>
        <tr r="O17" s="1"/>
      </tp>
      <tp>
        <v>43275.735021782406</v>
        <stp/>
        <stp>BINANCE_TRADE</stp>
        <stp>ethusdt</stp>
        <stp>TRADE_TIME</stp>
        <tr r="O15" s="1"/>
      </tp>
      <tp>
        <v>43275.735013530095</v>
        <stp/>
        <stp>BINANCE_TRADE</stp>
        <stp>btcusdt</stp>
        <stp>TRADE_TIME</stp>
        <tr r="O16" s="1"/>
      </tp>
      <tp>
        <v>53115570</v>
        <stp/>
        <stp>BINANCE_TRADE</stp>
        <stp>btcusdt</stp>
        <stp>LAST_ID</stp>
        <tr r="N16" s="1"/>
      </tp>
      <tp>
        <v>16010726</v>
        <stp/>
        <stp>BINANCE_TRADE</stp>
        <stp>neobtc</stp>
        <stp>LAST_ID</stp>
        <tr r="N19" s="1"/>
      </tp>
      <tp>
        <v>22090228</v>
        <stp/>
        <stp>BINANCE_TRADE</stp>
        <stp>xrpbtc</stp>
        <stp>LAST_ID</stp>
        <tr r="N20" s="1"/>
      </tp>
      <tp t="s">
        <v>[["SYMBOL","TRADE_ID","PRICE","QUANTITY","TRADE_TIME","IS_BEST_MATCH","BUYER_IS_MAKER"],["ETHUSDT",29390648,459.07000000,0.52400000,"2018-06-24T17:36:43.681-04:00",true,true],["ETHUSDT",29390649,459.07000000,0.55391000,"2018-06-24T17:36:43.789-04:00",true,true],["ETHUSDT",29390650,459.07000000,2.71278000,"2018-06-24T17:36:44.769-04:00",true,true],["ETHUSDT",29390651,459.07000000,35.27769000,"2018-06-24T17:36:44.769-04:00",true,true],["ETHUSDT",29390652,459.03000000,1.12206000,"2018-06-24T17:36:44.769-04:00",true,true],["ETHUSDT",29390653,459.18000000,0.08200000,"2018-06-24T17:36:45.325-04:00",true,false],["ETHUSDT",29390654,459.00000000,2.81100000,"2018-06-24T17:36:45.624-04:00",true,true],["ETHUSDT",29390655,459.00000000,0.12000000,"2018-06-24T17:36:45.63-04:00",true,true],["ETHUSDT",29390656,459.18000000,0.04708000,"2018-06-24T17:36:45.693-04:00",true,false],["ETHUSDT",29390657,459.00000000,0.23700000,"2018-06-24T17:36:50.386-04:00",true,true]]</v>
        <stp/>
        <stp>BINANCE_HISTORY</stp>
        <stp>ETHUSDT</stp>
        <stp>a,b,c</stp>
        <stp>10</stp>
        <tr r="G24" s="1"/>
      </tp>
      <tp>
        <v>18293153</v>
        <stp/>
        <stp>BINANCE_TRADE</stp>
        <stp>xrpbtc</stp>
        <stp>TRADE_ID</stp>
        <tr r="H20" s="1"/>
      </tp>
      <tp>
        <v>30388667</v>
        <stp/>
        <stp>BINANCE_TRADE</stp>
        <stp>trxbtc</stp>
        <stp>LAST_ID</stp>
        <tr r="N21" s="1"/>
      </tp>
      <tp>
        <v>458.6</v>
        <stp/>
        <stp>BINANCE_CANDLE</stp>
        <stp>ethusdt</stp>
        <stp>CLOSE</stp>
        <stp>0</stp>
        <tr r="E36" s="1"/>
      </tp>
      <tp>
        <v>458.6</v>
        <stp/>
        <stp>BINANCE_CANDLE</stp>
        <stp>ethusdt</stp>
        <stp>CLOSE</stp>
        <stp>5</stp>
        <tr r="E30" s="1"/>
      </tp>
      <tp t="s">
        <v>8</v>
        <stp/>
        <stp>BINANCE</stp>
        <stp>ltcusdt</stp>
        <stp>QUOTE_ASSET_PRECISION</stp>
        <tr r="V17" s="1"/>
      </tp>
      <tp t="s">
        <v>8</v>
        <stp/>
        <stp>BINANCE</stp>
        <stp>btcusdt</stp>
        <stp>QUOTE_ASSET_PRECISION</stp>
        <tr r="V16" s="1"/>
      </tp>
      <tp t="b">
        <v>1</v>
        <stp/>
        <stp>BINANCE_TRADE</stp>
        <stp>xrpbtc</stp>
        <stp>IGNORE</stp>
        <tr r="L20" s="1"/>
      </tp>
      <tp>
        <v>2.52</v>
        <stp/>
        <stp>BINANCE_TRADE</stp>
        <stp>neobtc</stp>
        <stp>QUANTITY</stp>
        <tr r="J19" s="1"/>
      </tp>
      <tp>
        <v>6165.11</v>
        <stp/>
        <stp>BINANCE_CANDLE</stp>
        <stp>btcusdt</stp>
        <stp>CLOSE</stp>
        <stp>0</stp>
        <tr r="E37" s="1"/>
      </tp>
      <tp>
        <v>6165.11</v>
        <stp/>
        <stp>BINANCE_CANDLE</stp>
        <stp>btcusdt</stp>
        <stp>CLOSE</stp>
        <stp>5</stp>
        <tr r="E31" s="1"/>
      </tp>
      <tp t="b">
        <v>1</v>
        <stp/>
        <stp>BINANCE_TRADE</stp>
        <stp>neobtc</stp>
        <stp>BUYER_IS_MAKER</stp>
        <tr r="K19" s="1"/>
      </tp>
      <tp>
        <v>43275.735031273151</v>
        <stp/>
        <stp>CLOCK</stp>
        <tr r="R4" s="1"/>
      </tp>
      <tp>
        <v>29390735</v>
        <stp/>
        <stp>BINANCE_TRADE</stp>
        <stp>ethusdt</stp>
        <stp>LAST_ID</stp>
        <tr r="N15" s="1"/>
      </tp>
      <tp>
        <v>3310510</v>
        <stp/>
        <stp>BINANCE_CANDLE</stp>
        <stp>trxbtc</stp>
        <stp>TAKE_BUY_VOL</stp>
        <stp>5</stp>
        <tr r="K32" s="1"/>
      </tp>
      <tp>
        <v>4</v>
        <stp/>
        <stp>BINANCE_CANDLE</stp>
        <stp>trxbtc</stp>
        <stp>TAKE_BUY_VOL</stp>
        <stp>0</stp>
        <tr r="K38" s="1"/>
      </tp>
      <tp>
        <v>4.246308</v>
        <stp/>
        <stp>BINANCE_DEPTH</stp>
        <stp>btcusdt</stp>
        <stp>BID_DEPTH_SIZE</stp>
        <stp>8</stp>
        <tr r="A23" s="1"/>
      </tp>
      <tp>
        <v>1.784E-3</v>
        <stp/>
        <stp>BINANCE_DEPTH</stp>
        <stp>btcusdt</stp>
        <stp>BID_DEPTH_SIZE</stp>
        <stp>9</stp>
        <tr r="A24" s="1"/>
      </tp>
      <tp>
        <v>3.2420000000000001E-3</v>
        <stp/>
        <stp>BINANCE_DEPTH</stp>
        <stp>btcusdt</stp>
        <stp>BID_DEPTH_SIZE</stp>
        <stp>4</stp>
        <tr r="A19" s="1"/>
      </tp>
      <tp>
        <v>5.5389000000000001E-2</v>
        <stp/>
        <stp>BINANCE_DEPTH</stp>
        <stp>btcusdt</stp>
        <stp>BID_DEPTH_SIZE</stp>
        <stp>5</stp>
        <tr r="A20" s="1"/>
      </tp>
      <tp>
        <v>2.4329999999999998E-3</v>
        <stp/>
        <stp>BINANCE_DEPTH</stp>
        <stp>btcusdt</stp>
        <stp>BID_DEPTH_SIZE</stp>
        <stp>6</stp>
        <tr r="A21" s="1"/>
      </tp>
      <tp>
        <v>1.2676970000000001</v>
        <stp/>
        <stp>BINANCE_DEPTH</stp>
        <stp>btcusdt</stp>
        <stp>BID_DEPTH_SIZE</stp>
        <stp>7</stp>
        <tr r="A22" s="1"/>
      </tp>
      <tp>
        <v>1.2999999999999999E-5</v>
        <stp/>
        <stp>BINANCE_DEPTH</stp>
        <stp>btcusdt</stp>
        <stp>BID_DEPTH_SIZE</stp>
        <stp>0</stp>
        <tr r="A15" s="1"/>
      </tp>
      <tp>
        <v>1.9676</v>
        <stp/>
        <stp>BINANCE_DEPTH</stp>
        <stp>btcusdt</stp>
        <stp>BID_DEPTH_SIZE</stp>
        <stp>1</stp>
        <tr r="A16" s="1"/>
      </tp>
      <tp>
        <v>5.9087000000000001E-2</v>
        <stp/>
        <stp>BINANCE_DEPTH</stp>
        <stp>btcusdt</stp>
        <stp>BID_DEPTH_SIZE</stp>
        <stp>2</stp>
        <tr r="A17" s="1"/>
      </tp>
      <tp>
        <v>0.99089099999999997</v>
        <stp/>
        <stp>BINANCE_DEPTH</stp>
        <stp>btcusdt</stp>
        <stp>BID_DEPTH_SIZE</stp>
        <stp>3</stp>
        <tr r="A18" s="1"/>
      </tp>
      <tp>
        <v>13326.16151281</v>
        <stp/>
        <stp>GDAX</stp>
        <stp>BTC-USD</stp>
        <stp>volume_24h</stp>
        <tr r="H4" s="2"/>
      </tp>
      <tp>
        <v>142204.88434086999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V15" s="1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1258116</v>
        <stp/>
        <stp>BINANCE_TRADE</stp>
        <stp>xrpusdt</stp>
        <stp>TRADE_ID</stp>
        <tr r="H18" s="1"/>
      </tp>
      <tp t="b">
        <v>1</v>
        <stp/>
        <stp>BINANCE_TRADE</stp>
        <stp>trxbtc</stp>
        <stp>IGNORE</stp>
        <tr r="L21" s="1"/>
      </tp>
      <tp>
        <v>700</v>
        <stp/>
        <stp>BINANCE</stp>
        <stp>DRIFT</stp>
        <tr r="R5" s="1"/>
      </tp>
      <tp>
        <v>46731975</v>
        <stp/>
        <stp>BINANCE_TRADE</stp>
        <stp>btcusdt</stp>
        <stp>TRADE_ID</stp>
        <tr r="H16" s="1"/>
      </tp>
      <tp>
        <v>7284905</v>
        <stp/>
        <stp>BINANCE_TRADE</stp>
        <stp>ltcusdt</stp>
        <stp>TRADE_ID</stp>
        <tr r="H17" s="1"/>
      </tp>
      <tp>
        <v>26176643</v>
        <stp/>
        <stp>BINANCE_TRADE</stp>
        <stp>ethusdt</stp>
        <stp>TRADE_ID</stp>
        <tr r="H15" s="1"/>
      </tp>
      <tp>
        <v>18909240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8240539</v>
        <stp/>
        <stp>BINANCE_TRADE</stp>
        <stp>ltcusdt</stp>
        <stp>LAST_ID</stp>
        <tr r="N17" s="1"/>
      </tp>
      <tp>
        <v>16010726</v>
        <stp/>
        <stp>BINANCE_TRADE</stp>
        <stp>neobtc</stp>
        <stp>FIRST_ID</stp>
        <tr r="M19" s="1"/>
      </tp>
      <tp>
        <v>43275.733794675929</v>
        <stp/>
        <stp>BINANCE</stp>
        <stp>EXCHANGE_TIME</stp>
        <tr r="R6" s="1"/>
      </tp>
      <tp t="s">
        <v>XRPUSDT</v>
        <stp/>
        <stp>BINANCE</stp>
        <stp>xrpusdt</stp>
        <stp>NAME</stp>
        <tr r="T18" s="1"/>
      </tp>
      <tp>
        <v>48120</v>
        <stp/>
        <stp>BINANCE</stp>
        <stp>xrpbtc</stp>
        <stp>TRADES</stp>
        <tr r="M10" s="1"/>
      </tp>
      <tp t="s">
        <v>Limit|LimitMaker|Market|StopLossLimit|TakeProfitLimit|</v>
        <stp/>
        <stp>BINANCE</stp>
        <stp>ethusdt</stp>
        <stp>ORDER_TYPES</stp>
        <tr r="X15" s="1"/>
      </tp>
      <tp t="s">
        <v>NEOBTC</v>
        <stp/>
        <stp>BINANCE</stp>
        <stp>neobtc</stp>
        <stp>NAME</stp>
        <tr r="T19" s="1"/>
      </tp>
      <tp>
        <v>419.53</v>
        <stp/>
        <stp>BINANCE</stp>
        <stp>ethusdt</stp>
        <stp>LOW</stp>
        <tr r="B5" s="1"/>
      </tp>
      <tp>
        <v>-4.4799999999999996E-3</v>
        <stp/>
        <stp>BINANCE</stp>
        <stp>xrpusdt</stp>
        <stp>PRICE_CHANGE</stp>
        <tr r="O8" s="1"/>
      </tp>
      <tp>
        <v>-3.5300000000000002E-4</v>
        <stp/>
        <stp>BINANCE</stp>
        <stp>neobtc</stp>
        <stp>PRICE_CHANGE</stp>
        <tr r="O9" s="1"/>
      </tp>
      <tp t="s">
        <v>USDT</v>
        <stp/>
        <stp>BINANCE</stp>
        <stp>ltcusdt</stp>
        <stp>QUOTE_ASSET</stp>
        <tr r="U17" s="1"/>
      </tp>
      <tp>
        <v>14.76585</v>
        <stp/>
        <stp>BINANCE_CANDLE</stp>
        <stp>ethusdt</stp>
        <stp>VOL</stp>
        <stp>0</stp>
        <tr r="J36" s="1"/>
      </tp>
      <tp>
        <v>1790.9811500000001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R21" s="1"/>
      </tp>
      <tp>
        <v>-15.12</v>
        <stp/>
        <stp>BINANCE</stp>
        <stp>ethusdt</stp>
        <stp>PRICE_CHANGE</stp>
        <tr r="O5" s="1"/>
      </tp>
      <tp>
        <v>-0.54</v>
        <stp/>
        <stp>BINANCE</stp>
        <stp>ltcusdt</stp>
        <stp>PRICE_CHANGE</stp>
        <tr r="O7" s="1"/>
      </tp>
      <tp>
        <v>23.12</v>
        <stp/>
        <stp>BINANCE</stp>
        <stp>btcusdt</stp>
        <stp>PRICE_CHANGE</stp>
        <tr r="O6" s="1"/>
      </tp>
      <tp>
        <v>81.97</v>
        <stp/>
        <stp>BINANCE</stp>
        <stp>ltcusdt</stp>
        <stp>ASK</stp>
        <tr r="I7" s="1"/>
      </tp>
      <tp t="s">
        <v>ETHUSDT</v>
        <stp/>
        <stp>BINANCE</stp>
        <stp>ethusdt</stp>
        <stp>NAME</stp>
        <tr r="T15" s="1"/>
      </tp>
      <tp t="s">
        <v>BTCUSDT</v>
        <stp/>
        <stp>BINANCE</stp>
        <stp>btcusdt</stp>
        <stp>NAME</stp>
        <tr r="T16" s="1"/>
      </tp>
      <tp t="s">
        <v>LTCUSDT</v>
        <stp/>
        <stp>BINANCE</stp>
        <stp>ltcusdt</stp>
        <stp>NAME</stp>
        <tr r="T17" s="1"/>
      </tp>
      <tp>
        <v>5750</v>
        <stp/>
        <stp>BINANCE</stp>
        <stp>btcusdt</stp>
        <stp>LOW</stp>
        <tr r="B6" s="1"/>
      </tp>
      <tp>
        <v>81.92</v>
        <stp/>
        <stp>BINANCE</stp>
        <stp>ltcusdt</stp>
        <stp>BID</stp>
        <tr r="G7" s="1"/>
      </tp>
      <tp>
        <v>41454509.359999999</v>
        <stp/>
        <stp>BINANCE</stp>
        <stp>xrpusdt</stp>
        <stp>VOL</stp>
        <tr r="K8" s="1"/>
      </tp>
      <tp>
        <v>-1.3010000000000001E-2</v>
        <stp/>
        <stp>BINANCE</stp>
        <stp>xrpbtc</stp>
        <stp>PRICE%</stp>
        <tr r="N10" s="1"/>
      </tp>
      <tp t="s">
        <v>Limit|LimitMaker|Market|StopLossLimit|TakeProfitLimit|</v>
        <stp/>
        <stp>BINANCE</stp>
        <stp>btcusdt</stp>
        <stp>ORDER_TYPES</stp>
        <tr r="X16" s="1"/>
      </tp>
      <tp t="s">
        <v>8</v>
        <stp/>
        <stp>BINANCE</stp>
        <stp>neobtc</stp>
        <stp>QUOTE_ASSET_PRECISION</stp>
        <tr r="V19" s="1"/>
      </tp>
      <tp>
        <v>0.48188999999999999</v>
        <stp/>
        <stp>BINANCE_TRADE</stp>
        <stp>xrpusdt</stp>
        <stp>PRICE</stp>
        <tr r="I18" s="1"/>
      </tp>
      <tp>
        <v>0.51</v>
        <stp/>
        <stp>BINANCE</stp>
        <stp>xrpusdt</stp>
        <stp>HIGH</stp>
        <tr r="C8" s="1"/>
      </tp>
      <tp>
        <v>43275.735012835648</v>
        <stp/>
        <stp>BINANCE_CANDLE</stp>
        <stp>btcusdt</stp>
        <stp>Event_Time</stp>
        <stp>0</stp>
        <tr r="O37" s="1"/>
      </tp>
      <tp>
        <v>43275.735012835648</v>
        <stp/>
        <stp>BINANCE_CANDLE</stp>
        <stp>btcusdt</stp>
        <stp>Event_Time</stp>
        <stp>5</stp>
        <tr r="O31" s="1"/>
      </tp>
      <tp>
        <v>43275.735012650461</v>
        <stp/>
        <stp>BINANCE_CANDLE</stp>
        <stp>ethusdt</stp>
        <stp>Event_Time</stp>
        <stp>0</stp>
        <tr r="O36" s="1"/>
      </tp>
      <tp>
        <v>43275.735012627316</v>
        <stp/>
        <stp>BINANCE_CANDLE</stp>
        <stp>ethusdt</stp>
        <stp>Event_Time</stp>
        <stp>5</stp>
        <tr r="O30" s="1"/>
      </tp>
      <tp>
        <v>57686</v>
        <stp/>
        <stp>BINANCE</stp>
        <stp>trxbtc</stp>
        <stp>TRADES</stp>
        <tr r="M11" s="1"/>
      </tp>
      <tp>
        <v>73.22</v>
        <stp/>
        <stp>BINANCE</stp>
        <stp>ltcusdt</stp>
        <stp>LOW</stp>
        <tr r="B7" s="1"/>
      </tp>
      <tp>
        <v>921.89657799999998</v>
        <stp/>
        <stp>BINANCE_CANDLE</stp>
        <stp>btcusdt</stp>
        <stp>VOL</stp>
        <stp>5</stp>
        <tr r="J31" s="1"/>
      </tp>
      <tp>
        <v>4.9501289999999996</v>
        <stp/>
        <stp>BINANCE_CANDLE</stp>
        <stp>btcusdt</stp>
        <stp>VOL</stp>
        <stp>0</stp>
        <tr r="J37" s="1"/>
      </tp>
      <tp>
        <v>6165.11</v>
        <stp/>
        <stp>BINANCE</stp>
        <stp>btcusdt</stp>
        <stp>BID</stp>
        <tr r="G6" s="1"/>
      </tp>
      <tp>
        <v>5.5659999999999998E-3</v>
        <stp/>
        <stp>BINANCE</stp>
        <stp>neobtc</stp>
        <stp>HIGH</stp>
        <tr r="C9" s="1"/>
      </tp>
      <tp t="s">
        <v>Limit|LimitMaker|Market|StopLossLimit|TakeProfitLimit|</v>
        <stp/>
        <stp>BINANCE</stp>
        <stp>ltcusdt</stp>
        <stp>ORDER_TYPES</stp>
        <tr r="X17" s="1"/>
      </tp>
      <tp>
        <v>9108805</v>
        <stp/>
        <stp>BINANCE_CANDLE</stp>
        <stp>trxbtc</stp>
        <stp>VOL</stp>
        <stp>5</stp>
        <tr r="J32" s="1"/>
      </tp>
      <tp>
        <v>4</v>
        <stp/>
        <stp>BINANCE_CANDLE</stp>
        <stp>trxbtc</stp>
        <stp>VOL</stp>
        <stp>0</stp>
        <tr r="J38" s="1"/>
      </tp>
      <tp t="s">
        <v>USDT</v>
        <stp/>
        <stp>BINANCE</stp>
        <stp>ethusdt</stp>
        <stp>QUOTE_ASSET</stp>
        <tr r="U15" s="1"/>
      </tp>
      <tp>
        <v>6168.06</v>
        <stp/>
        <stp>BINANCE</stp>
        <stp>btcusdt</stp>
        <stp>ASK</stp>
        <tr r="I6" s="1"/>
      </tp>
      <tp>
        <v>458.88</v>
        <stp/>
        <stp>BINANCE</stp>
        <stp>ethusdt</stp>
        <stp>ASK</stp>
        <tr r="I5" s="1"/>
      </tp>
      <tp t="s">
        <v>USDT</v>
        <stp/>
        <stp>BINANCE</stp>
        <stp>btcusdt</stp>
        <stp>QUOTE_ASSET</stp>
        <tr r="U16" s="1"/>
      </tp>
      <tp t="b">
        <v>0</v>
        <stp/>
        <stp>BINANCE</stp>
        <stp>trxbtc</stp>
        <stp>ICEBERG_ALLOWED</stp>
        <tr r="S21" s="1"/>
      </tp>
      <tp t="b">
        <v>0</v>
        <stp/>
        <stp>BINANCE</stp>
        <stp>xrpbtc</stp>
        <stp>ICEBERG_ALLOWED</stp>
        <tr r="S20" s="1"/>
      </tp>
      <tp t="b">
        <v>0</v>
        <stp/>
        <stp>BINANCE</stp>
        <stp>neobtc</stp>
        <stp>ICEBERG_ALLOWED</stp>
        <tr r="S19" s="1"/>
      </tp>
      <tp>
        <v>6260</v>
        <stp/>
        <stp>BINANCE</stp>
        <stp>btcusdt</stp>
        <stp>HIGH</stp>
        <tr r="C6" s="1"/>
      </tp>
      <tp>
        <v>84.67</v>
        <stp/>
        <stp>BINANCE</stp>
        <stp>ltcusdt</stp>
        <stp>HIGH</stp>
        <tr r="C7" s="1"/>
      </tp>
      <tp>
        <v>481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-4.011E-2</v>
        <stp/>
        <stp>BINANCE</stp>
        <stp>trxbtc</stp>
        <stp>PRICE%</stp>
        <tr r="N11" s="1"/>
      </tp>
      <tp>
        <v>458.6</v>
        <stp/>
        <stp>BINANCE</stp>
        <stp>ethusdt</stp>
        <stp>BID</stp>
        <tr r="G5" s="1"/>
      </tp>
      <tp>
        <v>1</v>
        <stp/>
        <stp>BINANCE</stp>
        <stp>neobtc</stp>
        <stp>STATUS</stp>
        <tr r="W19" s="1"/>
      </tp>
      <tp t="s">
        <v>8</v>
        <stp/>
        <stp>BINANCE</stp>
        <stp>xrpbtc</stp>
        <stp>BASE_ASSET_PRECISION</stp>
        <tr r="R20" s="1"/>
      </tp>
      <tp t="s">
        <v>8</v>
        <stp/>
        <stp>BINANCE</stp>
        <stp>xrpbtc</stp>
        <stp>QUOTE_ASSET_PRECISION</stp>
        <tr r="V20" s="1"/>
      </tp>
      <tp t="s">
        <v>8</v>
        <stp/>
        <stp>BINANCE</stp>
        <stp>trxbtc</stp>
        <stp>QUOTE_ASSET_PRECISION</stp>
        <tr r="V21" s="1"/>
      </tp>
      <tp>
        <v>1</v>
        <stp/>
        <stp>BINANCE</stp>
        <stp>xrpbtc</stp>
        <stp>STATUS</stp>
        <tr r="W20" s="1"/>
      </tp>
      <tp>
        <v>53115534</v>
        <stp/>
        <stp>BINANCE_CANDLE</stp>
        <stp>btcusdt</stp>
        <stp>FIRST_ID</stp>
        <stp>0</stp>
        <tr r="P37" s="1"/>
      </tp>
      <tp>
        <v>53111918</v>
        <stp/>
        <stp>BINANCE_CANDLE</stp>
        <stp>btcusdt</stp>
        <stp>FIRST_ID</stp>
        <stp>5</stp>
        <tr r="P31" s="1"/>
      </tp>
      <tp>
        <v>29390708</v>
        <stp/>
        <stp>BINANCE_CANDLE</stp>
        <stp>ethusdt</stp>
        <stp>FIRST_ID</stp>
        <stp>0</stp>
        <tr r="P36" s="1"/>
      </tp>
      <tp>
        <v>29389057</v>
        <stp/>
        <stp>BINANCE_CANDLE</stp>
        <stp>ethusdt</stp>
        <stp>FIRST_ID</stp>
        <stp>5</stp>
        <tr r="P30" s="1"/>
      </tp>
      <tp>
        <v>0.4819</v>
        <stp/>
        <stp>BINANCE</stp>
        <stp>xrpusdt</stp>
        <stp>ASK</stp>
        <tr r="I8" s="1"/>
      </tp>
      <tp>
        <v>43275.749999988424</v>
        <stp/>
        <stp>BINANCE_CANDLE</stp>
        <stp>ethusdt</stp>
        <stp>CLOSE_TIME</stp>
        <stp>5</stp>
        <tr r="G30" s="1"/>
      </tp>
      <tp>
        <v>43275.735416655094</v>
        <stp/>
        <stp>BINANCE_CANDLE</stp>
        <stp>ethusdt</stp>
        <stp>CLOSE_TIME</stp>
        <stp>0</stp>
        <tr r="G36" s="1"/>
      </tp>
      <tp>
        <v>43275.749999988424</v>
        <stp/>
        <stp>BINANCE_CANDLE</stp>
        <stp>btcusdt</stp>
        <stp>CLOSE_TIME</stp>
        <stp>5</stp>
        <tr r="G31" s="1"/>
      </tp>
      <tp>
        <v>43275.735416655094</v>
        <stp/>
        <stp>BINANCE_CANDLE</stp>
        <stp>btcusdt</stp>
        <stp>CLOSE_TIME</stp>
        <stp>0</stp>
        <tr r="G37" s="1"/>
      </tp>
      <tp>
        <v>7.2400000000000001E-6</v>
        <stp/>
        <stp>BINANCE</stp>
        <stp>trxbtc</stp>
        <stp>HIGH</stp>
        <tr r="C11" s="1"/>
      </tp>
      <tp>
        <v>246769.52849999999</v>
        <stp/>
        <stp>BINANCE</stp>
        <stp>ltcusdt</stp>
        <stp>VOL</stp>
        <tr r="K7" s="1"/>
      </tp>
      <tp>
        <v>0.48133999999999999</v>
        <stp/>
        <stp>BINANCE</stp>
        <stp>xrpusdt</stp>
        <stp>BID</stp>
        <tr r="G8" s="1"/>
      </tp>
      <tp>
        <v>6.9199999999999998E-6</v>
        <stp/>
        <stp>BINANCE_CANDLE</stp>
        <stp>trxbtc</stp>
        <stp>LOW</stp>
        <stp>5</stp>
        <tr r="D32" s="1"/>
      </tp>
      <tp>
        <v>6.9399999999999996E-6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6160.16</v>
        <stp/>
        <stp>BINANCE_CANDLE</stp>
        <stp>btcusdt</stp>
        <stp>LOW</stp>
        <stp>5</stp>
        <tr r="D31" s="1"/>
      </tp>
      <tp>
        <v>6164</v>
        <stp/>
        <stp>BINANCE_CANDLE</stp>
        <stp>btcusdt</stp>
        <stp>LOW</stp>
        <stp>0</stp>
        <tr r="D37" s="1"/>
      </tp>
      <tp>
        <v>-1.0300000000000001E-6</v>
        <stp/>
        <stp>BINANCE</stp>
        <stp>xrpbtc</stp>
        <stp>PRICE_CHANGE</stp>
        <tr r="O10" s="1"/>
      </tp>
      <tp>
        <v>6165.11</v>
        <stp/>
        <stp>BINANCE_TRADE</stp>
        <stp>btcusdt</stp>
        <stp>PRICE</stp>
        <tr r="I16" s="1"/>
      </tp>
      <tp>
        <v>81.97</v>
        <stp/>
        <stp>BINANCE_TRADE</stp>
        <stp>ltcusdt</stp>
        <stp>PRICE</stp>
        <tr r="I17" s="1"/>
      </tp>
      <tp t="s">
        <v>XRPBTC</v>
        <stp/>
        <stp>BINANCE</stp>
        <stp>xrpbtc</stp>
        <stp>NAME</stp>
        <tr r="T20" s="1"/>
      </tp>
      <tp t="s">
        <v>USDT</v>
        <stp/>
        <stp>BINANCE</stp>
        <stp>xrpusdt</stp>
        <stp>QUOTE_ASSET</stp>
        <tr r="U18" s="1"/>
      </tp>
      <tp>
        <v>-6.4079999999999998E-2</v>
        <stp/>
        <stp>BINANCE</stp>
        <stp>neobtc</stp>
        <stp>PRICE%</stp>
        <tr r="N9" s="1"/>
      </tp>
      <tp>
        <v>-2.8999999999999998E-7</v>
        <stp/>
        <stp>BINANCE</stp>
        <stp>trxbtc</stp>
        <stp>PRICE_CHANGE</stp>
        <tr r="O11" s="1"/>
      </tp>
      <tp>
        <v>458.3</v>
        <stp/>
        <stp>BINANCE_CANDLE</stp>
        <stp>ethusdt</stp>
        <stp>LOW</stp>
        <stp>0</stp>
        <tr r="D36" s="1"/>
      </tp>
      <tp>
        <v>457.98</v>
        <stp/>
        <stp>BINANCE_CANDLE</stp>
        <stp>ethusdt</stp>
        <stp>LOW</stp>
        <stp>5</stp>
        <tr r="D30" s="1"/>
      </tp>
      <tp>
        <v>1</v>
        <stp/>
        <stp>BINANCE</stp>
        <stp>trxbtc</stp>
        <stp>STATUS</stp>
        <tr r="W21" s="1"/>
      </tp>
      <tp t="s">
        <v>8</v>
        <stp/>
        <stp>BINANCE</stp>
        <stp>xrpusdt</stp>
        <stp>BASE_ASSET_PRECISION</stp>
        <tr r="R18" s="1"/>
      </tp>
      <tp t="s">
        <v>8</v>
        <stp/>
        <stp>BINANCE</stp>
        <stp>neobtc</stp>
        <stp>BASE_ASSET_PRECISION</stp>
        <tr r="R19" s="1"/>
      </tp>
      <tp t="s">
        <v>TRXBTC</v>
        <stp/>
        <stp>BINANCE</stp>
        <stp>trxbtc</stp>
        <stp>NAME</stp>
        <tr r="T21" s="1"/>
      </tp>
      <tp>
        <v>193520.26013000001</v>
        <stp/>
        <stp>BINANCE</stp>
        <stp>ethusdt</stp>
        <stp>VOL</stp>
        <tr r="K5" s="1"/>
      </tp>
      <tp>
        <v>47263.668138000001</v>
        <stp/>
        <stp>BINANCE</stp>
        <stp>btcusdt</stp>
        <stp>VOL</stp>
        <tr r="K6" s="1"/>
      </tp>
      <tp>
        <v>0.43724000000000002</v>
        <stp/>
        <stp>BINANCE</stp>
        <stp>xrpusdt</stp>
        <stp>LOW</stp>
        <tr r="B8" s="1"/>
      </tp>
      <tp t="s">
        <v>Limit|LimitMaker|Market|StopLossLimit|TakeProfitLimit|</v>
        <stp/>
        <stp>BINANCE</stp>
        <stp>xrpusdt</stp>
        <stp>ORDER_TYPES</stp>
        <tr r="X18" s="1"/>
      </tp>
      <tp>
        <v>8.0129999999999993E-5</v>
        <stp/>
        <stp>BINANCE</stp>
        <stp>xrpbtc</stp>
        <stp>HIGH</stp>
        <tr r="C10" s="1"/>
      </tp>
      <tp t="s">
        <v>XRP</v>
        <stp/>
        <stp>BINANCE</stp>
        <stp>xrpusdt</stp>
        <stp>BASE_ASSET</stp>
        <tr r="Q18" s="1"/>
      </tp>
      <tp t="s">
        <v>BTC</v>
        <stp/>
        <stp>BINANCE</stp>
        <stp>btcusdt</stp>
        <stp>BASE_ASSET</stp>
        <tr r="Q16" s="1"/>
      </tp>
      <tp t="s">
        <v>ETH</v>
        <stp/>
        <stp>BINANCE</stp>
        <stp>ethusdt</stp>
        <stp>BASE_ASSET</stp>
        <tr r="Q15" s="1"/>
      </tp>
      <tp t="s">
        <v>LTC</v>
        <stp/>
        <stp>BINANCE</stp>
        <stp>ltcusdt</stp>
        <stp>BASE_ASSET</stp>
        <tr r="Q17" s="1"/>
      </tp>
      <tp>
        <v>6.9399999999999996E-6</v>
        <stp/>
        <stp>BINANCE_CANDLE</stp>
        <stp>trxbtc</stp>
        <stp>CLOSE</stp>
        <stp>0</stp>
        <tr r="E38" s="1"/>
      </tp>
      <tp>
        <v>6.9399999999999996E-6</v>
        <stp/>
        <stp>BINANCE_CANDLE</stp>
        <stp>trxbtc</stp>
        <stp>CLOSE</stp>
        <stp>5</stp>
        <tr r="E32" s="1"/>
      </tp>
      <tp>
        <v>9107.4950166800008</v>
        <stp/>
        <stp>BINANCE_CANDLE</stp>
        <stp>btcusdt</stp>
        <stp>TAKE_BUY_QUOTE_VOL</stp>
        <stp>0</stp>
        <tr r="L37" s="1"/>
      </tp>
      <tp>
        <v>3498110.83771704</v>
        <stp/>
        <stp>BINANCE_CANDLE</stp>
        <stp>btcusdt</stp>
        <stp>TAKE_BUY_QUOTE_VOL</stp>
        <stp>5</stp>
        <tr r="L31" s="1"/>
      </tp>
      <tp>
        <v>5924.2184596999996</v>
        <stp/>
        <stp>BINANCE_CANDLE</stp>
        <stp>ethusdt</stp>
        <stp>TAKE_BUY_QUOTE_VOL</stp>
        <stp>0</stp>
        <tr r="L36" s="1"/>
      </tp>
      <tp>
        <v>442705.18208350003</v>
        <stp/>
        <stp>BINANCE_CANDLE</stp>
        <stp>ethusdt</stp>
        <stp>TAKE_BUY_QUOTE_VOL</stp>
        <stp>5</stp>
        <tr r="L30" s="1"/>
      </tp>
      <tp t="s">
        <v>8</v>
        <stp/>
        <stp>BINANCE</stp>
        <stp>btcusdt</stp>
        <stp>BASE_ASSET_PRECISION</stp>
        <tr r="R16" s="1"/>
      </tp>
      <tp t="s">
        <v>8</v>
        <stp/>
        <stp>BINANCE</stp>
        <stp>ltcusdt</stp>
        <stp>BASE_ASSET_PRECISION</stp>
        <tr r="R17" s="1"/>
      </tp>
      <tp t="s">
        <v>8</v>
        <stp/>
        <stp>BINANCE</stp>
        <stp>ethusdt</stp>
        <stp>BASE_ASSET_PRECISION</stp>
        <tr r="R15" s="1"/>
      </tp>
      <tp>
        <v>56679</v>
        <stp/>
        <stp>BINANCE</stp>
        <stp>neobtc</stp>
        <stp>TRADES</stp>
        <tr r="M9" s="1"/>
      </tp>
      <tp>
        <v>458.88</v>
        <stp/>
        <stp>BINANCE_TRADE</stp>
        <stp>ethusdt</stp>
        <stp>PRICE</stp>
        <tr r="I15" s="1"/>
      </tp>
      <tp>
        <v>43275.734722222223</v>
        <stp/>
        <stp>BINANCE_CANDLE</stp>
        <stp>ethusdt</stp>
        <stp>OPEN_TIME</stp>
        <stp>0</stp>
        <tr r="F36" s="1"/>
      </tp>
      <tp>
        <v>43275.708333333336</v>
        <stp/>
        <stp>BINANCE_CANDLE</stp>
        <stp>ethusdt</stp>
        <stp>OPEN_TIME</stp>
        <stp>5</stp>
        <tr r="F30" s="1"/>
      </tp>
      <tp>
        <v>1.1999999999999999E-7</v>
        <stp/>
        <stp>BINANCE</stp>
        <stp>xrpbtc</stp>
        <stp>Spread</stp>
        <tr r="H10" s="1"/>
      </tp>
      <tp>
        <v>82.43</v>
        <stp/>
        <stp>BINANCE_24H</stp>
        <stp>ltcusdt</stp>
        <stp>CLOSE</stp>
        <tr r="D7" s="1"/>
      </tp>
      <tp>
        <v>6141.44</v>
        <stp/>
        <stp>BINANCE_24H</stp>
        <stp>btcusdt</stp>
        <stp>CLOSE</stp>
        <tr r="D6" s="1"/>
      </tp>
      <tp>
        <v>43275.734996354164</v>
        <stp/>
        <stp>BINANCE_TRADE</stp>
        <stp>neobtc</stp>
        <stp>TRADE_TIME</stp>
        <tr r="O19" s="1"/>
      </tp>
      <tp>
        <v>5.5079999999999999E-3</v>
        <stp/>
        <stp>BINANCE_24H</stp>
        <stp>neobtc</stp>
        <stp>OPEN</stp>
        <tr r="E9" s="1"/>
      </tp>
      <tp>
        <v>473.99</v>
        <stp/>
        <stp>BINANCE_24H</stp>
        <stp>ethusdt</stp>
        <stp>OPEN</stp>
        <tr r="E5" s="1"/>
      </tp>
      <tp>
        <v>6141.43</v>
        <stp/>
        <stp>BINANCE_24H</stp>
        <stp>btcusdt</stp>
        <stp>OPEN</stp>
        <tr r="E6" s="1"/>
      </tp>
      <tp>
        <v>82.46</v>
        <stp/>
        <stp>BINANCE_24H</stp>
        <stp>ltcusdt</stp>
        <stp>OPEN</stp>
        <tr r="E7" s="1"/>
      </tp>
      <tp t="b">
        <v>0</v>
        <stp/>
        <stp>BINANCE_TRADE</stp>
        <stp>ltcusdt</stp>
        <stp>BUYER_IS_MAKER</stp>
        <tr r="K17" s="1"/>
      </tp>
      <tp t="b">
        <v>1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0</v>
        <stp/>
        <stp>BINANCE_TRADE</stp>
        <stp>xrpusdt</stp>
        <stp>BUYER_IS_MAKER</stp>
        <tr r="K18" s="1"/>
      </tp>
      <tp>
        <v>481.74</v>
        <stp/>
        <stp>GDAX</stp>
        <stp>ETH-USD</stp>
        <stp>high_24h</stp>
        <tr r="F3" s="2"/>
      </tp>
      <tp>
        <v>6255.8</v>
        <stp/>
        <stp>GDAX</stp>
        <stp>BTC-USD</stp>
        <stp>high_24h</stp>
        <tr r="F4" s="2"/>
      </tp>
      <tp>
        <v>0.48642000000000002</v>
        <stp/>
        <stp>BINANCE_24H</stp>
        <stp>xrpusdt</stp>
        <stp>OPEN</stp>
        <tr r="E8" s="1"/>
      </tp>
      <tp>
        <v>43275.734722222223</v>
        <stp/>
        <stp>BINANCE_CANDLE</stp>
        <stp>btcusdt</stp>
        <stp>OPEN_TIME</stp>
        <stp>0</stp>
        <tr r="F37" s="1"/>
      </tp>
      <tp>
        <v>43275.708333333336</v>
        <stp/>
        <stp>BINANCE_CANDLE</stp>
        <stp>btcusdt</stp>
        <stp>OPEN_TIME</stp>
        <stp>5</stp>
        <tr r="F31" s="1"/>
      </tp>
      <tp>
        <v>473.76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5.5100000000000001E-3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5694405.4499188</v>
        <stp/>
        <stp>BINANCE_CANDLE</stp>
        <stp>btcusdt</stp>
        <stp>QUOTE_VOL</stp>
        <stp>5</stp>
        <tr r="I31" s="1"/>
      </tp>
      <tp>
        <v>30519.72593637</v>
        <stp/>
        <stp>BINANCE_CANDLE</stp>
        <stp>btcusdt</stp>
        <stp>QUOTE_VOL</stp>
        <stp>0</stp>
        <tr r="I37" s="1"/>
      </tp>
      <tp>
        <v>822286.15824729996</v>
        <stp/>
        <stp>BINANCE_CANDLE</stp>
        <stp>ethusdt</stp>
        <stp>QUOTE_VOL</stp>
        <stp>5</stp>
        <tr r="I30" s="1"/>
      </tp>
      <tp>
        <v>6774.4620547000004</v>
        <stp/>
        <stp>BINANCE_CANDLE</stp>
        <stp>ethusdt</stp>
        <stp>QUOTE_VOL</stp>
        <stp>0</stp>
        <tr r="I36" s="1"/>
      </tp>
      <tp>
        <v>458.92</v>
        <stp/>
        <stp>GDAX</stp>
        <stp>ETH-USD</stp>
        <stp>LAST_PRICE</stp>
        <tr r="D3" s="2"/>
      </tp>
      <tp>
        <v>6164.76</v>
        <stp/>
        <stp>GDAX</stp>
        <stp>BTC-USD</stp>
        <stp>LAST_PRICE</stp>
        <tr r="D4" s="2"/>
      </tp>
      <tp>
        <v>5.156E-3</v>
        <stp/>
        <stp>BINANCE_TRADE</stp>
        <stp>neobtc</stp>
        <stp>PRICE</stp>
        <tr r="I19" s="1"/>
      </tp>
      <tp>
        <v>43275.734743275461</v>
        <stp/>
        <stp>BINANCE_CANDLE</stp>
        <stp>trxbtc</stp>
        <stp>Event_Time</stp>
        <stp>5</stp>
        <tr r="O32" s="1"/>
      </tp>
      <tp>
        <v>43275.734743287037</v>
        <stp/>
        <stp>BINANCE_CANDLE</stp>
        <stp>trxbtc</stp>
        <stp>Event_Time</stp>
        <stp>0</stp>
        <tr r="O38" s="1"/>
      </tp>
      <tp>
        <v>19264284.922068</v>
        <stp/>
        <stp>BINANCE</stp>
        <stp>xrpusdt</stp>
        <stp>QUOTE_VOL</stp>
        <tr r="L8" s="1"/>
      </tp>
      <tp t="s">
        <v>UTC</v>
        <stp/>
        <stp>BINANCE</stp>
        <stp>EXCHANGE_TIMEZONE</stp>
        <tr r="R7" s="1"/>
      </tp>
      <tp>
        <v>0.48635</v>
        <stp/>
        <stp>BINANCE_24H</stp>
        <stp>xrpusdt</stp>
        <stp>CLOSE</stp>
        <tr r="D8" s="1"/>
      </tp>
      <tp>
        <v>43275.735416655094</v>
        <stp/>
        <stp>BINANCE_CANDLE</stp>
        <stp>trxbtc</stp>
        <stp>CLOSE_TIME</stp>
        <stp>0</stp>
        <tr r="G38" s="1"/>
      </tp>
      <tp>
        <v>43275.749999988424</v>
        <stp/>
        <stp>BINANCE_CANDLE</stp>
        <stp>trxbtc</stp>
        <stp>CLOSE_TIME</stp>
        <stp>5</stp>
        <tr r="G32" s="1"/>
      </tp>
      <tp>
        <v>30387763</v>
        <stp/>
        <stp>BINANCE_CANDLE</stp>
        <stp>trxbtc</stp>
        <stp>FIRST_ID</stp>
        <stp>5</stp>
        <tr r="P32" s="1"/>
      </tp>
      <tp>
        <v>30388667</v>
        <stp/>
        <stp>BINANCE_CANDLE</stp>
        <stp>trxbtc</stp>
        <stp>FIRST_ID</stp>
        <stp>0</stp>
        <tr r="P38" s="1"/>
      </tp>
      <tp>
        <v>7.9200000000000001E-5</v>
        <stp/>
        <stp>BINANCE_24H</stp>
        <stp>xrpbtc</stp>
        <stp>OPEN</stp>
        <tr r="E10" s="1"/>
      </tp>
      <tp>
        <v>43275.73474324074</v>
        <stp/>
        <stp>BINANCE_TRADE</stp>
        <stp>trxbtc</stp>
        <stp>TRADE_TIME</stp>
        <tr r="O21" s="1"/>
      </tp>
      <tp>
        <v>86538146.915636197</v>
        <stp/>
        <stp>BINANCE</stp>
        <stp>ethusdt</stp>
        <stp>QUOTE_VOL</stp>
        <tr r="L5" s="1"/>
      </tp>
      <tp t="s"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v>
        <stp/>
        <stp>BINANCE</stp>
        <stp/>
        <stp>EXCHANGE_SYMBOLS</stp>
        <tr r="R8" s="1"/>
      </tp>
      <tp>
        <v>23.027731859999999</v>
        <stp/>
        <stp>BINANCE_CANDLE</stp>
        <stp>trxbtc</stp>
        <stp>TAKE_BUY_QUOTE_VOL</stp>
        <stp>5</stp>
        <tr r="L32" s="1"/>
      </tp>
      <tp>
        <v>2.7759999999999998E-5</v>
        <stp/>
        <stp>BINANCE_CANDLE</stp>
        <stp>trxbtc</stp>
        <stp>TAKE_BUY_QUOTE_VOL</stp>
        <stp>0</stp>
        <tr r="L38" s="1"/>
      </tp>
      <tp>
        <v>6.9399999999999996E-6</v>
        <stp/>
        <stp>BINANCE_TRADE</stp>
        <stp>trxbtc</stp>
        <stp>PRICE</stp>
        <tr r="I21" s="1"/>
      </tp>
      <tp>
        <v>7.8129999999999999E-5</v>
        <stp/>
        <stp>BINANCE_TRADE</stp>
        <stp>xrpbtc</stp>
        <stp>PRICE</stp>
        <tr r="I20" s="1"/>
      </tp>
      <tp>
        <v>7.2300000000000002E-6</v>
        <stp/>
        <stp>BINANCE_24H</stp>
        <stp>trxbtc</stp>
        <stp>OPEN</stp>
        <tr r="E11" s="1"/>
      </tp>
      <tp>
        <v>283126497.48546344</v>
        <stp/>
        <stp>BINANCE</stp>
        <stp>btcusdt</stp>
        <stp>QUOTE_VOL</stp>
        <tr r="L6" s="1"/>
      </tp>
      <tp>
        <v>19413248.1663948</v>
        <stp/>
        <stp>BINANCE</stp>
        <stp>ltcusdt</stp>
        <stp>QUOTE_VOL</stp>
        <tr r="L7" s="1"/>
      </tp>
      <tp>
        <v>7.2300000000000002E-6</v>
        <stp/>
        <stp>BINANCE_24H</stp>
        <stp>trxbtc</stp>
        <stp>CLOSE</stp>
        <tr r="D11" s="1"/>
      </tp>
      <tp>
        <v>7.9200000000000001E-5</v>
        <stp/>
        <stp>BINANCE_24H</stp>
        <stp>xrpbtc</stp>
        <stp>CLOSE</stp>
        <tr r="D10" s="1"/>
      </tp>
      <tp>
        <v>6163.17</v>
        <stp/>
        <stp>BINANCE_DEPTH</stp>
        <stp>btcusdt</stp>
        <stp>BID_DEPTH</stp>
        <stp>4</stp>
        <tr r="B19" s="1"/>
      </tp>
      <tp>
        <v>6163.07</v>
        <stp/>
        <stp>BINANCE_DEPTH</stp>
        <stp>btcusdt</stp>
        <stp>BID_DEPTH</stp>
        <stp>5</stp>
        <tr r="B20" s="1"/>
      </tp>
      <tp>
        <v>6163.01</v>
        <stp/>
        <stp>BINANCE_DEPTH</stp>
        <stp>btcusdt</stp>
        <stp>BID_DEPTH</stp>
        <stp>6</stp>
        <tr r="B21" s="1"/>
      </tp>
      <tp>
        <v>6163</v>
        <stp/>
        <stp>BINANCE_DEPTH</stp>
        <stp>btcusdt</stp>
        <stp>BID_DEPTH</stp>
        <stp>7</stp>
        <tr r="B22" s="1"/>
      </tp>
      <tp>
        <v>6165.11</v>
        <stp/>
        <stp>BINANCE_DEPTH</stp>
        <stp>btcusdt</stp>
        <stp>BID_DEPTH</stp>
        <stp>0</stp>
        <tr r="B15" s="1"/>
      </tp>
      <tp>
        <v>6164.02</v>
        <stp/>
        <stp>BINANCE_DEPTH</stp>
        <stp>btcusdt</stp>
        <stp>BID_DEPTH</stp>
        <stp>1</stp>
        <tr r="B16" s="1"/>
      </tp>
      <tp>
        <v>6164.01</v>
        <stp/>
        <stp>BINANCE_DEPTH</stp>
        <stp>btcusdt</stp>
        <stp>BID_DEPTH</stp>
        <stp>2</stp>
        <tr r="B17" s="1"/>
      </tp>
      <tp>
        <v>6164</v>
        <stp/>
        <stp>BINANCE_DEPTH</stp>
        <stp>btcusdt</stp>
        <stp>BID_DEPTH</stp>
        <stp>3</stp>
        <tr r="B18" s="1"/>
      </tp>
      <tp>
        <v>6162.98</v>
        <stp/>
        <stp>BINANCE_DEPTH</stp>
        <stp>btcusdt</stp>
        <stp>BID_DEPTH</stp>
        <stp>8</stp>
        <tr r="B23" s="1"/>
      </tp>
      <tp>
        <v>6162.35</v>
        <stp/>
        <stp>BINANCE_DEPTH</stp>
        <stp>btcusdt</stp>
        <stp>BID_DEPTH</stp>
        <stp>9</stp>
        <tr r="B24" s="1"/>
      </tp>
      <tp>
        <v>475.8</v>
        <stp/>
        <stp>GDAX</stp>
        <stp>ETH-USD</stp>
        <stp>open_24h</stp>
        <tr r="E3" s="2"/>
      </tp>
      <tp>
        <v>6151.57</v>
        <stp/>
        <stp>GDAX</stp>
        <stp>BTC-USD</stp>
        <stp>open_24h</stp>
        <tr r="E4" s="2"/>
      </tp>
      <tp>
        <v>43275.734890486114</v>
        <stp/>
        <stp>BINANCE_TRADE</stp>
        <stp>xrpbtc</stp>
        <stp>TRADE_TIME</stp>
        <tr r="O20" s="1"/>
      </tp>
      <tp t="b">
        <v>1</v>
        <stp/>
        <stp>BINANCE_TRADE</stp>
        <stp>xrpusdt</stp>
        <stp>IGNORE</stp>
        <tr r="L18" s="1"/>
      </tp>
      <tp>
        <v>6172.8</v>
        <stp/>
        <stp>BINANCE_DEPTH</stp>
        <stp>btcusdt</stp>
        <stp>ASK_DEPTH</stp>
        <stp>9</stp>
        <tr r="D24" s="1"/>
      </tp>
      <tp>
        <v>6172.63</v>
        <stp/>
        <stp>BINANCE_DEPTH</stp>
        <stp>btcusdt</stp>
        <stp>ASK_DEPTH</stp>
        <stp>8</stp>
        <tr r="D23" s="1"/>
      </tp>
      <tp>
        <v>6168.51</v>
        <stp/>
        <stp>BINANCE_DEPTH</stp>
        <stp>btcusdt</stp>
        <stp>ASK_DEPTH</stp>
        <stp>3</stp>
        <tr r="D18" s="1"/>
      </tp>
      <tp>
        <v>6168.19</v>
        <stp/>
        <stp>BINANCE_DEPTH</stp>
        <stp>btcusdt</stp>
        <stp>ASK_DEPTH</stp>
        <stp>2</stp>
        <tr r="D17" s="1"/>
      </tp>
      <tp>
        <v>6168.09</v>
        <stp/>
        <stp>BINANCE_DEPTH</stp>
        <stp>btcusdt</stp>
        <stp>ASK_DEPTH</stp>
        <stp>1</stp>
        <tr r="D16" s="1"/>
      </tp>
      <tp>
        <v>6168.06</v>
        <stp/>
        <stp>BINANCE_DEPTH</stp>
        <stp>btcusdt</stp>
        <stp>ASK_DEPTH</stp>
        <stp>0</stp>
        <tr r="D15" s="1"/>
      </tp>
      <tp>
        <v>6170.75</v>
        <stp/>
        <stp>BINANCE_DEPTH</stp>
        <stp>btcusdt</stp>
        <stp>ASK_DEPTH</stp>
        <stp>7</stp>
        <tr r="D22" s="1"/>
      </tp>
      <tp>
        <v>6170.65</v>
        <stp/>
        <stp>BINANCE_DEPTH</stp>
        <stp>btcusdt</stp>
        <stp>ASK_DEPTH</stp>
        <stp>6</stp>
        <tr r="D21" s="1"/>
      </tp>
      <tp>
        <v>6170</v>
        <stp/>
        <stp>BINANCE_DEPTH</stp>
        <stp>btcusdt</stp>
        <stp>ASK_DEPTH</stp>
        <stp>5</stp>
        <tr r="D20" s="1"/>
      </tp>
      <tp>
        <v>6169.99</v>
        <stp/>
        <stp>BINANCE_DEPTH</stp>
        <stp>btcusdt</stp>
        <stp>ASK_DEPTH</stp>
        <stp>4</stp>
        <tr r="D19" s="1"/>
      </tp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>
        <v>5.0000000000000004E-6</v>
        <stp/>
        <stp>BINANCE</stp>
        <stp>neobtc</stp>
        <stp>Spread</stp>
        <tr r="H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7" dataCellStyle="Comma">
  <autoFilter ref="A4:O11" xr:uid="{C4F49F7D-8667-4D6B-AD96-B004DDF9E1A6}"/>
  <tableColumns count="15">
    <tableColumn id="1" xr3:uid="{3DCAC593-21E4-456C-93D1-EEDC8340EA91}" name="SYMBOL"/>
    <tableColumn id="2" xr3:uid="{BD1F10D1-4516-437C-A019-01CE2442BC76}" name="LOW" dataDxfId="86" totalsRowDxfId="85" dataCellStyle="Comma">
      <calculatedColumnFormula>RTD(progId,,BINANCE,$A5,B$4)</calculatedColumnFormula>
    </tableColumn>
    <tableColumn id="3" xr3:uid="{91943E91-93A3-432F-90A1-9A812A7495A3}" name="HIGH" dataDxfId="84" totalsRowDxfId="83" dataCellStyle="Comma">
      <calculatedColumnFormula>RTD(progId,,BINANCE,$A5,C$4)</calculatedColumnFormula>
    </tableColumn>
    <tableColumn id="4" xr3:uid="{16B5E286-FCD6-42DD-AD70-936F5453E647}" name="CLOSE" dataDxfId="82" totalsRowDxfId="81" dataCellStyle="Comma">
      <calculatedColumnFormula>RTD(progId,,BINANCE,$A5,D$4)</calculatedColumnFormula>
    </tableColumn>
    <tableColumn id="15" xr3:uid="{67B2C544-857B-4123-809A-B920230BEECB}" name="OPEN" dataDxfId="80" dataCellStyle="Comma">
      <calculatedColumnFormula>RTD(progId,,BINANCE,$A5,E$4)</calculatedColumnFormula>
    </tableColumn>
    <tableColumn id="9" xr3:uid="{20BDBC22-B4AF-42A8-AAE5-B7ECB2022FC2}" name="BID_SIZE" dataDxfId="79" totalsRowDxfId="78" dataCellStyle="Comma">
      <calculatedColumnFormula>RTD(progId,,BINANCE,$A5,F$4)</calculatedColumnFormula>
    </tableColumn>
    <tableColumn id="7" xr3:uid="{ECAEA6E2-113E-4E1B-AC1E-0EC5CB822859}" name="BID" dataDxfId="77" totalsRowDxfId="76" dataCellStyle="Comma">
      <calculatedColumnFormula>RTD(progId,,BINANCE,$A5,G$4)</calculatedColumnFormula>
    </tableColumn>
    <tableColumn id="14" xr3:uid="{2B73FE2B-AD25-474E-A435-F857ECE61F97}" name="Spread" dataDxfId="75" totalsRowDxfId="74" dataCellStyle="Comma">
      <calculatedColumnFormula>RTD(progId,,BINANCE,$A5,H$4)</calculatedColumnFormula>
    </tableColumn>
    <tableColumn id="8" xr3:uid="{01343A1D-C841-40C5-A6D2-6BD0755AEFFD}" name="ASK" dataDxfId="73" totalsRowDxfId="72" dataCellStyle="Comma">
      <calculatedColumnFormula>RTD(progId,,BINANCE,$A5,I$4)</calculatedColumnFormula>
    </tableColumn>
    <tableColumn id="6" xr3:uid="{7441CD62-3DE6-428D-A648-DC43FCDEC43E}" name="ASK_SIZE" dataDxfId="71" totalsRowDxfId="70" dataCellStyle="Comma">
      <calculatedColumnFormula>RTD(progId,,BINANCE,$A5,J$4)</calculatedColumnFormula>
    </tableColumn>
    <tableColumn id="5" xr3:uid="{5886EA1E-E3A6-4210-AA96-061D82EA05DB}" name="VOL" dataDxfId="69" totalsRowDxfId="68" dataCellStyle="Comma">
      <calculatedColumnFormula>RTD(progId,,BINANCE,$A5,K$4)</calculatedColumnFormula>
    </tableColumn>
    <tableColumn id="10" xr3:uid="{ED72F41F-7448-4225-8EB2-C6126D47AA45}" name="QUOTE_VOL" dataDxfId="67" totalsRowDxfId="66" dataCellStyle="Comma">
      <calculatedColumnFormula>RTD(progId,,BINANCE,$A5,L$4)</calculatedColumnFormula>
    </tableColumn>
    <tableColumn id="11" xr3:uid="{6F6174C4-E63C-47F0-9019-CB5FC0BB6E18}" name="TRADES" dataDxfId="65" totalsRowDxfId="64" dataCellStyle="Comma">
      <calculatedColumnFormula>RTD(progId,,BINANCE,$A5,M$4)</calculatedColumnFormula>
    </tableColumn>
    <tableColumn id="12" xr3:uid="{D83BB7C6-4C04-4806-AF73-A11C3BF0C421}" name="PRICE%" dataDxfId="63" totalsRowDxfId="62" dataCellStyle="Percent">
      <calculatedColumnFormula>RTD(progId,,BINANCE,$A5,N$4)</calculatedColumnFormula>
    </tableColumn>
    <tableColumn id="13" xr3:uid="{03DEA07C-BDA4-4374-813A-6502C8EC5BD0}" name="PRICE_CHANGE" dataDxfId="61" totalsRowDxfId="60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9" dataCellStyle="Comma">
  <autoFilter ref="A14:E24" xr:uid="{9B5750BD-A8BF-49B3-8CCE-E75F6CB95AEF}"/>
  <tableColumns count="5">
    <tableColumn id="1" xr3:uid="{024D3077-4CB4-423F-9919-17E1D03B62EF}" name="BID_DEPTH_SIZE" dataDxfId="58" dataCellStyle="20% - Accent6">
      <calculatedColumnFormula>RTD(progId,,BINANCE_DEPTH,$C$14,A$14,$C15)</calculatedColumnFormula>
    </tableColumn>
    <tableColumn id="2" xr3:uid="{A846FBD5-F5D1-42A6-9B15-E4F95F35D0D8}" name="BID_DEPTH" dataDxfId="57" dataCellStyle="20% - Accent6">
      <calculatedColumnFormula>RTD(progId,,BINANCE_DEPTH,$C$14,B$14,$C15)</calculatedColumnFormula>
    </tableColumn>
    <tableColumn id="3" xr3:uid="{61C19639-7D28-4B92-A8B2-CB2407C53DA3}" name="btcusdt" dataDxfId="56"/>
    <tableColumn id="4" xr3:uid="{26E73E79-2351-4AA2-B059-B8FBF5772528}" name="ASK_DEPTH" dataDxfId="55" dataCellStyle="20% - Accent2">
      <calculatedColumnFormula>RTD(progId,,BINANCE_DEPTH,$C$14,D$14,$C15)</calculatedColumnFormula>
    </tableColumn>
    <tableColumn id="5" xr3:uid="{4F75757B-DFD1-4B07-AFA1-EC3E611607E7}" name="ASK_DEPTH_SIZE" dataDxfId="54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53" tableBorderDxfId="52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51" dataCellStyle="Comma">
      <calculatedColumnFormula>RTD(progId,,BINACE_TRADE,$G15,H$14)</calculatedColumnFormula>
    </tableColumn>
    <tableColumn id="3" xr3:uid="{354287B4-D1D8-44B9-86FB-9FB34A18D99C}" name="PRICE" dataDxfId="50" dataCellStyle="Comma">
      <calculatedColumnFormula>RTD(progId,,BINACE_TRADE,$G15,I$14)</calculatedColumnFormula>
    </tableColumn>
    <tableColumn id="4" xr3:uid="{8697802C-B742-4C06-809E-A6FC0FE7CCD5}" name="QUANTITY" dataDxfId="49" dataCellStyle="Comma">
      <calculatedColumnFormula>RTD(progId,,BINACE_TRADE,$G15,J$14)</calculatedColumnFormula>
    </tableColumn>
    <tableColumn id="7" xr3:uid="{4B2C6341-2C08-42AC-B29F-1942A6C5C0B8}" name="BUYER_IS_MAKER" dataDxfId="48" dataCellStyle="Comma">
      <calculatedColumnFormula>RTD(progId,,BINACE_TRADE,$G15,K$14)</calculatedColumnFormula>
    </tableColumn>
    <tableColumn id="8" xr3:uid="{EFB18125-1C0D-4363-B531-114C2E88F054}" name="IGNORE" dataDxfId="47" dataCellStyle="Comma">
      <calculatedColumnFormula>RTD(progId,,BINACE_TRADE,$G15,L$14)</calculatedColumnFormula>
    </tableColumn>
    <tableColumn id="9" xr3:uid="{596DAC26-1FB0-4FA0-9F2B-2F85949317B9}" name="FIRST_ID" dataDxfId="46" dataCellStyle="Comma">
      <calculatedColumnFormula>RTD(progId,,BINACE_TRADE,$G15,M$14)</calculatedColumnFormula>
    </tableColumn>
    <tableColumn id="10" xr3:uid="{625DA386-D82A-4BD8-99A5-41F6984223F9}" name="LAST_ID" dataDxfId="45" dataCellStyle="Comma">
      <calculatedColumnFormula>RTD(progId,,BINACE_TRADE,$G15,N$14)</calculatedColumnFormula>
    </tableColumn>
    <tableColumn id="11" xr3:uid="{B43DE4EC-1073-4EE5-AFA6-29717F6887CA}" name="TRADE_TIME" dataDxfId="44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X108"/>
  <sheetViews>
    <sheetView tabSelected="1" zoomScale="85" zoomScaleNormal="85" workbookViewId="0">
      <selection activeCell="Q12" sqref="Q12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23.85546875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7" max="17" width="20.42578125" customWidth="1"/>
    <col min="18" max="18" width="11" customWidth="1"/>
    <col min="19" max="19" width="11.42578125" bestFit="1" customWidth="1"/>
    <col min="20" max="20" width="9.28515625" bestFit="1" customWidth="1"/>
    <col min="21" max="21" width="9.5703125" bestFit="1" customWidth="1"/>
    <col min="22" max="22" width="7.28515625" customWidth="1"/>
    <col min="23" max="23" width="7.7109375" bestFit="1" customWidth="1"/>
  </cols>
  <sheetData>
    <row r="1" spans="1:24" ht="15.75" thickBot="1" x14ac:dyDescent="0.3">
      <c r="A1" s="1" t="s">
        <v>77</v>
      </c>
      <c r="C1" s="1"/>
      <c r="D1" s="1"/>
      <c r="E1" s="3" t="s">
        <v>57</v>
      </c>
      <c r="G1" s="11" t="s">
        <v>30</v>
      </c>
      <c r="H1" s="1"/>
    </row>
    <row r="2" spans="1:24" x14ac:dyDescent="0.25">
      <c r="E2" s="1"/>
    </row>
    <row r="3" spans="1:24" s="1" customFormat="1" x14ac:dyDescent="0.25">
      <c r="A3" s="29" t="s">
        <v>7</v>
      </c>
      <c r="E3" s="29" t="s">
        <v>37</v>
      </c>
      <c r="H3"/>
      <c r="I3"/>
      <c r="J3"/>
      <c r="L3"/>
      <c r="M3"/>
      <c r="N3"/>
      <c r="O3"/>
    </row>
    <row r="4" spans="1:24" x14ac:dyDescent="0.25">
      <c r="A4" s="1" t="s">
        <v>39</v>
      </c>
      <c r="B4" s="1" t="s">
        <v>8</v>
      </c>
      <c r="C4" s="1" t="s">
        <v>9</v>
      </c>
      <c r="D4" s="1" t="s">
        <v>25</v>
      </c>
      <c r="E4" s="1" t="s">
        <v>10</v>
      </c>
      <c r="F4" s="1" t="s">
        <v>24</v>
      </c>
      <c r="G4" t="s">
        <v>2</v>
      </c>
      <c r="H4" s="1" t="s">
        <v>17</v>
      </c>
      <c r="I4" t="s">
        <v>3</v>
      </c>
      <c r="J4" t="s">
        <v>23</v>
      </c>
      <c r="K4" s="1" t="s">
        <v>18</v>
      </c>
      <c r="L4" t="s">
        <v>31</v>
      </c>
      <c r="M4" t="s">
        <v>14</v>
      </c>
      <c r="N4" t="s">
        <v>13</v>
      </c>
      <c r="O4" t="s">
        <v>15</v>
      </c>
      <c r="Q4" s="39" t="s">
        <v>62</v>
      </c>
      <c r="R4" s="40">
        <f>RTD(progId,,"CLOCK")</f>
        <v>43275.735031273151</v>
      </c>
    </row>
    <row r="5" spans="1:24" x14ac:dyDescent="0.25">
      <c r="A5" s="1" t="s">
        <v>11</v>
      </c>
      <c r="B5" s="2">
        <f>RTD(progId,,BINANCE,$A5,B$4)</f>
        <v>419.53</v>
      </c>
      <c r="C5" s="2">
        <f>RTD(progId,,BINANCE,$A5,C$4)</f>
        <v>481</v>
      </c>
      <c r="D5" s="2">
        <f>RTD(progId,,BINANCE_24H,$A5,D$4)</f>
        <v>473.76</v>
      </c>
      <c r="E5" s="2">
        <f>RTD(progId,,BINANCE_24H,$A5,E$4)</f>
        <v>473.99</v>
      </c>
      <c r="F5" s="2">
        <f>RTD(progId,,BINANCE,$A5,F$4)</f>
        <v>5.0450000000000002E-2</v>
      </c>
      <c r="G5" s="2">
        <f>RTD(progId,,BINANCE,$A5,G$4)</f>
        <v>458.6</v>
      </c>
      <c r="H5" s="2">
        <f>RTD(progId,,BINANCE,$A5,H$4)</f>
        <v>0.28000000000000003</v>
      </c>
      <c r="I5" s="2">
        <f>RTD(progId,,BINANCE,$A5,I$4)</f>
        <v>458.88</v>
      </c>
      <c r="J5" s="2">
        <f>RTD(progId,,BINANCE,$A5,J$4)</f>
        <v>7.3910499999999999</v>
      </c>
      <c r="K5" s="9">
        <f>RTD(progId,,BINANCE,$A5,K$4)</f>
        <v>193520.26013000001</v>
      </c>
      <c r="L5" s="38">
        <f>RTD(progId,,BINANCE,$A5,L$4)</f>
        <v>86538146.915636197</v>
      </c>
      <c r="M5" s="9">
        <f>RTD(progId,,BINANCE,$A5,M$4)</f>
        <v>149371</v>
      </c>
      <c r="N5" s="10">
        <f>RTD(progId,,BINANCE,$A5,N$4)</f>
        <v>-3.1899999999999998E-2</v>
      </c>
      <c r="O5" s="2">
        <f>RTD(progId,,BINANCE,$A5,O$4)</f>
        <v>-15.12</v>
      </c>
      <c r="Q5" s="39" t="s">
        <v>63</v>
      </c>
      <c r="R5" s="39">
        <f>RTD(progId,,BINANCE,Q5)</f>
        <v>700</v>
      </c>
    </row>
    <row r="6" spans="1:24" x14ac:dyDescent="0.25">
      <c r="A6" s="1" t="s">
        <v>12</v>
      </c>
      <c r="B6" s="2">
        <f>RTD(progId,,BINANCE,$A6,B$4)</f>
        <v>5750</v>
      </c>
      <c r="C6" s="2">
        <f>RTD(progId,,BINANCE,$A6,C$4)</f>
        <v>6260</v>
      </c>
      <c r="D6" s="2">
        <f>RTD(progId,,BINANCE_24H,$A6,D$4)</f>
        <v>6141.44</v>
      </c>
      <c r="E6" s="2">
        <f>RTD(progId,,BINANCE_24H,$A6,E$4)</f>
        <v>6141.43</v>
      </c>
      <c r="F6" s="2">
        <f>RTD(progId,,BINANCE,$A6,F$4)</f>
        <v>1.2999999999999999E-5</v>
      </c>
      <c r="G6" s="2">
        <f>RTD(progId,,BINANCE,$A6,G$4)</f>
        <v>6165.11</v>
      </c>
      <c r="H6" s="2">
        <f>RTD(progId,,BINANCE,$A6,H$4)</f>
        <v>2.95</v>
      </c>
      <c r="I6" s="2">
        <f>RTD(progId,,BINANCE,$A6,I$4)</f>
        <v>6168.06</v>
      </c>
      <c r="J6" s="2">
        <f>RTD(progId,,BINANCE,$A6,J$4)</f>
        <v>0.27759600000000001</v>
      </c>
      <c r="K6" s="9">
        <f>RTD(progId,,BINANCE,$A6,K$4)</f>
        <v>47263.668138000001</v>
      </c>
      <c r="L6" s="38">
        <f>RTD(progId,,BINANCE,$A6,L$4)</f>
        <v>283126497.48546344</v>
      </c>
      <c r="M6" s="9">
        <f>RTD(progId,,BINANCE,$A6,M$4)</f>
        <v>277902</v>
      </c>
      <c r="N6" s="10">
        <f>RTD(progId,,BINANCE,$A6,N$4)</f>
        <v>3.7599999999999999E-3</v>
      </c>
      <c r="O6" s="2">
        <f>RTD(progId,,BINANCE,$A6,O$4)</f>
        <v>23.12</v>
      </c>
      <c r="Q6" s="39" t="s">
        <v>64</v>
      </c>
      <c r="R6" s="41">
        <f>RTD(progId,,BINANCE,Q6)</f>
        <v>43275.733794675929</v>
      </c>
      <c r="T6" t="s">
        <v>76</v>
      </c>
    </row>
    <row r="7" spans="1:24" x14ac:dyDescent="0.25">
      <c r="A7" t="s">
        <v>16</v>
      </c>
      <c r="B7" s="2">
        <f>RTD(progId,,BINANCE,$A7,B$4)</f>
        <v>73.22</v>
      </c>
      <c r="C7" s="2">
        <f>RTD(progId,,BINANCE,$A7,C$4)</f>
        <v>84.67</v>
      </c>
      <c r="D7" s="2">
        <f>RTD(progId,,BINANCE_24H,$A7,D$4)</f>
        <v>82.43</v>
      </c>
      <c r="E7" s="2">
        <f>RTD(progId,,BINANCE_24H,$A7,E$4)</f>
        <v>82.46</v>
      </c>
      <c r="F7" s="2">
        <f>RTD(progId,,BINANCE,$A7,F$4)</f>
        <v>10.8</v>
      </c>
      <c r="G7" s="2">
        <f>RTD(progId,,BINANCE,$A7,G$4)</f>
        <v>81.92</v>
      </c>
      <c r="H7" s="2">
        <f>RTD(progId,,BINANCE,$A7,H$4)</f>
        <v>0.05</v>
      </c>
      <c r="I7" s="2">
        <f>RTD(progId,,BINANCE,$A7,I$4)</f>
        <v>81.97</v>
      </c>
      <c r="J7" s="2">
        <f>RTD(progId,,BINANCE,$A7,J$4)</f>
        <v>117.33708</v>
      </c>
      <c r="K7" s="9">
        <f>RTD(progId,,BINANCE,$A7,K$4)</f>
        <v>246769.52849999999</v>
      </c>
      <c r="L7" s="38">
        <f>RTD(progId,,BINANCE,$A7,L$4)</f>
        <v>19413248.1663948</v>
      </c>
      <c r="M7" s="9">
        <f>RTD(progId,,BINANCE,$A7,M$4)</f>
        <v>51196</v>
      </c>
      <c r="N7" s="10">
        <f>RTD(progId,,BINANCE,$A7,N$4)</f>
        <v>-6.5399999999999998E-3</v>
      </c>
      <c r="O7" s="2">
        <f>RTD(progId,,BINANCE,$A7,O$4)</f>
        <v>-0.54</v>
      </c>
      <c r="Q7" s="39" t="s">
        <v>65</v>
      </c>
      <c r="R7" s="39" t="str">
        <f>RTD(progId,,BINANCE,Q7)</f>
        <v>UTC</v>
      </c>
    </row>
    <row r="8" spans="1:24" x14ac:dyDescent="0.25">
      <c r="A8" t="s">
        <v>26</v>
      </c>
      <c r="B8" s="2">
        <f>RTD(progId,,BINANCE,$A8,B$4)</f>
        <v>0.43724000000000002</v>
      </c>
      <c r="C8" s="2">
        <f>RTD(progId,,BINANCE,$A8,C$4)</f>
        <v>0.51</v>
      </c>
      <c r="D8" s="2">
        <f>RTD(progId,,BINANCE_24H,$A8,D$4)</f>
        <v>0.48635</v>
      </c>
      <c r="E8" s="2">
        <f>RTD(progId,,BINANCE_24H,$A8,E$4)</f>
        <v>0.48642000000000002</v>
      </c>
      <c r="F8" s="9">
        <f>RTD(progId,,BINANCE,$A8,F$4)</f>
        <v>459</v>
      </c>
      <c r="G8" s="2">
        <f>RTD(progId,,BINANCE,$A8,G$4)</f>
        <v>0.48133999999999999</v>
      </c>
      <c r="H8" s="2">
        <f>RTD(progId,,BINANCE,$A8,H$4)</f>
        <v>5.5999999999999995E-4</v>
      </c>
      <c r="I8" s="2">
        <f>RTD(progId,,BINANCE,$A8,I$4)</f>
        <v>0.4819</v>
      </c>
      <c r="J8" s="2">
        <f>RTD(progId,,BINANCE,$A8,J$4)</f>
        <v>2471.1999999999998</v>
      </c>
      <c r="K8" s="9">
        <f>RTD(progId,,BINANCE,$A8,K$4)</f>
        <v>41454509.359999999</v>
      </c>
      <c r="L8" s="38">
        <f>RTD(progId,,BINANCE,$A8,L$4)</f>
        <v>19264284.922068</v>
      </c>
      <c r="M8" s="9">
        <f>RTD(progId,,BINANCE,$A8,M$4)</f>
        <v>31936</v>
      </c>
      <c r="N8" s="10">
        <f>RTD(progId,,BINANCE,$A8,N$4)</f>
        <v>-9.2099999999999994E-3</v>
      </c>
      <c r="O8" s="2">
        <f>RTD(progId,,BINANCE,$A8,O$4)</f>
        <v>-4.4799999999999996E-3</v>
      </c>
      <c r="Q8" s="39" t="s">
        <v>66</v>
      </c>
      <c r="R8" s="39" t="str">
        <f>RTD(progId,,BINANCE,,Q8)</f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v>
      </c>
    </row>
    <row r="9" spans="1:24" x14ac:dyDescent="0.25">
      <c r="A9" s="1" t="s">
        <v>27</v>
      </c>
      <c r="B9" s="2">
        <f>RTD(progId,,BINANCE,$A9,B$4)</f>
        <v>5.0000000000000001E-3</v>
      </c>
      <c r="C9" s="2">
        <f>RTD(progId,,BINANCE,$A9,C$4)</f>
        <v>5.5659999999999998E-3</v>
      </c>
      <c r="D9" s="2">
        <f>RTD(progId,,BINANCE_24H,$A9,D$4)</f>
        <v>5.5100000000000001E-3</v>
      </c>
      <c r="E9" s="2">
        <f>RTD(progId,,BINANCE_24H,$A9,E$4)</f>
        <v>5.5079999999999999E-3</v>
      </c>
      <c r="F9" s="9">
        <f>RTD(progId,,BINANCE,$A9,F$4)</f>
        <v>4.01</v>
      </c>
      <c r="G9" s="2">
        <f>RTD(progId,,BINANCE,$A9,G$4)</f>
        <v>5.1549999999999999E-3</v>
      </c>
      <c r="H9" s="2">
        <f>RTD(progId,,BINANCE,$A9,H$4)</f>
        <v>5.0000000000000004E-6</v>
      </c>
      <c r="I9" s="2">
        <f>RTD(progId,,BINANCE,$A9,I$4)</f>
        <v>5.1599999999999997E-3</v>
      </c>
      <c r="J9" s="2">
        <f>RTD(progId,,BINANCE,$A9,J$4)</f>
        <v>1.82</v>
      </c>
      <c r="K9" s="9">
        <f>RTD(progId,,BINANCE,$A9,K$4)</f>
        <v>465252.78</v>
      </c>
      <c r="L9" s="38">
        <f>RTD(progId,,BINANCE,$A9,L$4)</f>
        <v>2447.7844027000001</v>
      </c>
      <c r="M9" s="9">
        <f>RTD(progId,,BINANCE,$A9,M$4)</f>
        <v>56679</v>
      </c>
      <c r="N9" s="10">
        <f>RTD(progId,,BINANCE,$A9,N$4)</f>
        <v>-6.4079999999999998E-2</v>
      </c>
      <c r="O9" s="2">
        <f>RTD(progId,,BINANCE,$A9,O$4)</f>
        <v>-3.5300000000000002E-4</v>
      </c>
      <c r="Q9" s="1"/>
      <c r="R9" s="1"/>
      <c r="S9" s="1"/>
      <c r="T9" s="1"/>
      <c r="U9" s="1"/>
    </row>
    <row r="10" spans="1:24" s="1" customFormat="1" x14ac:dyDescent="0.25">
      <c r="A10" s="1" t="s">
        <v>28</v>
      </c>
      <c r="B10" s="2">
        <f>RTD(progId,,BINANCE,$A10,B$4)</f>
        <v>7.6080000000000003E-5</v>
      </c>
      <c r="C10" s="2">
        <f>RTD(progId,,BINANCE,$A10,C$4)</f>
        <v>8.0129999999999993E-5</v>
      </c>
      <c r="D10" s="2">
        <f>RTD(progId,,BINANCE_24H,$A10,D$4)</f>
        <v>7.9200000000000001E-5</v>
      </c>
      <c r="E10" s="2">
        <f>RTD(progId,,BINANCE_24H,$A10,E$4)</f>
        <v>7.9200000000000001E-5</v>
      </c>
      <c r="F10" s="9">
        <f>RTD(progId,,BINANCE,$A10,F$4)</f>
        <v>1036</v>
      </c>
      <c r="G10" s="2">
        <f>RTD(progId,,BINANCE,$A10,G$4)</f>
        <v>7.8120000000000004E-5</v>
      </c>
      <c r="H10" s="2">
        <f>RTD(progId,,BINANCE,$A10,H$4)</f>
        <v>1.1999999999999999E-7</v>
      </c>
      <c r="I10" s="2">
        <f>RTD(progId,,BINANCE,$A10,I$4)</f>
        <v>7.8239999999999996E-5</v>
      </c>
      <c r="J10" s="2">
        <f>RTD(progId,,BINANCE,$A10,J$4)</f>
        <v>3000</v>
      </c>
      <c r="K10" s="9">
        <f>RTD(progId,,BINANCE,$A10,K$4)</f>
        <v>44549765</v>
      </c>
      <c r="L10" s="38">
        <f>RTD(progId,,BINANCE,$A10,L$4)</f>
        <v>3471.8094062499999</v>
      </c>
      <c r="M10" s="9">
        <f>RTD(progId,,BINANCE,$A10,M$4)</f>
        <v>48120</v>
      </c>
      <c r="N10" s="10">
        <f>RTD(progId,,BINANCE,$A10,N$4)</f>
        <v>-1.3010000000000001E-2</v>
      </c>
      <c r="O10" s="2">
        <f>RTD(progId,,BINANCE,$A10,O$4)</f>
        <v>-1.0300000000000001E-6</v>
      </c>
      <c r="Q10"/>
    </row>
    <row r="11" spans="1:24" s="1" customFormat="1" x14ac:dyDescent="0.25">
      <c r="A11" s="1" t="s">
        <v>29</v>
      </c>
      <c r="B11" s="2">
        <f>RTD(progId,,BINANCE,$A11,B$4)</f>
        <v>6.4799999999999998E-6</v>
      </c>
      <c r="C11" s="2">
        <f>RTD(progId,,BINANCE,$A11,C$4)</f>
        <v>7.2400000000000001E-6</v>
      </c>
      <c r="D11" s="2">
        <f>RTD(progId,,BINANCE_24H,$A11,D$4)</f>
        <v>7.2300000000000002E-6</v>
      </c>
      <c r="E11" s="2">
        <f>RTD(progId,,BINANCE_24H,$A11,E$4)</f>
        <v>7.2300000000000002E-6</v>
      </c>
      <c r="F11" s="9">
        <f>RTD(progId,,BINANCE,$A11,F$4)</f>
        <v>91855</v>
      </c>
      <c r="G11" s="2">
        <f>RTD(progId,,BINANCE,$A11,G$4)</f>
        <v>6.9299999999999997E-6</v>
      </c>
      <c r="H11" s="2">
        <f>RTD(progId,,BINANCE,$A11,H$4)</f>
        <v>1E-8</v>
      </c>
      <c r="I11" s="2">
        <f>RTD(progId,,BINANCE,$A11,I$4)</f>
        <v>6.9399999999999996E-6</v>
      </c>
      <c r="J11" s="2">
        <f>RTD(progId,,BINANCE,$A11,J$4)</f>
        <v>272777</v>
      </c>
      <c r="K11" s="9">
        <f>RTD(progId,,BINANCE,$A11,K$4)</f>
        <v>666743606</v>
      </c>
      <c r="L11" s="38">
        <f>RTD(progId,,BINANCE,$A11,L$4)</f>
        <v>4567.8799218900003</v>
      </c>
      <c r="M11" s="9">
        <f>RTD(progId,,BINANCE,$A11,M$4)</f>
        <v>57686</v>
      </c>
      <c r="N11" s="10">
        <f>RTD(progId,,BINANCE,$A11,N$4)</f>
        <v>-4.011E-2</v>
      </c>
      <c r="O11" s="2">
        <f>RTD(progId,,BINANCE,$A11,O$4)</f>
        <v>-2.8999999999999998E-7</v>
      </c>
    </row>
    <row r="12" spans="1:24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4" x14ac:dyDescent="0.25">
      <c r="A13" s="29" t="s">
        <v>35</v>
      </c>
      <c r="B13" s="29"/>
      <c r="G13" s="29" t="s">
        <v>36</v>
      </c>
      <c r="H13" s="29"/>
      <c r="Q13" s="29" t="s">
        <v>75</v>
      </c>
      <c r="S13" s="1"/>
      <c r="T13" s="1"/>
      <c r="U13" s="1"/>
    </row>
    <row r="14" spans="1:24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39</v>
      </c>
      <c r="H14" t="s">
        <v>32</v>
      </c>
      <c r="I14" t="s">
        <v>49</v>
      </c>
      <c r="J14" t="s">
        <v>50</v>
      </c>
      <c r="K14" t="s">
        <v>33</v>
      </c>
      <c r="L14" t="s">
        <v>34</v>
      </c>
      <c r="M14" t="s">
        <v>47</v>
      </c>
      <c r="N14" t="s">
        <v>48</v>
      </c>
      <c r="O14" t="s">
        <v>51</v>
      </c>
      <c r="Q14" s="39" t="s">
        <v>67</v>
      </c>
      <c r="R14" s="39" t="s">
        <v>68</v>
      </c>
      <c r="S14" s="39" t="s">
        <v>69</v>
      </c>
      <c r="T14" s="39" t="s">
        <v>70</v>
      </c>
      <c r="U14" s="39" t="s">
        <v>72</v>
      </c>
      <c r="V14" s="39" t="s">
        <v>73</v>
      </c>
      <c r="W14" s="39" t="s">
        <v>74</v>
      </c>
      <c r="X14" s="39" t="s">
        <v>71</v>
      </c>
    </row>
    <row r="15" spans="1:24" x14ac:dyDescent="0.25">
      <c r="A15" s="17">
        <f>RTD(progId,,BINANCE_DEPTH,$C$14,A$14,$C15)</f>
        <v>1.2999999999999999E-5</v>
      </c>
      <c r="B15" s="17">
        <f>RTD(progId,,BINANCE_DEPTH,$C$14,B$14,$C15)</f>
        <v>6165.11</v>
      </c>
      <c r="C15" s="8">
        <v>0</v>
      </c>
      <c r="D15" s="18">
        <f>RTD(progId,,BINANCE_DEPTH,$C$14,D$14,$C15)</f>
        <v>6168.06</v>
      </c>
      <c r="E15" s="18">
        <f>RTD(progId,,BINANCE_DEPTH,$C$14,E$14,$C15)</f>
        <v>0.27759600000000001</v>
      </c>
      <c r="F15" s="1"/>
      <c r="G15" s="1" t="s">
        <v>11</v>
      </c>
      <c r="H15" s="14">
        <f>RTD(progId,,BINACE_TRADE,$G15,H$14)</f>
        <v>26176643</v>
      </c>
      <c r="I15" s="14">
        <f>RTD(progId,,BINACE_TRADE,$G15,I$14)</f>
        <v>458.88</v>
      </c>
      <c r="J15" s="14">
        <f>RTD(progId,,BINACE_TRADE,$G15,J$14)</f>
        <v>6.9959999999999994E-2</v>
      </c>
      <c r="K15" s="14" t="b">
        <f>RTD(progId,,BINACE_TRADE,$G15,K$14)</f>
        <v>0</v>
      </c>
      <c r="L15" s="14" t="b">
        <f>RTD(progId,,BINACE_TRADE,$G15,L$14)</f>
        <v>1</v>
      </c>
      <c r="M15" s="14">
        <f>RTD(progId,,BINACE_TRADE,$G15,M$14)</f>
        <v>29390735</v>
      </c>
      <c r="N15" s="14">
        <f>RTD(progId,,BINACE_TRADE,$G15,N$14)</f>
        <v>29390735</v>
      </c>
      <c r="O15" s="30">
        <f>RTD(progId,,BINACE_TRADE,$G15,O$14)</f>
        <v>43275.735021782406</v>
      </c>
      <c r="Q15" s="39" t="str">
        <f>RTD(progId,,BINANCE,$G15,Q$14)</f>
        <v>ETH</v>
      </c>
      <c r="R15" s="39" t="str">
        <f>RTD(progId,,BINANCE,$G15,R$14)</f>
        <v>8</v>
      </c>
      <c r="S15" s="39" t="b">
        <f>RTD(progId,,BINANCE,$G15,S$14)</f>
        <v>0</v>
      </c>
      <c r="T15" s="39" t="str">
        <f>RTD(progId,,BINANCE,$G15,T$14)</f>
        <v>ETHUSDT</v>
      </c>
      <c r="U15" s="39" t="str">
        <f>RTD(progId,,BINANCE,$G15,U$14)</f>
        <v>USDT</v>
      </c>
      <c r="V15" s="39" t="str">
        <f>RTD(progId,,BINANCE,$G15,V$14)</f>
        <v>8</v>
      </c>
      <c r="W15" s="39">
        <f>RTD(progId,,BINANCE,$G15,W$14)</f>
        <v>1</v>
      </c>
      <c r="X15" s="39" t="str">
        <f>RTD(progId,,BINANCE,$G15,X$14)</f>
        <v>Limit|LimitMaker|Market|StopLossLimit|TakeProfitLimit|</v>
      </c>
    </row>
    <row r="16" spans="1:24" x14ac:dyDescent="0.25">
      <c r="A16" s="17">
        <f>RTD(progId,,BINANCE_DEPTH,$C$14,A$14,$C16)</f>
        <v>1.9676</v>
      </c>
      <c r="B16" s="17">
        <f>RTD(progId,,BINANCE_DEPTH,$C$14,B$14,$C16)</f>
        <v>6164.02</v>
      </c>
      <c r="C16" s="8">
        <f>C15+1</f>
        <v>1</v>
      </c>
      <c r="D16" s="18">
        <f>RTD(progId,,BINANCE_DEPTH,$C$14,D$14,$C16)</f>
        <v>6168.09</v>
      </c>
      <c r="E16" s="18">
        <f>RTD(progId,,BINANCE_DEPTH,$C$14,E$14,$C16)</f>
        <v>8.7987070000000003</v>
      </c>
      <c r="F16" s="1"/>
      <c r="G16" s="1" t="s">
        <v>12</v>
      </c>
      <c r="H16" s="14">
        <f>RTD(progId,,BINACE_TRADE,$G16,H$14)</f>
        <v>46731975</v>
      </c>
      <c r="I16" s="14">
        <f>RTD(progId,,BINACE_TRADE,$G16,I$14)</f>
        <v>6165.11</v>
      </c>
      <c r="J16" s="14">
        <f>RTD(progId,,BINACE_TRADE,$G16,J$14)</f>
        <v>2.6050000000000001E-3</v>
      </c>
      <c r="K16" s="14" t="b">
        <f>RTD(progId,,BINACE_TRADE,$G16,K$14)</f>
        <v>1</v>
      </c>
      <c r="L16" s="14" t="b">
        <f>RTD(progId,,BINACE_TRADE,$G16,L$14)</f>
        <v>1</v>
      </c>
      <c r="M16" s="14">
        <f>RTD(progId,,BINACE_TRADE,$G16,M$14)</f>
        <v>53115570</v>
      </c>
      <c r="N16" s="14">
        <f>RTD(progId,,BINACE_TRADE,$G16,N$14)</f>
        <v>53115570</v>
      </c>
      <c r="O16" s="30">
        <f>RTD(progId,,BINACE_TRADE,$G16,O$14)</f>
        <v>43275.735013530095</v>
      </c>
      <c r="Q16" s="39" t="str">
        <f>RTD(progId,,BINANCE,$G16,Q$14)</f>
        <v>BTC</v>
      </c>
      <c r="R16" s="39" t="str">
        <f>RTD(progId,,BINANCE,$G16,R$14)</f>
        <v>8</v>
      </c>
      <c r="S16" s="39" t="b">
        <f>RTD(progId,,BINANCE,$G16,S$14)</f>
        <v>0</v>
      </c>
      <c r="T16" s="39" t="str">
        <f>RTD(progId,,BINANCE,$G16,T$14)</f>
        <v>BTCUSDT</v>
      </c>
      <c r="U16" s="39" t="str">
        <f>RTD(progId,,BINANCE,$G16,U$14)</f>
        <v>USDT</v>
      </c>
      <c r="V16" s="39" t="str">
        <f>RTD(progId,,BINANCE,$G16,V$14)</f>
        <v>8</v>
      </c>
      <c r="W16" s="39">
        <f>RTD(progId,,BINANCE,$G16,W$14)</f>
        <v>1</v>
      </c>
      <c r="X16" s="39" t="str">
        <f>RTD(progId,,BINANCE,$G16,X$14)</f>
        <v>Limit|LimitMaker|Market|StopLossLimit|TakeProfitLimit|</v>
      </c>
    </row>
    <row r="17" spans="1:24" x14ac:dyDescent="0.25">
      <c r="A17" s="17">
        <f>RTD(progId,,BINANCE_DEPTH,$C$14,A$14,$C17)</f>
        <v>5.9087000000000001E-2</v>
      </c>
      <c r="B17" s="17">
        <f>RTD(progId,,BINANCE_DEPTH,$C$14,B$14,$C17)</f>
        <v>6164.01</v>
      </c>
      <c r="C17" s="8">
        <f t="shared" ref="C17:C24" si="0">C16+1</f>
        <v>2</v>
      </c>
      <c r="D17" s="18">
        <f>RTD(progId,,BINANCE_DEPTH,$C$14,D$14,$C17)</f>
        <v>6168.19</v>
      </c>
      <c r="E17" s="18">
        <f>RTD(progId,,BINANCE_DEPTH,$C$14,E$14,$C17)</f>
        <v>0.20094000000000001</v>
      </c>
      <c r="F17" s="1"/>
      <c r="G17" s="1" t="s">
        <v>16</v>
      </c>
      <c r="H17" s="14">
        <f>RTD(progId,,BINACE_TRADE,$G17,H$14)</f>
        <v>7284905</v>
      </c>
      <c r="I17" s="14">
        <f>RTD(progId,,BINACE_TRADE,$G17,I$14)</f>
        <v>81.97</v>
      </c>
      <c r="J17" s="14">
        <f>RTD(progId,,BINACE_TRADE,$G17,J$14)</f>
        <v>0.59</v>
      </c>
      <c r="K17" s="14" t="b">
        <f>RTD(progId,,BINACE_TRADE,$G17,K$14)</f>
        <v>0</v>
      </c>
      <c r="L17" s="14" t="b">
        <f>RTD(progId,,BINACE_TRADE,$G17,L$14)</f>
        <v>1</v>
      </c>
      <c r="M17" s="20">
        <f>RTD(progId,,BINACE_TRADE,$G17,M$14)</f>
        <v>8240539</v>
      </c>
      <c r="N17" s="20">
        <f>RTD(progId,,BINACE_TRADE,$G17,N$14)</f>
        <v>8240539</v>
      </c>
      <c r="O17" s="31">
        <f>RTD(progId,,BINACE_TRADE,$G17,O$14)</f>
        <v>43275.734933599539</v>
      </c>
      <c r="Q17" s="39" t="str">
        <f>RTD(progId,,BINANCE,$G17,Q$14)</f>
        <v>LTC</v>
      </c>
      <c r="R17" s="39" t="str">
        <f>RTD(progId,,BINANCE,$G17,R$14)</f>
        <v>8</v>
      </c>
      <c r="S17" s="39" t="b">
        <f>RTD(progId,,BINANCE,$G17,S$14)</f>
        <v>0</v>
      </c>
      <c r="T17" s="39" t="str">
        <f>RTD(progId,,BINANCE,$G17,T$14)</f>
        <v>LTCUSDT</v>
      </c>
      <c r="U17" s="39" t="str">
        <f>RTD(progId,,BINANCE,$G17,U$14)</f>
        <v>USDT</v>
      </c>
      <c r="V17" s="39" t="str">
        <f>RTD(progId,,BINANCE,$G17,V$14)</f>
        <v>8</v>
      </c>
      <c r="W17" s="39">
        <f>RTD(progId,,BINANCE,$G17,W$14)</f>
        <v>1</v>
      </c>
      <c r="X17" s="39" t="str">
        <f>RTD(progId,,BINANCE,$G17,X$14)</f>
        <v>Limit|LimitMaker|Market|StopLossLimit|TakeProfitLimit|</v>
      </c>
    </row>
    <row r="18" spans="1:24" x14ac:dyDescent="0.25">
      <c r="A18" s="17">
        <f>RTD(progId,,BINANCE_DEPTH,$C$14,A$14,$C18)</f>
        <v>0.99089099999999997</v>
      </c>
      <c r="B18" s="17">
        <f>RTD(progId,,BINANCE_DEPTH,$C$14,B$14,$C18)</f>
        <v>6164</v>
      </c>
      <c r="C18" s="8">
        <f t="shared" si="0"/>
        <v>3</v>
      </c>
      <c r="D18" s="18">
        <f>RTD(progId,,BINANCE_DEPTH,$C$14,D$14,$C18)</f>
        <v>6168.51</v>
      </c>
      <c r="E18" s="18">
        <f>RTD(progId,,BINANCE_DEPTH,$C$14,E$14,$C18)</f>
        <v>9.9039999999999996E-3</v>
      </c>
      <c r="F18" s="1"/>
      <c r="G18" s="1" t="s">
        <v>26</v>
      </c>
      <c r="H18" s="14">
        <f>RTD(progId,,BINACE_TRADE,$G18,H$14)</f>
        <v>1258116</v>
      </c>
      <c r="I18" s="14">
        <f>RTD(progId,,BINACE_TRADE,$G18,I$14)</f>
        <v>0.48188999999999999</v>
      </c>
      <c r="J18" s="14">
        <f>RTD(progId,,BINACE_TRADE,$G18,J$14)</f>
        <v>3391.4</v>
      </c>
      <c r="K18" s="14" t="b">
        <f>RTD(progId,,BINACE_TRADE,$G18,K$14)</f>
        <v>0</v>
      </c>
      <c r="L18" s="14" t="b">
        <f>RTD(progId,,BINACE_TRADE,$G18,L$14)</f>
        <v>1</v>
      </c>
      <c r="M18" s="20">
        <f>RTD(progId,,BINACE_TRADE,$G18,M$14)</f>
        <v>1372641</v>
      </c>
      <c r="N18" s="20">
        <f>RTD(progId,,BINACE_TRADE,$G18,N$14)</f>
        <v>1372641</v>
      </c>
      <c r="O18" s="31">
        <f>RTD(progId,,BINACE_TRADE,$G18,O$14)</f>
        <v>43275.734946215278</v>
      </c>
      <c r="Q18" s="39" t="str">
        <f>RTD(progId,,BINANCE,$G18,Q$14)</f>
        <v>XRP</v>
      </c>
      <c r="R18" s="39" t="str">
        <f>RTD(progId,,BINANCE,$G18,R$14)</f>
        <v>8</v>
      </c>
      <c r="S18" s="39" t="b">
        <f>RTD(progId,,BINANCE,$G18,S$14)</f>
        <v>0</v>
      </c>
      <c r="T18" s="39" t="str">
        <f>RTD(progId,,BINANCE,$G18,T$14)</f>
        <v>XRPUSDT</v>
      </c>
      <c r="U18" s="39" t="str">
        <f>RTD(progId,,BINANCE,$G18,U$14)</f>
        <v>USDT</v>
      </c>
      <c r="V18" s="39" t="str">
        <f>RTD(progId,,BINANCE,$G18,V$14)</f>
        <v>8</v>
      </c>
      <c r="W18" s="39">
        <f>RTD(progId,,BINANCE,$G18,W$14)</f>
        <v>1</v>
      </c>
      <c r="X18" s="39" t="str">
        <f>RTD(progId,,BINANCE,$G18,X$14)</f>
        <v>Limit|LimitMaker|Market|StopLossLimit|TakeProfitLimit|</v>
      </c>
    </row>
    <row r="19" spans="1:24" x14ac:dyDescent="0.25">
      <c r="A19" s="17">
        <f>RTD(progId,,BINANCE_DEPTH,$C$14,A$14,$C19)</f>
        <v>3.2420000000000001E-3</v>
      </c>
      <c r="B19" s="17">
        <f>RTD(progId,,BINANCE_DEPTH,$C$14,B$14,$C19)</f>
        <v>6163.17</v>
      </c>
      <c r="C19" s="8">
        <f t="shared" si="0"/>
        <v>4</v>
      </c>
      <c r="D19" s="18">
        <f>RTD(progId,,BINANCE_DEPTH,$C$14,D$14,$C19)</f>
        <v>6169.99</v>
      </c>
      <c r="E19" s="18">
        <f>RTD(progId,,BINANCE_DEPTH,$C$14,E$14,$C19)</f>
        <v>3</v>
      </c>
      <c r="F19" s="1"/>
      <c r="G19" s="1" t="s">
        <v>27</v>
      </c>
      <c r="H19" s="14">
        <f>RTD(progId,,BINACE_TRADE,$G19,H$14)</f>
        <v>14155937</v>
      </c>
      <c r="I19" s="14">
        <f>RTD(progId,,BINACE_TRADE,$G19,I$14)</f>
        <v>5.156E-3</v>
      </c>
      <c r="J19" s="14">
        <f>RTD(progId,,BINACE_TRADE,$G19,J$14)</f>
        <v>2.52</v>
      </c>
      <c r="K19" s="14" t="b">
        <f>RTD(progId,,BINACE_TRADE,$G19,K$14)</f>
        <v>1</v>
      </c>
      <c r="L19" s="14" t="b">
        <f>RTD(progId,,BINACE_TRADE,$G19,L$14)</f>
        <v>1</v>
      </c>
      <c r="M19" s="20">
        <f>RTD(progId,,BINACE_TRADE,$G19,M$14)</f>
        <v>16010726</v>
      </c>
      <c r="N19" s="20">
        <f>RTD(progId,,BINACE_TRADE,$G19,N$14)</f>
        <v>16010726</v>
      </c>
      <c r="O19" s="31">
        <f>RTD(progId,,BINACE_TRADE,$G19,O$14)</f>
        <v>43275.734996354164</v>
      </c>
      <c r="Q19" s="39" t="str">
        <f>RTD(progId,,BINANCE,$G19,Q$14)</f>
        <v>NEO</v>
      </c>
      <c r="R19" s="39" t="str">
        <f>RTD(progId,,BINANCE,$G19,R$14)</f>
        <v>8</v>
      </c>
      <c r="S19" s="39" t="b">
        <f>RTD(progId,,BINANCE,$G19,S$14)</f>
        <v>0</v>
      </c>
      <c r="T19" s="39" t="str">
        <f>RTD(progId,,BINANCE,$G19,T$14)</f>
        <v>NEOBTC</v>
      </c>
      <c r="U19" s="39" t="str">
        <f>RTD(progId,,BINANCE,$G19,U$14)</f>
        <v>BTC</v>
      </c>
      <c r="V19" s="39" t="str">
        <f>RTD(progId,,BINANCE,$G19,V$14)</f>
        <v>8</v>
      </c>
      <c r="W19" s="39">
        <f>RTD(progId,,BINANCE,$G19,W$14)</f>
        <v>1</v>
      </c>
      <c r="X19" s="39" t="str">
        <f>RTD(progId,,BINANCE,$G19,X$14)</f>
        <v>Limit|LimitMaker|Market|StopLossLimit|TakeProfitLimit|</v>
      </c>
    </row>
    <row r="20" spans="1:24" x14ac:dyDescent="0.25">
      <c r="A20" s="17">
        <f>RTD(progId,,BINANCE_DEPTH,$C$14,A$14,$C20)</f>
        <v>5.5389000000000001E-2</v>
      </c>
      <c r="B20" s="17">
        <f>RTD(progId,,BINANCE_DEPTH,$C$14,B$14,$C20)</f>
        <v>6163.07</v>
      </c>
      <c r="C20" s="8">
        <f t="shared" si="0"/>
        <v>5</v>
      </c>
      <c r="D20" s="18">
        <f>RTD(progId,,BINANCE_DEPTH,$C$14,D$14,$C20)</f>
        <v>6170</v>
      </c>
      <c r="E20" s="18">
        <f>RTD(progId,,BINANCE_DEPTH,$C$14,E$14,$C20)</f>
        <v>5.7359E-2</v>
      </c>
      <c r="F20" s="1"/>
      <c r="G20" s="1" t="s">
        <v>28</v>
      </c>
      <c r="H20" s="14">
        <f>RTD(progId,,BINACE_TRADE,$G20,H$14)</f>
        <v>18293153</v>
      </c>
      <c r="I20" s="14">
        <f>RTD(progId,,BINACE_TRADE,$G20,I$14)</f>
        <v>7.8129999999999999E-5</v>
      </c>
      <c r="J20" s="14">
        <f>RTD(progId,,BINACE_TRADE,$G20,J$14)</f>
        <v>79</v>
      </c>
      <c r="K20" s="14" t="b">
        <f>RTD(progId,,BINACE_TRADE,$G20,K$14)</f>
        <v>0</v>
      </c>
      <c r="L20" s="14" t="b">
        <f>RTD(progId,,BINACE_TRADE,$G20,L$14)</f>
        <v>1</v>
      </c>
      <c r="M20" s="20">
        <f>RTD(progId,,BINACE_TRADE,$G20,M$14)</f>
        <v>22090228</v>
      </c>
      <c r="N20" s="20">
        <f>RTD(progId,,BINACE_TRADE,$G20,N$14)</f>
        <v>22090228</v>
      </c>
      <c r="O20" s="31">
        <f>RTD(progId,,BINACE_TRADE,$G20,O$14)</f>
        <v>43275.734890486114</v>
      </c>
      <c r="Q20" s="39" t="str">
        <f>RTD(progId,,BINANCE,$G20,Q$14)</f>
        <v>XRP</v>
      </c>
      <c r="R20" s="39" t="str">
        <f>RTD(progId,,BINANCE,$G20,R$14)</f>
        <v>8</v>
      </c>
      <c r="S20" s="39" t="b">
        <f>RTD(progId,,BINANCE,$G20,S$14)</f>
        <v>0</v>
      </c>
      <c r="T20" s="39" t="str">
        <f>RTD(progId,,BINANCE,$G20,T$14)</f>
        <v>XRPBTC</v>
      </c>
      <c r="U20" s="39" t="str">
        <f>RTD(progId,,BINANCE,$G20,U$14)</f>
        <v>BTC</v>
      </c>
      <c r="V20" s="39" t="str">
        <f>RTD(progId,,BINANCE,$G20,V$14)</f>
        <v>8</v>
      </c>
      <c r="W20" s="39">
        <f>RTD(progId,,BINANCE,$G20,W$14)</f>
        <v>1</v>
      </c>
      <c r="X20" s="39" t="str">
        <f>RTD(progId,,BINANCE,$G20,X$14)</f>
        <v>Limit|LimitMaker|Market|StopLossLimit|TakeProfitLimit|</v>
      </c>
    </row>
    <row r="21" spans="1:24" x14ac:dyDescent="0.25">
      <c r="A21" s="17">
        <f>RTD(progId,,BINANCE_DEPTH,$C$14,A$14,$C21)</f>
        <v>2.4329999999999998E-3</v>
      </c>
      <c r="B21" s="17">
        <f>RTD(progId,,BINANCE_DEPTH,$C$14,B$14,$C21)</f>
        <v>6163.01</v>
      </c>
      <c r="C21" s="8">
        <f t="shared" si="0"/>
        <v>6</v>
      </c>
      <c r="D21" s="18">
        <f>RTD(progId,,BINANCE_DEPTH,$C$14,D$14,$C21)</f>
        <v>6170.65</v>
      </c>
      <c r="E21" s="18">
        <f>RTD(progId,,BINANCE_DEPTH,$C$14,E$14,$C21)</f>
        <v>1.7826000000000002E-2</v>
      </c>
      <c r="F21" s="1"/>
      <c r="G21" s="1" t="s">
        <v>29</v>
      </c>
      <c r="H21" s="14">
        <f>RTD(progId,,BINACE_TRADE,$G21,H$14)</f>
        <v>18909240</v>
      </c>
      <c r="I21" s="14">
        <f>RTD(progId,,BINACE_TRADE,$G21,I$14)</f>
        <v>6.9399999999999996E-6</v>
      </c>
      <c r="J21" s="14">
        <f>RTD(progId,,BINACE_TRADE,$G21,J$14)</f>
        <v>4</v>
      </c>
      <c r="K21" s="14" t="b">
        <f>RTD(progId,,BINACE_TRADE,$G21,K$14)</f>
        <v>0</v>
      </c>
      <c r="L21" s="14" t="b">
        <f>RTD(progId,,BINACE_TRADE,$G21,L$14)</f>
        <v>1</v>
      </c>
      <c r="M21" s="20">
        <f>RTD(progId,,BINACE_TRADE,$G21,M$14)</f>
        <v>30388667</v>
      </c>
      <c r="N21" s="20">
        <f>RTD(progId,,BINACE_TRADE,$G21,N$14)</f>
        <v>30388667</v>
      </c>
      <c r="O21" s="31">
        <f>RTD(progId,,BINACE_TRADE,$G21,O$14)</f>
        <v>43275.73474324074</v>
      </c>
      <c r="Q21" s="39" t="str">
        <f>RTD(progId,,BINANCE,$G21,Q$14)</f>
        <v>TRX</v>
      </c>
      <c r="R21" s="39" t="str">
        <f>RTD(progId,,BINANCE,$G21,R$14)</f>
        <v>8</v>
      </c>
      <c r="S21" s="39" t="b">
        <f>RTD(progId,,BINANCE,$G21,S$14)</f>
        <v>0</v>
      </c>
      <c r="T21" s="39" t="str">
        <f>RTD(progId,,BINANCE,$G21,T$14)</f>
        <v>TRXBTC</v>
      </c>
      <c r="U21" s="39" t="str">
        <f>RTD(progId,,BINANCE,$G21,U$14)</f>
        <v>BTC</v>
      </c>
      <c r="V21" s="39" t="str">
        <f>RTD(progId,,BINANCE,$G21,V$14)</f>
        <v>8</v>
      </c>
      <c r="W21" s="39">
        <f>RTD(progId,,BINANCE,$G21,W$14)</f>
        <v>1</v>
      </c>
      <c r="X21" s="39" t="str">
        <f>RTD(progId,,BINANCE,$G21,X$14)</f>
        <v>Limit|LimitMaker|Market|StopLossLimit|TakeProfitLimit|</v>
      </c>
    </row>
    <row r="22" spans="1:24" s="1" customFormat="1" x14ac:dyDescent="0.25">
      <c r="A22" s="17">
        <f>RTD(progId,,BINANCE_DEPTH,$C$14,A$14,$C22)</f>
        <v>1.2676970000000001</v>
      </c>
      <c r="B22" s="17">
        <f>RTD(progId,,BINANCE_DEPTH,$C$14,B$14,$C22)</f>
        <v>6163</v>
      </c>
      <c r="C22" s="8">
        <f t="shared" si="0"/>
        <v>7</v>
      </c>
      <c r="D22" s="18">
        <f>RTD(progId,,BINANCE_DEPTH,$C$14,D$14,$C22)</f>
        <v>6170.75</v>
      </c>
      <c r="E22" s="18">
        <f>RTD(progId,,BINANCE_DEPTH,$C$14,E$14,$C22)</f>
        <v>4</v>
      </c>
    </row>
    <row r="23" spans="1:24" s="1" customFormat="1" x14ac:dyDescent="0.25">
      <c r="A23" s="17">
        <f>RTD(progId,,BINANCE_DEPTH,$C$14,A$14,$C23)</f>
        <v>4.246308</v>
      </c>
      <c r="B23" s="17">
        <f>RTD(progId,,BINANCE_DEPTH,$C$14,B$14,$C23)</f>
        <v>6162.98</v>
      </c>
      <c r="C23" s="8">
        <f t="shared" si="0"/>
        <v>8</v>
      </c>
      <c r="D23" s="18">
        <f>RTD(progId,,BINANCE_DEPTH,$C$14,D$14,$C23)</f>
        <v>6172.63</v>
      </c>
      <c r="E23" s="18">
        <f>RTD(progId,,BINANCE_DEPTH,$C$14,E$14,$C23)</f>
        <v>0.589758</v>
      </c>
      <c r="G23" s="36" t="s">
        <v>56</v>
      </c>
      <c r="H23" s="36"/>
      <c r="J23" s="1" t="s">
        <v>61</v>
      </c>
      <c r="K23" s="1">
        <v>3</v>
      </c>
    </row>
    <row r="24" spans="1:24" s="1" customFormat="1" ht="15.75" thickBot="1" x14ac:dyDescent="0.3">
      <c r="A24" s="33">
        <f>RTD(progId,,BINANCE_DEPTH,$C$14,A$14,$C24)</f>
        <v>1.784E-3</v>
      </c>
      <c r="B24" s="33">
        <f>RTD(progId,,BINANCE_DEPTH,$C$14,B$14,$C24)</f>
        <v>6162.35</v>
      </c>
      <c r="C24" s="34">
        <f t="shared" si="0"/>
        <v>9</v>
      </c>
      <c r="D24" s="35">
        <f>RTD(progId,,BINANCE_DEPTH,$C$14,D$14,$C24)</f>
        <v>6172.8</v>
      </c>
      <c r="E24" s="35">
        <f>RTD(progId,,BINANCE_DEPTH,$C$14,E$14,$C24)</f>
        <v>1</v>
      </c>
      <c r="G24" s="37" t="str">
        <f>RTD(progId,,BINANCE_HISTORY,J23,"a,b,c",10)</f>
        <v>[["SYMBOL","TRADE_ID","PRICE","QUANTITY","TRADE_TIME","IS_BEST_MATCH","BUYER_IS_MAKER"],["ETHUSDT",29390648,459.07000000,0.52400000,"2018-06-24T17:36:43.681-04:00",true,true],["ETHUSDT",29390649,459.07000000,0.55391000,"2018-06-24T17:36:43.789-04:00",true,true],["ETHUSDT",29390650,459.07000000,2.71278000,"2018-06-24T17:36:44.769-04:00",true,true],["ETHUSDT",29390651,459.07000000,35.27769000,"2018-06-24T17:36:44.769-04:00",true,true],["ETHUSDT",29390652,459.03000000,1.12206000,"2018-06-24T17:36:44.769-04:00",true,true],["ETHUSDT",29390653,459.18000000,0.08200000,"2018-06-24T17:36:45.325-04:00",true,false],["ETHUSDT",29390654,459.00000000,2.81100000,"2018-06-24T17:36:45.624-04:00",true,true],["ETHUSDT",29390655,459.00000000,0.12000000,"2018-06-24T17:36:45.63-04:00",true,true],["ETHUSDT",29390656,459.18000000,0.04708000,"2018-06-24T17:36:45.693-04:00",true,false],["ETHUSDT",29390657,459.00000000,0.23700000,"2018-06-24T17:36:50.386-04:00",true,true]]</v>
      </c>
      <c r="H24"/>
    </row>
    <row r="25" spans="1:24" ht="15.75" thickTop="1" x14ac:dyDescent="0.25">
      <c r="A25" s="12">
        <f>SUM(Table3[BID_DEPTH_SIZE])</f>
        <v>8.5944439999999993</v>
      </c>
      <c r="B25" s="15">
        <f>SUMPRODUCT(Table3[BID_DEPTH_SIZE],Table3[BID_DEPTH])</f>
        <v>52970.534287239992</v>
      </c>
      <c r="C25" s="16">
        <f>D25-B25</f>
        <v>57783.471138230016</v>
      </c>
      <c r="D25" s="15">
        <f>SUMPRODUCT(Table3[ASK_DEPTH_SIZE],Table3[ASK_DEPTH])</f>
        <v>110754.00542547001</v>
      </c>
      <c r="E25" s="13">
        <f>SUM(Table3[ASK_DEPTH_SIZE])</f>
        <v>17.952090000000002</v>
      </c>
      <c r="F25" s="9"/>
      <c r="H25" s="1"/>
      <c r="I25" s="4"/>
      <c r="J25" s="5"/>
      <c r="K25" s="5"/>
    </row>
    <row r="26" spans="1:24" s="1" customFormat="1" x14ac:dyDescent="0.25">
      <c r="B26" s="32">
        <f>B15-B24</f>
        <v>2.7599999999993088</v>
      </c>
      <c r="C26" s="8" t="s">
        <v>58</v>
      </c>
      <c r="D26" s="32">
        <f>D15-D24</f>
        <v>-4.7399999999997817</v>
      </c>
      <c r="F26" s="9"/>
      <c r="I26" s="4"/>
      <c r="J26" s="5"/>
      <c r="K26" s="5"/>
    </row>
    <row r="27" spans="1:24" x14ac:dyDescent="0.25">
      <c r="I27" s="4"/>
      <c r="J27" s="5"/>
      <c r="K27" s="5"/>
    </row>
    <row r="28" spans="1:24" x14ac:dyDescent="0.25">
      <c r="A28" s="29" t="s">
        <v>38</v>
      </c>
      <c r="B28" s="29"/>
      <c r="C28" s="1" t="s">
        <v>59</v>
      </c>
      <c r="D28" s="29">
        <v>5</v>
      </c>
      <c r="F28" s="1"/>
      <c r="G28"/>
      <c r="K28"/>
    </row>
    <row r="29" spans="1:24" x14ac:dyDescent="0.25">
      <c r="A29" s="19" t="s">
        <v>39</v>
      </c>
      <c r="B29" t="s">
        <v>10</v>
      </c>
      <c r="C29" s="1" t="s">
        <v>9</v>
      </c>
      <c r="D29" s="1" t="s">
        <v>8</v>
      </c>
      <c r="E29" s="1" t="s">
        <v>25</v>
      </c>
      <c r="F29" t="s">
        <v>40</v>
      </c>
      <c r="G29" t="s">
        <v>41</v>
      </c>
      <c r="H29" t="s">
        <v>42</v>
      </c>
      <c r="I29" t="s">
        <v>31</v>
      </c>
      <c r="J29" t="s">
        <v>18</v>
      </c>
      <c r="K29" t="s">
        <v>45</v>
      </c>
      <c r="L29" t="s">
        <v>46</v>
      </c>
      <c r="M29" t="s">
        <v>43</v>
      </c>
      <c r="N29" t="s">
        <v>14</v>
      </c>
      <c r="O29" t="s">
        <v>44</v>
      </c>
      <c r="P29" t="s">
        <v>47</v>
      </c>
      <c r="Q29" t="s">
        <v>48</v>
      </c>
    </row>
    <row r="30" spans="1:24" x14ac:dyDescent="0.25">
      <c r="A30" s="21" t="s">
        <v>11</v>
      </c>
      <c r="B30" s="14">
        <f>RTD(progId,,BINANCE_CANDLE,$A30,B$29,$D$28)</f>
        <v>457.98</v>
      </c>
      <c r="C30" s="14">
        <f>RTD(progId,,BINANCE_CANDLE,$A30,C$29,$D$28)</f>
        <v>460.97</v>
      </c>
      <c r="D30" s="14">
        <f>RTD(progId,,BINANCE_CANDLE,$A30,D$29,$D$28)</f>
        <v>457.98</v>
      </c>
      <c r="E30" s="14">
        <f>RTD(progId,,BINANCE_CANDLE,$A30,E$29,$D$28)</f>
        <v>458.6</v>
      </c>
      <c r="F30" s="24">
        <f>RTD(progId,,BINANCE_CANDLE,$A30,F$29,$D$28)</f>
        <v>43275.708333333336</v>
      </c>
      <c r="G30" s="24">
        <f>RTD(progId,,BINANCE_CANDLE,$A30,G$29,$D$28)</f>
        <v>43275.749999988424</v>
      </c>
      <c r="H30" s="14" t="b">
        <f>RTD(progId,,BINANCE_CANDLE,$A30,H$29,$D$28)</f>
        <v>0</v>
      </c>
      <c r="I30" s="26">
        <f>RTD(progId,,BINANCE_CANDLE,$A30,I$29,$D$28)</f>
        <v>822286.15824729996</v>
      </c>
      <c r="J30" s="26">
        <f>RTD(progId,,BINANCE_CANDLE,$A30,J$29,$D$28)</f>
        <v>1790.9811500000001</v>
      </c>
      <c r="K30" s="26">
        <f>RTD(progId,,BINANCE_CANDLE,$A30,K$29,$D$28)</f>
        <v>964.22545000000002</v>
      </c>
      <c r="L30" s="26">
        <f>RTD(progId,,BINANCE_CANDLE,$A30,L$29,$D$28)</f>
        <v>442705.18208350003</v>
      </c>
      <c r="M30" s="14" t="str">
        <f>RTD(progId,,BINANCE_CANDLE,$A30,M$29,$D$28)</f>
        <v>OneHour</v>
      </c>
      <c r="N30" s="26">
        <f>RTD(progId,,BINANCE_CANDLE,$A30,N$29,$D$28)</f>
        <v>1675</v>
      </c>
      <c r="O30" s="25">
        <f>RTD(progId,,BINANCE_CANDLE,$A30,O$29,$D$28)</f>
        <v>43275.735012627316</v>
      </c>
      <c r="P30" s="14">
        <f>RTD(progId,,BINANCE_CANDLE,$A30,P$29,$D$28)</f>
        <v>29389057</v>
      </c>
      <c r="Q30" s="14">
        <f>RTD(progId,,BINANCE_CANDLE,$A30,Q$29,$D$28)</f>
        <v>29390731</v>
      </c>
    </row>
    <row r="31" spans="1:24" x14ac:dyDescent="0.25">
      <c r="A31" s="22" t="s">
        <v>12</v>
      </c>
      <c r="B31" s="14">
        <f>RTD(progId,,BINANCE_CANDLE,$A31,B$29,$D$28)</f>
        <v>6185</v>
      </c>
      <c r="C31" s="14">
        <f>RTD(progId,,BINANCE_CANDLE,$A31,C$29,$D$28)</f>
        <v>6196</v>
      </c>
      <c r="D31" s="14">
        <f>RTD(progId,,BINANCE_CANDLE,$A31,D$29,$D$28)</f>
        <v>6160.16</v>
      </c>
      <c r="E31" s="14">
        <f>RTD(progId,,BINANCE_CANDLE,$A31,E$29,$D$28)</f>
        <v>6165.11</v>
      </c>
      <c r="F31" s="24">
        <f>RTD(progId,,BINANCE_CANDLE,$A31,F$29,$D$28)</f>
        <v>43275.708333333336</v>
      </c>
      <c r="G31" s="24">
        <f>RTD(progId,,BINANCE_CANDLE,$A31,G$29,$D$28)</f>
        <v>43275.749999988424</v>
      </c>
      <c r="H31" s="14" t="b">
        <f>RTD(progId,,BINANCE_CANDLE,$A31,H$29,$D$28)</f>
        <v>0</v>
      </c>
      <c r="I31" s="26">
        <f>RTD(progId,,BINANCE_CANDLE,$A31,I$29,$D$28)</f>
        <v>5694405.4499188</v>
      </c>
      <c r="J31" s="26">
        <f>RTD(progId,,BINANCE_CANDLE,$A31,J$29,$D$28)</f>
        <v>921.89657799999998</v>
      </c>
      <c r="K31" s="26">
        <f>RTD(progId,,BINANCE_CANDLE,$A31,K$29,$D$28)</f>
        <v>566.47130100000004</v>
      </c>
      <c r="L31" s="26">
        <f>RTD(progId,,BINANCE_CANDLE,$A31,L$29,$D$28)</f>
        <v>3498110.83771704</v>
      </c>
      <c r="M31" s="14" t="str">
        <f>RTD(progId,,BINANCE_CANDLE,$A31,M$29,$D$28)</f>
        <v>OneHour</v>
      </c>
      <c r="N31" s="26">
        <f>RTD(progId,,BINANCE_CANDLE,$A31,N$29,$D$28)</f>
        <v>3652</v>
      </c>
      <c r="O31" s="25">
        <f>RTD(progId,,BINANCE_CANDLE,$A31,O$29,$D$28)</f>
        <v>43275.735012835648</v>
      </c>
      <c r="P31" s="28">
        <f>RTD(progId,,BINANCE_CANDLE,$A31,P$29,$D$28)</f>
        <v>53111918</v>
      </c>
      <c r="Q31" s="28">
        <f>RTD(progId,,BINANCE_CANDLE,$A31,Q$29,$D$28)</f>
        <v>53115569</v>
      </c>
    </row>
    <row r="32" spans="1:24" x14ac:dyDescent="0.25">
      <c r="A32" s="23" t="s">
        <v>29</v>
      </c>
      <c r="B32" s="20">
        <f>RTD(progId,,BINANCE_CANDLE,$A32,B$29,$D$28)</f>
        <v>6.9299999999999997E-6</v>
      </c>
      <c r="C32" s="20">
        <f>RTD(progId,,BINANCE_CANDLE,$A32,C$29,$D$28)</f>
        <v>6.99E-6</v>
      </c>
      <c r="D32" s="20">
        <f>RTD(progId,,BINANCE_CANDLE,$A32,D$29,$D$28)</f>
        <v>6.9199999999999998E-6</v>
      </c>
      <c r="E32" s="20">
        <f>RTD(progId,,BINANCE_CANDLE,$A32,E$29,$D$28)</f>
        <v>6.9399999999999996E-6</v>
      </c>
      <c r="F32" s="24">
        <f>RTD(progId,,BINANCE_CANDLE,$A32,F$29,$D$28)</f>
        <v>43275.708333333336</v>
      </c>
      <c r="G32" s="24">
        <f>RTD(progId,,BINANCE_CANDLE,$A32,G$29,$D$28)</f>
        <v>43275.749999988424</v>
      </c>
      <c r="H32" s="20" t="b">
        <f>RTD(progId,,BINANCE_CANDLE,$A32,H$29,$D$28)</f>
        <v>0</v>
      </c>
      <c r="I32" s="26">
        <f>RTD(progId,,BINANCE_CANDLE,$A32,I$29,$D$28)</f>
        <v>63.307281629999999</v>
      </c>
      <c r="J32" s="26">
        <f>RTD(progId,,BINANCE_CANDLE,$A32,J$29,$D$28)</f>
        <v>9108805</v>
      </c>
      <c r="K32" s="26">
        <f>RTD(progId,,BINANCE_CANDLE,$A32,K$29,$D$28)</f>
        <v>3310510</v>
      </c>
      <c r="L32" s="26">
        <f>RTD(progId,,BINANCE_CANDLE,$A32,L$29,$D$28)</f>
        <v>23.027731859999999</v>
      </c>
      <c r="M32" s="20" t="str">
        <f>RTD(progId,,BINANCE_CANDLE,$A32,M$29,$D$28)</f>
        <v>OneHour</v>
      </c>
      <c r="N32" s="27">
        <f>RTD(progId,,BINANCE_CANDLE,$A32,N$29,$D$28)</f>
        <v>905</v>
      </c>
      <c r="O32" s="25">
        <f>RTD(progId,,BINANCE_CANDLE,$A32,O$29,$D$28)</f>
        <v>43275.734743275461</v>
      </c>
      <c r="P32" s="28">
        <f>RTD(progId,,BINANCE_CANDLE,$A32,P$29,$D$28)</f>
        <v>30387763</v>
      </c>
      <c r="Q32" s="28">
        <f>RTD(progId,,BINANCE_CANDLE,$A32,Q$29,$D$28)</f>
        <v>30388667</v>
      </c>
    </row>
    <row r="33" spans="1:17" x14ac:dyDescent="0.25">
      <c r="I33" s="4"/>
      <c r="J33" s="5"/>
      <c r="K33" s="5"/>
    </row>
    <row r="34" spans="1:17" s="1" customFormat="1" x14ac:dyDescent="0.25">
      <c r="A34" s="29" t="s">
        <v>38</v>
      </c>
      <c r="B34" s="29"/>
      <c r="C34" s="1" t="s">
        <v>60</v>
      </c>
      <c r="D34" s="29">
        <v>0</v>
      </c>
    </row>
    <row r="35" spans="1:17" s="1" customFormat="1" x14ac:dyDescent="0.25">
      <c r="A35" s="19" t="s">
        <v>39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40</v>
      </c>
      <c r="G35" s="1" t="s">
        <v>41</v>
      </c>
      <c r="H35" s="1" t="s">
        <v>42</v>
      </c>
      <c r="I35" s="1" t="s">
        <v>31</v>
      </c>
      <c r="J35" s="1" t="s">
        <v>18</v>
      </c>
      <c r="K35" s="1" t="s">
        <v>45</v>
      </c>
      <c r="L35" s="1" t="s">
        <v>46</v>
      </c>
      <c r="M35" s="1" t="s">
        <v>43</v>
      </c>
      <c r="N35" s="1" t="s">
        <v>14</v>
      </c>
      <c r="O35" s="1" t="s">
        <v>44</v>
      </c>
      <c r="P35" s="1" t="s">
        <v>47</v>
      </c>
      <c r="Q35" s="1" t="s">
        <v>48</v>
      </c>
    </row>
    <row r="36" spans="1:17" s="1" customFormat="1" x14ac:dyDescent="0.25">
      <c r="A36" s="21" t="s">
        <v>11</v>
      </c>
      <c r="B36" s="14">
        <f>RTD(progId,,BINANCE_CANDLE,$A36,B$35,$D$34)</f>
        <v>458.77</v>
      </c>
      <c r="C36" s="14">
        <f>RTD(progId,,BINANCE_CANDLE,$A36,C$35,$D$34)</f>
        <v>458.88</v>
      </c>
      <c r="D36" s="14">
        <f>RTD(progId,,BINANCE_CANDLE,$A36,D$35,$D$34)</f>
        <v>458.3</v>
      </c>
      <c r="E36" s="14">
        <f>RTD(progId,,BINANCE_CANDLE,$A36,E$35,$D$34)</f>
        <v>458.6</v>
      </c>
      <c r="F36" s="24">
        <f>RTD(progId,,BINANCE_CANDLE,$A36,F$35,$D$34)</f>
        <v>43275.734722222223</v>
      </c>
      <c r="G36" s="24">
        <f>RTD(progId,,BINANCE_CANDLE,$A36,G$35,$D$34)</f>
        <v>43275.735416655094</v>
      </c>
      <c r="H36" s="14" t="b">
        <f>RTD(progId,,BINANCE_CANDLE,$A36,H$35,$D$34)</f>
        <v>0</v>
      </c>
      <c r="I36" s="26">
        <f>RTD(progId,,BINANCE_CANDLE,$A36,I$35,$D$34)</f>
        <v>6774.4620547000004</v>
      </c>
      <c r="J36" s="26">
        <f>RTD(progId,,BINANCE_CANDLE,$A36,J$35,$D$34)</f>
        <v>14.76585</v>
      </c>
      <c r="K36" s="26">
        <f>RTD(progId,,BINANCE_CANDLE,$A36,K$35,$D$34)</f>
        <v>12.911849999999999</v>
      </c>
      <c r="L36" s="26">
        <f>RTD(progId,,BINANCE_CANDLE,$A36,L$35,$D$34)</f>
        <v>5924.2184596999996</v>
      </c>
      <c r="M36" s="14" t="str">
        <f>RTD(progId,,BINANCE_CANDLE,$A36,M$35,$D$34)</f>
        <v>OneMinute</v>
      </c>
      <c r="N36" s="26">
        <f>RTD(progId,,BINANCE_CANDLE,$A36,N$35,$D$34)</f>
        <v>24</v>
      </c>
      <c r="O36" s="25">
        <f>RTD(progId,,BINANCE_CANDLE,$A36,O$35,$D$34)</f>
        <v>43275.735012650461</v>
      </c>
      <c r="P36" s="14">
        <f>RTD(progId,,BINANCE_CANDLE,$A36,P$35,$D$34)</f>
        <v>29390708</v>
      </c>
      <c r="Q36" s="14">
        <f>RTD(progId,,BINANCE_CANDLE,$A36,Q$35,$D$34)</f>
        <v>29390731</v>
      </c>
    </row>
    <row r="37" spans="1:17" s="1" customFormat="1" x14ac:dyDescent="0.25">
      <c r="A37" s="22" t="s">
        <v>12</v>
      </c>
      <c r="B37" s="14">
        <f>RTD(progId,,BINANCE_CANDLE,$A37,B$35,$D$34)</f>
        <v>6165.01</v>
      </c>
      <c r="C37" s="14">
        <f>RTD(progId,,BINANCE_CANDLE,$A37,C$35,$D$34)</f>
        <v>6168.09</v>
      </c>
      <c r="D37" s="14">
        <f>RTD(progId,,BINANCE_CANDLE,$A37,D$35,$D$34)</f>
        <v>6164</v>
      </c>
      <c r="E37" s="14">
        <f>RTD(progId,,BINANCE_CANDLE,$A37,E$35,$D$34)</f>
        <v>6165.11</v>
      </c>
      <c r="F37" s="24">
        <f>RTD(progId,,BINANCE_CANDLE,$A37,F$35,$D$34)</f>
        <v>43275.734722222223</v>
      </c>
      <c r="G37" s="24">
        <f>RTD(progId,,BINANCE_CANDLE,$A37,G$35,$D$34)</f>
        <v>43275.735416655094</v>
      </c>
      <c r="H37" s="14" t="b">
        <f>RTD(progId,,BINANCE_CANDLE,$A37,H$35,$D$34)</f>
        <v>0</v>
      </c>
      <c r="I37" s="26">
        <f>RTD(progId,,BINANCE_CANDLE,$A37,I$35,$D$34)</f>
        <v>30519.72593637</v>
      </c>
      <c r="J37" s="26">
        <f>RTD(progId,,BINANCE_CANDLE,$A37,J$35,$D$34)</f>
        <v>4.9501289999999996</v>
      </c>
      <c r="K37" s="26">
        <f>RTD(progId,,BINANCE_CANDLE,$A37,K$35,$D$34)</f>
        <v>1.4767950000000001</v>
      </c>
      <c r="L37" s="26">
        <f>RTD(progId,,BINANCE_CANDLE,$A37,L$35,$D$34)</f>
        <v>9107.4950166800008</v>
      </c>
      <c r="M37" s="14" t="str">
        <f>RTD(progId,,BINANCE_CANDLE,$A37,M$35,$D$34)</f>
        <v>OneMinute</v>
      </c>
      <c r="N37" s="26">
        <f>RTD(progId,,BINANCE_CANDLE,$A37,N$35,$D$34)</f>
        <v>36</v>
      </c>
      <c r="O37" s="25">
        <f>RTD(progId,,BINANCE_CANDLE,$A37,O$35,$D$34)</f>
        <v>43275.735012835648</v>
      </c>
      <c r="P37" s="28">
        <f>RTD(progId,,BINANCE_CANDLE,$A37,P$35,$D$34)</f>
        <v>53115534</v>
      </c>
      <c r="Q37" s="28">
        <f>RTD(progId,,BINANCE_CANDLE,$A37,Q$35,$D$34)</f>
        <v>53115569</v>
      </c>
    </row>
    <row r="38" spans="1:17" s="1" customFormat="1" x14ac:dyDescent="0.25">
      <c r="A38" s="23" t="s">
        <v>29</v>
      </c>
      <c r="B38" s="20">
        <f>RTD(progId,,BINANCE_CANDLE,$A38,B$35,$D$34)</f>
        <v>6.9399999999999996E-6</v>
      </c>
      <c r="C38" s="20">
        <f>RTD(progId,,BINANCE_CANDLE,$A38,C$35,$D$34)</f>
        <v>6.9399999999999996E-6</v>
      </c>
      <c r="D38" s="20">
        <f>RTD(progId,,BINANCE_CANDLE,$A38,D$35,$D$34)</f>
        <v>6.9399999999999996E-6</v>
      </c>
      <c r="E38" s="20">
        <f>RTD(progId,,BINANCE_CANDLE,$A38,E$35,$D$34)</f>
        <v>6.9399999999999996E-6</v>
      </c>
      <c r="F38" s="24">
        <f>RTD(progId,,BINANCE_CANDLE,$A38,F$35,$D$34)</f>
        <v>43275.734722222223</v>
      </c>
      <c r="G38" s="24">
        <f>RTD(progId,,BINANCE_CANDLE,$A38,G$35,$D$34)</f>
        <v>43275.735416655094</v>
      </c>
      <c r="H38" s="20" t="b">
        <f>RTD(progId,,BINANCE_CANDLE,$A38,H$35,$D$34)</f>
        <v>0</v>
      </c>
      <c r="I38" s="26">
        <f>RTD(progId,,BINANCE_CANDLE,$A38,I$35,$D$34)</f>
        <v>2.7759999999999998E-5</v>
      </c>
      <c r="J38" s="26">
        <f>RTD(progId,,BINANCE_CANDLE,$A38,J$35,$D$34)</f>
        <v>4</v>
      </c>
      <c r="K38" s="26">
        <f>RTD(progId,,BINANCE_CANDLE,$A38,K$35,$D$34)</f>
        <v>4</v>
      </c>
      <c r="L38" s="26">
        <f>RTD(progId,,BINANCE_CANDLE,$A38,L$35,$D$34)</f>
        <v>2.7759999999999998E-5</v>
      </c>
      <c r="M38" s="20" t="str">
        <f>RTD(progId,,BINANCE_CANDLE,$A38,M$35,$D$34)</f>
        <v>OneMinute</v>
      </c>
      <c r="N38" s="27">
        <f>RTD(progId,,BINANCE_CANDLE,$A38,N$35,$D$34)</f>
        <v>1</v>
      </c>
      <c r="O38" s="25">
        <f>RTD(progId,,BINANCE_CANDLE,$A38,O$35,$D$34)</f>
        <v>43275.734743287037</v>
      </c>
      <c r="P38" s="28">
        <f>RTD(progId,,BINANCE_CANDLE,$A38,P$35,$D$34)</f>
        <v>30388667</v>
      </c>
      <c r="Q38" s="28">
        <f>RTD(progId,,BINANCE_CANDLE,$A38,Q$35,$D$34)</f>
        <v>30388667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6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52</v>
      </c>
      <c r="F2" t="s">
        <v>53</v>
      </c>
      <c r="G2" t="s">
        <v>54</v>
      </c>
      <c r="H2" t="s">
        <v>55</v>
      </c>
    </row>
    <row r="3" spans="1:8" x14ac:dyDescent="0.25">
      <c r="A3" s="1" t="s">
        <v>5</v>
      </c>
      <c r="B3" s="2">
        <f>RTD(progId,,GDAX,$A3,B$2)</f>
        <v>458.81</v>
      </c>
      <c r="C3" s="2">
        <f>RTD(progId,,GDAX,$A3,C$2)</f>
        <v>458.92</v>
      </c>
      <c r="D3" s="2">
        <f>RTD(progId,,GDAX,$A3,D$2)</f>
        <v>458.92</v>
      </c>
      <c r="E3" s="2">
        <f>RTD(progId,,GDAX,$A3,E$2)</f>
        <v>475.8</v>
      </c>
      <c r="F3" s="2">
        <f>RTD(progId,,GDAX,$A3,F$2)</f>
        <v>481.74</v>
      </c>
      <c r="G3" s="2">
        <f>RTD(progId,,GDAX,$A3,G$2)</f>
        <v>421.1</v>
      </c>
      <c r="H3" s="2">
        <f>RTD(progId,,GDAX,$A3,H$2)</f>
        <v>142204.88434086999</v>
      </c>
    </row>
    <row r="4" spans="1:8" x14ac:dyDescent="0.25">
      <c r="A4" s="1" t="s">
        <v>6</v>
      </c>
      <c r="B4" s="2">
        <f>RTD(progId,,GDAX,$A4,B$2)</f>
        <v>6164.76</v>
      </c>
      <c r="C4" s="2">
        <f>RTD(progId,,GDAX,$A4,C$2)</f>
        <v>6164.81</v>
      </c>
      <c r="D4" s="2">
        <f>RTD(progId,,GDAX,$A4,D$2)</f>
        <v>6164.76</v>
      </c>
      <c r="E4" s="2">
        <f>RTD(progId,,GDAX,$A4,E$2)</f>
        <v>6151.57</v>
      </c>
      <c r="F4" s="2">
        <f>RTD(progId,,GDAX,$A4,F$2)</f>
        <v>6255.8</v>
      </c>
      <c r="G4" s="2">
        <f>RTD(progId,,GDAX,$A4,G$2)</f>
        <v>5777</v>
      </c>
      <c r="H4" s="2">
        <f>RTD(progId,,GDAX,$A4,H$2)</f>
        <v>13326.16151281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2018-06-24T21:38:26Z</dcterms:modified>
</cp:coreProperties>
</file>