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Processing Centre/Hybrid - ABC Consulting/"/>
    </mc:Choice>
  </mc:AlternateContent>
  <xr:revisionPtr revIDLastSave="877" documentId="13_ncr:1_{23883679-727F-4AC6-B544-E9841D108EBC}" xr6:coauthVersionLast="47" xr6:coauthVersionMax="47" xr10:uidLastSave="{A4354EE8-D883-4F58-B7EA-99F9869FFE9B}"/>
  <bookViews>
    <workbookView xWindow="-110" yWindow="-110" windowWidth="19420" windowHeight="110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Sheet1!$A$7:$EN$96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1" i="1" l="1"/>
  <c r="BJ13" i="1"/>
  <c r="BL13" i="1" s="1"/>
  <c r="CC13" i="1" s="1"/>
  <c r="BJ21" i="1"/>
  <c r="BJ24" i="1"/>
  <c r="BL24" i="1" s="1"/>
  <c r="CC24" i="1" s="1"/>
  <c r="BJ32" i="1"/>
  <c r="BL32" i="1" s="1"/>
  <c r="CC32" i="1" s="1"/>
  <c r="BJ37" i="1"/>
  <c r="BL37" i="1" s="1"/>
  <c r="CC37" i="1" s="1"/>
  <c r="BJ41" i="1"/>
  <c r="BL41" i="1" s="1"/>
  <c r="CC41" i="1" s="1"/>
  <c r="BJ44" i="1"/>
  <c r="BL44" i="1" s="1"/>
  <c r="CC44" i="1" s="1"/>
  <c r="BJ48" i="1"/>
  <c r="BL48" i="1" s="1"/>
  <c r="CC48" i="1" s="1"/>
  <c r="BJ50" i="1"/>
  <c r="BL50" i="1" s="1"/>
  <c r="CC50" i="1" s="1"/>
  <c r="BJ51" i="1"/>
  <c r="BJ53" i="1"/>
  <c r="BJ57" i="1"/>
  <c r="BL57" i="1" s="1"/>
  <c r="CC57" i="1" s="1"/>
  <c r="BJ58" i="1"/>
  <c r="BL58" i="1" s="1"/>
  <c r="CC58" i="1" s="1"/>
  <c r="BJ61" i="1"/>
  <c r="BL61" i="1" s="1"/>
  <c r="CC61" i="1" s="1"/>
  <c r="BJ81" i="1"/>
  <c r="BL81" i="1" s="1"/>
  <c r="CC81" i="1" s="1"/>
  <c r="BJ84" i="1"/>
  <c r="BJ86" i="1"/>
  <c r="BL86" i="1" s="1"/>
  <c r="CC86" i="1" s="1"/>
  <c r="BJ87" i="1"/>
  <c r="BL87" i="1" s="1"/>
  <c r="CC87" i="1" s="1"/>
  <c r="BJ90" i="1"/>
  <c r="BL90" i="1" s="1"/>
  <c r="CC90" i="1" s="1"/>
  <c r="CD9" i="1"/>
  <c r="CE9" i="1"/>
  <c r="CD10" i="1"/>
  <c r="CE10" i="1"/>
  <c r="CD11" i="1"/>
  <c r="CE11" i="1"/>
  <c r="CD12" i="1"/>
  <c r="CE12" i="1"/>
  <c r="CD13" i="1"/>
  <c r="CE13" i="1"/>
  <c r="CD14" i="1"/>
  <c r="CE14" i="1"/>
  <c r="CD15" i="1"/>
  <c r="CE15" i="1"/>
  <c r="CD16" i="1"/>
  <c r="CE16" i="1"/>
  <c r="CD18" i="1"/>
  <c r="CE18" i="1"/>
  <c r="CD19" i="1"/>
  <c r="CE19" i="1"/>
  <c r="CD20" i="1"/>
  <c r="CE20" i="1"/>
  <c r="CD21" i="1"/>
  <c r="CD22" i="1"/>
  <c r="CE22" i="1"/>
  <c r="CD23" i="1"/>
  <c r="CE23" i="1"/>
  <c r="CD24" i="1"/>
  <c r="CD26" i="1"/>
  <c r="CE26" i="1"/>
  <c r="CD27" i="1"/>
  <c r="CE27" i="1"/>
  <c r="CD30" i="1"/>
  <c r="CE30" i="1"/>
  <c r="CD31" i="1"/>
  <c r="CE31" i="1"/>
  <c r="CD32" i="1"/>
  <c r="CD33" i="1"/>
  <c r="CE33" i="1"/>
  <c r="CD35" i="1"/>
  <c r="CE35" i="1"/>
  <c r="CD36" i="1"/>
  <c r="CE36" i="1"/>
  <c r="CD37" i="1"/>
  <c r="CE37" i="1"/>
  <c r="CD38" i="1"/>
  <c r="CE38" i="1"/>
  <c r="CD41" i="1"/>
  <c r="CD42" i="1"/>
  <c r="CE42" i="1"/>
  <c r="CD43" i="1"/>
  <c r="CE43" i="1"/>
  <c r="CD44" i="1"/>
  <c r="CE44" i="1"/>
  <c r="CD45" i="1"/>
  <c r="CE45" i="1"/>
  <c r="CD46" i="1"/>
  <c r="CE46" i="1"/>
  <c r="CD47" i="1"/>
  <c r="CE47" i="1"/>
  <c r="CD48" i="1"/>
  <c r="CE48" i="1"/>
  <c r="CD49" i="1"/>
  <c r="CE49" i="1"/>
  <c r="CD50" i="1"/>
  <c r="CE50" i="1"/>
  <c r="CD51" i="1"/>
  <c r="CE51" i="1"/>
  <c r="CD52" i="1"/>
  <c r="CE52" i="1"/>
  <c r="CD53" i="1"/>
  <c r="CE53" i="1"/>
  <c r="CD54" i="1"/>
  <c r="CE54" i="1"/>
  <c r="CD55" i="1"/>
  <c r="CE55" i="1"/>
  <c r="CD56" i="1"/>
  <c r="CE56" i="1"/>
  <c r="CD57" i="1"/>
  <c r="CE57" i="1"/>
  <c r="CD58" i="1"/>
  <c r="CE58" i="1"/>
  <c r="CD59" i="1"/>
  <c r="CE59" i="1"/>
  <c r="CD60" i="1"/>
  <c r="CE60" i="1"/>
  <c r="CD61" i="1"/>
  <c r="CE61" i="1"/>
  <c r="CD62" i="1"/>
  <c r="CE62" i="1"/>
  <c r="CD63" i="1"/>
  <c r="CE63" i="1"/>
  <c r="CD64" i="1"/>
  <c r="CE64" i="1"/>
  <c r="CD65" i="1"/>
  <c r="CE65" i="1"/>
  <c r="CD66" i="1"/>
  <c r="CE66" i="1"/>
  <c r="CD67" i="1"/>
  <c r="CE67" i="1"/>
  <c r="CD68" i="1"/>
  <c r="CE68" i="1"/>
  <c r="CD69" i="1"/>
  <c r="CE69" i="1"/>
  <c r="CD70" i="1"/>
  <c r="CE70" i="1"/>
  <c r="CD71" i="1"/>
  <c r="CE71" i="1"/>
  <c r="CD72" i="1"/>
  <c r="CE72" i="1"/>
  <c r="CD73" i="1"/>
  <c r="CE73" i="1"/>
  <c r="CD74" i="1"/>
  <c r="CE74" i="1"/>
  <c r="CD75" i="1"/>
  <c r="CE75" i="1"/>
  <c r="CD76" i="1"/>
  <c r="CE76" i="1"/>
  <c r="CD77" i="1"/>
  <c r="CE77" i="1"/>
  <c r="CD78" i="1"/>
  <c r="CE78" i="1"/>
  <c r="CD79" i="1"/>
  <c r="CE79" i="1"/>
  <c r="CD80" i="1"/>
  <c r="CE80" i="1"/>
  <c r="CD81" i="1"/>
  <c r="CE81" i="1"/>
  <c r="CD82" i="1"/>
  <c r="CE82" i="1"/>
  <c r="CD83" i="1"/>
  <c r="CE83" i="1"/>
  <c r="CD84" i="1"/>
  <c r="CE84" i="1"/>
  <c r="CD85" i="1"/>
  <c r="CE85" i="1"/>
  <c r="CD86" i="1"/>
  <c r="CE86" i="1"/>
  <c r="CD87" i="1"/>
  <c r="CE87" i="1"/>
  <c r="CD88" i="1"/>
  <c r="CE88" i="1"/>
  <c r="CD89" i="1"/>
  <c r="CE89" i="1"/>
  <c r="CD90" i="1"/>
  <c r="CE90" i="1"/>
  <c r="CD91" i="1"/>
  <c r="CE91" i="1"/>
  <c r="CD92" i="1"/>
  <c r="CE92" i="1"/>
  <c r="CD93" i="1"/>
  <c r="CE93" i="1"/>
  <c r="CD94" i="1"/>
  <c r="CE94" i="1"/>
  <c r="CD95" i="1"/>
  <c r="CE95" i="1"/>
  <c r="CD96" i="1"/>
  <c r="CE96" i="1"/>
  <c r="CE8" i="1"/>
  <c r="CD8" i="1"/>
  <c r="BL11" i="1"/>
  <c r="CC11" i="1" s="1"/>
  <c r="CG11" i="1" s="1"/>
  <c r="CI11" i="1" s="1"/>
  <c r="BL21" i="1"/>
  <c r="CC21" i="1" s="1"/>
  <c r="BL51" i="1"/>
  <c r="CC51" i="1" s="1"/>
  <c r="BL53" i="1"/>
  <c r="CC53" i="1" s="1"/>
  <c r="BL84" i="1"/>
  <c r="CC84" i="1" s="1"/>
  <c r="CG90" i="1" l="1"/>
  <c r="CI90" i="1" s="1"/>
  <c r="CF94" i="1"/>
  <c r="CF78" i="1"/>
  <c r="CF74" i="1"/>
  <c r="CF50" i="1"/>
  <c r="CF46" i="1"/>
  <c r="CG61" i="1"/>
  <c r="CI61" i="1" s="1"/>
  <c r="CG41" i="1"/>
  <c r="CI41" i="1" s="1"/>
  <c r="CF90" i="1"/>
  <c r="CJ90" i="1" s="1"/>
  <c r="CK90" i="1" s="1"/>
  <c r="CF65" i="1"/>
  <c r="CG13" i="1"/>
  <c r="CI13" i="1" s="1"/>
  <c r="CG86" i="1"/>
  <c r="CI86" i="1" s="1"/>
  <c r="CG37" i="1"/>
  <c r="CI37" i="1" s="1"/>
  <c r="CF37" i="1"/>
  <c r="CG44" i="1"/>
  <c r="CI44" i="1" s="1"/>
  <c r="CG57" i="1"/>
  <c r="CI57" i="1" s="1"/>
  <c r="CG51" i="1"/>
  <c r="CI51" i="1" s="1"/>
  <c r="CF51" i="1"/>
  <c r="CF43" i="1"/>
  <c r="CF13" i="1"/>
  <c r="CF9" i="1"/>
  <c r="CG32" i="1"/>
  <c r="CI32" i="1" s="1"/>
  <c r="CF62" i="1"/>
  <c r="CG24" i="1"/>
  <c r="CI24" i="1" s="1"/>
  <c r="CG48" i="1"/>
  <c r="CI48" i="1" s="1"/>
  <c r="CG87" i="1"/>
  <c r="CI87" i="1" s="1"/>
  <c r="CG53" i="1"/>
  <c r="CI53" i="1" s="1"/>
  <c r="CG84" i="1"/>
  <c r="CI84" i="1" s="1"/>
  <c r="CG81" i="1"/>
  <c r="CI81" i="1" s="1"/>
  <c r="CF81" i="1"/>
  <c r="CF69" i="1"/>
  <c r="CF75" i="1"/>
  <c r="CF23" i="1"/>
  <c r="CF57" i="1"/>
  <c r="CF53" i="1"/>
  <c r="CF49" i="1"/>
  <c r="CF45" i="1"/>
  <c r="CF11" i="1"/>
  <c r="CJ11" i="1" s="1"/>
  <c r="CK11" i="1" s="1"/>
  <c r="CF89" i="1"/>
  <c r="CF85" i="1"/>
  <c r="CF87" i="1"/>
  <c r="CG58" i="1"/>
  <c r="CI58" i="1" s="1"/>
  <c r="CF77" i="1"/>
  <c r="CF73" i="1"/>
  <c r="CF91" i="1"/>
  <c r="CF67" i="1"/>
  <c r="CG50" i="1"/>
  <c r="CI50" i="1" s="1"/>
  <c r="CJ50" i="1" s="1"/>
  <c r="CK50" i="1" s="1"/>
  <c r="CF71" i="1"/>
  <c r="CF14" i="1"/>
  <c r="CF63" i="1"/>
  <c r="CF33" i="1"/>
  <c r="CF8" i="1"/>
  <c r="CF70" i="1"/>
  <c r="CG21" i="1"/>
  <c r="CI21" i="1" s="1"/>
  <c r="CF66" i="1"/>
  <c r="CF55" i="1"/>
  <c r="CF35" i="1"/>
  <c r="CF31" i="1"/>
  <c r="CF26" i="1"/>
  <c r="CF95" i="1"/>
  <c r="CF58" i="1"/>
  <c r="CF54" i="1"/>
  <c r="CF38" i="1"/>
  <c r="CF30" i="1"/>
  <c r="CF19" i="1"/>
  <c r="CF15" i="1"/>
  <c r="CF83" i="1"/>
  <c r="CF61" i="1"/>
  <c r="CF47" i="1"/>
  <c r="CF10" i="1"/>
  <c r="CF86" i="1"/>
  <c r="CF79" i="1"/>
  <c r="CF42" i="1"/>
  <c r="CF27" i="1"/>
  <c r="CF18" i="1"/>
  <c r="CF93" i="1"/>
  <c r="CF82" i="1"/>
  <c r="CF59" i="1"/>
  <c r="CF22" i="1"/>
  <c r="CF88" i="1"/>
  <c r="CF72" i="1"/>
  <c r="CF56" i="1"/>
  <c r="CF92" i="1"/>
  <c r="CF76" i="1"/>
  <c r="CF60" i="1"/>
  <c r="CF44" i="1"/>
  <c r="CF12" i="1"/>
  <c r="CF96" i="1"/>
  <c r="CF80" i="1"/>
  <c r="CF64" i="1"/>
  <c r="CF48" i="1"/>
  <c r="CF16" i="1"/>
  <c r="CF84" i="1"/>
  <c r="CF68" i="1"/>
  <c r="CF52" i="1"/>
  <c r="CF36" i="1"/>
  <c r="CF20" i="1"/>
  <c r="CJ61" i="1" l="1"/>
  <c r="CK61" i="1" s="1"/>
  <c r="CJ13" i="1"/>
  <c r="CK13" i="1" s="1"/>
  <c r="CJ51" i="1"/>
  <c r="CK51" i="1" s="1"/>
  <c r="CJ37" i="1"/>
  <c r="CK37" i="1" s="1"/>
  <c r="CJ53" i="1"/>
  <c r="CK53" i="1" s="1"/>
  <c r="CJ86" i="1"/>
  <c r="CK86" i="1" s="1"/>
  <c r="CJ81" i="1"/>
  <c r="CK81" i="1" s="1"/>
  <c r="CJ58" i="1"/>
  <c r="CK58" i="1" s="1"/>
  <c r="CJ57" i="1"/>
  <c r="CK57" i="1" s="1"/>
  <c r="CJ87" i="1"/>
  <c r="CK87" i="1" s="1"/>
  <c r="CJ48" i="1"/>
  <c r="CK48" i="1" s="1"/>
  <c r="CJ84" i="1"/>
  <c r="CK84" i="1" s="1"/>
  <c r="CJ44" i="1"/>
  <c r="CK44" i="1" s="1"/>
  <c r="BS41" i="1" l="1"/>
  <c r="BQ41" i="1"/>
  <c r="BP41" i="1"/>
  <c r="BO41" i="1"/>
  <c r="BN41" i="1"/>
  <c r="CE41" i="1" s="1"/>
  <c r="CF41" i="1" s="1"/>
  <c r="CJ41" i="1" s="1"/>
  <c r="CK41" i="1" s="1"/>
  <c r="BM41" i="1"/>
  <c r="BS40" i="1"/>
  <c r="BQ40" i="1"/>
  <c r="BP40" i="1"/>
  <c r="BO40" i="1"/>
  <c r="BN40" i="1"/>
  <c r="CE40" i="1" s="1"/>
  <c r="BM40" i="1"/>
  <c r="BS39" i="1"/>
  <c r="BQ39" i="1"/>
  <c r="BP39" i="1"/>
  <c r="BO39" i="1"/>
  <c r="BN39" i="1"/>
  <c r="CE39" i="1" s="1"/>
  <c r="BM39" i="1"/>
  <c r="BS34" i="1"/>
  <c r="BQ34" i="1"/>
  <c r="BP34" i="1"/>
  <c r="BO34" i="1"/>
  <c r="BN34" i="1"/>
  <c r="CE34" i="1" s="1"/>
  <c r="BM34" i="1"/>
  <c r="BS32" i="1"/>
  <c r="BQ32" i="1"/>
  <c r="BP32" i="1"/>
  <c r="BO32" i="1"/>
  <c r="BN32" i="1"/>
  <c r="CE32" i="1" s="1"/>
  <c r="CF32" i="1" s="1"/>
  <c r="CJ32" i="1" s="1"/>
  <c r="CK32" i="1" s="1"/>
  <c r="BM32" i="1"/>
  <c r="BS29" i="1"/>
  <c r="BQ29" i="1"/>
  <c r="BP29" i="1"/>
  <c r="BO29" i="1"/>
  <c r="BN29" i="1"/>
  <c r="CE29" i="1" s="1"/>
  <c r="BM29" i="1"/>
  <c r="BS28" i="1"/>
  <c r="BQ28" i="1"/>
  <c r="BP28" i="1"/>
  <c r="BO28" i="1"/>
  <c r="BN28" i="1"/>
  <c r="CE28" i="1" s="1"/>
  <c r="BM28" i="1"/>
  <c r="BS25" i="1"/>
  <c r="BQ25" i="1"/>
  <c r="BP25" i="1"/>
  <c r="BO25" i="1"/>
  <c r="BN25" i="1"/>
  <c r="CE25" i="1" s="1"/>
  <c r="BM25" i="1"/>
  <c r="BS24" i="1"/>
  <c r="BQ24" i="1"/>
  <c r="BP24" i="1"/>
  <c r="BO24" i="1"/>
  <c r="BN24" i="1"/>
  <c r="CE24" i="1" s="1"/>
  <c r="CF24" i="1" s="1"/>
  <c r="CJ24" i="1" s="1"/>
  <c r="CK24" i="1" s="1"/>
  <c r="BM24" i="1"/>
  <c r="BS21" i="1"/>
  <c r="BQ21" i="1"/>
  <c r="BP21" i="1"/>
  <c r="BO21" i="1"/>
  <c r="BN21" i="1"/>
  <c r="CE21" i="1" s="1"/>
  <c r="CF21" i="1" s="1"/>
  <c r="CJ21" i="1" s="1"/>
  <c r="CK21" i="1" s="1"/>
  <c r="BM21" i="1"/>
  <c r="BS17" i="1"/>
  <c r="BQ17" i="1"/>
  <c r="BP17" i="1"/>
  <c r="BO17" i="1"/>
  <c r="BN17" i="1"/>
  <c r="CE17" i="1" s="1"/>
  <c r="BM17" i="1"/>
  <c r="AT9" i="1"/>
  <c r="AZ9" i="1" s="1"/>
  <c r="AT10" i="1"/>
  <c r="AZ10" i="1" s="1"/>
  <c r="AT11" i="1"/>
  <c r="AZ11" i="1" s="1"/>
  <c r="AT12" i="1"/>
  <c r="AZ12" i="1" s="1"/>
  <c r="AT13" i="1"/>
  <c r="AZ13" i="1" s="1"/>
  <c r="AT14" i="1"/>
  <c r="AZ14" i="1" s="1"/>
  <c r="AT15" i="1"/>
  <c r="AZ15" i="1" s="1"/>
  <c r="AT16" i="1"/>
  <c r="AZ16" i="1" s="1"/>
  <c r="AT17" i="1"/>
  <c r="AZ17" i="1" s="1"/>
  <c r="AT18" i="1"/>
  <c r="AZ18" i="1" s="1"/>
  <c r="AT19" i="1"/>
  <c r="AZ19" i="1" s="1"/>
  <c r="AT20" i="1"/>
  <c r="AZ20" i="1" s="1"/>
  <c r="AT21" i="1"/>
  <c r="AZ21" i="1" s="1"/>
  <c r="AT22" i="1"/>
  <c r="AZ22" i="1" s="1"/>
  <c r="AT23" i="1"/>
  <c r="AZ23" i="1" s="1"/>
  <c r="AT24" i="1"/>
  <c r="AZ24" i="1" s="1"/>
  <c r="AT25" i="1"/>
  <c r="AZ25" i="1" s="1"/>
  <c r="AT26" i="1"/>
  <c r="AZ26" i="1" s="1"/>
  <c r="AT27" i="1"/>
  <c r="AZ27" i="1" s="1"/>
  <c r="AT28" i="1"/>
  <c r="AZ28" i="1" s="1"/>
  <c r="AT29" i="1"/>
  <c r="AZ29" i="1" s="1"/>
  <c r="AT30" i="1"/>
  <c r="AZ30" i="1" s="1"/>
  <c r="AT31" i="1"/>
  <c r="AZ31" i="1" s="1"/>
  <c r="AT32" i="1"/>
  <c r="AZ32" i="1" s="1"/>
  <c r="AT33" i="1"/>
  <c r="AZ33" i="1" s="1"/>
  <c r="AT34" i="1"/>
  <c r="AZ34" i="1" s="1"/>
  <c r="AT35" i="1"/>
  <c r="AZ35" i="1" s="1"/>
  <c r="AT36" i="1"/>
  <c r="AZ36" i="1" s="1"/>
  <c r="AT37" i="1"/>
  <c r="AZ37" i="1" s="1"/>
  <c r="AT38" i="1"/>
  <c r="AZ38" i="1" s="1"/>
  <c r="AT39" i="1"/>
  <c r="AZ39" i="1" s="1"/>
  <c r="AT40" i="1"/>
  <c r="AZ40" i="1" s="1"/>
  <c r="AT41" i="1"/>
  <c r="AZ41" i="1" s="1"/>
  <c r="AT42" i="1"/>
  <c r="AZ42" i="1" s="1"/>
  <c r="AT43" i="1"/>
  <c r="AZ43" i="1" s="1"/>
  <c r="AT44" i="1"/>
  <c r="AZ44" i="1" s="1"/>
  <c r="AT45" i="1"/>
  <c r="AZ45" i="1" s="1"/>
  <c r="AT46" i="1"/>
  <c r="AZ46" i="1" s="1"/>
  <c r="AT47" i="1"/>
  <c r="AZ47" i="1" s="1"/>
  <c r="AT48" i="1"/>
  <c r="AZ48" i="1" s="1"/>
  <c r="AT49" i="1"/>
  <c r="AZ49" i="1" s="1"/>
  <c r="AT50" i="1"/>
  <c r="AZ50" i="1" s="1"/>
  <c r="AT51" i="1"/>
  <c r="AZ51" i="1" s="1"/>
  <c r="AT52" i="1"/>
  <c r="AZ52" i="1" s="1"/>
  <c r="AT53" i="1"/>
  <c r="AZ53" i="1" s="1"/>
  <c r="AT54" i="1"/>
  <c r="AZ54" i="1" s="1"/>
  <c r="AT55" i="1"/>
  <c r="AZ55" i="1" s="1"/>
  <c r="AT56" i="1"/>
  <c r="AZ56" i="1" s="1"/>
  <c r="AT57" i="1"/>
  <c r="AZ57" i="1" s="1"/>
  <c r="AT58" i="1"/>
  <c r="AZ58" i="1" s="1"/>
  <c r="AT59" i="1"/>
  <c r="AZ59" i="1" s="1"/>
  <c r="AT60" i="1"/>
  <c r="AZ60" i="1" s="1"/>
  <c r="AT61" i="1"/>
  <c r="AZ61" i="1" s="1"/>
  <c r="AT62" i="1"/>
  <c r="AZ62" i="1" s="1"/>
  <c r="AT63" i="1"/>
  <c r="AZ63" i="1" s="1"/>
  <c r="AT64" i="1"/>
  <c r="AZ64" i="1" s="1"/>
  <c r="AT65" i="1"/>
  <c r="AZ65" i="1" s="1"/>
  <c r="AT66" i="1"/>
  <c r="AZ66" i="1" s="1"/>
  <c r="AT67" i="1"/>
  <c r="AZ67" i="1" s="1"/>
  <c r="AT68" i="1"/>
  <c r="AZ68" i="1" s="1"/>
  <c r="AT69" i="1"/>
  <c r="AZ69" i="1" s="1"/>
  <c r="AT70" i="1"/>
  <c r="AZ70" i="1" s="1"/>
  <c r="AT71" i="1"/>
  <c r="AZ71" i="1" s="1"/>
  <c r="AT72" i="1"/>
  <c r="AZ72" i="1" s="1"/>
  <c r="AT73" i="1"/>
  <c r="AZ73" i="1" s="1"/>
  <c r="AT74" i="1"/>
  <c r="AZ74" i="1" s="1"/>
  <c r="AT75" i="1"/>
  <c r="AZ75" i="1" s="1"/>
  <c r="AT76" i="1"/>
  <c r="AZ76" i="1" s="1"/>
  <c r="AT77" i="1"/>
  <c r="AZ77" i="1" s="1"/>
  <c r="AT78" i="1"/>
  <c r="AZ78" i="1" s="1"/>
  <c r="AT79" i="1"/>
  <c r="AZ79" i="1" s="1"/>
  <c r="AT80" i="1"/>
  <c r="AZ80" i="1" s="1"/>
  <c r="AT81" i="1"/>
  <c r="AZ81" i="1" s="1"/>
  <c r="AT82" i="1"/>
  <c r="AZ82" i="1" s="1"/>
  <c r="AT83" i="1"/>
  <c r="AZ83" i="1" s="1"/>
  <c r="AT84" i="1"/>
  <c r="AZ84" i="1" s="1"/>
  <c r="AT85" i="1"/>
  <c r="AZ85" i="1" s="1"/>
  <c r="AT86" i="1"/>
  <c r="AZ86" i="1" s="1"/>
  <c r="AT87" i="1"/>
  <c r="AZ87" i="1" s="1"/>
  <c r="AT88" i="1"/>
  <c r="AZ88" i="1" s="1"/>
  <c r="AT89" i="1"/>
  <c r="AZ89" i="1" s="1"/>
  <c r="AT90" i="1"/>
  <c r="AZ90" i="1" s="1"/>
  <c r="AT91" i="1"/>
  <c r="AZ91" i="1" s="1"/>
  <c r="AT92" i="1"/>
  <c r="AZ92" i="1" s="1"/>
  <c r="AT93" i="1"/>
  <c r="AZ93" i="1" s="1"/>
  <c r="AT94" i="1"/>
  <c r="AZ94" i="1" s="1"/>
  <c r="AT95" i="1"/>
  <c r="AZ95" i="1" s="1"/>
  <c r="AT96" i="1"/>
  <c r="AZ96" i="1" s="1"/>
  <c r="AT8" i="1"/>
  <c r="AZ8" i="1" s="1"/>
  <c r="BJ78" i="1" l="1"/>
  <c r="BL78" i="1" s="1"/>
  <c r="CC78" i="1" s="1"/>
  <c r="CG78" i="1" s="1"/>
  <c r="CI78" i="1" s="1"/>
  <c r="CJ78" i="1" s="1"/>
  <c r="CK78" i="1" s="1"/>
  <c r="BJ93" i="1"/>
  <c r="BL93" i="1" s="1"/>
  <c r="CC93" i="1" s="1"/>
  <c r="CG93" i="1" s="1"/>
  <c r="CI93" i="1" s="1"/>
  <c r="CJ93" i="1" s="1"/>
  <c r="CK93" i="1" s="1"/>
  <c r="BJ85" i="1"/>
  <c r="BL85" i="1" s="1"/>
  <c r="CC85" i="1" s="1"/>
  <c r="CG85" i="1" s="1"/>
  <c r="CI85" i="1" s="1"/>
  <c r="CJ85" i="1" s="1"/>
  <c r="CK85" i="1" s="1"/>
  <c r="BJ77" i="1"/>
  <c r="BL77" i="1" s="1"/>
  <c r="CC77" i="1" s="1"/>
  <c r="CG77" i="1" s="1"/>
  <c r="CI77" i="1" s="1"/>
  <c r="CJ77" i="1" s="1"/>
  <c r="CK77" i="1" s="1"/>
  <c r="BJ69" i="1"/>
  <c r="BL69" i="1" s="1"/>
  <c r="CC69" i="1" s="1"/>
  <c r="CG69" i="1" s="1"/>
  <c r="CI69" i="1" s="1"/>
  <c r="CJ69" i="1" s="1"/>
  <c r="CK69" i="1" s="1"/>
  <c r="BJ45" i="1"/>
  <c r="BL45" i="1" s="1"/>
  <c r="CC45" i="1" s="1"/>
  <c r="CG45" i="1" s="1"/>
  <c r="CI45" i="1" s="1"/>
  <c r="CJ45" i="1" s="1"/>
  <c r="CK45" i="1" s="1"/>
  <c r="BJ29" i="1"/>
  <c r="BL29" i="1" s="1"/>
  <c r="BJ62" i="1"/>
  <c r="BL62" i="1" s="1"/>
  <c r="CC62" i="1" s="1"/>
  <c r="CG62" i="1" s="1"/>
  <c r="CI62" i="1" s="1"/>
  <c r="CJ62" i="1" s="1"/>
  <c r="CK62" i="1" s="1"/>
  <c r="BJ22" i="1"/>
  <c r="BL22" i="1" s="1"/>
  <c r="CC22" i="1" s="1"/>
  <c r="CG22" i="1" s="1"/>
  <c r="CI22" i="1" s="1"/>
  <c r="CJ22" i="1" s="1"/>
  <c r="CK22" i="1" s="1"/>
  <c r="BJ92" i="1"/>
  <c r="BL92" i="1" s="1"/>
  <c r="CC92" i="1" s="1"/>
  <c r="CG92" i="1" s="1"/>
  <c r="CI92" i="1" s="1"/>
  <c r="CJ92" i="1" s="1"/>
  <c r="CK92" i="1" s="1"/>
  <c r="BJ76" i="1"/>
  <c r="BL76" i="1" s="1"/>
  <c r="CC76" i="1" s="1"/>
  <c r="CG76" i="1" s="1"/>
  <c r="CI76" i="1" s="1"/>
  <c r="CJ76" i="1" s="1"/>
  <c r="CK76" i="1" s="1"/>
  <c r="BJ68" i="1"/>
  <c r="BL68" i="1" s="1"/>
  <c r="CC68" i="1" s="1"/>
  <c r="CG68" i="1" s="1"/>
  <c r="CI68" i="1" s="1"/>
  <c r="CJ68" i="1" s="1"/>
  <c r="CK68" i="1" s="1"/>
  <c r="BJ60" i="1"/>
  <c r="BL60" i="1" s="1"/>
  <c r="CC60" i="1" s="1"/>
  <c r="CG60" i="1" s="1"/>
  <c r="CI60" i="1" s="1"/>
  <c r="CJ60" i="1" s="1"/>
  <c r="CK60" i="1" s="1"/>
  <c r="BJ52" i="1"/>
  <c r="BL52" i="1" s="1"/>
  <c r="CC52" i="1" s="1"/>
  <c r="CG52" i="1" s="1"/>
  <c r="CI52" i="1" s="1"/>
  <c r="CJ52" i="1" s="1"/>
  <c r="CK52" i="1" s="1"/>
  <c r="BJ36" i="1"/>
  <c r="BL36" i="1" s="1"/>
  <c r="CC36" i="1" s="1"/>
  <c r="CG36" i="1" s="1"/>
  <c r="CI36" i="1" s="1"/>
  <c r="CJ36" i="1" s="1"/>
  <c r="CK36" i="1" s="1"/>
  <c r="BJ28" i="1"/>
  <c r="BL28" i="1" s="1"/>
  <c r="BJ20" i="1"/>
  <c r="BL20" i="1" s="1"/>
  <c r="CC20" i="1" s="1"/>
  <c r="CG20" i="1" s="1"/>
  <c r="CI20" i="1" s="1"/>
  <c r="CJ20" i="1" s="1"/>
  <c r="CK20" i="1" s="1"/>
  <c r="BJ12" i="1"/>
  <c r="BL12" i="1" s="1"/>
  <c r="CC12" i="1" s="1"/>
  <c r="CG12" i="1" s="1"/>
  <c r="CI12" i="1" s="1"/>
  <c r="CJ12" i="1" s="1"/>
  <c r="CK12" i="1" s="1"/>
  <c r="BJ94" i="1"/>
  <c r="BL94" i="1" s="1"/>
  <c r="CC94" i="1" s="1"/>
  <c r="CG94" i="1" s="1"/>
  <c r="CI94" i="1" s="1"/>
  <c r="CJ94" i="1" s="1"/>
  <c r="CK94" i="1" s="1"/>
  <c r="BJ91" i="1"/>
  <c r="BL91" i="1" s="1"/>
  <c r="CC91" i="1" s="1"/>
  <c r="CG91" i="1" s="1"/>
  <c r="CI91" i="1" s="1"/>
  <c r="CJ91" i="1" s="1"/>
  <c r="CK91" i="1" s="1"/>
  <c r="BJ83" i="1"/>
  <c r="BL83" i="1" s="1"/>
  <c r="CC83" i="1" s="1"/>
  <c r="CG83" i="1" s="1"/>
  <c r="CI83" i="1" s="1"/>
  <c r="CJ83" i="1" s="1"/>
  <c r="CK83" i="1" s="1"/>
  <c r="BJ75" i="1"/>
  <c r="BL75" i="1" s="1"/>
  <c r="CC75" i="1" s="1"/>
  <c r="CG75" i="1" s="1"/>
  <c r="CI75" i="1" s="1"/>
  <c r="CJ75" i="1" s="1"/>
  <c r="CK75" i="1" s="1"/>
  <c r="BJ67" i="1"/>
  <c r="BL67" i="1" s="1"/>
  <c r="CC67" i="1" s="1"/>
  <c r="CG67" i="1" s="1"/>
  <c r="CI67" i="1" s="1"/>
  <c r="CJ67" i="1" s="1"/>
  <c r="CK67" i="1" s="1"/>
  <c r="BJ59" i="1"/>
  <c r="BL59" i="1" s="1"/>
  <c r="CC59" i="1" s="1"/>
  <c r="CG59" i="1" s="1"/>
  <c r="CI59" i="1" s="1"/>
  <c r="CJ59" i="1" s="1"/>
  <c r="CK59" i="1" s="1"/>
  <c r="BJ43" i="1"/>
  <c r="BL43" i="1" s="1"/>
  <c r="CC43" i="1" s="1"/>
  <c r="CG43" i="1" s="1"/>
  <c r="CI43" i="1" s="1"/>
  <c r="CJ43" i="1" s="1"/>
  <c r="CK43" i="1" s="1"/>
  <c r="BJ35" i="1"/>
  <c r="BL35" i="1" s="1"/>
  <c r="CC35" i="1" s="1"/>
  <c r="CG35" i="1" s="1"/>
  <c r="CI35" i="1" s="1"/>
  <c r="CJ35" i="1" s="1"/>
  <c r="CK35" i="1" s="1"/>
  <c r="BJ27" i="1"/>
  <c r="BL27" i="1" s="1"/>
  <c r="CC27" i="1" s="1"/>
  <c r="CG27" i="1" s="1"/>
  <c r="CI27" i="1" s="1"/>
  <c r="CJ27" i="1" s="1"/>
  <c r="CK27" i="1" s="1"/>
  <c r="BJ19" i="1"/>
  <c r="BL19" i="1" s="1"/>
  <c r="CC19" i="1" s="1"/>
  <c r="CG19" i="1" s="1"/>
  <c r="CI19" i="1" s="1"/>
  <c r="CJ19" i="1" s="1"/>
  <c r="CK19" i="1" s="1"/>
  <c r="BJ54" i="1"/>
  <c r="BL54" i="1" s="1"/>
  <c r="CC54" i="1" s="1"/>
  <c r="CG54" i="1" s="1"/>
  <c r="CI54" i="1" s="1"/>
  <c r="CJ54" i="1" s="1"/>
  <c r="CK54" i="1" s="1"/>
  <c r="BJ14" i="1"/>
  <c r="BL14" i="1" s="1"/>
  <c r="CC14" i="1" s="1"/>
  <c r="CG14" i="1" s="1"/>
  <c r="CI14" i="1" s="1"/>
  <c r="CJ14" i="1" s="1"/>
  <c r="CK14" i="1" s="1"/>
  <c r="BJ82" i="1"/>
  <c r="BL82" i="1" s="1"/>
  <c r="CC82" i="1" s="1"/>
  <c r="CG82" i="1" s="1"/>
  <c r="CI82" i="1" s="1"/>
  <c r="CJ82" i="1" s="1"/>
  <c r="CK82" i="1" s="1"/>
  <c r="BJ74" i="1"/>
  <c r="BL74" i="1" s="1"/>
  <c r="CC74" i="1" s="1"/>
  <c r="CG74" i="1" s="1"/>
  <c r="CI74" i="1" s="1"/>
  <c r="CJ74" i="1" s="1"/>
  <c r="CK74" i="1" s="1"/>
  <c r="BJ66" i="1"/>
  <c r="BL66" i="1" s="1"/>
  <c r="CC66" i="1" s="1"/>
  <c r="CG66" i="1" s="1"/>
  <c r="CI66" i="1" s="1"/>
  <c r="CJ66" i="1" s="1"/>
  <c r="CK66" i="1" s="1"/>
  <c r="BJ42" i="1"/>
  <c r="BL42" i="1" s="1"/>
  <c r="CC42" i="1" s="1"/>
  <c r="CG42" i="1" s="1"/>
  <c r="CI42" i="1" s="1"/>
  <c r="CJ42" i="1" s="1"/>
  <c r="CK42" i="1" s="1"/>
  <c r="BJ34" i="1"/>
  <c r="BL34" i="1" s="1"/>
  <c r="BJ26" i="1"/>
  <c r="BL26" i="1" s="1"/>
  <c r="CC26" i="1" s="1"/>
  <c r="CG26" i="1" s="1"/>
  <c r="CI26" i="1" s="1"/>
  <c r="CJ26" i="1" s="1"/>
  <c r="CK26" i="1" s="1"/>
  <c r="BJ18" i="1"/>
  <c r="BL18" i="1" s="1"/>
  <c r="CC18" i="1" s="1"/>
  <c r="CG18" i="1" s="1"/>
  <c r="CI18" i="1" s="1"/>
  <c r="CJ18" i="1" s="1"/>
  <c r="CK18" i="1" s="1"/>
  <c r="BJ10" i="1"/>
  <c r="BL10" i="1" s="1"/>
  <c r="CC10" i="1" s="1"/>
  <c r="CG10" i="1" s="1"/>
  <c r="CI10" i="1" s="1"/>
  <c r="CJ10" i="1" s="1"/>
  <c r="CK10" i="1" s="1"/>
  <c r="BJ70" i="1"/>
  <c r="BL70" i="1" s="1"/>
  <c r="CC70" i="1" s="1"/>
  <c r="CG70" i="1" s="1"/>
  <c r="CI70" i="1" s="1"/>
  <c r="CJ70" i="1" s="1"/>
  <c r="CK70" i="1" s="1"/>
  <c r="BJ30" i="1"/>
  <c r="BL30" i="1" s="1"/>
  <c r="CC30" i="1" s="1"/>
  <c r="CG30" i="1" s="1"/>
  <c r="CI30" i="1" s="1"/>
  <c r="CJ30" i="1" s="1"/>
  <c r="CK30" i="1" s="1"/>
  <c r="BJ8" i="1"/>
  <c r="BL8" i="1" s="1"/>
  <c r="CC8" i="1" s="1"/>
  <c r="CG8" i="1" s="1"/>
  <c r="CI8" i="1" s="1"/>
  <c r="CJ8" i="1" s="1"/>
  <c r="CK8" i="1" s="1"/>
  <c r="BJ89" i="1"/>
  <c r="BL89" i="1" s="1"/>
  <c r="CC89" i="1" s="1"/>
  <c r="CG89" i="1" s="1"/>
  <c r="CI89" i="1" s="1"/>
  <c r="CJ89" i="1" s="1"/>
  <c r="CK89" i="1" s="1"/>
  <c r="BJ73" i="1"/>
  <c r="BL73" i="1" s="1"/>
  <c r="CC73" i="1" s="1"/>
  <c r="CG73" i="1" s="1"/>
  <c r="CI73" i="1" s="1"/>
  <c r="CJ73" i="1" s="1"/>
  <c r="CK73" i="1" s="1"/>
  <c r="BJ65" i="1"/>
  <c r="BL65" i="1" s="1"/>
  <c r="CC65" i="1" s="1"/>
  <c r="CG65" i="1" s="1"/>
  <c r="CI65" i="1" s="1"/>
  <c r="CJ65" i="1" s="1"/>
  <c r="CK65" i="1" s="1"/>
  <c r="BJ49" i="1"/>
  <c r="BL49" i="1" s="1"/>
  <c r="CC49" i="1" s="1"/>
  <c r="CG49" i="1" s="1"/>
  <c r="CI49" i="1" s="1"/>
  <c r="CJ49" i="1" s="1"/>
  <c r="CK49" i="1" s="1"/>
  <c r="BJ33" i="1"/>
  <c r="BL33" i="1" s="1"/>
  <c r="CC33" i="1" s="1"/>
  <c r="CG33" i="1" s="1"/>
  <c r="CI33" i="1" s="1"/>
  <c r="CJ33" i="1" s="1"/>
  <c r="CK33" i="1" s="1"/>
  <c r="BJ25" i="1"/>
  <c r="BL25" i="1" s="1"/>
  <c r="BJ17" i="1"/>
  <c r="BL17" i="1" s="1"/>
  <c r="BJ9" i="1"/>
  <c r="BL9" i="1" s="1"/>
  <c r="CC9" i="1" s="1"/>
  <c r="CG9" i="1" s="1"/>
  <c r="CI9" i="1" s="1"/>
  <c r="CJ9" i="1" s="1"/>
  <c r="CK9" i="1" s="1"/>
  <c r="BJ46" i="1"/>
  <c r="BL46" i="1" s="1"/>
  <c r="CC46" i="1" s="1"/>
  <c r="CG46" i="1" s="1"/>
  <c r="CI46" i="1" s="1"/>
  <c r="CJ46" i="1" s="1"/>
  <c r="CK46" i="1" s="1"/>
  <c r="BJ96" i="1"/>
  <c r="BL96" i="1" s="1"/>
  <c r="CC96" i="1" s="1"/>
  <c r="CG96" i="1" s="1"/>
  <c r="CI96" i="1" s="1"/>
  <c r="CJ96" i="1" s="1"/>
  <c r="CK96" i="1" s="1"/>
  <c r="BJ88" i="1"/>
  <c r="BL88" i="1" s="1"/>
  <c r="CC88" i="1" s="1"/>
  <c r="CG88" i="1" s="1"/>
  <c r="CI88" i="1" s="1"/>
  <c r="CJ88" i="1" s="1"/>
  <c r="CK88" i="1" s="1"/>
  <c r="BJ80" i="1"/>
  <c r="BL80" i="1" s="1"/>
  <c r="CC80" i="1" s="1"/>
  <c r="CG80" i="1" s="1"/>
  <c r="CI80" i="1" s="1"/>
  <c r="CJ80" i="1" s="1"/>
  <c r="CK80" i="1" s="1"/>
  <c r="BJ72" i="1"/>
  <c r="BL72" i="1" s="1"/>
  <c r="CC72" i="1" s="1"/>
  <c r="CG72" i="1" s="1"/>
  <c r="CI72" i="1" s="1"/>
  <c r="CJ72" i="1" s="1"/>
  <c r="CK72" i="1" s="1"/>
  <c r="BJ64" i="1"/>
  <c r="BL64" i="1" s="1"/>
  <c r="CC64" i="1" s="1"/>
  <c r="CG64" i="1" s="1"/>
  <c r="CI64" i="1" s="1"/>
  <c r="CJ64" i="1" s="1"/>
  <c r="CK64" i="1" s="1"/>
  <c r="BJ56" i="1"/>
  <c r="BL56" i="1" s="1"/>
  <c r="CC56" i="1" s="1"/>
  <c r="CG56" i="1" s="1"/>
  <c r="CI56" i="1" s="1"/>
  <c r="CJ56" i="1" s="1"/>
  <c r="CK56" i="1" s="1"/>
  <c r="BJ40" i="1"/>
  <c r="BL40" i="1" s="1"/>
  <c r="BJ16" i="1"/>
  <c r="BL16" i="1" s="1"/>
  <c r="CC16" i="1" s="1"/>
  <c r="CG16" i="1" s="1"/>
  <c r="CI16" i="1" s="1"/>
  <c r="CJ16" i="1" s="1"/>
  <c r="CK16" i="1" s="1"/>
  <c r="BJ38" i="1"/>
  <c r="BL38" i="1" s="1"/>
  <c r="CC38" i="1" s="1"/>
  <c r="CG38" i="1" s="1"/>
  <c r="CI38" i="1" s="1"/>
  <c r="CJ38" i="1" s="1"/>
  <c r="CK38" i="1" s="1"/>
  <c r="BJ95" i="1"/>
  <c r="BL95" i="1" s="1"/>
  <c r="CC95" i="1" s="1"/>
  <c r="CG95" i="1" s="1"/>
  <c r="CI95" i="1" s="1"/>
  <c r="CJ95" i="1" s="1"/>
  <c r="CK95" i="1" s="1"/>
  <c r="BJ79" i="1"/>
  <c r="BL79" i="1" s="1"/>
  <c r="CC79" i="1" s="1"/>
  <c r="CG79" i="1" s="1"/>
  <c r="CI79" i="1" s="1"/>
  <c r="CJ79" i="1" s="1"/>
  <c r="CK79" i="1" s="1"/>
  <c r="BJ71" i="1"/>
  <c r="BL71" i="1" s="1"/>
  <c r="CC71" i="1" s="1"/>
  <c r="CG71" i="1" s="1"/>
  <c r="CI71" i="1" s="1"/>
  <c r="CJ71" i="1" s="1"/>
  <c r="CK71" i="1" s="1"/>
  <c r="BJ63" i="1"/>
  <c r="BL63" i="1" s="1"/>
  <c r="CC63" i="1" s="1"/>
  <c r="CG63" i="1" s="1"/>
  <c r="CI63" i="1" s="1"/>
  <c r="CJ63" i="1" s="1"/>
  <c r="CK63" i="1" s="1"/>
  <c r="BJ55" i="1"/>
  <c r="BL55" i="1" s="1"/>
  <c r="CC55" i="1" s="1"/>
  <c r="CG55" i="1" s="1"/>
  <c r="CI55" i="1" s="1"/>
  <c r="CJ55" i="1" s="1"/>
  <c r="CK55" i="1" s="1"/>
  <c r="BJ47" i="1"/>
  <c r="BL47" i="1" s="1"/>
  <c r="CC47" i="1" s="1"/>
  <c r="CG47" i="1" s="1"/>
  <c r="CI47" i="1" s="1"/>
  <c r="CJ47" i="1" s="1"/>
  <c r="CK47" i="1" s="1"/>
  <c r="BJ39" i="1"/>
  <c r="BL39" i="1" s="1"/>
  <c r="BJ31" i="1"/>
  <c r="BL31" i="1" s="1"/>
  <c r="CC31" i="1" s="1"/>
  <c r="CG31" i="1" s="1"/>
  <c r="CI31" i="1" s="1"/>
  <c r="CJ31" i="1" s="1"/>
  <c r="CK31" i="1" s="1"/>
  <c r="BJ23" i="1"/>
  <c r="BL23" i="1" s="1"/>
  <c r="CC23" i="1" s="1"/>
  <c r="CG23" i="1" s="1"/>
  <c r="CI23" i="1" s="1"/>
  <c r="CJ23" i="1" s="1"/>
  <c r="CK23" i="1" s="1"/>
  <c r="BJ15" i="1"/>
  <c r="BL15" i="1" s="1"/>
  <c r="CC15" i="1" s="1"/>
  <c r="CG15" i="1" s="1"/>
  <c r="CI15" i="1" s="1"/>
  <c r="CJ15" i="1" s="1"/>
  <c r="CK15" i="1" s="1"/>
  <c r="CC17" i="1" l="1"/>
  <c r="BT17" i="1"/>
  <c r="CC28" i="1"/>
  <c r="BT28" i="1"/>
  <c r="CC39" i="1"/>
  <c r="BT39" i="1"/>
  <c r="CC25" i="1"/>
  <c r="BT25" i="1"/>
  <c r="CC29" i="1"/>
  <c r="BT29" i="1"/>
  <c r="CC40" i="1"/>
  <c r="BT40" i="1"/>
  <c r="CC34" i="1"/>
  <c r="BT34" i="1"/>
  <c r="CD25" i="1" l="1"/>
  <c r="CF25" i="1" s="1"/>
  <c r="BU25" i="1"/>
  <c r="BV25" i="1" s="1"/>
  <c r="CD34" i="1"/>
  <c r="CF34" i="1" s="1"/>
  <c r="BU34" i="1"/>
  <c r="BV34" i="1" s="1"/>
  <c r="CG34" i="1"/>
  <c r="CI34" i="1" s="1"/>
  <c r="CJ34" i="1" s="1"/>
  <c r="CK34" i="1" s="1"/>
  <c r="CD40" i="1"/>
  <c r="CF40" i="1" s="1"/>
  <c r="BU40" i="1"/>
  <c r="BV40" i="1" s="1"/>
  <c r="CG40" i="1"/>
  <c r="CI40" i="1" s="1"/>
  <c r="CJ40" i="1" s="1"/>
  <c r="CK40" i="1" s="1"/>
  <c r="CD17" i="1"/>
  <c r="CF17" i="1" s="1"/>
  <c r="BU17" i="1"/>
  <c r="BV17" i="1" s="1"/>
  <c r="CD39" i="1"/>
  <c r="CF39" i="1" s="1"/>
  <c r="BU39" i="1"/>
  <c r="BV39" i="1" s="1"/>
  <c r="CG39" i="1"/>
  <c r="CI39" i="1" s="1"/>
  <c r="CJ39" i="1" s="1"/>
  <c r="CK39" i="1" s="1"/>
  <c r="CD28" i="1"/>
  <c r="CF28" i="1" s="1"/>
  <c r="BU28" i="1"/>
  <c r="BV28" i="1" s="1"/>
  <c r="CD29" i="1"/>
  <c r="CF29" i="1" s="1"/>
  <c r="BU29" i="1"/>
  <c r="BV29" i="1" s="1"/>
  <c r="CG17" i="1" l="1"/>
  <c r="CI17" i="1" s="1"/>
  <c r="CJ17" i="1" s="1"/>
  <c r="CK17" i="1" s="1"/>
  <c r="CG29" i="1"/>
  <c r="CI29" i="1" s="1"/>
  <c r="CJ29" i="1" s="1"/>
  <c r="CK29" i="1" s="1"/>
  <c r="CG25" i="1"/>
  <c r="CI25" i="1" s="1"/>
  <c r="CJ25" i="1" s="1"/>
  <c r="CK25" i="1" s="1"/>
  <c r="CG28" i="1"/>
  <c r="CI28" i="1" s="1"/>
  <c r="CJ28" i="1" s="1"/>
  <c r="CK28" i="1" s="1"/>
</calcChain>
</file>

<file path=xl/sharedStrings.xml><?xml version="1.0" encoding="utf-8"?>
<sst xmlns="http://schemas.openxmlformats.org/spreadsheetml/2006/main" count="2565" uniqueCount="488">
  <si>
    <t>Year</t>
  </si>
  <si>
    <t>Month</t>
  </si>
  <si>
    <t>Basic Details</t>
  </si>
  <si>
    <t>Vendor Details</t>
  </si>
  <si>
    <t>Sub NOP ID</t>
  </si>
  <si>
    <t>Sub Nature of Payment</t>
  </si>
  <si>
    <t>Vendor Code</t>
  </si>
  <si>
    <t>Vendor Name</t>
  </si>
  <si>
    <t>Vendor PAN</t>
  </si>
  <si>
    <t>Final TDS Section</t>
  </si>
  <si>
    <t>Posting Date</t>
  </si>
  <si>
    <t>Document Number</t>
  </si>
  <si>
    <t>Document Date</t>
  </si>
  <si>
    <t>Original Document Number</t>
  </si>
  <si>
    <t>Original Document Date</t>
  </si>
  <si>
    <t>Line Number</t>
  </si>
  <si>
    <t>Document Type</t>
  </si>
  <si>
    <t>PO Number</t>
  </si>
  <si>
    <t>PO Description</t>
  </si>
  <si>
    <t>Tax Base Amount</t>
  </si>
  <si>
    <t>Inv/Adv/Prov Description</t>
  </si>
  <si>
    <t>GL Code</t>
  </si>
  <si>
    <t>GL Description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</si>
  <si>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</si>
  <si>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</si>
  <si>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</si>
  <si>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</si>
  <si>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</si>
  <si>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</si>
  <si>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</si>
  <si>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</si>
  <si>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Discount</t>
  </si>
  <si>
    <t>Invoice Value</t>
  </si>
  <si>
    <t>PO Line Number</t>
  </si>
  <si>
    <t>PO Date</t>
  </si>
  <si>
    <t>Financial Year</t>
  </si>
  <si>
    <t>Batch ID</t>
  </si>
  <si>
    <t>Source File Name</t>
  </si>
  <si>
    <t>Final Sub NOP ID</t>
  </si>
  <si>
    <t>Final Sub Nature of Payment</t>
  </si>
  <si>
    <t>Vendor GSTIN</t>
  </si>
  <si>
    <t>Transaction Details</t>
  </si>
  <si>
    <t>Supply Type</t>
  </si>
  <si>
    <t>Special G/L Indicator</t>
  </si>
  <si>
    <t>Payment Date</t>
  </si>
  <si>
    <t>HSN SAC Code</t>
  </si>
  <si>
    <t>HSN SAC Description</t>
  </si>
  <si>
    <t>Debit(S)/Credit(H) Indicator</t>
  </si>
  <si>
    <t>TDS Section</t>
  </si>
  <si>
    <t>TDS Rate</t>
  </si>
  <si>
    <t>TDS Amount</t>
  </si>
  <si>
    <t>Vendor TDS Section Code</t>
  </si>
  <si>
    <t>Challan Paid Flag</t>
  </si>
  <si>
    <t>Challan Processing Date</t>
  </si>
  <si>
    <t>Advance Link Indicator</t>
  </si>
  <si>
    <t>Provision Link Indicator</t>
  </si>
  <si>
    <t>Credit Note Link Indicator</t>
  </si>
  <si>
    <t>MIGO Number</t>
  </si>
  <si>
    <t>MIRO Number</t>
  </si>
  <si>
    <t>Business Place</t>
  </si>
  <si>
    <t>Business Area</t>
  </si>
  <si>
    <t>Plant</t>
  </si>
  <si>
    <t>Profit Center</t>
  </si>
  <si>
    <t>Cost Center</t>
  </si>
  <si>
    <t>POS</t>
  </si>
  <si>
    <t>User Name</t>
  </si>
  <si>
    <t>Invoice UDF 1</t>
  </si>
  <si>
    <t>Invoice UDF 2</t>
  </si>
  <si>
    <t>Invoice UDF 3</t>
  </si>
  <si>
    <t>Invoice UDF 4</t>
  </si>
  <si>
    <t>Invoice UDF 5</t>
  </si>
  <si>
    <t>Advance UDF 1</t>
  </si>
  <si>
    <t>Advance UDF 2</t>
  </si>
  <si>
    <t>Advance UDF 3</t>
  </si>
  <si>
    <t>Advance UDF 4</t>
  </si>
  <si>
    <t>Advance UDF 5</t>
  </si>
  <si>
    <t>Provision UDF 1</t>
  </si>
  <si>
    <t>Provision UDF 2</t>
  </si>
  <si>
    <t>Provision UDF 3</t>
  </si>
  <si>
    <t>Provision UDF 4</t>
  </si>
  <si>
    <t>Provision UDF 5</t>
  </si>
  <si>
    <t>Vendor PAN Category</t>
  </si>
  <si>
    <t>PAN Validation Status</t>
  </si>
  <si>
    <t>Specified Person Status</t>
  </si>
  <si>
    <t>Final TDS Details</t>
  </si>
  <si>
    <t>Other Details</t>
  </si>
  <si>
    <t>Per Transaction Threshold</t>
  </si>
  <si>
    <t>Client Position Report</t>
  </si>
  <si>
    <t>Is Mismatch</t>
  </si>
  <si>
    <t>Client Response</t>
  </si>
  <si>
    <t>Client Response: TDS Section</t>
  </si>
  <si>
    <t>Client Response: Sub NOP ID</t>
  </si>
  <si>
    <t>Client Response: Sub Nature of Payment</t>
  </si>
  <si>
    <t>Client Response: Reason</t>
  </si>
  <si>
    <t>System Determined TDS Section</t>
  </si>
  <si>
    <t>Cancellation Adjustment</t>
  </si>
  <si>
    <t>Reversal Adjustment</t>
  </si>
  <si>
    <t>Credit Note Adjustment</t>
  </si>
  <si>
    <t>Provision Adjustment</t>
  </si>
  <si>
    <t>Advance Adjustment</t>
  </si>
  <si>
    <t>Taxable Amount after Adjustment</t>
  </si>
  <si>
    <t>Adjustment Document Number</t>
  </si>
  <si>
    <t>Book Adjustment Details</t>
  </si>
  <si>
    <t>Annual Threshold</t>
  </si>
  <si>
    <t>Threshold Type</t>
  </si>
  <si>
    <t>Available Threshold Amount</t>
  </si>
  <si>
    <t>Threshold Consumed</t>
  </si>
  <si>
    <t>Threshold Consumed (Cummulative)</t>
  </si>
  <si>
    <t>Available Threshold Post Consumption</t>
  </si>
  <si>
    <t>Threshold Flag</t>
  </si>
  <si>
    <t>Taxable Amount After Threshold</t>
  </si>
  <si>
    <t>Taxable Amount on which tax was not previously deducted</t>
  </si>
  <si>
    <t>Final Taxable Amount</t>
  </si>
  <si>
    <t>Threshold Details</t>
  </si>
  <si>
    <t>LDC Details</t>
  </si>
  <si>
    <t>Certificate Number</t>
  </si>
  <si>
    <t>Certificate Date</t>
  </si>
  <si>
    <t>Valid From</t>
  </si>
  <si>
    <t>Certificate Rate</t>
  </si>
  <si>
    <t>Valid Till (as per Certificate)</t>
  </si>
  <si>
    <t>Valid Till (Cancellation Date)</t>
  </si>
  <si>
    <t>LDC Amount</t>
  </si>
  <si>
    <t>Rate under Section 206AA</t>
  </si>
  <si>
    <t>Rate under Section 206AB</t>
  </si>
  <si>
    <t>Standard Rate</t>
  </si>
  <si>
    <t>Total TDS</t>
  </si>
  <si>
    <t>TDS Rounded Off</t>
  </si>
  <si>
    <t>LDC Consumed</t>
  </si>
  <si>
    <t>LDC Consumed (Cummulative)</t>
  </si>
  <si>
    <t>LDC Remaining Amount</t>
  </si>
  <si>
    <t>LDC Taxable Amount</t>
  </si>
  <si>
    <t>LDC TDS Rate</t>
  </si>
  <si>
    <t>LDC TDS Amount</t>
  </si>
  <si>
    <t>Non LDC Taxable Amount</t>
  </si>
  <si>
    <t>Non-LDC Applicable TDS Rate</t>
  </si>
  <si>
    <t>Non-LDC TDS Amount</t>
  </si>
  <si>
    <t>Vendor Code: TDS Section</t>
  </si>
  <si>
    <t>Vendor Code: Sub NOP ID</t>
  </si>
  <si>
    <t>Vendor Code: Sub Nature of Payment</t>
  </si>
  <si>
    <t>GL Code: TDS Section</t>
  </si>
  <si>
    <t>GL Code: Sub NOP ID</t>
  </si>
  <si>
    <t>GL Code: Sub Nature of Payment</t>
  </si>
  <si>
    <t>HSN SAC Code: TDS Section</t>
  </si>
  <si>
    <t>HSN SAC Code: Sub NOP ID</t>
  </si>
  <si>
    <t>HSN SAC Code: Sub Nature of Payment</t>
  </si>
  <si>
    <t>Invoice/Provision/Advance Description: TDS Section</t>
  </si>
  <si>
    <t>Invoice/Provision/Advance Description: Sub NOP ID</t>
  </si>
  <si>
    <t>Invoice/Provision/Advance Description: Sub Nature of Payment</t>
  </si>
  <si>
    <t>PO Description: TDS Section</t>
  </si>
  <si>
    <t>PO Description: Sub NOP ID</t>
  </si>
  <si>
    <t>PO Description: Sub Nature of Payment</t>
  </si>
  <si>
    <t>2024-25</t>
  </si>
  <si>
    <t>ADV_UPL_001</t>
  </si>
  <si>
    <t>Advances.xlsx</t>
  </si>
  <si>
    <t>INV_UPL_001</t>
  </si>
  <si>
    <t>Invoices.xlsx</t>
  </si>
  <si>
    <t>PRV_UPL_001</t>
  </si>
  <si>
    <t>Provisions.xlsx</t>
  </si>
  <si>
    <t>V0029</t>
  </si>
  <si>
    <t>Vendor 29</t>
  </si>
  <si>
    <t>AADCF1170E</t>
  </si>
  <si>
    <t>V0031</t>
  </si>
  <si>
    <t>Vendor 31</t>
  </si>
  <si>
    <t>AAACQ0935H</t>
  </si>
  <si>
    <t>V0048</t>
  </si>
  <si>
    <t>Vendor 48</t>
  </si>
  <si>
    <t>AAMCS1219C</t>
  </si>
  <si>
    <t>V0001</t>
  </si>
  <si>
    <t>Vendor 1</t>
  </si>
  <si>
    <t>AAAAI0559H</t>
  </si>
  <si>
    <t>V0006</t>
  </si>
  <si>
    <t>Vendor 6</t>
  </si>
  <si>
    <t>AAATL1944N</t>
  </si>
  <si>
    <t>V0007</t>
  </si>
  <si>
    <t>Vendor 7</t>
  </si>
  <si>
    <t>AABCI6363G</t>
  </si>
  <si>
    <t>V0030</t>
  </si>
  <si>
    <t>Vendor 30</t>
  </si>
  <si>
    <t>AAGCC2784G</t>
  </si>
  <si>
    <t>V0076</t>
  </si>
  <si>
    <t>Vendor 76</t>
  </si>
  <si>
    <t>AFZPT8800P</t>
  </si>
  <si>
    <t>V0003</t>
  </si>
  <si>
    <t>Vendor 3</t>
  </si>
  <si>
    <t>AAATP1145P</t>
  </si>
  <si>
    <t>V0087</t>
  </si>
  <si>
    <t>Vendor 87</t>
  </si>
  <si>
    <t>MIUPS4004E</t>
  </si>
  <si>
    <t>V0088</t>
  </si>
  <si>
    <t>Vendor 88</t>
  </si>
  <si>
    <t>APKPP2961A</t>
  </si>
  <si>
    <t>V0089</t>
  </si>
  <si>
    <t>Vendor 89</t>
  </si>
  <si>
    <t>AAFFL8935J</t>
  </si>
  <si>
    <t>V0098</t>
  </si>
  <si>
    <t>Vendor 98</t>
  </si>
  <si>
    <t>AABAM6757E</t>
  </si>
  <si>
    <t>V0099</t>
  </si>
  <si>
    <t>Vendor 99</t>
  </si>
  <si>
    <t>AZGPK0923M</t>
  </si>
  <si>
    <t>V0100</t>
  </si>
  <si>
    <t>Vendor 100</t>
  </si>
  <si>
    <t>AADFO9493J</t>
  </si>
  <si>
    <t>V0071</t>
  </si>
  <si>
    <t>Vendor 71</t>
  </si>
  <si>
    <t>BLPPS6948J</t>
  </si>
  <si>
    <t>V0072</t>
  </si>
  <si>
    <t>Vendor 72</t>
  </si>
  <si>
    <t>ALSPP1043P</t>
  </si>
  <si>
    <t>V0073</t>
  </si>
  <si>
    <t>Vendor 73</t>
  </si>
  <si>
    <t>AHDPG3956D</t>
  </si>
  <si>
    <t>V0074</t>
  </si>
  <si>
    <t>Vendor 74</t>
  </si>
  <si>
    <t>ACGPM7790P</t>
  </si>
  <si>
    <t>V0075</t>
  </si>
  <si>
    <t>Vendor 75</t>
  </si>
  <si>
    <t>APOPS3188J</t>
  </si>
  <si>
    <t>V0077</t>
  </si>
  <si>
    <t>Vendor 77</t>
  </si>
  <si>
    <t>CFMPD8332K</t>
  </si>
  <si>
    <t>V0079</t>
  </si>
  <si>
    <t>Vendor 79</t>
  </si>
  <si>
    <t>AFQPB6894Q</t>
  </si>
  <si>
    <t>V0080</t>
  </si>
  <si>
    <t>Vendor 80</t>
  </si>
  <si>
    <t>BCMPA7116C</t>
  </si>
  <si>
    <t>V0081</t>
  </si>
  <si>
    <t>Vendor 81</t>
  </si>
  <si>
    <t>BHQPD3192J</t>
  </si>
  <si>
    <t>V0082</t>
  </si>
  <si>
    <t>Vendor 82</t>
  </si>
  <si>
    <t>AUDPB8482E</t>
  </si>
  <si>
    <t>V0028</t>
  </si>
  <si>
    <t>Vendor 28</t>
  </si>
  <si>
    <t>AABCD6597K</t>
  </si>
  <si>
    <t>V0011</t>
  </si>
  <si>
    <t>Vendor 11</t>
  </si>
  <si>
    <t>AADCE9533C</t>
  </si>
  <si>
    <t>V0012</t>
  </si>
  <si>
    <t>Vendor 12</t>
  </si>
  <si>
    <t>AAFCA8810L</t>
  </si>
  <si>
    <t>V0013</t>
  </si>
  <si>
    <t>Vendor 13</t>
  </si>
  <si>
    <t>AAICG1223E</t>
  </si>
  <si>
    <t>V0084</t>
  </si>
  <si>
    <t>Vendor 84</t>
  </si>
  <si>
    <t>AAAAK4509K</t>
  </si>
  <si>
    <t>V0085</t>
  </si>
  <si>
    <t>Vendor 85</t>
  </si>
  <si>
    <t>AAATG1779Q</t>
  </si>
  <si>
    <t>V0086</t>
  </si>
  <si>
    <t>Vendor 86</t>
  </si>
  <si>
    <t>AAABI0496G</t>
  </si>
  <si>
    <t>Yes</t>
  </si>
  <si>
    <t>No</t>
  </si>
  <si>
    <t>Company</t>
  </si>
  <si>
    <t>Association of Persons (AOP)</t>
  </si>
  <si>
    <t>Trust</t>
  </si>
  <si>
    <t>Individual</t>
  </si>
  <si>
    <t>Firm/ Limited Liability Partnership</t>
  </si>
  <si>
    <t>Body of Individuals (BOI)</t>
  </si>
  <si>
    <t>ADV</t>
  </si>
  <si>
    <t>TAX</t>
  </si>
  <si>
    <t>REV</t>
  </si>
  <si>
    <t>CAN</t>
  </si>
  <si>
    <t>INV</t>
  </si>
  <si>
    <t>CR</t>
  </si>
  <si>
    <t>PRV</t>
  </si>
  <si>
    <t>ADVDOC1001</t>
  </si>
  <si>
    <t>Advance for machinery rent for 1st week of July</t>
  </si>
  <si>
    <t>ADVDOC1002</t>
  </si>
  <si>
    <t>Advance for Rent of July for Builkding 4 &amp; 5</t>
  </si>
  <si>
    <t>ADVDOC1003</t>
  </si>
  <si>
    <t>AMC advance payment</t>
  </si>
  <si>
    <t>ADVDOC1004</t>
  </si>
  <si>
    <t>AMC advance payment cancellation</t>
  </si>
  <si>
    <t>ADVDOC1005</t>
  </si>
  <si>
    <t>Advance for goods</t>
  </si>
  <si>
    <t>ADVDOC1006</t>
  </si>
  <si>
    <t>ADVDOC1007</t>
  </si>
  <si>
    <t>ADVDOC1008</t>
  </si>
  <si>
    <t>PO0000020173</t>
  </si>
  <si>
    <t>Wood Planks-Chestnut</t>
  </si>
  <si>
    <t>ADVDOC1009</t>
  </si>
  <si>
    <t>PO0000022812</t>
  </si>
  <si>
    <t>Wood Planks-Oak</t>
  </si>
  <si>
    <t>ADVDOC1010</t>
  </si>
  <si>
    <t>Legal Fees</t>
  </si>
  <si>
    <t>ADVDOC1011</t>
  </si>
  <si>
    <t>PO0000029764</t>
  </si>
  <si>
    <t>Wood Planks-Mahogany</t>
  </si>
  <si>
    <t>ADVDOC1012</t>
  </si>
  <si>
    <t>ADVDOC1013</t>
  </si>
  <si>
    <t>ADVDOC1014</t>
  </si>
  <si>
    <t>ADVDOC1015</t>
  </si>
  <si>
    <t>Advance for machinery rent for 2nd week of July</t>
  </si>
  <si>
    <t>ADVDOC1016</t>
  </si>
  <si>
    <t>ADVDOC1017</t>
  </si>
  <si>
    <t>ADVDOC1018</t>
  </si>
  <si>
    <t>Consulting Fees Advances</t>
  </si>
  <si>
    <t>PO0000040097</t>
  </si>
  <si>
    <t>Consulting for future growth</t>
  </si>
  <si>
    <t>ADVDOC1019</t>
  </si>
  <si>
    <t>Advance for July for Building 1</t>
  </si>
  <si>
    <t>ADVDOC1020</t>
  </si>
  <si>
    <t>Advance for machinery rent for 3rd week of July</t>
  </si>
  <si>
    <t>ADVDOC1021</t>
  </si>
  <si>
    <t>ADVDOC1022</t>
  </si>
  <si>
    <t>ADVDOC1023</t>
  </si>
  <si>
    <t>Advance for July for Building 2</t>
  </si>
  <si>
    <t>ADVDOC1024</t>
  </si>
  <si>
    <t>Advance for machinery rent for 4th week of July</t>
  </si>
  <si>
    <t>ADVDOC1025</t>
  </si>
  <si>
    <t>ADVDOC1026</t>
  </si>
  <si>
    <t>Advance for July for Building 3</t>
  </si>
  <si>
    <t>ADVDOC1027</t>
  </si>
  <si>
    <t>ADVDOC1028</t>
  </si>
  <si>
    <t>Advance for machinery rent for 5th week of July</t>
  </si>
  <si>
    <t>INVDOC1001</t>
  </si>
  <si>
    <t>New Financial Year Office Party for Finance Team</t>
  </si>
  <si>
    <t>Accommodation, food and beverage services</t>
  </si>
  <si>
    <t>GL00023832</t>
  </si>
  <si>
    <t>Catering</t>
  </si>
  <si>
    <t>INVDOC1002</t>
  </si>
  <si>
    <t>INVDOC1003</t>
  </si>
  <si>
    <t>INVDOC1004</t>
  </si>
  <si>
    <t>Doc Review</t>
  </si>
  <si>
    <t>Legal and accounting services</t>
  </si>
  <si>
    <t>GL00071228</t>
  </si>
  <si>
    <t>PO0000014272</t>
  </si>
  <si>
    <t>Lawyer Fees for case against ZZZ Limited</t>
  </si>
  <si>
    <t>Court Representation Fees</t>
  </si>
  <si>
    <t>INVDOC1005</t>
  </si>
  <si>
    <t>INVDOC1006</t>
  </si>
  <si>
    <t>Wood Planks-Teak</t>
  </si>
  <si>
    <t>WOOD SAWN OR CHIPPED LENGTHWISE, SLICED OR PEELED, WHETHER OR NOT PLANED, SANDED OR END-JOINTED, OF A THICKNESS EXCEEDING 6 MM</t>
  </si>
  <si>
    <t>GL00031497</t>
  </si>
  <si>
    <t>Wood</t>
  </si>
  <si>
    <t>PO0000026838</t>
  </si>
  <si>
    <t>INVDOC1007</t>
  </si>
  <si>
    <t>INVDOC1008</t>
  </si>
  <si>
    <t>INVDOC1009</t>
  </si>
  <si>
    <t>Oakwook Planks</t>
  </si>
  <si>
    <t>PO0000023884</t>
  </si>
  <si>
    <t>INVDOC1010</t>
  </si>
  <si>
    <t>INVDOC1011</t>
  </si>
  <si>
    <t>INVDOC1012</t>
  </si>
  <si>
    <t>INVDOC1013</t>
  </si>
  <si>
    <t>PO0000032349</t>
  </si>
  <si>
    <t>Mahogany Wood Planks</t>
  </si>
  <si>
    <t>INVDOC1014</t>
  </si>
  <si>
    <t>INVDOC1015</t>
  </si>
  <si>
    <t>INVDOC1016</t>
  </si>
  <si>
    <t>Teak Woods Planks</t>
  </si>
  <si>
    <t>PO0000036883</t>
  </si>
  <si>
    <t>CRDOC1001</t>
  </si>
  <si>
    <t>INVDOC1017</t>
  </si>
  <si>
    <t>INVDOC1018</t>
  </si>
  <si>
    <t>INVDOC1019</t>
  </si>
  <si>
    <t>PO0000040598</t>
  </si>
  <si>
    <t>CRDOC1002</t>
  </si>
  <si>
    <t>CRDOC1003</t>
  </si>
  <si>
    <t>INVDOC1020</t>
  </si>
  <si>
    <t>PO0000031095</t>
  </si>
  <si>
    <t>INVDOC1021</t>
  </si>
  <si>
    <t>CRDOC1004</t>
  </si>
  <si>
    <t>INVDOC1022</t>
  </si>
  <si>
    <t>Rent for Building 1 For the month of July</t>
  </si>
  <si>
    <t>Rental or leasing services involving own or leased non-residential property</t>
  </si>
  <si>
    <t>GL00089459</t>
  </si>
  <si>
    <t>Office Rent</t>
  </si>
  <si>
    <t>INVDOC1023</t>
  </si>
  <si>
    <t>Rent for Machinery for the month of July</t>
  </si>
  <si>
    <t>GL00075590</t>
  </si>
  <si>
    <t>Machinery Rent</t>
  </si>
  <si>
    <t>INVDOC1024</t>
  </si>
  <si>
    <t>Rent for Building 4 For the month of July</t>
  </si>
  <si>
    <t>INVDOC1025</t>
  </si>
  <si>
    <t>Rent for Building 5 For the month of July</t>
  </si>
  <si>
    <t>INVDOC1026</t>
  </si>
  <si>
    <t>Consulting charges for the month of July 2024</t>
  </si>
  <si>
    <t>GL00052550</t>
  </si>
  <si>
    <t>Consulting Fees</t>
  </si>
  <si>
    <t>INVDOC1027</t>
  </si>
  <si>
    <t>INVDOC1028</t>
  </si>
  <si>
    <t>INVDOC1029</t>
  </si>
  <si>
    <t>INVDOC1030</t>
  </si>
  <si>
    <t>INVDOC1031</t>
  </si>
  <si>
    <t>INVDOC1032</t>
  </si>
  <si>
    <t>INVDOC1033</t>
  </si>
  <si>
    <t>INVDOC1034</t>
  </si>
  <si>
    <t>PO0000043326</t>
  </si>
  <si>
    <t>Consulting Charges</t>
  </si>
  <si>
    <t>INVDOC1035</t>
  </si>
  <si>
    <t>PO0000046901</t>
  </si>
  <si>
    <t>INVDOC1036</t>
  </si>
  <si>
    <t>INVDOC1037</t>
  </si>
  <si>
    <t>PO0000047670</t>
  </si>
  <si>
    <t>INVDOC1038</t>
  </si>
  <si>
    <t>PO0000048493</t>
  </si>
  <si>
    <t>INVDOC1039</t>
  </si>
  <si>
    <t>PO0000048772</t>
  </si>
  <si>
    <t>PRVDOC1001</t>
  </si>
  <si>
    <t>Lucknow Office Rent</t>
  </si>
  <si>
    <t>PRVDOC1002</t>
  </si>
  <si>
    <t>Lucknow Office Rent wrong amount</t>
  </si>
  <si>
    <t>PRVDOC1003</t>
  </si>
  <si>
    <t>Lucknow Office Rent for July</t>
  </si>
  <si>
    <t>PO0000011635</t>
  </si>
  <si>
    <t>Noida Office Rent</t>
  </si>
  <si>
    <t>PRVDOC1004</t>
  </si>
  <si>
    <t>C&amp;M for Lucknow office</t>
  </si>
  <si>
    <t>PO0000039769</t>
  </si>
  <si>
    <t>Lucknow Office Cleaning and Maintenance</t>
  </si>
  <si>
    <t>PRVDOC1005</t>
  </si>
  <si>
    <t>C&amp;M for Lucknow office reversal for excess provision created</t>
  </si>
  <si>
    <t>PRVDOC1006</t>
  </si>
  <si>
    <t>PRVDOC1007</t>
  </si>
  <si>
    <t>PRVDOC1008</t>
  </si>
  <si>
    <t>PRVDOC1009</t>
  </si>
  <si>
    <t>PRVDOC1010</t>
  </si>
  <si>
    <t>PRVDOC1011</t>
  </si>
  <si>
    <t>PRVDOC1012</t>
  </si>
  <si>
    <t>PRVDOC1013</t>
  </si>
  <si>
    <t>PRVDOC1014</t>
  </si>
  <si>
    <t>PRVDOC1015</t>
  </si>
  <si>
    <t>PRVDOC1016</t>
  </si>
  <si>
    <t>PRVDOC1017</t>
  </si>
  <si>
    <t>194-I(a)</t>
  </si>
  <si>
    <t>4IA</t>
  </si>
  <si>
    <t>194-I(b)</t>
  </si>
  <si>
    <t>4IB</t>
  </si>
  <si>
    <t>194C</t>
  </si>
  <si>
    <t>94C</t>
  </si>
  <si>
    <t>194Q</t>
  </si>
  <si>
    <t>94Q</t>
  </si>
  <si>
    <t>194J(b)</t>
  </si>
  <si>
    <t>4JB</t>
  </si>
  <si>
    <t>ADVDOC0003</t>
  </si>
  <si>
    <t>ADVDOC0005</t>
  </si>
  <si>
    <t>ADVDOC0027</t>
  </si>
  <si>
    <t>ADVDOC0022</t>
  </si>
  <si>
    <t>INVDOC0001</t>
  </si>
  <si>
    <t>INVDOC0004</t>
  </si>
  <si>
    <t>INVDOC0007</t>
  </si>
  <si>
    <t>PRVDOC0001</t>
  </si>
  <si>
    <t>PRVDOC0004</t>
  </si>
  <si>
    <t>Payment or credit of rent for the use of any machinery or plant or equipment</t>
  </si>
  <si>
    <t>Payment or credit of rent or the use of any land or building (including factory building) or land appurtenant to a
building (including factory building) or furniture or fittings</t>
  </si>
  <si>
    <t>Payment or credit any amount for carrying out any work (including supply of labour for carrying out any work) in pursuance of a contract</t>
  </si>
  <si>
    <t>Payment or credit of any sum for purchase of any goods</t>
  </si>
  <si>
    <t>Payment or credit of any income by way of fees for professional services</t>
  </si>
  <si>
    <t>N</t>
  </si>
  <si>
    <t>INVDOC1024, INVDOC1025</t>
  </si>
  <si>
    <t>ADVDOC0004</t>
  </si>
  <si>
    <t>ADVDOC0006</t>
  </si>
  <si>
    <t>ADVDOC0014, ADVDOC0017</t>
  </si>
  <si>
    <t>ADVDOC0010</t>
  </si>
  <si>
    <t>ADVDOC0025</t>
  </si>
  <si>
    <t>INVDOC0002</t>
  </si>
  <si>
    <t>INVDOC0005</t>
  </si>
  <si>
    <t>INVDOC0008</t>
  </si>
  <si>
    <t>INVDOC0012</t>
  </si>
  <si>
    <t>INVDOC0009, INVDOC0010, INVDOC0011</t>
  </si>
  <si>
    <t>INVDOC0014, INVDOC0015</t>
  </si>
  <si>
    <t>INVDOC0013</t>
  </si>
  <si>
    <t>CRDOC0001</t>
  </si>
  <si>
    <t>INVDOC0016</t>
  </si>
  <si>
    <t>CRDOC0002, CRDOC0003</t>
  </si>
  <si>
    <t>INVDOC0019</t>
  </si>
  <si>
    <t>INVDOC0020, INVDOC0021</t>
  </si>
  <si>
    <t>ADVDOC1001, ADVDOC1015, ADVDOC1020, ADVDOC1024, ADVDOC1028</t>
  </si>
  <si>
    <t>ADVDOC0001</t>
  </si>
  <si>
    <t>PRVDOC0038</t>
  </si>
  <si>
    <t>PRVDOC0002</t>
  </si>
  <si>
    <t>PRVDOC0005</t>
  </si>
  <si>
    <t>PRVDOC0007, PRVDOC0008</t>
  </si>
  <si>
    <t>PRVDOC0006</t>
  </si>
  <si>
    <t>PRVDOC0011</t>
  </si>
  <si>
    <t>PRVDOC0009, PRVDOC0010</t>
  </si>
  <si>
    <t>194I(b)</t>
  </si>
  <si>
    <t>Should match as per NOP Master</t>
  </si>
  <si>
    <t>Retrospective</t>
  </si>
  <si>
    <t>Prospective</t>
  </si>
  <si>
    <t>Above Threshold</t>
  </si>
  <si>
    <t>Monthly Liability Report: July 2024
Deductor Name: ABC Consulancy
Deductor PAN: BKICA9561K
Deductor Branch Name: Head Office
Deductor Branch TAN: PDMS01068F</t>
  </si>
  <si>
    <t>ADVDOC0018 ADVDOC0022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</si>
</sst>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5" xfId="0" applyFont="1" applyFill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gt-my.sharepoint.com/personal/dhruv_jain2_walkerchandiok_in/Documents/Documents/My%20Work/TDS/Wireframe/Data%20for%20Demo/Client%20Master/FIFO%20-%20ABC%20Motors/LDC%20Master.xlsx" TargetMode="External"/><Relationship Id="rId1" Type="http://schemas.openxmlformats.org/officeDocument/2006/relationships/externalLinkPath" Target="/personal/dhruv_jain2_walkerchandiok_in/Documents/Documents/My%20Work/TDS/Wireframe/Data%20for%20Demo/Client%20Master/FIFO%20-%20ABC%20Motors/LDC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Vendor Code</v>
          </cell>
          <cell r="E1" t="str">
            <v>TDS Section as per Certificate</v>
          </cell>
          <cell r="G1" t="str">
            <v>LDC Amount</v>
          </cell>
          <cell r="I1" t="str">
            <v>Certificate Rate</v>
          </cell>
          <cell r="K1" t="str">
            <v>Date of Issue</v>
          </cell>
          <cell r="L1" t="str">
            <v>Valid From</v>
          </cell>
          <cell r="M1" t="str">
            <v>Valid Till (as per Certificate)</v>
          </cell>
        </row>
        <row r="2">
          <cell r="A2" t="str">
            <v>V0002</v>
          </cell>
          <cell r="E2" t="str">
            <v>194J</v>
          </cell>
          <cell r="G2">
            <v>1009870</v>
          </cell>
          <cell r="I2">
            <v>1.1000000000000001E-3</v>
          </cell>
          <cell r="K2">
            <v>45394</v>
          </cell>
          <cell r="L2">
            <v>45394</v>
          </cell>
          <cell r="M2">
            <v>45747</v>
          </cell>
        </row>
        <row r="3">
          <cell r="A3" t="str">
            <v>V0003</v>
          </cell>
          <cell r="E3" t="str">
            <v>194J</v>
          </cell>
          <cell r="G3">
            <v>4000000</v>
          </cell>
          <cell r="I3">
            <v>0</v>
          </cell>
          <cell r="K3">
            <v>45415</v>
          </cell>
          <cell r="L3">
            <v>45415</v>
          </cell>
          <cell r="M3">
            <v>45747</v>
          </cell>
        </row>
        <row r="4">
          <cell r="A4" t="str">
            <v>V0004</v>
          </cell>
          <cell r="E4" t="str">
            <v>194J</v>
          </cell>
          <cell r="G4">
            <v>82800000</v>
          </cell>
          <cell r="I4">
            <v>1E-3</v>
          </cell>
          <cell r="K4">
            <v>45412</v>
          </cell>
          <cell r="L4">
            <v>45412</v>
          </cell>
          <cell r="M4">
            <v>45747</v>
          </cell>
        </row>
        <row r="5">
          <cell r="A5" t="str">
            <v>V0005</v>
          </cell>
          <cell r="E5" t="str">
            <v>194J</v>
          </cell>
          <cell r="G5">
            <v>106700000</v>
          </cell>
          <cell r="I5">
            <v>2.5000000000000001E-2</v>
          </cell>
          <cell r="K5">
            <v>45408</v>
          </cell>
          <cell r="L5">
            <v>45408</v>
          </cell>
          <cell r="M5">
            <v>45747</v>
          </cell>
        </row>
        <row r="6">
          <cell r="A6" t="str">
            <v>V0006</v>
          </cell>
          <cell r="E6" t="str">
            <v>194J</v>
          </cell>
          <cell r="G6">
            <v>26000000</v>
          </cell>
          <cell r="I6">
            <v>0</v>
          </cell>
          <cell r="K6">
            <v>45411</v>
          </cell>
          <cell r="L6">
            <v>45411</v>
          </cell>
          <cell r="M6">
            <v>45747</v>
          </cell>
        </row>
        <row r="7">
          <cell r="A7" t="str">
            <v>V0007</v>
          </cell>
          <cell r="E7" t="str">
            <v>194J</v>
          </cell>
          <cell r="G7">
            <v>684333</v>
          </cell>
          <cell r="I7">
            <v>1E-3</v>
          </cell>
          <cell r="K7">
            <v>45412</v>
          </cell>
          <cell r="L7">
            <v>45412</v>
          </cell>
          <cell r="M7">
            <v>45747</v>
          </cell>
        </row>
        <row r="8">
          <cell r="A8" t="str">
            <v>V0008</v>
          </cell>
          <cell r="E8" t="str">
            <v>194J</v>
          </cell>
          <cell r="G8">
            <v>1000000</v>
          </cell>
          <cell r="I8">
            <v>0.02</v>
          </cell>
          <cell r="K8">
            <v>45406</v>
          </cell>
          <cell r="L8">
            <v>45406</v>
          </cell>
          <cell r="M8">
            <v>45747</v>
          </cell>
        </row>
        <row r="10">
          <cell r="I10"/>
        </row>
        <row r="11">
          <cell r="I11"/>
        </row>
        <row r="12">
          <cell r="I12"/>
        </row>
        <row r="13">
          <cell r="I13"/>
        </row>
        <row r="14">
          <cell r="I14"/>
        </row>
        <row r="15">
          <cell r="I15"/>
        </row>
        <row r="16">
          <cell r="I1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6"/>
  <sheetViews>
    <sheetView tabSelected="1" workbookViewId="0">
      <selection activeCell="A8" sqref="A8"/>
    </sheetView>
  </sheetViews>
  <sheetFormatPr defaultRowHeight="14.5" x14ac:dyDescent="0.35"/>
  <cols>
    <col min="1" max="1" width="14.54296875" bestFit="1" customWidth="1"/>
    <col min="2" max="2" width="6.81640625" bestFit="1" customWidth="1"/>
    <col min="3" max="3" width="8.81640625" bestFit="1" customWidth="1"/>
    <col min="4" max="4" width="12.453125" bestFit="1" customWidth="1"/>
    <col min="5" max="5" width="17.453125" bestFit="1" customWidth="1"/>
    <col min="6" max="6" width="16.26953125" bestFit="1" customWidth="1"/>
    <col min="7" max="7" width="16.90625" bestFit="1" customWidth="1"/>
    <col min="8" max="8" width="15.54296875" bestFit="1" customWidth="1"/>
    <col min="9" max="9" width="17" bestFit="1" customWidth="1"/>
    <col min="10" max="10" width="29.08984375" bestFit="1" customWidth="1"/>
    <col min="11" max="11" width="23.81640625" bestFit="1" customWidth="1"/>
    <col min="12" max="12" width="25" bestFit="1" customWidth="1"/>
    <col min="13" max="13" width="18.6328125" bestFit="1" customWidth="1"/>
    <col min="14" max="14" width="15.36328125" bestFit="1" customWidth="1"/>
    <col min="15" max="15" width="22.6328125" bestFit="1" customWidth="1"/>
    <col min="16" max="16" width="18.6328125" bestFit="1" customWidth="1"/>
    <col min="17" max="17" width="21.54296875" bestFit="1" customWidth="1"/>
    <col min="18" max="19" width="16" bestFit="1" customWidth="1"/>
    <col min="20" max="20" width="17.26953125" bestFit="1" customWidth="1"/>
    <col min="21" max="21" width="52.36328125" bestFit="1" customWidth="1"/>
    <col min="22" max="22" width="17.1796875" bestFit="1" customWidth="1"/>
    <col min="23" max="23" width="128.1796875" bestFit="1" customWidth="1"/>
    <col min="24" max="24" width="12.1796875" bestFit="1" customWidth="1"/>
    <col min="25" max="25" width="17.54296875" bestFit="1" customWidth="1"/>
    <col min="26" max="26" width="28.81640625" bestFit="1" customWidth="1"/>
    <col min="27" max="27" width="15.08984375" bestFit="1" customWidth="1"/>
    <col min="28" max="28" width="19" bestFit="1" customWidth="1"/>
    <col min="29" max="29" width="12.26953125" bestFit="1" customWidth="1"/>
    <col min="30" max="30" width="36.54296875" bestFit="1" customWidth="1"/>
    <col min="31" max="31" width="20" bestFit="1" customWidth="1"/>
    <col min="32" max="32" width="15.08984375" bestFit="1" customWidth="1"/>
    <col min="33" max="33" width="12.81640625" bestFit="1" customWidth="1"/>
    <col min="34" max="34" width="15.81640625" bestFit="1" customWidth="1"/>
    <col min="35" max="35" width="28.54296875" bestFit="1" customWidth="1"/>
    <col min="36" max="36" width="25.7265625" style="17" bestFit="1" customWidth="1"/>
    <col min="37" max="37" width="15.08984375" bestFit="1" customWidth="1"/>
    <col min="38" max="38" width="14.90625" bestFit="1" customWidth="1"/>
    <col min="39" max="39" width="144.7265625" bestFit="1" customWidth="1"/>
    <col min="40" max="40" width="15.453125" bestFit="1" customWidth="1"/>
    <col min="41" max="41" width="18.7265625" bestFit="1" customWidth="1"/>
    <col min="42" max="42" width="29.7265625" bestFit="1" customWidth="1"/>
    <col min="43" max="43" width="29.453125" bestFit="1" customWidth="1"/>
    <col min="44" max="44" width="39.6328125" bestFit="1" customWidth="1"/>
    <col min="45" max="45" width="26" bestFit="1" customWidth="1"/>
    <col min="46" max="46" width="20" bestFit="1" customWidth="1"/>
    <col min="47" max="47" width="26.26953125" bestFit="1" customWidth="1"/>
    <col min="48" max="48" width="22.90625" bestFit="1" customWidth="1"/>
    <col min="49" max="49" width="25.6328125" bestFit="1" customWidth="1"/>
    <col min="50" max="50" width="23.6328125" bestFit="1" customWidth="1"/>
    <col min="51" max="51" width="23" bestFit="1" customWidth="1"/>
    <col min="52" max="52" width="34.453125" bestFit="1" customWidth="1"/>
    <col min="53" max="53" width="62" bestFit="1" customWidth="1"/>
    <col min="54" max="54" width="27.54296875" bestFit="1" customWidth="1"/>
    <col min="55" max="55" width="20.1796875" bestFit="1" customWidth="1"/>
    <col min="56" max="56" width="18.26953125" bestFit="1" customWidth="1"/>
    <col min="57" max="57" width="29.26953125" bestFit="1" customWidth="1"/>
    <col min="58" max="58" width="23.26953125" bestFit="1" customWidth="1"/>
    <col min="59" max="59" width="36.36328125" bestFit="1" customWidth="1"/>
    <col min="60" max="60" width="38.1796875" bestFit="1" customWidth="1"/>
    <col min="61" max="61" width="17.54296875" bestFit="1" customWidth="1"/>
    <col min="62" max="62" width="33" bestFit="1" customWidth="1"/>
    <col min="63" max="63" width="55.54296875" bestFit="1" customWidth="1"/>
    <col min="64" max="64" width="23.6328125" bestFit="1" customWidth="1"/>
    <col min="65" max="65" width="21.36328125" bestFit="1" customWidth="1"/>
    <col min="66" max="66" width="18.36328125" bestFit="1" customWidth="1"/>
    <col min="67" max="67" width="18.54296875" bestFit="1" customWidth="1"/>
    <col min="68" max="68" width="14.36328125" bestFit="1" customWidth="1"/>
    <col min="69" max="69" width="28.54296875" bestFit="1" customWidth="1"/>
    <col min="70" max="70" width="29.08984375" bestFit="1" customWidth="1"/>
    <col min="71" max="71" width="15.81640625" bestFit="1" customWidth="1"/>
    <col min="72" max="72" width="18" bestFit="1" customWidth="1"/>
    <col min="73" max="73" width="31.08984375" bestFit="1" customWidth="1"/>
    <col min="74" max="74" width="25.1796875" bestFit="1" customWidth="1"/>
    <col min="75" max="75" width="19.54296875" bestFit="1" customWidth="1"/>
    <col min="76" max="76" width="19.36328125" bestFit="1" customWidth="1"/>
    <col min="77" max="77" width="29.453125" bestFit="1" customWidth="1"/>
    <col min="78" max="78" width="17.26953125" bestFit="1" customWidth="1"/>
    <col min="79" max="79" width="27.26953125" bestFit="1" customWidth="1"/>
    <col min="80" max="80" width="27.1796875" bestFit="1" customWidth="1"/>
    <col min="81" max="81" width="23.6328125" bestFit="1" customWidth="1"/>
    <col min="82" max="82" width="22.90625" bestFit="1" customWidth="1"/>
    <col min="83" max="83" width="16.453125" bestFit="1" customWidth="1"/>
    <col min="84" max="84" width="19.54296875" bestFit="1" customWidth="1"/>
    <col min="85" max="85" width="26.90625" bestFit="1" customWidth="1"/>
    <col min="86" max="86" width="30" bestFit="1" customWidth="1"/>
    <col min="87" max="87" width="23.7265625" bestFit="1" customWidth="1"/>
    <col min="88" max="88" width="13.26953125" bestFit="1" customWidth="1"/>
    <col min="89" max="89" width="19.7265625" bestFit="1" customWidth="1"/>
    <col min="90" max="90" width="25" bestFit="1" customWidth="1"/>
    <col min="91" max="91" width="24.81640625" bestFit="1" customWidth="1"/>
    <col min="92" max="92" width="34.90625" bestFit="1" customWidth="1"/>
    <col min="93" max="93" width="20.81640625" bestFit="1" customWidth="1"/>
    <col min="94" max="94" width="20.6328125" bestFit="1" customWidth="1"/>
    <col min="95" max="95" width="30.7265625" bestFit="1" customWidth="1"/>
    <col min="96" max="96" width="25.90625" bestFit="1" customWidth="1"/>
    <col min="97" max="97" width="25.7265625" bestFit="1" customWidth="1"/>
    <col min="98" max="98" width="35.90625" bestFit="1" customWidth="1"/>
    <col min="99" max="99" width="46.90625" bestFit="1" customWidth="1"/>
    <col min="100" max="100" width="46.7265625" bestFit="1" customWidth="1"/>
    <col min="101" max="101" width="56.90625" bestFit="1" customWidth="1"/>
    <col min="102" max="102" width="26.54296875" bestFit="1" customWidth="1"/>
    <col min="103" max="103" width="26.36328125" bestFit="1" customWidth="1"/>
    <col min="104" max="104" width="36.54296875" bestFit="1" customWidth="1"/>
    <col min="105" max="105" width="11.08984375" bestFit="1" customWidth="1"/>
    <col min="106" max="106" width="14.08984375" bestFit="1" customWidth="1"/>
    <col min="107" max="107" width="11.6328125" bestFit="1" customWidth="1"/>
    <col min="108" max="108" width="14.6328125" bestFit="1" customWidth="1"/>
    <col min="109" max="109" width="11.453125" bestFit="1" customWidth="1"/>
    <col min="110" max="110" width="14.453125" bestFit="1" customWidth="1"/>
    <col min="111" max="111" width="11.26953125" bestFit="1" customWidth="1"/>
    <col min="112" max="112" width="14.26953125" bestFit="1" customWidth="1"/>
    <col min="113" max="113" width="10.453125" bestFit="1" customWidth="1"/>
    <col min="114" max="114" width="14.1796875" bestFit="1" customWidth="1"/>
    <col min="115" max="115" width="24.453125" bestFit="1" customWidth="1"/>
    <col min="116" max="116" width="17.1796875" bestFit="1" customWidth="1"/>
    <col min="117" max="117" width="23.1796875" bestFit="1" customWidth="1"/>
    <col min="118" max="118" width="22.1796875" bestFit="1" customWidth="1"/>
    <col min="119" max="119" width="22.81640625" bestFit="1" customWidth="1"/>
    <col min="120" max="120" width="24.81640625" bestFit="1" customWidth="1"/>
    <col min="121" max="121" width="17.6328125" bestFit="1" customWidth="1"/>
    <col min="122" max="123" width="17.453125" bestFit="1" customWidth="1"/>
    <col min="124" max="124" width="16.90625" bestFit="1" customWidth="1"/>
    <col min="125" max="125" width="9.7265625" bestFit="1" customWidth="1"/>
    <col min="126" max="126" width="16.1796875" bestFit="1" customWidth="1"/>
    <col min="127" max="127" width="15.1796875" bestFit="1" customWidth="1"/>
    <col min="128" max="128" width="8.7265625" bestFit="1" customWidth="1"/>
    <col min="129" max="129" width="14.54296875" bestFit="1" customWidth="1"/>
    <col min="130" max="134" width="16.6328125" bestFit="1" customWidth="1"/>
    <col min="135" max="139" width="17.90625" bestFit="1" customWidth="1"/>
    <col min="140" max="144" width="18.54296875" bestFit="1" customWidth="1"/>
  </cols>
  <sheetData>
    <row r="1" spans="1:144" ht="14.5" customHeight="1" x14ac:dyDescent="0.35">
      <c r="A1" s="24" t="s">
        <v>486</v>
      </c>
      <c r="B1" s="24"/>
      <c r="C1" s="24"/>
      <c r="D1" s="24"/>
      <c r="E1" s="24"/>
      <c r="F1" s="15"/>
      <c r="G1" s="15"/>
      <c r="H1" s="15"/>
      <c r="I1" s="15"/>
      <c r="J1" s="15"/>
      <c r="K1" s="15"/>
      <c r="L1" s="15"/>
    </row>
    <row r="2" spans="1:144" x14ac:dyDescent="0.35">
      <c r="A2" s="24"/>
      <c r="B2" s="24"/>
      <c r="C2" s="24"/>
      <c r="D2" s="24"/>
      <c r="E2" s="24"/>
      <c r="F2" s="15"/>
      <c r="G2" s="15"/>
      <c r="H2" s="15"/>
      <c r="I2" s="15"/>
      <c r="J2" s="15"/>
      <c r="K2" s="15"/>
      <c r="L2" s="15"/>
    </row>
    <row r="3" spans="1:144" x14ac:dyDescent="0.35">
      <c r="A3" s="24"/>
      <c r="B3" s="24"/>
      <c r="C3" s="24"/>
      <c r="D3" s="24"/>
      <c r="E3" s="24"/>
      <c r="F3" s="15"/>
      <c r="G3" s="15"/>
      <c r="H3" s="15"/>
      <c r="I3" s="15"/>
      <c r="J3" s="15"/>
      <c r="K3" s="15"/>
      <c r="L3" s="15"/>
    </row>
    <row r="4" spans="1:144" x14ac:dyDescent="0.35">
      <c r="A4" s="24"/>
      <c r="B4" s="24"/>
      <c r="C4" s="24"/>
      <c r="D4" s="24"/>
      <c r="E4" s="24"/>
      <c r="F4" s="15"/>
      <c r="G4" s="15"/>
      <c r="H4" s="15"/>
      <c r="I4" s="15"/>
      <c r="J4" s="15"/>
      <c r="K4" s="15"/>
      <c r="L4" s="15"/>
    </row>
    <row r="5" spans="1:144" x14ac:dyDescent="0.35">
      <c r="A5" s="25"/>
      <c r="B5" s="25"/>
      <c r="C5" s="25"/>
      <c r="D5" s="25"/>
      <c r="E5" s="25"/>
      <c r="F5" s="16"/>
      <c r="G5" s="16"/>
      <c r="H5" s="16"/>
      <c r="I5" s="16"/>
      <c r="J5" s="16"/>
      <c r="K5" s="16"/>
      <c r="L5" s="16"/>
    </row>
    <row r="6" spans="1:144" x14ac:dyDescent="0.35">
      <c r="A6" s="23" t="s">
        <v>2</v>
      </c>
      <c r="B6" s="23"/>
      <c r="C6" s="23"/>
      <c r="D6" s="23"/>
      <c r="E6" s="23"/>
      <c r="F6" s="29" t="s">
        <v>3</v>
      </c>
      <c r="G6" s="30"/>
      <c r="H6" s="30"/>
      <c r="I6" s="30"/>
      <c r="J6" s="30"/>
      <c r="K6" s="30"/>
      <c r="L6" s="30"/>
      <c r="M6" s="26" t="s">
        <v>41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8"/>
      <c r="AK6" s="36" t="s">
        <v>94</v>
      </c>
      <c r="AL6" s="37"/>
      <c r="AM6" s="38"/>
      <c r="AN6" s="34" t="s">
        <v>87</v>
      </c>
      <c r="AO6" s="35"/>
      <c r="AP6" s="35"/>
      <c r="AQ6" s="35"/>
      <c r="AR6" s="35"/>
      <c r="AS6" s="35"/>
      <c r="AT6" s="39" t="s">
        <v>102</v>
      </c>
      <c r="AU6" s="40"/>
      <c r="AV6" s="40"/>
      <c r="AW6" s="40"/>
      <c r="AX6" s="40"/>
      <c r="AY6" s="40"/>
      <c r="AZ6" s="40"/>
      <c r="BA6" s="40"/>
      <c r="BB6" s="41" t="s">
        <v>113</v>
      </c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2" t="s">
        <v>114</v>
      </c>
      <c r="BN6" s="43"/>
      <c r="BO6" s="43"/>
      <c r="BP6" s="43"/>
      <c r="BQ6" s="43"/>
      <c r="BR6" s="43"/>
      <c r="BS6" s="43"/>
      <c r="BT6" s="43"/>
      <c r="BU6" s="43"/>
      <c r="BV6" s="43"/>
      <c r="BW6" s="44" t="s">
        <v>84</v>
      </c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5"/>
      <c r="CL6" s="31" t="s">
        <v>85</v>
      </c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3"/>
    </row>
    <row r="7" spans="1:144" x14ac:dyDescent="0.35">
      <c r="A7" s="3" t="s">
        <v>35</v>
      </c>
      <c r="B7" s="4" t="s">
        <v>0</v>
      </c>
      <c r="C7" s="4" t="s">
        <v>1</v>
      </c>
      <c r="D7" s="4" t="s">
        <v>36</v>
      </c>
      <c r="E7" s="4" t="s">
        <v>37</v>
      </c>
      <c r="F7" s="2" t="s">
        <v>6</v>
      </c>
      <c r="G7" s="2" t="s">
        <v>7</v>
      </c>
      <c r="H7" s="2" t="s">
        <v>8</v>
      </c>
      <c r="I7" s="2" t="s">
        <v>40</v>
      </c>
      <c r="J7" s="2" t="s">
        <v>81</v>
      </c>
      <c r="K7" s="2" t="s">
        <v>82</v>
      </c>
      <c r="L7" s="8" t="s">
        <v>83</v>
      </c>
      <c r="M7" s="1" t="s">
        <v>16</v>
      </c>
      <c r="N7" s="5" t="s">
        <v>42</v>
      </c>
      <c r="O7" s="5" t="s">
        <v>43</v>
      </c>
      <c r="P7" s="5" t="s">
        <v>12</v>
      </c>
      <c r="Q7" s="5" t="s">
        <v>11</v>
      </c>
      <c r="R7" s="5" t="s">
        <v>15</v>
      </c>
      <c r="S7" s="5" t="s">
        <v>10</v>
      </c>
      <c r="T7" s="5" t="s">
        <v>44</v>
      </c>
      <c r="U7" s="5" t="s">
        <v>20</v>
      </c>
      <c r="V7" s="5" t="s">
        <v>45</v>
      </c>
      <c r="W7" s="5" t="s">
        <v>46</v>
      </c>
      <c r="X7" s="5" t="s">
        <v>21</v>
      </c>
      <c r="Y7" s="5" t="s">
        <v>22</v>
      </c>
      <c r="Z7" s="5" t="s">
        <v>47</v>
      </c>
      <c r="AA7" s="5" t="s">
        <v>17</v>
      </c>
      <c r="AB7" s="5" t="s">
        <v>33</v>
      </c>
      <c r="AC7" s="5" t="s">
        <v>34</v>
      </c>
      <c r="AD7" s="5" t="s">
        <v>18</v>
      </c>
      <c r="AE7" s="5" t="s">
        <v>19</v>
      </c>
      <c r="AF7" s="5" t="s">
        <v>48</v>
      </c>
      <c r="AG7" s="5" t="s">
        <v>49</v>
      </c>
      <c r="AH7" s="5" t="s">
        <v>50</v>
      </c>
      <c r="AI7" s="5" t="s">
        <v>13</v>
      </c>
      <c r="AJ7" s="18" t="s">
        <v>14</v>
      </c>
      <c r="AK7" s="9" t="s">
        <v>48</v>
      </c>
      <c r="AL7" s="9" t="s">
        <v>4</v>
      </c>
      <c r="AM7" s="9" t="s">
        <v>5</v>
      </c>
      <c r="AN7" s="10" t="s">
        <v>88</v>
      </c>
      <c r="AO7" s="10" t="s">
        <v>89</v>
      </c>
      <c r="AP7" s="10" t="s">
        <v>90</v>
      </c>
      <c r="AQ7" s="10" t="s">
        <v>91</v>
      </c>
      <c r="AR7" s="10" t="s">
        <v>92</v>
      </c>
      <c r="AS7" s="10" t="s">
        <v>93</v>
      </c>
      <c r="AT7" s="11" t="s">
        <v>19</v>
      </c>
      <c r="AU7" s="11" t="s">
        <v>95</v>
      </c>
      <c r="AV7" s="11" t="s">
        <v>96</v>
      </c>
      <c r="AW7" s="11" t="s">
        <v>97</v>
      </c>
      <c r="AX7" s="11" t="s">
        <v>98</v>
      </c>
      <c r="AY7" s="11" t="s">
        <v>99</v>
      </c>
      <c r="AZ7" s="11" t="s">
        <v>100</v>
      </c>
      <c r="BA7" s="11" t="s">
        <v>101</v>
      </c>
      <c r="BB7" s="12" t="s">
        <v>86</v>
      </c>
      <c r="BC7" s="12" t="s">
        <v>103</v>
      </c>
      <c r="BD7" s="12" t="s">
        <v>104</v>
      </c>
      <c r="BE7" s="12" t="s">
        <v>105</v>
      </c>
      <c r="BF7" s="12" t="s">
        <v>106</v>
      </c>
      <c r="BG7" s="12" t="s">
        <v>107</v>
      </c>
      <c r="BH7" s="12" t="s">
        <v>108</v>
      </c>
      <c r="BI7" s="12" t="s">
        <v>109</v>
      </c>
      <c r="BJ7" s="12" t="s">
        <v>110</v>
      </c>
      <c r="BK7" s="12" t="s">
        <v>111</v>
      </c>
      <c r="BL7" s="12" t="s">
        <v>112</v>
      </c>
      <c r="BM7" s="13" t="s">
        <v>115</v>
      </c>
      <c r="BN7" s="13" t="s">
        <v>118</v>
      </c>
      <c r="BO7" s="13" t="s">
        <v>116</v>
      </c>
      <c r="BP7" s="13" t="s">
        <v>117</v>
      </c>
      <c r="BQ7" s="13" t="s">
        <v>119</v>
      </c>
      <c r="BR7" s="13" t="s">
        <v>120</v>
      </c>
      <c r="BS7" s="13" t="s">
        <v>121</v>
      </c>
      <c r="BT7" s="13" t="s">
        <v>127</v>
      </c>
      <c r="BU7" s="13" t="s">
        <v>128</v>
      </c>
      <c r="BV7" s="13" t="s">
        <v>129</v>
      </c>
      <c r="BW7" s="14" t="s">
        <v>9</v>
      </c>
      <c r="BX7" s="14" t="s">
        <v>38</v>
      </c>
      <c r="BY7" s="14" t="s">
        <v>39</v>
      </c>
      <c r="BZ7" s="14" t="s">
        <v>124</v>
      </c>
      <c r="CA7" s="14" t="s">
        <v>122</v>
      </c>
      <c r="CB7" s="14" t="s">
        <v>123</v>
      </c>
      <c r="CC7" s="14" t="s">
        <v>112</v>
      </c>
      <c r="CD7" s="14" t="s">
        <v>130</v>
      </c>
      <c r="CE7" s="14" t="s">
        <v>131</v>
      </c>
      <c r="CF7" s="14" t="s">
        <v>132</v>
      </c>
      <c r="CG7" s="14" t="s">
        <v>133</v>
      </c>
      <c r="CH7" s="14" t="s">
        <v>134</v>
      </c>
      <c r="CI7" s="14" t="s">
        <v>135</v>
      </c>
      <c r="CJ7" s="14" t="s">
        <v>125</v>
      </c>
      <c r="CK7" s="14" t="s">
        <v>126</v>
      </c>
      <c r="CL7" s="6" t="s">
        <v>136</v>
      </c>
      <c r="CM7" s="6" t="s">
        <v>137</v>
      </c>
      <c r="CN7" s="6" t="s">
        <v>138</v>
      </c>
      <c r="CO7" s="6" t="s">
        <v>139</v>
      </c>
      <c r="CP7" s="6" t="s">
        <v>140</v>
      </c>
      <c r="CQ7" s="6" t="s">
        <v>141</v>
      </c>
      <c r="CR7" s="6" t="s">
        <v>142</v>
      </c>
      <c r="CS7" s="6" t="s">
        <v>143</v>
      </c>
      <c r="CT7" s="6" t="s">
        <v>144</v>
      </c>
      <c r="CU7" s="6" t="s">
        <v>145</v>
      </c>
      <c r="CV7" s="6" t="s">
        <v>146</v>
      </c>
      <c r="CW7" s="6" t="s">
        <v>147</v>
      </c>
      <c r="CX7" s="6" t="s">
        <v>148</v>
      </c>
      <c r="CY7" s="6" t="s">
        <v>149</v>
      </c>
      <c r="CZ7" s="6" t="s">
        <v>150</v>
      </c>
      <c r="DA7" s="6" t="s">
        <v>23</v>
      </c>
      <c r="DB7" s="6" t="s">
        <v>24</v>
      </c>
      <c r="DC7" s="6" t="s">
        <v>25</v>
      </c>
      <c r="DD7" s="6" t="s">
        <v>26</v>
      </c>
      <c r="DE7" s="6" t="s">
        <v>27</v>
      </c>
      <c r="DF7" s="6" t="s">
        <v>28</v>
      </c>
      <c r="DG7" s="6" t="s">
        <v>29</v>
      </c>
      <c r="DH7" s="6" t="s">
        <v>30</v>
      </c>
      <c r="DI7" s="6" t="s">
        <v>31</v>
      </c>
      <c r="DJ7" s="6" t="s">
        <v>32</v>
      </c>
      <c r="DK7" s="6" t="s">
        <v>51</v>
      </c>
      <c r="DL7" s="6" t="s">
        <v>52</v>
      </c>
      <c r="DM7" s="6" t="s">
        <v>53</v>
      </c>
      <c r="DN7" s="6" t="s">
        <v>54</v>
      </c>
      <c r="DO7" s="6" t="s">
        <v>55</v>
      </c>
      <c r="DP7" s="6" t="s">
        <v>56</v>
      </c>
      <c r="DQ7" s="7" t="s">
        <v>57</v>
      </c>
      <c r="DR7" s="7" t="s">
        <v>58</v>
      </c>
      <c r="DS7" s="7" t="s">
        <v>59</v>
      </c>
      <c r="DT7" s="7" t="s">
        <v>60</v>
      </c>
      <c r="DU7" s="7" t="s">
        <v>61</v>
      </c>
      <c r="DV7" s="7" t="s">
        <v>62</v>
      </c>
      <c r="DW7" s="7" t="s">
        <v>63</v>
      </c>
      <c r="DX7" s="7" t="s">
        <v>64</v>
      </c>
      <c r="DY7" s="7" t="s">
        <v>65</v>
      </c>
      <c r="DZ7" s="7" t="s">
        <v>66</v>
      </c>
      <c r="EA7" s="7" t="s">
        <v>67</v>
      </c>
      <c r="EB7" s="7" t="s">
        <v>68</v>
      </c>
      <c r="EC7" s="7" t="s">
        <v>69</v>
      </c>
      <c r="ED7" s="7" t="s">
        <v>70</v>
      </c>
      <c r="EE7" s="7" t="s">
        <v>71</v>
      </c>
      <c r="EF7" s="7" t="s">
        <v>72</v>
      </c>
      <c r="EG7" s="7" t="s">
        <v>73</v>
      </c>
      <c r="EH7" s="7" t="s">
        <v>74</v>
      </c>
      <c r="EI7" s="7" t="s">
        <v>75</v>
      </c>
      <c r="EJ7" s="7" t="s">
        <v>76</v>
      </c>
      <c r="EK7" s="7" t="s">
        <v>77</v>
      </c>
      <c r="EL7" s="7" t="s">
        <v>78</v>
      </c>
      <c r="EM7" s="7" t="s">
        <v>79</v>
      </c>
      <c r="EN7" s="7" t="s">
        <v>80</v>
      </c>
    </row>
    <row r="8" spans="1:144" x14ac:dyDescent="0.35">
      <c r="A8" t="s">
        <v>151</v>
      </c>
      <c r="B8">
        <v>2024</v>
      </c>
      <c r="C8">
        <v>7</v>
      </c>
      <c r="D8" t="s">
        <v>152</v>
      </c>
      <c r="E8" t="s">
        <v>153</v>
      </c>
      <c r="F8" t="s">
        <v>158</v>
      </c>
      <c r="G8" t="s">
        <v>159</v>
      </c>
      <c r="H8" t="s">
        <v>160</v>
      </c>
      <c r="J8" t="s">
        <v>256</v>
      </c>
      <c r="K8" t="s">
        <v>254</v>
      </c>
      <c r="L8" t="s">
        <v>255</v>
      </c>
      <c r="M8" t="s">
        <v>262</v>
      </c>
      <c r="N8" t="s">
        <v>263</v>
      </c>
      <c r="P8" s="17">
        <v>45474</v>
      </c>
      <c r="Q8" t="s">
        <v>269</v>
      </c>
      <c r="R8">
        <v>1</v>
      </c>
      <c r="S8" s="17">
        <v>45474</v>
      </c>
      <c r="T8" s="17">
        <v>45474</v>
      </c>
      <c r="U8" t="s">
        <v>270</v>
      </c>
      <c r="AE8">
        <v>5000</v>
      </c>
      <c r="AF8" t="s">
        <v>429</v>
      </c>
      <c r="AG8">
        <v>0.02</v>
      </c>
      <c r="AH8">
        <v>100</v>
      </c>
      <c r="AK8" t="s">
        <v>429</v>
      </c>
      <c r="AL8">
        <v>117001</v>
      </c>
      <c r="AM8" t="s">
        <v>448</v>
      </c>
      <c r="AN8" t="s">
        <v>453</v>
      </c>
      <c r="AT8" s="19">
        <f>AE8</f>
        <v>5000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f>AT8-SUM(AU8:AY8)</f>
        <v>5000</v>
      </c>
      <c r="BA8" t="s">
        <v>372</v>
      </c>
      <c r="BB8" s="19">
        <v>240000</v>
      </c>
      <c r="BC8" s="19">
        <v>240000</v>
      </c>
      <c r="BD8" t="s">
        <v>483</v>
      </c>
      <c r="BI8" t="s">
        <v>485</v>
      </c>
      <c r="BJ8" s="19">
        <f>IF(AND(N8="TAX",OR(M8="ADV",M8="PRV",M8="INV")),AZ8-BF8,0)</f>
        <v>5000</v>
      </c>
      <c r="BK8" s="19">
        <v>0</v>
      </c>
      <c r="BL8" s="19">
        <f>BJ8-BK8</f>
        <v>5000</v>
      </c>
      <c r="BW8" t="s">
        <v>429</v>
      </c>
      <c r="BX8">
        <v>117001</v>
      </c>
      <c r="BY8" t="s">
        <v>448</v>
      </c>
      <c r="BZ8" s="21">
        <v>0.02</v>
      </c>
      <c r="CA8" s="21">
        <v>0.2</v>
      </c>
      <c r="CB8" s="21">
        <v>0.05</v>
      </c>
      <c r="CC8" s="20">
        <f>BL8</f>
        <v>5000</v>
      </c>
      <c r="CD8" s="19">
        <f>BT8</f>
        <v>0</v>
      </c>
      <c r="CE8" s="21">
        <f>BN8</f>
        <v>0</v>
      </c>
      <c r="CF8" s="19">
        <f>CD8*CE8</f>
        <v>0</v>
      </c>
      <c r="CG8" s="20">
        <f>CC8-CD8</f>
        <v>5000</v>
      </c>
      <c r="CH8" s="22">
        <v>0.02</v>
      </c>
      <c r="CI8" s="19">
        <f>CG8*CH8</f>
        <v>100</v>
      </c>
      <c r="CJ8" s="19">
        <f>CF8+CI8</f>
        <v>100</v>
      </c>
      <c r="CK8" s="19">
        <f>ROUNDUP(CJ8,0)</f>
        <v>100</v>
      </c>
      <c r="CL8" t="s">
        <v>429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5000</v>
      </c>
      <c r="DK8" t="s">
        <v>430</v>
      </c>
    </row>
    <row r="9" spans="1:144" x14ac:dyDescent="0.35">
      <c r="A9" t="s">
        <v>151</v>
      </c>
      <c r="B9">
        <v>2024</v>
      </c>
      <c r="C9">
        <v>7</v>
      </c>
      <c r="D9" t="s">
        <v>152</v>
      </c>
      <c r="E9" t="s">
        <v>153</v>
      </c>
      <c r="F9" t="s">
        <v>161</v>
      </c>
      <c r="G9" t="s">
        <v>162</v>
      </c>
      <c r="H9" t="s">
        <v>163</v>
      </c>
      <c r="J9" t="s">
        <v>256</v>
      </c>
      <c r="K9" t="s">
        <v>254</v>
      </c>
      <c r="L9" t="s">
        <v>255</v>
      </c>
      <c r="M9" t="s">
        <v>262</v>
      </c>
      <c r="N9" t="s">
        <v>263</v>
      </c>
      <c r="P9" s="17">
        <v>45474</v>
      </c>
      <c r="Q9" t="s">
        <v>271</v>
      </c>
      <c r="R9">
        <v>1</v>
      </c>
      <c r="S9" s="17">
        <v>45490</v>
      </c>
      <c r="T9" s="17">
        <v>45490</v>
      </c>
      <c r="U9" t="s">
        <v>272</v>
      </c>
      <c r="AE9">
        <v>256000</v>
      </c>
      <c r="AF9" t="s">
        <v>431</v>
      </c>
      <c r="AG9">
        <v>0.1</v>
      </c>
      <c r="AH9">
        <v>25600</v>
      </c>
      <c r="AK9" t="s">
        <v>431</v>
      </c>
      <c r="AL9">
        <v>118001</v>
      </c>
      <c r="AM9" t="s">
        <v>449</v>
      </c>
      <c r="AN9" t="s">
        <v>453</v>
      </c>
      <c r="AT9" s="19">
        <f t="shared" ref="AT9:AT72" si="0">AE9</f>
        <v>256000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f t="shared" ref="AZ9:AZ72" si="1">AT9-SUM(AU9:AY9)</f>
        <v>256000</v>
      </c>
      <c r="BA9" t="s">
        <v>454</v>
      </c>
      <c r="BB9" s="19">
        <v>240000</v>
      </c>
      <c r="BC9" s="19">
        <v>240000</v>
      </c>
      <c r="BD9" t="s">
        <v>483</v>
      </c>
      <c r="BI9" t="s">
        <v>485</v>
      </c>
      <c r="BJ9" s="19">
        <f t="shared" ref="BJ9:BJ72" si="2">IF(AND(N9="TAX",OR(M9="ADV",M9="PRV",M9="INV")),AZ9-BF9,0)</f>
        <v>256000</v>
      </c>
      <c r="BK9" s="19">
        <v>0</v>
      </c>
      <c r="BL9" s="19">
        <f t="shared" ref="BL9:BL72" si="3">BJ9-BK9</f>
        <v>256000</v>
      </c>
      <c r="BW9" t="s">
        <v>431</v>
      </c>
      <c r="BX9">
        <v>118001</v>
      </c>
      <c r="BY9" t="s">
        <v>449</v>
      </c>
      <c r="BZ9" s="21">
        <v>0.1</v>
      </c>
      <c r="CA9" s="21">
        <v>0.2</v>
      </c>
      <c r="CB9" s="21">
        <v>0.2</v>
      </c>
      <c r="CC9" s="20">
        <f t="shared" ref="CC9:CC72" si="4">BL9</f>
        <v>256000</v>
      </c>
      <c r="CD9" s="19">
        <f t="shared" ref="CD9:CD72" si="5">BT9</f>
        <v>0</v>
      </c>
      <c r="CE9" s="21">
        <f t="shared" ref="CE9:CE72" si="6">BN9</f>
        <v>0</v>
      </c>
      <c r="CF9" s="19">
        <f t="shared" ref="CF9:CF72" si="7">CD9*CE9</f>
        <v>0</v>
      </c>
      <c r="CG9" s="20">
        <f t="shared" ref="CG9:CG72" si="8">CC9-CD9</f>
        <v>256000</v>
      </c>
      <c r="CH9" s="22">
        <v>0.1</v>
      </c>
      <c r="CI9" s="19">
        <f t="shared" ref="CI9:CI72" si="9">CG9*CH9</f>
        <v>25600</v>
      </c>
      <c r="CJ9" s="19">
        <f t="shared" ref="CJ9:CJ72" si="10">CF9+CI9</f>
        <v>25600</v>
      </c>
      <c r="CK9" s="19">
        <f t="shared" ref="CK9:CK72" si="11">ROUNDUP(CJ9,0)</f>
        <v>25600</v>
      </c>
      <c r="CL9" t="s">
        <v>431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256000</v>
      </c>
      <c r="DK9" t="s">
        <v>432</v>
      </c>
    </row>
    <row r="10" spans="1:144" x14ac:dyDescent="0.35">
      <c r="A10" t="s">
        <v>151</v>
      </c>
      <c r="B10">
        <v>2024</v>
      </c>
      <c r="C10">
        <v>7</v>
      </c>
      <c r="D10" t="s">
        <v>152</v>
      </c>
      <c r="E10" t="s">
        <v>153</v>
      </c>
      <c r="F10" t="s">
        <v>164</v>
      </c>
      <c r="G10" t="s">
        <v>165</v>
      </c>
      <c r="H10" t="s">
        <v>166</v>
      </c>
      <c r="J10" t="s">
        <v>256</v>
      </c>
      <c r="K10" t="s">
        <v>254</v>
      </c>
      <c r="L10" t="s">
        <v>255</v>
      </c>
      <c r="M10" t="s">
        <v>262</v>
      </c>
      <c r="N10" t="s">
        <v>263</v>
      </c>
      <c r="P10" s="17">
        <v>45475</v>
      </c>
      <c r="Q10" t="s">
        <v>273</v>
      </c>
      <c r="R10">
        <v>1</v>
      </c>
      <c r="S10" s="17">
        <v>45475</v>
      </c>
      <c r="T10" s="17">
        <v>45475</v>
      </c>
      <c r="U10" t="s">
        <v>274</v>
      </c>
      <c r="AE10">
        <v>25000</v>
      </c>
      <c r="AF10" t="s">
        <v>433</v>
      </c>
      <c r="AG10">
        <v>0.02</v>
      </c>
      <c r="AH10">
        <v>500</v>
      </c>
      <c r="AK10" t="s">
        <v>433</v>
      </c>
      <c r="AL10">
        <v>109001</v>
      </c>
      <c r="AM10" t="s">
        <v>450</v>
      </c>
      <c r="AN10" t="s">
        <v>453</v>
      </c>
      <c r="AT10" s="19">
        <f t="shared" si="0"/>
        <v>25000</v>
      </c>
      <c r="AU10" s="19">
        <v>0</v>
      </c>
      <c r="AV10" s="19">
        <v>25000</v>
      </c>
      <c r="AW10" s="19">
        <v>0</v>
      </c>
      <c r="AX10" s="19">
        <v>0</v>
      </c>
      <c r="AY10" s="19">
        <v>0</v>
      </c>
      <c r="AZ10" s="19">
        <f t="shared" si="1"/>
        <v>0</v>
      </c>
      <c r="BA10" t="s">
        <v>455</v>
      </c>
      <c r="BB10" s="19">
        <v>30000</v>
      </c>
      <c r="BC10" s="19">
        <v>100000</v>
      </c>
      <c r="BD10" t="s">
        <v>483</v>
      </c>
      <c r="BI10" t="s">
        <v>485</v>
      </c>
      <c r="BJ10" s="19">
        <f t="shared" si="2"/>
        <v>0</v>
      </c>
      <c r="BK10" s="19">
        <v>0</v>
      </c>
      <c r="BL10" s="19">
        <f t="shared" si="3"/>
        <v>0</v>
      </c>
      <c r="BW10" t="s">
        <v>433</v>
      </c>
      <c r="BX10">
        <v>109001</v>
      </c>
      <c r="BY10" t="s">
        <v>450</v>
      </c>
      <c r="BZ10" s="21">
        <v>0.02</v>
      </c>
      <c r="CA10" s="21">
        <v>0.2</v>
      </c>
      <c r="CB10" s="21">
        <v>0.05</v>
      </c>
      <c r="CC10" s="20">
        <f t="shared" si="4"/>
        <v>0</v>
      </c>
      <c r="CD10" s="19">
        <f t="shared" si="5"/>
        <v>0</v>
      </c>
      <c r="CE10" s="21">
        <f t="shared" si="6"/>
        <v>0</v>
      </c>
      <c r="CF10" s="19">
        <f t="shared" si="7"/>
        <v>0</v>
      </c>
      <c r="CG10" s="20">
        <f t="shared" si="8"/>
        <v>0</v>
      </c>
      <c r="CH10" s="22">
        <v>0.02</v>
      </c>
      <c r="CI10" s="19">
        <f t="shared" si="9"/>
        <v>0</v>
      </c>
      <c r="CJ10" s="19">
        <f t="shared" si="10"/>
        <v>0</v>
      </c>
      <c r="CK10" s="19">
        <f t="shared" si="11"/>
        <v>0</v>
      </c>
      <c r="CL10" t="s">
        <v>433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25000</v>
      </c>
      <c r="DK10" t="s">
        <v>434</v>
      </c>
    </row>
    <row r="11" spans="1:144" x14ac:dyDescent="0.35">
      <c r="A11" t="s">
        <v>151</v>
      </c>
      <c r="B11">
        <v>2024</v>
      </c>
      <c r="C11">
        <v>7</v>
      </c>
      <c r="D11" t="s">
        <v>152</v>
      </c>
      <c r="E11" t="s">
        <v>153</v>
      </c>
      <c r="F11" t="s">
        <v>164</v>
      </c>
      <c r="G11" t="s">
        <v>165</v>
      </c>
      <c r="H11" t="s">
        <v>166</v>
      </c>
      <c r="J11" t="s">
        <v>256</v>
      </c>
      <c r="K11" t="s">
        <v>254</v>
      </c>
      <c r="L11" t="s">
        <v>255</v>
      </c>
      <c r="M11" t="s">
        <v>262</v>
      </c>
      <c r="N11" t="s">
        <v>264</v>
      </c>
      <c r="P11" s="17">
        <v>45475</v>
      </c>
      <c r="Q11" t="s">
        <v>275</v>
      </c>
      <c r="R11">
        <v>1</v>
      </c>
      <c r="S11" s="17">
        <v>45475</v>
      </c>
      <c r="T11" s="17">
        <v>45475</v>
      </c>
      <c r="U11" t="s">
        <v>276</v>
      </c>
      <c r="AE11">
        <v>25000</v>
      </c>
      <c r="AF11" t="s">
        <v>433</v>
      </c>
      <c r="AG11">
        <v>0.02</v>
      </c>
      <c r="AH11">
        <v>500</v>
      </c>
      <c r="AI11" t="s">
        <v>439</v>
      </c>
      <c r="AJ11" s="17">
        <v>45384</v>
      </c>
      <c r="AK11" t="s">
        <v>433</v>
      </c>
      <c r="AL11">
        <v>109001</v>
      </c>
      <c r="AM11" t="s">
        <v>450</v>
      </c>
      <c r="AN11" t="s">
        <v>453</v>
      </c>
      <c r="AT11" s="19">
        <f t="shared" si="0"/>
        <v>25000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f t="shared" si="1"/>
        <v>25000</v>
      </c>
      <c r="BA11" t="s">
        <v>439</v>
      </c>
      <c r="BB11" s="19">
        <v>30000</v>
      </c>
      <c r="BC11" s="19">
        <v>100000</v>
      </c>
      <c r="BD11" t="s">
        <v>483</v>
      </c>
      <c r="BI11" t="s">
        <v>485</v>
      </c>
      <c r="BJ11" s="19">
        <f t="shared" si="2"/>
        <v>0</v>
      </c>
      <c r="BK11" s="19">
        <v>0</v>
      </c>
      <c r="BL11" s="19">
        <f t="shared" si="3"/>
        <v>0</v>
      </c>
      <c r="BW11" t="s">
        <v>433</v>
      </c>
      <c r="BX11">
        <v>109001</v>
      </c>
      <c r="BY11" t="s">
        <v>450</v>
      </c>
      <c r="BZ11" s="21">
        <v>0.02</v>
      </c>
      <c r="CA11" s="21">
        <v>0.2</v>
      </c>
      <c r="CB11" s="21">
        <v>0.05</v>
      </c>
      <c r="CC11" s="20">
        <f t="shared" si="4"/>
        <v>0</v>
      </c>
      <c r="CD11" s="19">
        <f t="shared" si="5"/>
        <v>0</v>
      </c>
      <c r="CE11" s="21">
        <f t="shared" si="6"/>
        <v>0</v>
      </c>
      <c r="CF11" s="19">
        <f t="shared" si="7"/>
        <v>0</v>
      </c>
      <c r="CG11" s="20">
        <f t="shared" si="8"/>
        <v>0</v>
      </c>
      <c r="CH11" s="22">
        <v>0.02</v>
      </c>
      <c r="CI11" s="19">
        <f t="shared" si="9"/>
        <v>0</v>
      </c>
      <c r="CJ11" s="19">
        <f t="shared" si="10"/>
        <v>0</v>
      </c>
      <c r="CK11" s="19">
        <f t="shared" si="11"/>
        <v>0</v>
      </c>
      <c r="CL11" t="s">
        <v>433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0</v>
      </c>
      <c r="DH11" s="19">
        <v>0</v>
      </c>
      <c r="DI11" s="19">
        <v>0</v>
      </c>
      <c r="DJ11" s="19">
        <v>25000</v>
      </c>
      <c r="DK11" t="s">
        <v>434</v>
      </c>
    </row>
    <row r="12" spans="1:144" x14ac:dyDescent="0.35">
      <c r="A12" t="s">
        <v>151</v>
      </c>
      <c r="B12">
        <v>2024</v>
      </c>
      <c r="C12">
        <v>7</v>
      </c>
      <c r="D12" t="s">
        <v>152</v>
      </c>
      <c r="E12" t="s">
        <v>153</v>
      </c>
      <c r="F12" t="s">
        <v>167</v>
      </c>
      <c r="G12" t="s">
        <v>168</v>
      </c>
      <c r="H12" t="s">
        <v>169</v>
      </c>
      <c r="J12" t="s">
        <v>257</v>
      </c>
      <c r="K12" t="s">
        <v>254</v>
      </c>
      <c r="L12" t="s">
        <v>254</v>
      </c>
      <c r="M12" t="s">
        <v>262</v>
      </c>
      <c r="N12" t="s">
        <v>263</v>
      </c>
      <c r="P12" s="17">
        <v>45476</v>
      </c>
      <c r="Q12" t="s">
        <v>277</v>
      </c>
      <c r="R12">
        <v>1</v>
      </c>
      <c r="S12" s="17">
        <v>45476</v>
      </c>
      <c r="T12" s="17">
        <v>45476</v>
      </c>
      <c r="U12" t="s">
        <v>278</v>
      </c>
      <c r="AE12">
        <v>100000</v>
      </c>
      <c r="AF12" t="s">
        <v>435</v>
      </c>
      <c r="AG12">
        <v>1E-3</v>
      </c>
      <c r="AH12">
        <v>100</v>
      </c>
      <c r="AK12" t="s">
        <v>435</v>
      </c>
      <c r="AL12">
        <v>140001</v>
      </c>
      <c r="AM12" t="s">
        <v>451</v>
      </c>
      <c r="AN12" t="s">
        <v>453</v>
      </c>
      <c r="AT12" s="19">
        <f t="shared" si="0"/>
        <v>100000</v>
      </c>
      <c r="AU12" s="19">
        <v>100000</v>
      </c>
      <c r="AV12" s="19">
        <v>0</v>
      </c>
      <c r="AW12" s="19">
        <v>0</v>
      </c>
      <c r="AX12" s="19">
        <v>0</v>
      </c>
      <c r="AY12" s="19">
        <v>0</v>
      </c>
      <c r="AZ12" s="19">
        <f t="shared" si="1"/>
        <v>0</v>
      </c>
      <c r="BA12" t="s">
        <v>456</v>
      </c>
      <c r="BB12" s="19">
        <v>5000000</v>
      </c>
      <c r="BC12" s="19">
        <v>5000000</v>
      </c>
      <c r="BD12" t="s">
        <v>484</v>
      </c>
      <c r="BI12" t="s">
        <v>485</v>
      </c>
      <c r="BJ12" s="19">
        <f t="shared" si="2"/>
        <v>0</v>
      </c>
      <c r="BK12" s="19">
        <v>0</v>
      </c>
      <c r="BL12" s="19">
        <f t="shared" si="3"/>
        <v>0</v>
      </c>
      <c r="BW12" t="s">
        <v>435</v>
      </c>
      <c r="BX12">
        <v>140001</v>
      </c>
      <c r="BY12" t="s">
        <v>451</v>
      </c>
      <c r="BZ12" s="21">
        <v>1E-3</v>
      </c>
      <c r="CA12" s="21">
        <v>0.05</v>
      </c>
      <c r="CB12" s="21">
        <v>0.05</v>
      </c>
      <c r="CC12" s="20">
        <f t="shared" si="4"/>
        <v>0</v>
      </c>
      <c r="CD12" s="19">
        <f t="shared" si="5"/>
        <v>0</v>
      </c>
      <c r="CE12" s="21">
        <f t="shared" si="6"/>
        <v>0</v>
      </c>
      <c r="CF12" s="19">
        <f t="shared" si="7"/>
        <v>0</v>
      </c>
      <c r="CG12" s="20">
        <f t="shared" si="8"/>
        <v>0</v>
      </c>
      <c r="CH12" s="22">
        <v>0.05</v>
      </c>
      <c r="CI12" s="19">
        <f t="shared" si="9"/>
        <v>0</v>
      </c>
      <c r="CJ12" s="19">
        <f t="shared" si="10"/>
        <v>0</v>
      </c>
      <c r="CK12" s="19">
        <f t="shared" si="11"/>
        <v>0</v>
      </c>
      <c r="CL12" t="s">
        <v>435</v>
      </c>
      <c r="DA12" s="19">
        <v>0</v>
      </c>
      <c r="DB12" s="19">
        <v>0</v>
      </c>
      <c r="DC12" s="19">
        <v>0</v>
      </c>
      <c r="DD12" s="19">
        <v>0</v>
      </c>
      <c r="DE12" s="19">
        <v>0</v>
      </c>
      <c r="DF12" s="19">
        <v>0</v>
      </c>
      <c r="DG12" s="19">
        <v>0</v>
      </c>
      <c r="DH12" s="19">
        <v>0</v>
      </c>
      <c r="DI12" s="19">
        <v>0</v>
      </c>
      <c r="DJ12" s="19">
        <v>100000</v>
      </c>
      <c r="DK12" t="s">
        <v>436</v>
      </c>
    </row>
    <row r="13" spans="1:144" x14ac:dyDescent="0.35">
      <c r="A13" t="s">
        <v>151</v>
      </c>
      <c r="B13">
        <v>2024</v>
      </c>
      <c r="C13">
        <v>7</v>
      </c>
      <c r="D13" t="s">
        <v>152</v>
      </c>
      <c r="E13" t="s">
        <v>153</v>
      </c>
      <c r="F13" t="s">
        <v>167</v>
      </c>
      <c r="G13" t="s">
        <v>168</v>
      </c>
      <c r="H13" t="s">
        <v>169</v>
      </c>
      <c r="J13" t="s">
        <v>257</v>
      </c>
      <c r="K13" t="s">
        <v>254</v>
      </c>
      <c r="L13" t="s">
        <v>254</v>
      </c>
      <c r="M13" t="s">
        <v>262</v>
      </c>
      <c r="N13" t="s">
        <v>265</v>
      </c>
      <c r="P13" s="17">
        <v>45476</v>
      </c>
      <c r="Q13" t="s">
        <v>279</v>
      </c>
      <c r="R13">
        <v>1</v>
      </c>
      <c r="S13" s="17">
        <v>45476</v>
      </c>
      <c r="T13" s="17">
        <v>45476</v>
      </c>
      <c r="U13" t="s">
        <v>278</v>
      </c>
      <c r="AE13">
        <v>100000</v>
      </c>
      <c r="AF13" t="s">
        <v>435</v>
      </c>
      <c r="AG13">
        <v>1E-3</v>
      </c>
      <c r="AH13">
        <v>100</v>
      </c>
      <c r="AI13" t="s">
        <v>440</v>
      </c>
      <c r="AJ13" s="17">
        <v>45385</v>
      </c>
      <c r="AK13" t="s">
        <v>435</v>
      </c>
      <c r="AL13">
        <v>140001</v>
      </c>
      <c r="AM13" t="s">
        <v>451</v>
      </c>
      <c r="AN13" t="s">
        <v>453</v>
      </c>
      <c r="AT13" s="19">
        <f t="shared" si="0"/>
        <v>100000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f t="shared" si="1"/>
        <v>100000</v>
      </c>
      <c r="BA13" t="s">
        <v>440</v>
      </c>
      <c r="BB13" s="19">
        <v>5000000</v>
      </c>
      <c r="BC13" s="19">
        <v>5000000</v>
      </c>
      <c r="BD13" t="s">
        <v>484</v>
      </c>
      <c r="BI13" t="s">
        <v>485</v>
      </c>
      <c r="BJ13" s="19">
        <f t="shared" si="2"/>
        <v>0</v>
      </c>
      <c r="BK13" s="19">
        <v>0</v>
      </c>
      <c r="BL13" s="19">
        <f t="shared" si="3"/>
        <v>0</v>
      </c>
      <c r="BW13" t="s">
        <v>435</v>
      </c>
      <c r="BX13">
        <v>140001</v>
      </c>
      <c r="BY13" t="s">
        <v>451</v>
      </c>
      <c r="BZ13" s="21">
        <v>1E-3</v>
      </c>
      <c r="CA13" s="21">
        <v>0.05</v>
      </c>
      <c r="CB13" s="21">
        <v>0.05</v>
      </c>
      <c r="CC13" s="20">
        <f t="shared" si="4"/>
        <v>0</v>
      </c>
      <c r="CD13" s="19">
        <f t="shared" si="5"/>
        <v>0</v>
      </c>
      <c r="CE13" s="21">
        <f t="shared" si="6"/>
        <v>0</v>
      </c>
      <c r="CF13" s="19">
        <f t="shared" si="7"/>
        <v>0</v>
      </c>
      <c r="CG13" s="20">
        <f t="shared" si="8"/>
        <v>0</v>
      </c>
      <c r="CH13" s="22">
        <v>0.05</v>
      </c>
      <c r="CI13" s="19">
        <f t="shared" si="9"/>
        <v>0</v>
      </c>
      <c r="CJ13" s="19">
        <f t="shared" si="10"/>
        <v>0</v>
      </c>
      <c r="CK13" s="19">
        <f t="shared" si="11"/>
        <v>0</v>
      </c>
      <c r="CL13" t="s">
        <v>435</v>
      </c>
      <c r="DA13" s="19">
        <v>0</v>
      </c>
      <c r="DB13" s="19">
        <v>0</v>
      </c>
      <c r="DC13" s="19">
        <v>0</v>
      </c>
      <c r="DD13" s="19">
        <v>0</v>
      </c>
      <c r="DE13" s="19">
        <v>0</v>
      </c>
      <c r="DF13" s="19">
        <v>0</v>
      </c>
      <c r="DG13" s="19">
        <v>0</v>
      </c>
      <c r="DH13" s="19">
        <v>0</v>
      </c>
      <c r="DI13" s="19">
        <v>0</v>
      </c>
      <c r="DJ13" s="19">
        <v>100000</v>
      </c>
      <c r="DK13" t="s">
        <v>436</v>
      </c>
    </row>
    <row r="14" spans="1:144" x14ac:dyDescent="0.35">
      <c r="A14" t="s">
        <v>151</v>
      </c>
      <c r="B14">
        <v>2024</v>
      </c>
      <c r="C14">
        <v>7</v>
      </c>
      <c r="D14" t="s">
        <v>152</v>
      </c>
      <c r="E14" t="s">
        <v>153</v>
      </c>
      <c r="F14" t="s">
        <v>167</v>
      </c>
      <c r="G14" t="s">
        <v>168</v>
      </c>
      <c r="H14" t="s">
        <v>169</v>
      </c>
      <c r="J14" t="s">
        <v>257</v>
      </c>
      <c r="K14" t="s">
        <v>254</v>
      </c>
      <c r="L14" t="s">
        <v>254</v>
      </c>
      <c r="M14" t="s">
        <v>262</v>
      </c>
      <c r="N14" t="s">
        <v>263</v>
      </c>
      <c r="P14" s="17">
        <v>45476</v>
      </c>
      <c r="Q14" t="s">
        <v>280</v>
      </c>
      <c r="R14">
        <v>1</v>
      </c>
      <c r="S14" s="17">
        <v>45476</v>
      </c>
      <c r="T14" s="17">
        <v>45476</v>
      </c>
      <c r="U14" t="s">
        <v>278</v>
      </c>
      <c r="AE14">
        <v>100000</v>
      </c>
      <c r="AF14" t="s">
        <v>435</v>
      </c>
      <c r="AG14">
        <v>1E-3</v>
      </c>
      <c r="AH14">
        <v>100</v>
      </c>
      <c r="AK14" t="s">
        <v>435</v>
      </c>
      <c r="AL14">
        <v>140001</v>
      </c>
      <c r="AM14" t="s">
        <v>451</v>
      </c>
      <c r="AN14" t="s">
        <v>453</v>
      </c>
      <c r="AT14" s="19">
        <f t="shared" si="0"/>
        <v>100000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f t="shared" si="1"/>
        <v>100000</v>
      </c>
      <c r="BB14" s="19">
        <v>5000000</v>
      </c>
      <c r="BC14" s="19">
        <v>5000000</v>
      </c>
      <c r="BD14" t="s">
        <v>484</v>
      </c>
      <c r="BI14" t="s">
        <v>485</v>
      </c>
      <c r="BJ14" s="19">
        <f t="shared" si="2"/>
        <v>100000</v>
      </c>
      <c r="BK14" s="19">
        <v>0</v>
      </c>
      <c r="BL14" s="19">
        <f t="shared" si="3"/>
        <v>100000</v>
      </c>
      <c r="BW14" t="s">
        <v>435</v>
      </c>
      <c r="BX14">
        <v>140001</v>
      </c>
      <c r="BY14" t="s">
        <v>451</v>
      </c>
      <c r="BZ14" s="21">
        <v>1E-3</v>
      </c>
      <c r="CA14" s="21">
        <v>0.05</v>
      </c>
      <c r="CB14" s="21">
        <v>0.05</v>
      </c>
      <c r="CC14" s="20">
        <f t="shared" si="4"/>
        <v>100000</v>
      </c>
      <c r="CD14" s="19">
        <f t="shared" si="5"/>
        <v>0</v>
      </c>
      <c r="CE14" s="21">
        <f t="shared" si="6"/>
        <v>0</v>
      </c>
      <c r="CF14" s="19">
        <f t="shared" si="7"/>
        <v>0</v>
      </c>
      <c r="CG14" s="20">
        <f t="shared" si="8"/>
        <v>100000</v>
      </c>
      <c r="CH14" s="22">
        <v>0.05</v>
      </c>
      <c r="CI14" s="19">
        <f t="shared" si="9"/>
        <v>5000</v>
      </c>
      <c r="CJ14" s="19">
        <f t="shared" si="10"/>
        <v>5000</v>
      </c>
      <c r="CK14" s="19">
        <f t="shared" si="11"/>
        <v>5000</v>
      </c>
      <c r="CL14" t="s">
        <v>435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100000</v>
      </c>
      <c r="DK14" t="s">
        <v>436</v>
      </c>
    </row>
    <row r="15" spans="1:144" x14ac:dyDescent="0.35">
      <c r="A15" t="s">
        <v>151</v>
      </c>
      <c r="B15">
        <v>2024</v>
      </c>
      <c r="C15">
        <v>7</v>
      </c>
      <c r="D15" t="s">
        <v>152</v>
      </c>
      <c r="E15" t="s">
        <v>153</v>
      </c>
      <c r="F15" t="s">
        <v>167</v>
      </c>
      <c r="G15" t="s">
        <v>168</v>
      </c>
      <c r="H15" t="s">
        <v>169</v>
      </c>
      <c r="J15" t="s">
        <v>257</v>
      </c>
      <c r="K15" t="s">
        <v>254</v>
      </c>
      <c r="L15" t="s">
        <v>254</v>
      </c>
      <c r="M15" t="s">
        <v>262</v>
      </c>
      <c r="N15" t="s">
        <v>263</v>
      </c>
      <c r="P15" s="17">
        <v>45477</v>
      </c>
      <c r="Q15" t="s">
        <v>281</v>
      </c>
      <c r="R15">
        <v>1</v>
      </c>
      <c r="S15" s="17">
        <v>45477</v>
      </c>
      <c r="T15" s="17">
        <v>45477</v>
      </c>
      <c r="U15" t="s">
        <v>278</v>
      </c>
      <c r="AA15" t="s">
        <v>282</v>
      </c>
      <c r="AB15">
        <v>1</v>
      </c>
      <c r="AC15">
        <v>45383</v>
      </c>
      <c r="AD15" t="s">
        <v>283</v>
      </c>
      <c r="AE15">
        <v>200000</v>
      </c>
      <c r="AF15" t="s">
        <v>435</v>
      </c>
      <c r="AG15">
        <v>1E-3</v>
      </c>
      <c r="AH15">
        <v>200</v>
      </c>
      <c r="AK15" t="s">
        <v>435</v>
      </c>
      <c r="AL15">
        <v>140001</v>
      </c>
      <c r="AM15" t="s">
        <v>451</v>
      </c>
      <c r="AN15" t="s">
        <v>453</v>
      </c>
      <c r="AT15" s="19">
        <f t="shared" si="0"/>
        <v>200000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f t="shared" si="1"/>
        <v>200000</v>
      </c>
      <c r="BB15" s="19">
        <v>5000000</v>
      </c>
      <c r="BC15" s="19">
        <v>5000000</v>
      </c>
      <c r="BD15" t="s">
        <v>484</v>
      </c>
      <c r="BI15" t="s">
        <v>485</v>
      </c>
      <c r="BJ15" s="19">
        <f t="shared" si="2"/>
        <v>200000</v>
      </c>
      <c r="BK15" s="19">
        <v>0</v>
      </c>
      <c r="BL15" s="19">
        <f t="shared" si="3"/>
        <v>200000</v>
      </c>
      <c r="BW15" t="s">
        <v>435</v>
      </c>
      <c r="BX15">
        <v>140001</v>
      </c>
      <c r="BY15" t="s">
        <v>451</v>
      </c>
      <c r="BZ15" s="21">
        <v>1E-3</v>
      </c>
      <c r="CA15" s="21">
        <v>0.05</v>
      </c>
      <c r="CB15" s="21">
        <v>0.05</v>
      </c>
      <c r="CC15" s="20">
        <f t="shared" si="4"/>
        <v>200000</v>
      </c>
      <c r="CD15" s="19">
        <f t="shared" si="5"/>
        <v>0</v>
      </c>
      <c r="CE15" s="21">
        <f t="shared" si="6"/>
        <v>0</v>
      </c>
      <c r="CF15" s="19">
        <f t="shared" si="7"/>
        <v>0</v>
      </c>
      <c r="CG15" s="20">
        <f t="shared" si="8"/>
        <v>200000</v>
      </c>
      <c r="CH15" s="22">
        <v>0.05</v>
      </c>
      <c r="CI15" s="19">
        <f t="shared" si="9"/>
        <v>10000</v>
      </c>
      <c r="CJ15" s="19">
        <f t="shared" si="10"/>
        <v>10000</v>
      </c>
      <c r="CK15" s="19">
        <f t="shared" si="11"/>
        <v>10000</v>
      </c>
      <c r="CL15" t="s">
        <v>435</v>
      </c>
      <c r="DA15" s="19">
        <v>0</v>
      </c>
      <c r="DB15" s="19">
        <v>0</v>
      </c>
      <c r="DC15" s="19">
        <v>0</v>
      </c>
      <c r="DD15" s="19">
        <v>0</v>
      </c>
      <c r="DE15" s="19">
        <v>0</v>
      </c>
      <c r="DF15" s="19">
        <v>0</v>
      </c>
      <c r="DG15" s="19">
        <v>0</v>
      </c>
      <c r="DH15" s="19">
        <v>0</v>
      </c>
      <c r="DI15" s="19">
        <v>0</v>
      </c>
      <c r="DJ15" s="19">
        <v>200000</v>
      </c>
      <c r="DK15" t="s">
        <v>436</v>
      </c>
    </row>
    <row r="16" spans="1:144" x14ac:dyDescent="0.35">
      <c r="A16" t="s">
        <v>151</v>
      </c>
      <c r="B16">
        <v>2024</v>
      </c>
      <c r="C16">
        <v>7</v>
      </c>
      <c r="D16" t="s">
        <v>152</v>
      </c>
      <c r="E16" t="s">
        <v>153</v>
      </c>
      <c r="F16" t="s">
        <v>167</v>
      </c>
      <c r="G16" t="s">
        <v>168</v>
      </c>
      <c r="H16" t="s">
        <v>169</v>
      </c>
      <c r="J16" t="s">
        <v>257</v>
      </c>
      <c r="K16" t="s">
        <v>254</v>
      </c>
      <c r="L16" t="s">
        <v>254</v>
      </c>
      <c r="M16" t="s">
        <v>262</v>
      </c>
      <c r="N16" t="s">
        <v>263</v>
      </c>
      <c r="P16" s="17">
        <v>45478</v>
      </c>
      <c r="Q16" t="s">
        <v>284</v>
      </c>
      <c r="R16">
        <v>1</v>
      </c>
      <c r="S16" s="17">
        <v>45478</v>
      </c>
      <c r="T16" s="17">
        <v>45478</v>
      </c>
      <c r="U16" t="s">
        <v>278</v>
      </c>
      <c r="AA16" t="s">
        <v>285</v>
      </c>
      <c r="AB16">
        <v>1</v>
      </c>
      <c r="AC16">
        <v>45383</v>
      </c>
      <c r="AD16" t="s">
        <v>286</v>
      </c>
      <c r="AE16">
        <v>250000</v>
      </c>
      <c r="AF16" t="s">
        <v>435</v>
      </c>
      <c r="AG16">
        <v>1E-3</v>
      </c>
      <c r="AH16">
        <v>250</v>
      </c>
      <c r="AK16" t="s">
        <v>435</v>
      </c>
      <c r="AL16">
        <v>140001</v>
      </c>
      <c r="AM16" t="s">
        <v>451</v>
      </c>
      <c r="AN16" t="s">
        <v>453</v>
      </c>
      <c r="AT16" s="19">
        <f t="shared" si="0"/>
        <v>250000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f t="shared" si="1"/>
        <v>250000</v>
      </c>
      <c r="BB16" s="19">
        <v>5000000</v>
      </c>
      <c r="BC16" s="19">
        <v>5000000</v>
      </c>
      <c r="BD16" t="s">
        <v>484</v>
      </c>
      <c r="BI16" t="s">
        <v>485</v>
      </c>
      <c r="BJ16" s="19">
        <f t="shared" si="2"/>
        <v>250000</v>
      </c>
      <c r="BK16" s="19">
        <v>0</v>
      </c>
      <c r="BL16" s="19">
        <f t="shared" si="3"/>
        <v>250000</v>
      </c>
      <c r="BW16" t="s">
        <v>435</v>
      </c>
      <c r="BX16">
        <v>140001</v>
      </c>
      <c r="BY16" t="s">
        <v>451</v>
      </c>
      <c r="BZ16" s="21">
        <v>1E-3</v>
      </c>
      <c r="CA16" s="21">
        <v>0.05</v>
      </c>
      <c r="CB16" s="21">
        <v>0.05</v>
      </c>
      <c r="CC16" s="20">
        <f t="shared" si="4"/>
        <v>250000</v>
      </c>
      <c r="CD16" s="19">
        <f t="shared" si="5"/>
        <v>0</v>
      </c>
      <c r="CE16" s="21">
        <f t="shared" si="6"/>
        <v>0</v>
      </c>
      <c r="CF16" s="19">
        <f t="shared" si="7"/>
        <v>0</v>
      </c>
      <c r="CG16" s="20">
        <f t="shared" si="8"/>
        <v>250000</v>
      </c>
      <c r="CH16" s="22">
        <v>0.05</v>
      </c>
      <c r="CI16" s="19">
        <f t="shared" si="9"/>
        <v>12500</v>
      </c>
      <c r="CJ16" s="19">
        <f t="shared" si="10"/>
        <v>12500</v>
      </c>
      <c r="CK16" s="19">
        <f t="shared" si="11"/>
        <v>12500</v>
      </c>
      <c r="CL16" t="s">
        <v>435</v>
      </c>
      <c r="DA16" s="19">
        <v>0</v>
      </c>
      <c r="DB16" s="19">
        <v>0</v>
      </c>
      <c r="DC16" s="19">
        <v>0</v>
      </c>
      <c r="DD16" s="19">
        <v>0</v>
      </c>
      <c r="DE16" s="19">
        <v>0</v>
      </c>
      <c r="DF16" s="19">
        <v>0</v>
      </c>
      <c r="DG16" s="19">
        <v>0</v>
      </c>
      <c r="DH16" s="19">
        <v>0</v>
      </c>
      <c r="DI16" s="19">
        <v>0</v>
      </c>
      <c r="DJ16" s="19">
        <v>250000</v>
      </c>
      <c r="DK16" t="s">
        <v>436</v>
      </c>
    </row>
    <row r="17" spans="1:115" x14ac:dyDescent="0.35">
      <c r="A17" t="s">
        <v>151</v>
      </c>
      <c r="B17">
        <v>2024</v>
      </c>
      <c r="C17">
        <v>7</v>
      </c>
      <c r="D17" t="s">
        <v>152</v>
      </c>
      <c r="E17" t="s">
        <v>153</v>
      </c>
      <c r="F17" t="s">
        <v>170</v>
      </c>
      <c r="G17" t="s">
        <v>171</v>
      </c>
      <c r="H17" t="s">
        <v>172</v>
      </c>
      <c r="J17" t="s">
        <v>258</v>
      </c>
      <c r="K17" t="s">
        <v>254</v>
      </c>
      <c r="L17" t="s">
        <v>255</v>
      </c>
      <c r="M17" t="s">
        <v>262</v>
      </c>
      <c r="N17" t="s">
        <v>263</v>
      </c>
      <c r="P17" s="17">
        <v>45478</v>
      </c>
      <c r="Q17" t="s">
        <v>287</v>
      </c>
      <c r="R17">
        <v>1</v>
      </c>
      <c r="S17" s="17">
        <v>45478</v>
      </c>
      <c r="T17" s="17">
        <v>45478</v>
      </c>
      <c r="U17" t="s">
        <v>288</v>
      </c>
      <c r="AE17">
        <v>20000</v>
      </c>
      <c r="AF17" t="s">
        <v>437</v>
      </c>
      <c r="AG17">
        <v>0.1</v>
      </c>
      <c r="AH17">
        <v>2000</v>
      </c>
      <c r="AK17" t="s">
        <v>437</v>
      </c>
      <c r="AL17">
        <v>120001</v>
      </c>
      <c r="AM17" t="s">
        <v>452</v>
      </c>
      <c r="AN17" t="s">
        <v>453</v>
      </c>
      <c r="AT17" s="19">
        <f t="shared" si="0"/>
        <v>20000</v>
      </c>
      <c r="AU17" s="19">
        <v>0</v>
      </c>
      <c r="AV17" s="19">
        <v>12000</v>
      </c>
      <c r="AW17" s="19">
        <v>0</v>
      </c>
      <c r="AX17" s="19">
        <v>0</v>
      </c>
      <c r="AY17" s="19">
        <v>0</v>
      </c>
      <c r="AZ17" s="19">
        <f t="shared" si="1"/>
        <v>8000</v>
      </c>
      <c r="BA17" t="s">
        <v>457</v>
      </c>
      <c r="BB17" s="19">
        <v>30000</v>
      </c>
      <c r="BC17" s="19">
        <v>30000</v>
      </c>
      <c r="BD17" t="s">
        <v>483</v>
      </c>
      <c r="BI17" t="s">
        <v>485</v>
      </c>
      <c r="BJ17" s="19">
        <f t="shared" si="2"/>
        <v>8000</v>
      </c>
      <c r="BK17" s="19">
        <v>0</v>
      </c>
      <c r="BL17" s="19">
        <f t="shared" si="3"/>
        <v>8000</v>
      </c>
      <c r="BM17" t="str">
        <f>_xlfn.XLOOKUP($F17,[1]Sheet1!$A:$A,[1]Sheet1!E:E)</f>
        <v>194J</v>
      </c>
      <c r="BN17" s="21">
        <f>_xlfn.XLOOKUP($F17,[1]Sheet1!$A:$A,[1]Sheet1!I:I)</f>
        <v>0</v>
      </c>
      <c r="BO17" s="17">
        <f>_xlfn.XLOOKUP($F17,[1]Sheet1!$A:$A,[1]Sheet1!K:K)</f>
        <v>45411</v>
      </c>
      <c r="BP17" s="17">
        <f>_xlfn.XLOOKUP($F17,[1]Sheet1!$A:$A,[1]Sheet1!L:L)</f>
        <v>45411</v>
      </c>
      <c r="BQ17" s="17">
        <f>_xlfn.XLOOKUP($F17,[1]Sheet1!$A:$A,[1]Sheet1!M:M)</f>
        <v>45747</v>
      </c>
      <c r="BS17" s="19">
        <f>_xlfn.XLOOKUP($F17,[1]Sheet1!$A:$A,[1]Sheet1!G:G)</f>
        <v>26000000</v>
      </c>
      <c r="BT17" s="19">
        <f>MIN(BL17,BS17)</f>
        <v>8000</v>
      </c>
      <c r="BU17" s="19">
        <f>BT17</f>
        <v>8000</v>
      </c>
      <c r="BV17" s="19">
        <f>BS17-BU17</f>
        <v>25992000</v>
      </c>
      <c r="BW17" t="s">
        <v>437</v>
      </c>
      <c r="BX17">
        <v>120001</v>
      </c>
      <c r="BY17" t="s">
        <v>452</v>
      </c>
      <c r="BZ17" s="21">
        <v>0.1</v>
      </c>
      <c r="CA17" s="21">
        <v>0.2</v>
      </c>
      <c r="CB17" s="21">
        <v>0.2</v>
      </c>
      <c r="CC17" s="20">
        <f t="shared" si="4"/>
        <v>8000</v>
      </c>
      <c r="CD17" s="19">
        <f t="shared" si="5"/>
        <v>8000</v>
      </c>
      <c r="CE17" s="21">
        <f t="shared" si="6"/>
        <v>0</v>
      </c>
      <c r="CF17" s="19">
        <f t="shared" si="7"/>
        <v>0</v>
      </c>
      <c r="CG17" s="20">
        <f t="shared" si="8"/>
        <v>0</v>
      </c>
      <c r="CH17" s="22">
        <v>0.1</v>
      </c>
      <c r="CI17" s="19">
        <f t="shared" si="9"/>
        <v>0</v>
      </c>
      <c r="CJ17" s="19">
        <f t="shared" si="10"/>
        <v>0</v>
      </c>
      <c r="CK17" s="19">
        <f t="shared" si="11"/>
        <v>0</v>
      </c>
      <c r="CL17" t="s">
        <v>437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0</v>
      </c>
      <c r="DH17" s="19">
        <v>0</v>
      </c>
      <c r="DI17" s="19">
        <v>0</v>
      </c>
      <c r="DJ17" s="19">
        <v>20000</v>
      </c>
      <c r="DK17" t="s">
        <v>438</v>
      </c>
    </row>
    <row r="18" spans="1:115" x14ac:dyDescent="0.35">
      <c r="A18" t="s">
        <v>151</v>
      </c>
      <c r="B18">
        <v>2024</v>
      </c>
      <c r="C18">
        <v>7</v>
      </c>
      <c r="D18" t="s">
        <v>152</v>
      </c>
      <c r="E18" t="s">
        <v>153</v>
      </c>
      <c r="F18" t="s">
        <v>167</v>
      </c>
      <c r="G18" t="s">
        <v>168</v>
      </c>
      <c r="H18" t="s">
        <v>169</v>
      </c>
      <c r="J18" t="s">
        <v>257</v>
      </c>
      <c r="K18" t="s">
        <v>254</v>
      </c>
      <c r="L18" t="s">
        <v>254</v>
      </c>
      <c r="M18" t="s">
        <v>262</v>
      </c>
      <c r="N18" t="s">
        <v>263</v>
      </c>
      <c r="P18" s="17">
        <v>45479</v>
      </c>
      <c r="Q18" t="s">
        <v>289</v>
      </c>
      <c r="R18">
        <v>1</v>
      </c>
      <c r="S18" s="17">
        <v>45479</v>
      </c>
      <c r="T18" s="17">
        <v>45479</v>
      </c>
      <c r="U18" t="s">
        <v>278</v>
      </c>
      <c r="AA18" t="s">
        <v>290</v>
      </c>
      <c r="AB18">
        <v>1</v>
      </c>
      <c r="AC18">
        <v>45383</v>
      </c>
      <c r="AD18" t="s">
        <v>291</v>
      </c>
      <c r="AE18">
        <v>350000</v>
      </c>
      <c r="AF18" t="s">
        <v>435</v>
      </c>
      <c r="AG18">
        <v>1E-3</v>
      </c>
      <c r="AH18">
        <v>350</v>
      </c>
      <c r="AK18" t="s">
        <v>435</v>
      </c>
      <c r="AL18">
        <v>140001</v>
      </c>
      <c r="AM18" t="s">
        <v>451</v>
      </c>
      <c r="AN18" t="s">
        <v>453</v>
      </c>
      <c r="AT18" s="19">
        <f t="shared" si="0"/>
        <v>350000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f t="shared" si="1"/>
        <v>350000</v>
      </c>
      <c r="BB18" s="19">
        <v>5000000</v>
      </c>
      <c r="BC18" s="19">
        <v>5000000</v>
      </c>
      <c r="BD18" t="s">
        <v>484</v>
      </c>
      <c r="BI18" t="s">
        <v>485</v>
      </c>
      <c r="BJ18" s="19">
        <f t="shared" si="2"/>
        <v>350000</v>
      </c>
      <c r="BK18" s="19">
        <v>0</v>
      </c>
      <c r="BL18" s="19">
        <f t="shared" si="3"/>
        <v>350000</v>
      </c>
      <c r="BW18" t="s">
        <v>435</v>
      </c>
      <c r="BX18">
        <v>140001</v>
      </c>
      <c r="BY18" t="s">
        <v>451</v>
      </c>
      <c r="BZ18" s="21">
        <v>1E-3</v>
      </c>
      <c r="CA18" s="21">
        <v>0.05</v>
      </c>
      <c r="CB18" s="21">
        <v>0.05</v>
      </c>
      <c r="CC18" s="20">
        <f t="shared" si="4"/>
        <v>350000</v>
      </c>
      <c r="CD18" s="19">
        <f t="shared" si="5"/>
        <v>0</v>
      </c>
      <c r="CE18" s="21">
        <f t="shared" si="6"/>
        <v>0</v>
      </c>
      <c r="CF18" s="19">
        <f t="shared" si="7"/>
        <v>0</v>
      </c>
      <c r="CG18" s="20">
        <f t="shared" si="8"/>
        <v>350000</v>
      </c>
      <c r="CH18" s="22">
        <v>0.05</v>
      </c>
      <c r="CI18" s="19">
        <f t="shared" si="9"/>
        <v>17500</v>
      </c>
      <c r="CJ18" s="19">
        <f t="shared" si="10"/>
        <v>17500</v>
      </c>
      <c r="CK18" s="19">
        <f t="shared" si="11"/>
        <v>17500</v>
      </c>
      <c r="CL18" t="s">
        <v>435</v>
      </c>
      <c r="DA18" s="19">
        <v>0</v>
      </c>
      <c r="DB18" s="19">
        <v>0</v>
      </c>
      <c r="DC18" s="19">
        <v>0</v>
      </c>
      <c r="DD18" s="19">
        <v>0</v>
      </c>
      <c r="DE18" s="19">
        <v>0</v>
      </c>
      <c r="DF18" s="19">
        <v>0</v>
      </c>
      <c r="DG18" s="19">
        <v>0</v>
      </c>
      <c r="DH18" s="19">
        <v>0</v>
      </c>
      <c r="DI18" s="19">
        <v>0</v>
      </c>
      <c r="DJ18" s="19">
        <v>350000</v>
      </c>
      <c r="DK18" t="s">
        <v>436</v>
      </c>
    </row>
    <row r="19" spans="1:115" x14ac:dyDescent="0.35">
      <c r="A19" t="s">
        <v>151</v>
      </c>
      <c r="B19">
        <v>2024</v>
      </c>
      <c r="C19">
        <v>7</v>
      </c>
      <c r="D19" t="s">
        <v>152</v>
      </c>
      <c r="E19" t="s">
        <v>153</v>
      </c>
      <c r="F19" t="s">
        <v>167</v>
      </c>
      <c r="G19" t="s">
        <v>168</v>
      </c>
      <c r="H19" t="s">
        <v>169</v>
      </c>
      <c r="J19" t="s">
        <v>257</v>
      </c>
      <c r="K19" t="s">
        <v>254</v>
      </c>
      <c r="L19" t="s">
        <v>254</v>
      </c>
      <c r="M19" t="s">
        <v>262</v>
      </c>
      <c r="N19" t="s">
        <v>263</v>
      </c>
      <c r="P19" s="17">
        <v>45480</v>
      </c>
      <c r="Q19" t="s">
        <v>292</v>
      </c>
      <c r="R19">
        <v>1</v>
      </c>
      <c r="S19" s="17">
        <v>45480</v>
      </c>
      <c r="T19" s="17">
        <v>45480</v>
      </c>
      <c r="U19" t="s">
        <v>278</v>
      </c>
      <c r="AE19">
        <v>256000</v>
      </c>
      <c r="AF19" t="s">
        <v>435</v>
      </c>
      <c r="AG19">
        <v>1E-3</v>
      </c>
      <c r="AH19">
        <v>256</v>
      </c>
      <c r="AK19" t="s">
        <v>435</v>
      </c>
      <c r="AL19">
        <v>140001</v>
      </c>
      <c r="AM19" t="s">
        <v>451</v>
      </c>
      <c r="AN19" t="s">
        <v>453</v>
      </c>
      <c r="AT19" s="19">
        <f t="shared" si="0"/>
        <v>256000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f t="shared" si="1"/>
        <v>256000</v>
      </c>
      <c r="BB19" s="19">
        <v>5000000</v>
      </c>
      <c r="BC19" s="19">
        <v>5000000</v>
      </c>
      <c r="BD19" t="s">
        <v>484</v>
      </c>
      <c r="BI19" t="s">
        <v>485</v>
      </c>
      <c r="BJ19" s="19">
        <f t="shared" si="2"/>
        <v>256000</v>
      </c>
      <c r="BK19" s="19">
        <v>0</v>
      </c>
      <c r="BL19" s="19">
        <f t="shared" si="3"/>
        <v>256000</v>
      </c>
      <c r="BW19" t="s">
        <v>435</v>
      </c>
      <c r="BX19">
        <v>140001</v>
      </c>
      <c r="BY19" t="s">
        <v>451</v>
      </c>
      <c r="BZ19" s="21">
        <v>1E-3</v>
      </c>
      <c r="CA19" s="21">
        <v>0.05</v>
      </c>
      <c r="CB19" s="21">
        <v>0.05</v>
      </c>
      <c r="CC19" s="20">
        <f t="shared" si="4"/>
        <v>256000</v>
      </c>
      <c r="CD19" s="19">
        <f t="shared" si="5"/>
        <v>0</v>
      </c>
      <c r="CE19" s="21">
        <f t="shared" si="6"/>
        <v>0</v>
      </c>
      <c r="CF19" s="19">
        <f t="shared" si="7"/>
        <v>0</v>
      </c>
      <c r="CG19" s="20">
        <f t="shared" si="8"/>
        <v>256000</v>
      </c>
      <c r="CH19" s="22">
        <v>0.05</v>
      </c>
      <c r="CI19" s="19">
        <f t="shared" si="9"/>
        <v>12800</v>
      </c>
      <c r="CJ19" s="19">
        <f t="shared" si="10"/>
        <v>12800</v>
      </c>
      <c r="CK19" s="19">
        <f t="shared" si="11"/>
        <v>12800</v>
      </c>
      <c r="CL19" t="s">
        <v>435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0</v>
      </c>
      <c r="DH19" s="19">
        <v>0</v>
      </c>
      <c r="DI19" s="19">
        <v>0</v>
      </c>
      <c r="DJ19" s="19">
        <v>256000</v>
      </c>
      <c r="DK19" t="s">
        <v>436</v>
      </c>
    </row>
    <row r="20" spans="1:115" x14ac:dyDescent="0.35">
      <c r="A20" t="s">
        <v>151</v>
      </c>
      <c r="B20">
        <v>2024</v>
      </c>
      <c r="C20">
        <v>7</v>
      </c>
      <c r="D20" t="s">
        <v>152</v>
      </c>
      <c r="E20" t="s">
        <v>153</v>
      </c>
      <c r="F20" t="s">
        <v>167</v>
      </c>
      <c r="G20" t="s">
        <v>168</v>
      </c>
      <c r="H20" t="s">
        <v>169</v>
      </c>
      <c r="J20" t="s">
        <v>257</v>
      </c>
      <c r="K20" t="s">
        <v>254</v>
      </c>
      <c r="L20" t="s">
        <v>254</v>
      </c>
      <c r="M20" t="s">
        <v>262</v>
      </c>
      <c r="N20" t="s">
        <v>263</v>
      </c>
      <c r="P20" s="17">
        <v>45481</v>
      </c>
      <c r="Q20" t="s">
        <v>293</v>
      </c>
      <c r="R20">
        <v>1</v>
      </c>
      <c r="S20" s="17">
        <v>45481</v>
      </c>
      <c r="T20" s="17">
        <v>45481</v>
      </c>
      <c r="U20" t="s">
        <v>278</v>
      </c>
      <c r="AE20">
        <v>30000</v>
      </c>
      <c r="AF20" t="s">
        <v>435</v>
      </c>
      <c r="AG20">
        <v>1E-3</v>
      </c>
      <c r="AH20">
        <v>30</v>
      </c>
      <c r="AK20" t="s">
        <v>435</v>
      </c>
      <c r="AL20">
        <v>140001</v>
      </c>
      <c r="AM20" t="s">
        <v>451</v>
      </c>
      <c r="AN20" t="s">
        <v>453</v>
      </c>
      <c r="AT20" s="19">
        <f t="shared" si="0"/>
        <v>30000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f t="shared" si="1"/>
        <v>30000</v>
      </c>
      <c r="BB20" s="19">
        <v>5000000</v>
      </c>
      <c r="BC20" s="19">
        <v>5000000</v>
      </c>
      <c r="BD20" t="s">
        <v>484</v>
      </c>
      <c r="BI20" t="s">
        <v>485</v>
      </c>
      <c r="BJ20" s="19">
        <f t="shared" si="2"/>
        <v>30000</v>
      </c>
      <c r="BK20" s="19">
        <v>0</v>
      </c>
      <c r="BL20" s="19">
        <f t="shared" si="3"/>
        <v>30000</v>
      </c>
      <c r="BW20" t="s">
        <v>435</v>
      </c>
      <c r="BX20">
        <v>140001</v>
      </c>
      <c r="BY20" t="s">
        <v>451</v>
      </c>
      <c r="BZ20" s="21">
        <v>1E-3</v>
      </c>
      <c r="CA20" s="21">
        <v>0.05</v>
      </c>
      <c r="CB20" s="21">
        <v>0.05</v>
      </c>
      <c r="CC20" s="20">
        <f t="shared" si="4"/>
        <v>30000</v>
      </c>
      <c r="CD20" s="19">
        <f t="shared" si="5"/>
        <v>0</v>
      </c>
      <c r="CE20" s="21">
        <f t="shared" si="6"/>
        <v>0</v>
      </c>
      <c r="CF20" s="19">
        <f t="shared" si="7"/>
        <v>0</v>
      </c>
      <c r="CG20" s="20">
        <f t="shared" si="8"/>
        <v>30000</v>
      </c>
      <c r="CH20" s="22">
        <v>0.05</v>
      </c>
      <c r="CI20" s="19">
        <f t="shared" si="9"/>
        <v>1500</v>
      </c>
      <c r="CJ20" s="19">
        <f t="shared" si="10"/>
        <v>1500</v>
      </c>
      <c r="CK20" s="19">
        <f t="shared" si="11"/>
        <v>1500</v>
      </c>
      <c r="CL20" t="s">
        <v>435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0</v>
      </c>
      <c r="DH20" s="19">
        <v>0</v>
      </c>
      <c r="DI20" s="19">
        <v>0</v>
      </c>
      <c r="DJ20" s="19">
        <v>30000</v>
      </c>
      <c r="DK20" t="s">
        <v>436</v>
      </c>
    </row>
    <row r="21" spans="1:115" x14ac:dyDescent="0.35">
      <c r="A21" t="s">
        <v>151</v>
      </c>
      <c r="B21">
        <v>2024</v>
      </c>
      <c r="C21">
        <v>7</v>
      </c>
      <c r="D21" t="s">
        <v>152</v>
      </c>
      <c r="E21" t="s">
        <v>153</v>
      </c>
      <c r="F21" t="s">
        <v>170</v>
      </c>
      <c r="G21" t="s">
        <v>171</v>
      </c>
      <c r="H21" t="s">
        <v>172</v>
      </c>
      <c r="J21" t="s">
        <v>258</v>
      </c>
      <c r="K21" t="s">
        <v>254</v>
      </c>
      <c r="L21" t="s">
        <v>255</v>
      </c>
      <c r="M21" t="s">
        <v>262</v>
      </c>
      <c r="N21" t="s">
        <v>264</v>
      </c>
      <c r="P21" s="17">
        <v>45481</v>
      </c>
      <c r="Q21" t="s">
        <v>294</v>
      </c>
      <c r="R21">
        <v>1</v>
      </c>
      <c r="S21" s="17">
        <v>45481</v>
      </c>
      <c r="T21" s="17">
        <v>45481</v>
      </c>
      <c r="U21" t="s">
        <v>288</v>
      </c>
      <c r="AE21">
        <v>12000</v>
      </c>
      <c r="AF21" t="s">
        <v>437</v>
      </c>
      <c r="AG21">
        <v>0.1</v>
      </c>
      <c r="AH21">
        <v>1200</v>
      </c>
      <c r="AK21" t="s">
        <v>437</v>
      </c>
      <c r="AL21">
        <v>120001</v>
      </c>
      <c r="AM21" t="s">
        <v>452</v>
      </c>
      <c r="AN21" t="s">
        <v>453</v>
      </c>
      <c r="AT21" s="19">
        <f t="shared" si="0"/>
        <v>12000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f t="shared" si="1"/>
        <v>12000</v>
      </c>
      <c r="BA21" t="s">
        <v>458</v>
      </c>
      <c r="BB21" s="19">
        <v>30000</v>
      </c>
      <c r="BC21" s="19">
        <v>30000</v>
      </c>
      <c r="BD21" t="s">
        <v>483</v>
      </c>
      <c r="BI21" t="s">
        <v>485</v>
      </c>
      <c r="BJ21" s="19">
        <f t="shared" si="2"/>
        <v>0</v>
      </c>
      <c r="BK21" s="19">
        <v>0</v>
      </c>
      <c r="BL21" s="19">
        <f t="shared" si="3"/>
        <v>0</v>
      </c>
      <c r="BM21" t="str">
        <f>_xlfn.XLOOKUP($F21,[1]Sheet1!$A:$A,[1]Sheet1!E:E)</f>
        <v>194J</v>
      </c>
      <c r="BN21" s="21">
        <f>_xlfn.XLOOKUP($F21,[1]Sheet1!$A:$A,[1]Sheet1!I:I)</f>
        <v>0</v>
      </c>
      <c r="BO21" s="17">
        <f>_xlfn.XLOOKUP($F21,[1]Sheet1!$A:$A,[1]Sheet1!K:K)</f>
        <v>45411</v>
      </c>
      <c r="BP21" s="17">
        <f>_xlfn.XLOOKUP($F21,[1]Sheet1!$A:$A,[1]Sheet1!L:L)</f>
        <v>45411</v>
      </c>
      <c r="BQ21" s="17">
        <f>_xlfn.XLOOKUP($F21,[1]Sheet1!$A:$A,[1]Sheet1!M:M)</f>
        <v>45747</v>
      </c>
      <c r="BS21" s="19">
        <f>_xlfn.XLOOKUP($F21,[1]Sheet1!$A:$A,[1]Sheet1!G:G)</f>
        <v>26000000</v>
      </c>
      <c r="BW21" t="s">
        <v>437</v>
      </c>
      <c r="BX21">
        <v>120001</v>
      </c>
      <c r="BY21" t="s">
        <v>452</v>
      </c>
      <c r="BZ21" s="21">
        <v>0.1</v>
      </c>
      <c r="CA21" s="21">
        <v>0.2</v>
      </c>
      <c r="CB21" s="21">
        <v>0.2</v>
      </c>
      <c r="CC21" s="20">
        <f t="shared" si="4"/>
        <v>0</v>
      </c>
      <c r="CD21" s="19">
        <f t="shared" si="5"/>
        <v>0</v>
      </c>
      <c r="CE21" s="21">
        <f t="shared" si="6"/>
        <v>0</v>
      </c>
      <c r="CF21" s="19">
        <f t="shared" si="7"/>
        <v>0</v>
      </c>
      <c r="CG21" s="20">
        <f t="shared" si="8"/>
        <v>0</v>
      </c>
      <c r="CH21" s="22">
        <v>0.1</v>
      </c>
      <c r="CI21" s="19">
        <f t="shared" si="9"/>
        <v>0</v>
      </c>
      <c r="CJ21" s="19">
        <f t="shared" si="10"/>
        <v>0</v>
      </c>
      <c r="CK21" s="19">
        <f t="shared" si="11"/>
        <v>0</v>
      </c>
      <c r="CL21" t="s">
        <v>437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0</v>
      </c>
      <c r="DH21" s="19">
        <v>0</v>
      </c>
      <c r="DI21" s="19">
        <v>0</v>
      </c>
      <c r="DJ21" s="19">
        <v>12000</v>
      </c>
      <c r="DK21" t="s">
        <v>438</v>
      </c>
    </row>
    <row r="22" spans="1:115" x14ac:dyDescent="0.35">
      <c r="A22" t="s">
        <v>151</v>
      </c>
      <c r="B22">
        <v>2024</v>
      </c>
      <c r="C22">
        <v>7</v>
      </c>
      <c r="D22" t="s">
        <v>152</v>
      </c>
      <c r="E22" t="s">
        <v>153</v>
      </c>
      <c r="F22" t="s">
        <v>158</v>
      </c>
      <c r="G22" t="s">
        <v>159</v>
      </c>
      <c r="H22" t="s">
        <v>160</v>
      </c>
      <c r="J22" t="s">
        <v>256</v>
      </c>
      <c r="K22" t="s">
        <v>254</v>
      </c>
      <c r="L22" t="s">
        <v>255</v>
      </c>
      <c r="M22" t="s">
        <v>262</v>
      </c>
      <c r="N22" t="s">
        <v>263</v>
      </c>
      <c r="P22" s="17">
        <v>45481</v>
      </c>
      <c r="Q22" t="s">
        <v>295</v>
      </c>
      <c r="R22">
        <v>1</v>
      </c>
      <c r="S22" s="17">
        <v>45481</v>
      </c>
      <c r="T22" s="17">
        <v>45481</v>
      </c>
      <c r="U22" t="s">
        <v>296</v>
      </c>
      <c r="AE22">
        <v>5000</v>
      </c>
      <c r="AF22" t="s">
        <v>429</v>
      </c>
      <c r="AG22">
        <v>0.02</v>
      </c>
      <c r="AH22">
        <v>100</v>
      </c>
      <c r="AK22" t="s">
        <v>429</v>
      </c>
      <c r="AL22">
        <v>117001</v>
      </c>
      <c r="AM22" t="s">
        <v>448</v>
      </c>
      <c r="AN22" t="s">
        <v>453</v>
      </c>
      <c r="AT22" s="19">
        <f t="shared" si="0"/>
        <v>5000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f t="shared" si="1"/>
        <v>5000</v>
      </c>
      <c r="BA22" t="s">
        <v>372</v>
      </c>
      <c r="BB22" s="19">
        <v>240000</v>
      </c>
      <c r="BC22" s="19">
        <v>240000</v>
      </c>
      <c r="BD22" t="s">
        <v>483</v>
      </c>
      <c r="BI22" t="s">
        <v>485</v>
      </c>
      <c r="BJ22" s="19">
        <f t="shared" si="2"/>
        <v>5000</v>
      </c>
      <c r="BK22" s="19">
        <v>0</v>
      </c>
      <c r="BL22" s="19">
        <f t="shared" si="3"/>
        <v>5000</v>
      </c>
      <c r="BW22" t="s">
        <v>429</v>
      </c>
      <c r="BX22">
        <v>117001</v>
      </c>
      <c r="BY22" t="s">
        <v>448</v>
      </c>
      <c r="BZ22" s="21">
        <v>0.02</v>
      </c>
      <c r="CA22" s="21">
        <v>0.2</v>
      </c>
      <c r="CB22" s="21">
        <v>0.05</v>
      </c>
      <c r="CC22" s="20">
        <f t="shared" si="4"/>
        <v>5000</v>
      </c>
      <c r="CD22" s="19">
        <f t="shared" si="5"/>
        <v>0</v>
      </c>
      <c r="CE22" s="21">
        <f t="shared" si="6"/>
        <v>0</v>
      </c>
      <c r="CF22" s="19">
        <f t="shared" si="7"/>
        <v>0</v>
      </c>
      <c r="CG22" s="20">
        <f t="shared" si="8"/>
        <v>5000</v>
      </c>
      <c r="CH22" s="22">
        <v>0.02</v>
      </c>
      <c r="CI22" s="19">
        <f t="shared" si="9"/>
        <v>100</v>
      </c>
      <c r="CJ22" s="19">
        <f t="shared" si="10"/>
        <v>100</v>
      </c>
      <c r="CK22" s="19">
        <f t="shared" si="11"/>
        <v>100</v>
      </c>
      <c r="CL22" t="s">
        <v>429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0</v>
      </c>
      <c r="DH22" s="19">
        <v>0</v>
      </c>
      <c r="DI22" s="19">
        <v>0</v>
      </c>
      <c r="DJ22" s="19">
        <v>5000</v>
      </c>
      <c r="DK22" t="s">
        <v>430</v>
      </c>
    </row>
    <row r="23" spans="1:115" x14ac:dyDescent="0.35">
      <c r="A23" t="s">
        <v>151</v>
      </c>
      <c r="B23">
        <v>2024</v>
      </c>
      <c r="C23">
        <v>7</v>
      </c>
      <c r="D23" t="s">
        <v>152</v>
      </c>
      <c r="E23" t="s">
        <v>153</v>
      </c>
      <c r="F23" t="s">
        <v>167</v>
      </c>
      <c r="G23" t="s">
        <v>168</v>
      </c>
      <c r="H23" t="s">
        <v>169</v>
      </c>
      <c r="J23" t="s">
        <v>257</v>
      </c>
      <c r="K23" t="s">
        <v>254</v>
      </c>
      <c r="L23" t="s">
        <v>254</v>
      </c>
      <c r="M23" t="s">
        <v>262</v>
      </c>
      <c r="N23" t="s">
        <v>263</v>
      </c>
      <c r="P23" s="17">
        <v>45482</v>
      </c>
      <c r="Q23" t="s">
        <v>297</v>
      </c>
      <c r="R23">
        <v>1</v>
      </c>
      <c r="S23" s="17">
        <v>45482</v>
      </c>
      <c r="T23" s="17">
        <v>45482</v>
      </c>
      <c r="U23" t="s">
        <v>278</v>
      </c>
      <c r="AE23">
        <v>100000</v>
      </c>
      <c r="AF23" t="s">
        <v>435</v>
      </c>
      <c r="AG23">
        <v>1E-3</v>
      </c>
      <c r="AH23">
        <v>100</v>
      </c>
      <c r="AK23" t="s">
        <v>435</v>
      </c>
      <c r="AL23">
        <v>140001</v>
      </c>
      <c r="AM23" t="s">
        <v>451</v>
      </c>
      <c r="AN23" t="s">
        <v>453</v>
      </c>
      <c r="AT23" s="19">
        <f t="shared" si="0"/>
        <v>100000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f t="shared" si="1"/>
        <v>100000</v>
      </c>
      <c r="BB23" s="19">
        <v>5000000</v>
      </c>
      <c r="BC23" s="19">
        <v>5000000</v>
      </c>
      <c r="BD23" t="s">
        <v>484</v>
      </c>
      <c r="BI23" t="s">
        <v>485</v>
      </c>
      <c r="BJ23" s="19">
        <f t="shared" si="2"/>
        <v>100000</v>
      </c>
      <c r="BK23" s="19">
        <v>0</v>
      </c>
      <c r="BL23" s="19">
        <f t="shared" si="3"/>
        <v>100000</v>
      </c>
      <c r="BW23" t="s">
        <v>435</v>
      </c>
      <c r="BX23">
        <v>140001</v>
      </c>
      <c r="BY23" t="s">
        <v>451</v>
      </c>
      <c r="BZ23" s="21">
        <v>1E-3</v>
      </c>
      <c r="CA23" s="21">
        <v>0.05</v>
      </c>
      <c r="CB23" s="21">
        <v>0.05</v>
      </c>
      <c r="CC23" s="20">
        <f t="shared" si="4"/>
        <v>100000</v>
      </c>
      <c r="CD23" s="19">
        <f t="shared" si="5"/>
        <v>0</v>
      </c>
      <c r="CE23" s="21">
        <f t="shared" si="6"/>
        <v>0</v>
      </c>
      <c r="CF23" s="19">
        <f t="shared" si="7"/>
        <v>0</v>
      </c>
      <c r="CG23" s="20">
        <f t="shared" si="8"/>
        <v>100000</v>
      </c>
      <c r="CH23" s="22">
        <v>0.05</v>
      </c>
      <c r="CI23" s="19">
        <f t="shared" si="9"/>
        <v>5000</v>
      </c>
      <c r="CJ23" s="19">
        <f t="shared" si="10"/>
        <v>5000</v>
      </c>
      <c r="CK23" s="19">
        <f t="shared" si="11"/>
        <v>5000</v>
      </c>
      <c r="CL23" t="s">
        <v>435</v>
      </c>
      <c r="DA23" s="19">
        <v>0</v>
      </c>
      <c r="DB23" s="19">
        <v>0</v>
      </c>
      <c r="DC23" s="19">
        <v>0</v>
      </c>
      <c r="DD23" s="19">
        <v>0</v>
      </c>
      <c r="DE23" s="19">
        <v>0</v>
      </c>
      <c r="DF23" s="19">
        <v>0</v>
      </c>
      <c r="DG23" s="19">
        <v>0</v>
      </c>
      <c r="DH23" s="19">
        <v>0</v>
      </c>
      <c r="DI23" s="19">
        <v>0</v>
      </c>
      <c r="DJ23" s="19">
        <v>100000</v>
      </c>
      <c r="DK23" t="s">
        <v>436</v>
      </c>
    </row>
    <row r="24" spans="1:115" x14ac:dyDescent="0.35">
      <c r="A24" t="s">
        <v>151</v>
      </c>
      <c r="B24">
        <v>2024</v>
      </c>
      <c r="C24">
        <v>7</v>
      </c>
      <c r="D24" t="s">
        <v>152</v>
      </c>
      <c r="E24" t="s">
        <v>153</v>
      </c>
      <c r="F24" t="s">
        <v>170</v>
      </c>
      <c r="G24" t="s">
        <v>171</v>
      </c>
      <c r="H24" t="s">
        <v>172</v>
      </c>
      <c r="J24" t="s">
        <v>258</v>
      </c>
      <c r="K24" t="s">
        <v>254</v>
      </c>
      <c r="L24" t="s">
        <v>255</v>
      </c>
      <c r="M24" t="s">
        <v>262</v>
      </c>
      <c r="N24" t="s">
        <v>264</v>
      </c>
      <c r="P24" s="17">
        <v>45482</v>
      </c>
      <c r="Q24" t="s">
        <v>298</v>
      </c>
      <c r="R24">
        <v>1</v>
      </c>
      <c r="S24" s="17">
        <v>45482</v>
      </c>
      <c r="T24" s="17">
        <v>45482</v>
      </c>
      <c r="U24" t="s">
        <v>288</v>
      </c>
      <c r="AE24">
        <v>8000</v>
      </c>
      <c r="AF24" t="s">
        <v>437</v>
      </c>
      <c r="AG24">
        <v>0.1</v>
      </c>
      <c r="AH24">
        <v>800</v>
      </c>
      <c r="AI24" t="s">
        <v>441</v>
      </c>
      <c r="AJ24" s="17">
        <v>45406</v>
      </c>
      <c r="AK24" t="s">
        <v>437</v>
      </c>
      <c r="AL24">
        <v>120001</v>
      </c>
      <c r="AM24" t="s">
        <v>452</v>
      </c>
      <c r="AN24" t="s">
        <v>453</v>
      </c>
      <c r="AT24" s="19">
        <f t="shared" si="0"/>
        <v>8000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f t="shared" si="1"/>
        <v>8000</v>
      </c>
      <c r="BA24" t="s">
        <v>458</v>
      </c>
      <c r="BB24" s="19">
        <v>30000</v>
      </c>
      <c r="BC24" s="19">
        <v>30000</v>
      </c>
      <c r="BD24" t="s">
        <v>483</v>
      </c>
      <c r="BI24" t="s">
        <v>485</v>
      </c>
      <c r="BJ24" s="19">
        <f t="shared" si="2"/>
        <v>0</v>
      </c>
      <c r="BK24" s="19">
        <v>0</v>
      </c>
      <c r="BL24" s="19">
        <f t="shared" si="3"/>
        <v>0</v>
      </c>
      <c r="BM24" t="str">
        <f>_xlfn.XLOOKUP($F24,[1]Sheet1!$A:$A,[1]Sheet1!E:E)</f>
        <v>194J</v>
      </c>
      <c r="BN24" s="21">
        <f>_xlfn.XLOOKUP($F24,[1]Sheet1!$A:$A,[1]Sheet1!I:I)</f>
        <v>0</v>
      </c>
      <c r="BO24" s="17">
        <f>_xlfn.XLOOKUP($F24,[1]Sheet1!$A:$A,[1]Sheet1!K:K)</f>
        <v>45411</v>
      </c>
      <c r="BP24" s="17">
        <f>_xlfn.XLOOKUP($F24,[1]Sheet1!$A:$A,[1]Sheet1!L:L)</f>
        <v>45411</v>
      </c>
      <c r="BQ24" s="17">
        <f>_xlfn.XLOOKUP($F24,[1]Sheet1!$A:$A,[1]Sheet1!M:M)</f>
        <v>45747</v>
      </c>
      <c r="BS24" s="19">
        <f>_xlfn.XLOOKUP($F24,[1]Sheet1!$A:$A,[1]Sheet1!G:G)</f>
        <v>26000000</v>
      </c>
      <c r="BW24" t="s">
        <v>437</v>
      </c>
      <c r="BX24">
        <v>120001</v>
      </c>
      <c r="BY24" t="s">
        <v>452</v>
      </c>
      <c r="BZ24" s="21">
        <v>0.1</v>
      </c>
      <c r="CA24" s="21">
        <v>0.2</v>
      </c>
      <c r="CB24" s="21">
        <v>0.2</v>
      </c>
      <c r="CC24" s="20">
        <f t="shared" si="4"/>
        <v>0</v>
      </c>
      <c r="CD24" s="19">
        <f t="shared" si="5"/>
        <v>0</v>
      </c>
      <c r="CE24" s="21">
        <f t="shared" si="6"/>
        <v>0</v>
      </c>
      <c r="CF24" s="19">
        <f t="shared" si="7"/>
        <v>0</v>
      </c>
      <c r="CG24" s="20">
        <f t="shared" si="8"/>
        <v>0</v>
      </c>
      <c r="CH24" s="22">
        <v>0.1</v>
      </c>
      <c r="CI24" s="19">
        <f t="shared" si="9"/>
        <v>0</v>
      </c>
      <c r="CJ24" s="19">
        <f t="shared" si="10"/>
        <v>0</v>
      </c>
      <c r="CK24" s="19">
        <f t="shared" si="11"/>
        <v>0</v>
      </c>
      <c r="CL24" t="s">
        <v>437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0</v>
      </c>
      <c r="DH24" s="19">
        <v>0</v>
      </c>
      <c r="DI24" s="19">
        <v>0</v>
      </c>
      <c r="DJ24" s="19">
        <v>8000</v>
      </c>
      <c r="DK24" t="s">
        <v>438</v>
      </c>
    </row>
    <row r="25" spans="1:115" x14ac:dyDescent="0.35">
      <c r="A25" t="s">
        <v>151</v>
      </c>
      <c r="B25">
        <v>2024</v>
      </c>
      <c r="C25">
        <v>7</v>
      </c>
      <c r="D25" t="s">
        <v>152</v>
      </c>
      <c r="E25" t="s">
        <v>153</v>
      </c>
      <c r="F25" t="s">
        <v>173</v>
      </c>
      <c r="G25" t="s">
        <v>174</v>
      </c>
      <c r="H25" t="s">
        <v>175</v>
      </c>
      <c r="J25" t="s">
        <v>256</v>
      </c>
      <c r="K25" t="s">
        <v>254</v>
      </c>
      <c r="L25" t="s">
        <v>255</v>
      </c>
      <c r="M25" t="s">
        <v>262</v>
      </c>
      <c r="N25" t="s">
        <v>263</v>
      </c>
      <c r="P25" s="17">
        <v>45487</v>
      </c>
      <c r="Q25" t="s">
        <v>299</v>
      </c>
      <c r="R25">
        <v>1</v>
      </c>
      <c r="S25" s="17">
        <v>45487</v>
      </c>
      <c r="T25" s="17">
        <v>45487</v>
      </c>
      <c r="U25" t="s">
        <v>300</v>
      </c>
      <c r="AA25" t="s">
        <v>301</v>
      </c>
      <c r="AB25">
        <v>1</v>
      </c>
      <c r="AC25">
        <v>45383</v>
      </c>
      <c r="AD25" t="s">
        <v>302</v>
      </c>
      <c r="AE25">
        <v>20000</v>
      </c>
      <c r="AF25" t="s">
        <v>437</v>
      </c>
      <c r="AG25">
        <v>0.1</v>
      </c>
      <c r="AH25">
        <v>2000</v>
      </c>
      <c r="AK25" t="s">
        <v>437</v>
      </c>
      <c r="AL25">
        <v>120001</v>
      </c>
      <c r="AM25" t="s">
        <v>452</v>
      </c>
      <c r="AN25" t="s">
        <v>453</v>
      </c>
      <c r="AT25" s="19">
        <f t="shared" si="0"/>
        <v>20000</v>
      </c>
      <c r="AU25" s="19">
        <v>0</v>
      </c>
      <c r="AV25" s="19">
        <v>20000</v>
      </c>
      <c r="AW25" s="19">
        <v>0</v>
      </c>
      <c r="AX25" s="19">
        <v>0</v>
      </c>
      <c r="AY25" s="19">
        <v>0</v>
      </c>
      <c r="AZ25" s="19">
        <f t="shared" si="1"/>
        <v>0</v>
      </c>
      <c r="BA25" t="s">
        <v>459</v>
      </c>
      <c r="BB25" s="19">
        <v>30000</v>
      </c>
      <c r="BC25" s="19">
        <v>30000</v>
      </c>
      <c r="BD25" t="s">
        <v>483</v>
      </c>
      <c r="BI25" t="s">
        <v>485</v>
      </c>
      <c r="BJ25" s="19">
        <f t="shared" si="2"/>
        <v>0</v>
      </c>
      <c r="BK25" s="19">
        <v>0</v>
      </c>
      <c r="BL25" s="19">
        <f t="shared" si="3"/>
        <v>0</v>
      </c>
      <c r="BM25" t="str">
        <f>_xlfn.XLOOKUP($F25,[1]Sheet1!$A:$A,[1]Sheet1!E:E)</f>
        <v>194J</v>
      </c>
      <c r="BN25" s="21">
        <f>_xlfn.XLOOKUP($F25,[1]Sheet1!$A:$A,[1]Sheet1!I:I)</f>
        <v>1E-3</v>
      </c>
      <c r="BO25" s="17">
        <f>_xlfn.XLOOKUP($F25,[1]Sheet1!$A:$A,[1]Sheet1!K:K)</f>
        <v>45412</v>
      </c>
      <c r="BP25" s="17">
        <f>_xlfn.XLOOKUP($F25,[1]Sheet1!$A:$A,[1]Sheet1!L:L)</f>
        <v>45412</v>
      </c>
      <c r="BQ25" s="17">
        <f>_xlfn.XLOOKUP($F25,[1]Sheet1!$A:$A,[1]Sheet1!M:M)</f>
        <v>45747</v>
      </c>
      <c r="BS25" s="19">
        <f>_xlfn.XLOOKUP($F25,[1]Sheet1!$A:$A,[1]Sheet1!G:G)</f>
        <v>684333</v>
      </c>
      <c r="BT25" s="19">
        <f>MIN(BL25,BS25)</f>
        <v>0</v>
      </c>
      <c r="BU25" s="19">
        <f>BT25</f>
        <v>0</v>
      </c>
      <c r="BV25" s="19">
        <f>BS25-BU25</f>
        <v>684333</v>
      </c>
      <c r="BW25" t="s">
        <v>437</v>
      </c>
      <c r="BX25">
        <v>120001</v>
      </c>
      <c r="BY25" t="s">
        <v>452</v>
      </c>
      <c r="BZ25" s="21">
        <v>0.1</v>
      </c>
      <c r="CA25" s="21">
        <v>0.2</v>
      </c>
      <c r="CB25" s="21">
        <v>0.2</v>
      </c>
      <c r="CC25" s="20">
        <f t="shared" si="4"/>
        <v>0</v>
      </c>
      <c r="CD25" s="19">
        <f t="shared" si="5"/>
        <v>0</v>
      </c>
      <c r="CE25" s="21">
        <f t="shared" si="6"/>
        <v>1E-3</v>
      </c>
      <c r="CF25" s="19">
        <f t="shared" si="7"/>
        <v>0</v>
      </c>
      <c r="CG25" s="20">
        <f t="shared" si="8"/>
        <v>0</v>
      </c>
      <c r="CH25" s="22">
        <v>0.1</v>
      </c>
      <c r="CI25" s="19">
        <f t="shared" si="9"/>
        <v>0</v>
      </c>
      <c r="CJ25" s="19">
        <f t="shared" si="10"/>
        <v>0</v>
      </c>
      <c r="CK25" s="19">
        <f t="shared" si="11"/>
        <v>0</v>
      </c>
      <c r="CL25" t="s">
        <v>437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20000</v>
      </c>
      <c r="DK25" t="s">
        <v>438</v>
      </c>
    </row>
    <row r="26" spans="1:115" x14ac:dyDescent="0.35">
      <c r="A26" t="s">
        <v>151</v>
      </c>
      <c r="B26">
        <v>2024</v>
      </c>
      <c r="C26">
        <v>7</v>
      </c>
      <c r="D26" t="s">
        <v>152</v>
      </c>
      <c r="E26" t="s">
        <v>153</v>
      </c>
      <c r="F26" t="s">
        <v>176</v>
      </c>
      <c r="G26" t="s">
        <v>177</v>
      </c>
      <c r="H26" t="s">
        <v>178</v>
      </c>
      <c r="J26" t="s">
        <v>256</v>
      </c>
      <c r="K26" t="s">
        <v>254</v>
      </c>
      <c r="L26" t="s">
        <v>255</v>
      </c>
      <c r="M26" t="s">
        <v>262</v>
      </c>
      <c r="N26" t="s">
        <v>263</v>
      </c>
      <c r="P26" s="17">
        <v>45487</v>
      </c>
      <c r="Q26" t="s">
        <v>303</v>
      </c>
      <c r="R26">
        <v>1</v>
      </c>
      <c r="S26" s="17">
        <v>45487</v>
      </c>
      <c r="T26" s="17">
        <v>45487</v>
      </c>
      <c r="U26" t="s">
        <v>304</v>
      </c>
      <c r="AE26">
        <v>100000</v>
      </c>
      <c r="AF26" t="s">
        <v>431</v>
      </c>
      <c r="AG26">
        <v>0.1</v>
      </c>
      <c r="AH26">
        <v>10000</v>
      </c>
      <c r="AK26" t="s">
        <v>431</v>
      </c>
      <c r="AL26">
        <v>118001</v>
      </c>
      <c r="AM26" t="s">
        <v>449</v>
      </c>
      <c r="AN26" t="s">
        <v>453</v>
      </c>
      <c r="AT26" s="19">
        <f t="shared" si="0"/>
        <v>100000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f t="shared" si="1"/>
        <v>100000</v>
      </c>
      <c r="BA26" t="s">
        <v>367</v>
      </c>
      <c r="BB26" s="19">
        <v>240000</v>
      </c>
      <c r="BC26" s="19">
        <v>240000</v>
      </c>
      <c r="BD26" t="s">
        <v>483</v>
      </c>
      <c r="BI26" t="s">
        <v>485</v>
      </c>
      <c r="BJ26" s="19">
        <f t="shared" si="2"/>
        <v>100000</v>
      </c>
      <c r="BK26" s="19">
        <v>0</v>
      </c>
      <c r="BL26" s="19">
        <f t="shared" si="3"/>
        <v>100000</v>
      </c>
      <c r="BW26" t="s">
        <v>431</v>
      </c>
      <c r="BX26">
        <v>118001</v>
      </c>
      <c r="BY26" t="s">
        <v>449</v>
      </c>
      <c r="BZ26" s="21">
        <v>0.1</v>
      </c>
      <c r="CA26" s="21">
        <v>0.2</v>
      </c>
      <c r="CB26" s="21">
        <v>0.2</v>
      </c>
      <c r="CC26" s="20">
        <f t="shared" si="4"/>
        <v>100000</v>
      </c>
      <c r="CD26" s="19">
        <f t="shared" si="5"/>
        <v>0</v>
      </c>
      <c r="CE26" s="21">
        <f t="shared" si="6"/>
        <v>0</v>
      </c>
      <c r="CF26" s="19">
        <f t="shared" si="7"/>
        <v>0</v>
      </c>
      <c r="CG26" s="20">
        <f t="shared" si="8"/>
        <v>100000</v>
      </c>
      <c r="CH26" s="22">
        <v>0.1</v>
      </c>
      <c r="CI26" s="19">
        <f t="shared" si="9"/>
        <v>10000</v>
      </c>
      <c r="CJ26" s="19">
        <f t="shared" si="10"/>
        <v>10000</v>
      </c>
      <c r="CK26" s="19">
        <f t="shared" si="11"/>
        <v>10000</v>
      </c>
      <c r="CL26" t="s">
        <v>431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19">
        <v>0</v>
      </c>
      <c r="DJ26" s="19">
        <v>100000</v>
      </c>
      <c r="DK26" t="s">
        <v>432</v>
      </c>
    </row>
    <row r="27" spans="1:115" x14ac:dyDescent="0.35">
      <c r="A27" t="s">
        <v>151</v>
      </c>
      <c r="B27">
        <v>2024</v>
      </c>
      <c r="C27">
        <v>7</v>
      </c>
      <c r="D27" t="s">
        <v>152</v>
      </c>
      <c r="E27" t="s">
        <v>153</v>
      </c>
      <c r="F27" t="s">
        <v>158</v>
      </c>
      <c r="G27" t="s">
        <v>159</v>
      </c>
      <c r="H27" t="s">
        <v>160</v>
      </c>
      <c r="J27" t="s">
        <v>256</v>
      </c>
      <c r="K27" t="s">
        <v>254</v>
      </c>
      <c r="L27" t="s">
        <v>255</v>
      </c>
      <c r="M27" t="s">
        <v>262</v>
      </c>
      <c r="N27" t="s">
        <v>263</v>
      </c>
      <c r="P27" s="17">
        <v>45488</v>
      </c>
      <c r="Q27" t="s">
        <v>305</v>
      </c>
      <c r="R27">
        <v>1</v>
      </c>
      <c r="S27" s="17">
        <v>45488</v>
      </c>
      <c r="T27" s="17">
        <v>45488</v>
      </c>
      <c r="U27" t="s">
        <v>306</v>
      </c>
      <c r="AE27">
        <v>5000</v>
      </c>
      <c r="AF27" t="s">
        <v>429</v>
      </c>
      <c r="AG27">
        <v>0.02</v>
      </c>
      <c r="AH27">
        <v>100</v>
      </c>
      <c r="AK27" t="s">
        <v>429</v>
      </c>
      <c r="AL27">
        <v>117001</v>
      </c>
      <c r="AM27" t="s">
        <v>448</v>
      </c>
      <c r="AN27" t="s">
        <v>453</v>
      </c>
      <c r="AT27" s="19">
        <f t="shared" si="0"/>
        <v>5000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f t="shared" si="1"/>
        <v>5000</v>
      </c>
      <c r="BA27" t="s">
        <v>372</v>
      </c>
      <c r="BB27" s="19">
        <v>240000</v>
      </c>
      <c r="BC27" s="19">
        <v>240000</v>
      </c>
      <c r="BD27" t="s">
        <v>483</v>
      </c>
      <c r="BI27" t="s">
        <v>485</v>
      </c>
      <c r="BJ27" s="19">
        <f t="shared" si="2"/>
        <v>5000</v>
      </c>
      <c r="BK27" s="19">
        <v>0</v>
      </c>
      <c r="BL27" s="19">
        <f t="shared" si="3"/>
        <v>5000</v>
      </c>
      <c r="BW27" t="s">
        <v>429</v>
      </c>
      <c r="BX27">
        <v>117001</v>
      </c>
      <c r="BY27" t="s">
        <v>448</v>
      </c>
      <c r="BZ27" s="21">
        <v>0.02</v>
      </c>
      <c r="CA27" s="21">
        <v>0.2</v>
      </c>
      <c r="CB27" s="21">
        <v>0.05</v>
      </c>
      <c r="CC27" s="20">
        <f t="shared" si="4"/>
        <v>5000</v>
      </c>
      <c r="CD27" s="19">
        <f t="shared" si="5"/>
        <v>0</v>
      </c>
      <c r="CE27" s="21">
        <f t="shared" si="6"/>
        <v>0</v>
      </c>
      <c r="CF27" s="19">
        <f t="shared" si="7"/>
        <v>0</v>
      </c>
      <c r="CG27" s="20">
        <f t="shared" si="8"/>
        <v>5000</v>
      </c>
      <c r="CH27" s="22">
        <v>0.02</v>
      </c>
      <c r="CI27" s="19">
        <f t="shared" si="9"/>
        <v>100</v>
      </c>
      <c r="CJ27" s="19">
        <f t="shared" si="10"/>
        <v>100</v>
      </c>
      <c r="CK27" s="19">
        <f t="shared" si="11"/>
        <v>100</v>
      </c>
      <c r="CL27" t="s">
        <v>429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5000</v>
      </c>
      <c r="DK27" t="s">
        <v>430</v>
      </c>
    </row>
    <row r="28" spans="1:115" x14ac:dyDescent="0.35">
      <c r="A28" t="s">
        <v>151</v>
      </c>
      <c r="B28">
        <v>2024</v>
      </c>
      <c r="C28">
        <v>7</v>
      </c>
      <c r="D28" t="s">
        <v>152</v>
      </c>
      <c r="E28" t="s">
        <v>153</v>
      </c>
      <c r="F28" t="s">
        <v>173</v>
      </c>
      <c r="G28" t="s">
        <v>174</v>
      </c>
      <c r="H28" t="s">
        <v>175</v>
      </c>
      <c r="J28" t="s">
        <v>256</v>
      </c>
      <c r="K28" t="s">
        <v>254</v>
      </c>
      <c r="L28" t="s">
        <v>255</v>
      </c>
      <c r="M28" t="s">
        <v>262</v>
      </c>
      <c r="N28" t="s">
        <v>263</v>
      </c>
      <c r="P28" s="17">
        <v>45489</v>
      </c>
      <c r="Q28" t="s">
        <v>307</v>
      </c>
      <c r="R28">
        <v>1</v>
      </c>
      <c r="S28" s="17">
        <v>45489</v>
      </c>
      <c r="T28" s="17">
        <v>45489</v>
      </c>
      <c r="U28" t="s">
        <v>300</v>
      </c>
      <c r="AA28" t="s">
        <v>301</v>
      </c>
      <c r="AB28">
        <v>1</v>
      </c>
      <c r="AC28">
        <v>45383</v>
      </c>
      <c r="AD28" t="s">
        <v>302</v>
      </c>
      <c r="AE28">
        <v>4000</v>
      </c>
      <c r="AF28" t="s">
        <v>437</v>
      </c>
      <c r="AG28">
        <v>0.1</v>
      </c>
      <c r="AH28">
        <v>400</v>
      </c>
      <c r="AK28" t="s">
        <v>437</v>
      </c>
      <c r="AL28">
        <v>120001</v>
      </c>
      <c r="AM28" t="s">
        <v>452</v>
      </c>
      <c r="AN28" t="s">
        <v>453</v>
      </c>
      <c r="AT28" s="19">
        <f t="shared" si="0"/>
        <v>4000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f t="shared" si="1"/>
        <v>4000</v>
      </c>
      <c r="BB28" s="19">
        <v>30000</v>
      </c>
      <c r="BC28" s="19">
        <v>30000</v>
      </c>
      <c r="BD28" t="s">
        <v>483</v>
      </c>
      <c r="BI28" t="s">
        <v>485</v>
      </c>
      <c r="BJ28" s="19">
        <f t="shared" si="2"/>
        <v>4000</v>
      </c>
      <c r="BK28" s="19">
        <v>0</v>
      </c>
      <c r="BL28" s="19">
        <f t="shared" si="3"/>
        <v>4000</v>
      </c>
      <c r="BM28" t="str">
        <f>_xlfn.XLOOKUP($F28,[1]Sheet1!$A:$A,[1]Sheet1!E:E)</f>
        <v>194J</v>
      </c>
      <c r="BN28" s="21">
        <f>_xlfn.XLOOKUP($F28,[1]Sheet1!$A:$A,[1]Sheet1!I:I)</f>
        <v>1E-3</v>
      </c>
      <c r="BO28" s="17">
        <f>_xlfn.XLOOKUP($F28,[1]Sheet1!$A:$A,[1]Sheet1!K:K)</f>
        <v>45412</v>
      </c>
      <c r="BP28" s="17">
        <f>_xlfn.XLOOKUP($F28,[1]Sheet1!$A:$A,[1]Sheet1!L:L)</f>
        <v>45412</v>
      </c>
      <c r="BQ28" s="17">
        <f>_xlfn.XLOOKUP($F28,[1]Sheet1!$A:$A,[1]Sheet1!M:M)</f>
        <v>45747</v>
      </c>
      <c r="BS28" s="19">
        <f>_xlfn.XLOOKUP($F28,[1]Sheet1!$A:$A,[1]Sheet1!G:G)</f>
        <v>684333</v>
      </c>
      <c r="BT28" s="19">
        <f>MIN(BL28,BS28)</f>
        <v>4000</v>
      </c>
      <c r="BU28" s="19">
        <f>BT28</f>
        <v>4000</v>
      </c>
      <c r="BV28" s="19">
        <f>BS28-BU28</f>
        <v>680333</v>
      </c>
      <c r="BW28" t="s">
        <v>437</v>
      </c>
      <c r="BX28">
        <v>120001</v>
      </c>
      <c r="BY28" t="s">
        <v>452</v>
      </c>
      <c r="BZ28" s="21">
        <v>0.1</v>
      </c>
      <c r="CA28" s="21">
        <v>0.2</v>
      </c>
      <c r="CB28" s="21">
        <v>0.2</v>
      </c>
      <c r="CC28" s="20">
        <f t="shared" si="4"/>
        <v>4000</v>
      </c>
      <c r="CD28" s="19">
        <f t="shared" si="5"/>
        <v>4000</v>
      </c>
      <c r="CE28" s="21">
        <f t="shared" si="6"/>
        <v>1E-3</v>
      </c>
      <c r="CF28" s="19">
        <f t="shared" si="7"/>
        <v>4</v>
      </c>
      <c r="CG28" s="20">
        <f t="shared" si="8"/>
        <v>0</v>
      </c>
      <c r="CH28" s="22">
        <v>0.1</v>
      </c>
      <c r="CI28" s="19">
        <f t="shared" si="9"/>
        <v>0</v>
      </c>
      <c r="CJ28" s="19">
        <f t="shared" si="10"/>
        <v>4</v>
      </c>
      <c r="CK28" s="19">
        <f t="shared" si="11"/>
        <v>4</v>
      </c>
      <c r="CL28" t="s">
        <v>437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0</v>
      </c>
      <c r="DH28" s="19">
        <v>0</v>
      </c>
      <c r="DI28" s="19">
        <v>0</v>
      </c>
      <c r="DJ28" s="19">
        <v>4000</v>
      </c>
      <c r="DK28" t="s">
        <v>438</v>
      </c>
    </row>
    <row r="29" spans="1:115" x14ac:dyDescent="0.35">
      <c r="A29" t="s">
        <v>151</v>
      </c>
      <c r="B29">
        <v>2024</v>
      </c>
      <c r="C29">
        <v>7</v>
      </c>
      <c r="D29" t="s">
        <v>152</v>
      </c>
      <c r="E29" t="s">
        <v>153</v>
      </c>
      <c r="F29" t="s">
        <v>173</v>
      </c>
      <c r="G29" t="s">
        <v>174</v>
      </c>
      <c r="H29" t="s">
        <v>175</v>
      </c>
      <c r="J29" t="s">
        <v>256</v>
      </c>
      <c r="K29" t="s">
        <v>254</v>
      </c>
      <c r="L29" t="s">
        <v>255</v>
      </c>
      <c r="M29" t="s">
        <v>262</v>
      </c>
      <c r="N29" t="s">
        <v>263</v>
      </c>
      <c r="P29" s="17">
        <v>45490</v>
      </c>
      <c r="Q29" t="s">
        <v>308</v>
      </c>
      <c r="R29">
        <v>1</v>
      </c>
      <c r="S29" s="17">
        <v>45490</v>
      </c>
      <c r="T29" s="17">
        <v>45490</v>
      </c>
      <c r="U29" t="s">
        <v>300</v>
      </c>
      <c r="AA29" t="s">
        <v>301</v>
      </c>
      <c r="AB29">
        <v>1</v>
      </c>
      <c r="AC29">
        <v>45383</v>
      </c>
      <c r="AD29" t="s">
        <v>302</v>
      </c>
      <c r="AE29">
        <v>5000</v>
      </c>
      <c r="AF29" t="s">
        <v>437</v>
      </c>
      <c r="AG29">
        <v>0.1</v>
      </c>
      <c r="AH29">
        <v>500</v>
      </c>
      <c r="AK29" t="s">
        <v>437</v>
      </c>
      <c r="AL29">
        <v>120001</v>
      </c>
      <c r="AM29" t="s">
        <v>452</v>
      </c>
      <c r="AN29" t="s">
        <v>453</v>
      </c>
      <c r="AT29" s="19">
        <f t="shared" si="0"/>
        <v>5000</v>
      </c>
      <c r="AU29" s="19">
        <v>0</v>
      </c>
      <c r="AV29" s="19">
        <v>5000</v>
      </c>
      <c r="AW29" s="19">
        <v>0</v>
      </c>
      <c r="AX29" s="19">
        <v>0</v>
      </c>
      <c r="AY29" s="19">
        <v>0</v>
      </c>
      <c r="AZ29" s="19">
        <f t="shared" si="1"/>
        <v>0</v>
      </c>
      <c r="BA29" t="s">
        <v>459</v>
      </c>
      <c r="BB29" s="19">
        <v>30000</v>
      </c>
      <c r="BC29" s="19">
        <v>30000</v>
      </c>
      <c r="BD29" t="s">
        <v>483</v>
      </c>
      <c r="BI29" t="s">
        <v>485</v>
      </c>
      <c r="BJ29" s="19">
        <f t="shared" si="2"/>
        <v>0</v>
      </c>
      <c r="BK29" s="19">
        <v>0</v>
      </c>
      <c r="BL29" s="19">
        <f t="shared" si="3"/>
        <v>0</v>
      </c>
      <c r="BM29" t="str">
        <f>_xlfn.XLOOKUP($F29,[1]Sheet1!$A:$A,[1]Sheet1!E:E)</f>
        <v>194J</v>
      </c>
      <c r="BN29" s="21">
        <f>_xlfn.XLOOKUP($F29,[1]Sheet1!$A:$A,[1]Sheet1!I:I)</f>
        <v>1E-3</v>
      </c>
      <c r="BO29" s="17">
        <f>_xlfn.XLOOKUP($F29,[1]Sheet1!$A:$A,[1]Sheet1!K:K)</f>
        <v>45412</v>
      </c>
      <c r="BP29" s="17">
        <f>_xlfn.XLOOKUP($F29,[1]Sheet1!$A:$A,[1]Sheet1!L:L)</f>
        <v>45412</v>
      </c>
      <c r="BQ29" s="17">
        <f>_xlfn.XLOOKUP($F29,[1]Sheet1!$A:$A,[1]Sheet1!M:M)</f>
        <v>45747</v>
      </c>
      <c r="BS29" s="19">
        <f>_xlfn.XLOOKUP($F29,[1]Sheet1!$A:$A,[1]Sheet1!G:G)</f>
        <v>684333</v>
      </c>
      <c r="BT29" s="19">
        <f>MIN(BL29,BS29)</f>
        <v>0</v>
      </c>
      <c r="BU29" s="19">
        <f>BT29</f>
        <v>0</v>
      </c>
      <c r="BV29" s="19">
        <f>BS29-BU29</f>
        <v>684333</v>
      </c>
      <c r="BW29" t="s">
        <v>437</v>
      </c>
      <c r="BX29">
        <v>120001</v>
      </c>
      <c r="BY29" t="s">
        <v>452</v>
      </c>
      <c r="BZ29" s="21">
        <v>0.1</v>
      </c>
      <c r="CA29" s="21">
        <v>0.2</v>
      </c>
      <c r="CB29" s="21">
        <v>0.2</v>
      </c>
      <c r="CC29" s="20">
        <f t="shared" si="4"/>
        <v>0</v>
      </c>
      <c r="CD29" s="19">
        <f t="shared" si="5"/>
        <v>0</v>
      </c>
      <c r="CE29" s="21">
        <f t="shared" si="6"/>
        <v>1E-3</v>
      </c>
      <c r="CF29" s="19">
        <f t="shared" si="7"/>
        <v>0</v>
      </c>
      <c r="CG29" s="20">
        <f t="shared" si="8"/>
        <v>0</v>
      </c>
      <c r="CH29" s="22">
        <v>0.1</v>
      </c>
      <c r="CI29" s="19">
        <f t="shared" si="9"/>
        <v>0</v>
      </c>
      <c r="CJ29" s="19">
        <f t="shared" si="10"/>
        <v>0</v>
      </c>
      <c r="CK29" s="19">
        <f t="shared" si="11"/>
        <v>0</v>
      </c>
      <c r="CL29" t="s">
        <v>437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5000</v>
      </c>
      <c r="DK29" t="s">
        <v>438</v>
      </c>
    </row>
    <row r="30" spans="1:115" x14ac:dyDescent="0.35">
      <c r="A30" t="s">
        <v>151</v>
      </c>
      <c r="B30">
        <v>2024</v>
      </c>
      <c r="C30">
        <v>7</v>
      </c>
      <c r="D30" t="s">
        <v>152</v>
      </c>
      <c r="E30" t="s">
        <v>153</v>
      </c>
      <c r="F30" t="s">
        <v>176</v>
      </c>
      <c r="G30" t="s">
        <v>177</v>
      </c>
      <c r="H30" t="s">
        <v>178</v>
      </c>
      <c r="J30" t="s">
        <v>256</v>
      </c>
      <c r="K30" t="s">
        <v>254</v>
      </c>
      <c r="L30" t="s">
        <v>255</v>
      </c>
      <c r="M30" t="s">
        <v>262</v>
      </c>
      <c r="N30" t="s">
        <v>263</v>
      </c>
      <c r="P30" s="17">
        <v>45491</v>
      </c>
      <c r="Q30" t="s">
        <v>309</v>
      </c>
      <c r="R30">
        <v>1</v>
      </c>
      <c r="S30" s="17">
        <v>45491</v>
      </c>
      <c r="T30" s="17">
        <v>45491</v>
      </c>
      <c r="U30" t="s">
        <v>310</v>
      </c>
      <c r="AE30">
        <v>120000</v>
      </c>
      <c r="AF30" t="s">
        <v>431</v>
      </c>
      <c r="AG30">
        <v>0.1</v>
      </c>
      <c r="AH30">
        <v>12000</v>
      </c>
      <c r="AK30" t="s">
        <v>431</v>
      </c>
      <c r="AL30">
        <v>118001</v>
      </c>
      <c r="AM30" t="s">
        <v>449</v>
      </c>
      <c r="AN30" t="s">
        <v>453</v>
      </c>
      <c r="AT30" s="19">
        <f t="shared" si="0"/>
        <v>120000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f t="shared" si="1"/>
        <v>120000</v>
      </c>
      <c r="BB30" s="19">
        <v>240000</v>
      </c>
      <c r="BC30" s="19">
        <v>240000</v>
      </c>
      <c r="BD30" t="s">
        <v>483</v>
      </c>
      <c r="BI30" t="s">
        <v>485</v>
      </c>
      <c r="BJ30" s="19">
        <f t="shared" si="2"/>
        <v>120000</v>
      </c>
      <c r="BK30" s="19">
        <v>0</v>
      </c>
      <c r="BL30" s="19">
        <f t="shared" si="3"/>
        <v>120000</v>
      </c>
      <c r="BW30" t="s">
        <v>431</v>
      </c>
      <c r="BX30">
        <v>118001</v>
      </c>
      <c r="BY30" t="s">
        <v>449</v>
      </c>
      <c r="BZ30" s="21">
        <v>0.1</v>
      </c>
      <c r="CA30" s="21">
        <v>0.2</v>
      </c>
      <c r="CB30" s="21">
        <v>0.2</v>
      </c>
      <c r="CC30" s="20">
        <f t="shared" si="4"/>
        <v>120000</v>
      </c>
      <c r="CD30" s="19">
        <f t="shared" si="5"/>
        <v>0</v>
      </c>
      <c r="CE30" s="21">
        <f t="shared" si="6"/>
        <v>0</v>
      </c>
      <c r="CF30" s="19">
        <f t="shared" si="7"/>
        <v>0</v>
      </c>
      <c r="CG30" s="20">
        <f t="shared" si="8"/>
        <v>120000</v>
      </c>
      <c r="CH30" s="22">
        <v>0.1</v>
      </c>
      <c r="CI30" s="19">
        <f t="shared" si="9"/>
        <v>12000</v>
      </c>
      <c r="CJ30" s="19">
        <f t="shared" si="10"/>
        <v>12000</v>
      </c>
      <c r="CK30" s="19">
        <f t="shared" si="11"/>
        <v>12000</v>
      </c>
      <c r="CL30" t="s">
        <v>431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19">
        <v>0</v>
      </c>
      <c r="DH30" s="19">
        <v>0</v>
      </c>
      <c r="DI30" s="19">
        <v>0</v>
      </c>
      <c r="DJ30" s="19">
        <v>120000</v>
      </c>
      <c r="DK30" t="s">
        <v>432</v>
      </c>
    </row>
    <row r="31" spans="1:115" x14ac:dyDescent="0.35">
      <c r="A31" t="s">
        <v>151</v>
      </c>
      <c r="B31">
        <v>2024</v>
      </c>
      <c r="C31">
        <v>7</v>
      </c>
      <c r="D31" t="s">
        <v>152</v>
      </c>
      <c r="E31" t="s">
        <v>153</v>
      </c>
      <c r="F31" t="s">
        <v>158</v>
      </c>
      <c r="G31" t="s">
        <v>159</v>
      </c>
      <c r="H31" t="s">
        <v>160</v>
      </c>
      <c r="J31" t="s">
        <v>256</v>
      </c>
      <c r="K31" t="s">
        <v>254</v>
      </c>
      <c r="L31" t="s">
        <v>255</v>
      </c>
      <c r="M31" t="s">
        <v>262</v>
      </c>
      <c r="N31" t="s">
        <v>263</v>
      </c>
      <c r="P31" s="17">
        <v>45495</v>
      </c>
      <c r="Q31" t="s">
        <v>311</v>
      </c>
      <c r="R31">
        <v>1</v>
      </c>
      <c r="S31" s="17">
        <v>45495</v>
      </c>
      <c r="T31" s="17">
        <v>45495</v>
      </c>
      <c r="U31" t="s">
        <v>312</v>
      </c>
      <c r="AE31">
        <v>5000</v>
      </c>
      <c r="AF31" t="s">
        <v>429</v>
      </c>
      <c r="AG31">
        <v>0.02</v>
      </c>
      <c r="AH31">
        <v>100</v>
      </c>
      <c r="AK31" t="s">
        <v>429</v>
      </c>
      <c r="AL31">
        <v>117001</v>
      </c>
      <c r="AM31" t="s">
        <v>448</v>
      </c>
      <c r="AN31" t="s">
        <v>453</v>
      </c>
      <c r="AT31" s="19">
        <f t="shared" si="0"/>
        <v>5000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f t="shared" si="1"/>
        <v>5000</v>
      </c>
      <c r="BA31" t="s">
        <v>372</v>
      </c>
      <c r="BB31" s="19">
        <v>240000</v>
      </c>
      <c r="BC31" s="19">
        <v>240000</v>
      </c>
      <c r="BD31" t="s">
        <v>483</v>
      </c>
      <c r="BI31" t="s">
        <v>485</v>
      </c>
      <c r="BJ31" s="19">
        <f t="shared" si="2"/>
        <v>5000</v>
      </c>
      <c r="BK31" s="19">
        <v>0</v>
      </c>
      <c r="BL31" s="19">
        <f t="shared" si="3"/>
        <v>5000</v>
      </c>
      <c r="BW31" t="s">
        <v>429</v>
      </c>
      <c r="BX31">
        <v>117001</v>
      </c>
      <c r="BY31" t="s">
        <v>448</v>
      </c>
      <c r="BZ31" s="21">
        <v>0.02</v>
      </c>
      <c r="CA31" s="21">
        <v>0.2</v>
      </c>
      <c r="CB31" s="21">
        <v>0.05</v>
      </c>
      <c r="CC31" s="20">
        <f t="shared" si="4"/>
        <v>5000</v>
      </c>
      <c r="CD31" s="19">
        <f t="shared" si="5"/>
        <v>0</v>
      </c>
      <c r="CE31" s="21">
        <f t="shared" si="6"/>
        <v>0</v>
      </c>
      <c r="CF31" s="19">
        <f t="shared" si="7"/>
        <v>0</v>
      </c>
      <c r="CG31" s="20">
        <f t="shared" si="8"/>
        <v>5000</v>
      </c>
      <c r="CH31" s="22">
        <v>0.02</v>
      </c>
      <c r="CI31" s="19">
        <f t="shared" si="9"/>
        <v>100</v>
      </c>
      <c r="CJ31" s="19">
        <f t="shared" si="10"/>
        <v>100</v>
      </c>
      <c r="CK31" s="19">
        <f t="shared" si="11"/>
        <v>100</v>
      </c>
      <c r="CL31" t="s">
        <v>429</v>
      </c>
      <c r="DA31" s="19">
        <v>0</v>
      </c>
      <c r="DB31" s="19">
        <v>0</v>
      </c>
      <c r="DC31" s="19">
        <v>0</v>
      </c>
      <c r="DD31" s="19">
        <v>0</v>
      </c>
      <c r="DE31" s="19">
        <v>0</v>
      </c>
      <c r="DF31" s="19">
        <v>0</v>
      </c>
      <c r="DG31" s="19">
        <v>0</v>
      </c>
      <c r="DH31" s="19">
        <v>0</v>
      </c>
      <c r="DI31" s="19">
        <v>0</v>
      </c>
      <c r="DJ31" s="19">
        <v>5000</v>
      </c>
      <c r="DK31" t="s">
        <v>430</v>
      </c>
    </row>
    <row r="32" spans="1:115" x14ac:dyDescent="0.35">
      <c r="A32" t="s">
        <v>151</v>
      </c>
      <c r="B32">
        <v>2024</v>
      </c>
      <c r="C32">
        <v>7</v>
      </c>
      <c r="D32" t="s">
        <v>152</v>
      </c>
      <c r="E32" t="s">
        <v>153</v>
      </c>
      <c r="F32" t="s">
        <v>173</v>
      </c>
      <c r="G32" t="s">
        <v>174</v>
      </c>
      <c r="H32" t="s">
        <v>175</v>
      </c>
      <c r="J32" t="s">
        <v>256</v>
      </c>
      <c r="K32" t="s">
        <v>254</v>
      </c>
      <c r="L32" t="s">
        <v>255</v>
      </c>
      <c r="M32" t="s">
        <v>262</v>
      </c>
      <c r="N32" t="s">
        <v>264</v>
      </c>
      <c r="P32" s="17">
        <v>45496</v>
      </c>
      <c r="Q32" t="s">
        <v>313</v>
      </c>
      <c r="R32">
        <v>1</v>
      </c>
      <c r="S32" s="17">
        <v>45496</v>
      </c>
      <c r="T32" s="17">
        <v>45496</v>
      </c>
      <c r="U32" t="s">
        <v>300</v>
      </c>
      <c r="AA32" t="s">
        <v>301</v>
      </c>
      <c r="AB32">
        <v>1</v>
      </c>
      <c r="AC32">
        <v>45383</v>
      </c>
      <c r="AD32" t="s">
        <v>302</v>
      </c>
      <c r="AE32">
        <v>25000</v>
      </c>
      <c r="AF32" t="s">
        <v>437</v>
      </c>
      <c r="AG32">
        <v>0.1</v>
      </c>
      <c r="AH32">
        <v>2500</v>
      </c>
      <c r="AI32" t="s">
        <v>442</v>
      </c>
      <c r="AJ32" s="17">
        <v>45399</v>
      </c>
      <c r="AK32" t="s">
        <v>437</v>
      </c>
      <c r="AL32">
        <v>120001</v>
      </c>
      <c r="AM32" t="s">
        <v>452</v>
      </c>
      <c r="AN32" t="s">
        <v>453</v>
      </c>
      <c r="AT32" s="19">
        <f t="shared" si="0"/>
        <v>25000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f t="shared" si="1"/>
        <v>25000</v>
      </c>
      <c r="BA32" t="s">
        <v>487</v>
      </c>
      <c r="BB32" s="19">
        <v>30000</v>
      </c>
      <c r="BC32" s="19">
        <v>30000</v>
      </c>
      <c r="BD32" t="s">
        <v>483</v>
      </c>
      <c r="BI32" t="s">
        <v>485</v>
      </c>
      <c r="BJ32" s="19">
        <f t="shared" si="2"/>
        <v>0</v>
      </c>
      <c r="BK32" s="19">
        <v>0</v>
      </c>
      <c r="BL32" s="19">
        <f t="shared" si="3"/>
        <v>0</v>
      </c>
      <c r="BM32" t="str">
        <f>_xlfn.XLOOKUP($F32,[1]Sheet1!$A:$A,[1]Sheet1!E:E)</f>
        <v>194J</v>
      </c>
      <c r="BN32" s="21">
        <f>_xlfn.XLOOKUP($F32,[1]Sheet1!$A:$A,[1]Sheet1!I:I)</f>
        <v>1E-3</v>
      </c>
      <c r="BO32" s="17">
        <f>_xlfn.XLOOKUP($F32,[1]Sheet1!$A:$A,[1]Sheet1!K:K)</f>
        <v>45412</v>
      </c>
      <c r="BP32" s="17">
        <f>_xlfn.XLOOKUP($F32,[1]Sheet1!$A:$A,[1]Sheet1!L:L)</f>
        <v>45412</v>
      </c>
      <c r="BQ32" s="17">
        <f>_xlfn.XLOOKUP($F32,[1]Sheet1!$A:$A,[1]Sheet1!M:M)</f>
        <v>45747</v>
      </c>
      <c r="BS32" s="19">
        <f>_xlfn.XLOOKUP($F32,[1]Sheet1!$A:$A,[1]Sheet1!G:G)</f>
        <v>684333</v>
      </c>
      <c r="BW32" t="s">
        <v>437</v>
      </c>
      <c r="BX32">
        <v>120001</v>
      </c>
      <c r="BY32" t="s">
        <v>452</v>
      </c>
      <c r="BZ32" s="21">
        <v>0.1</v>
      </c>
      <c r="CA32" s="21">
        <v>0.2</v>
      </c>
      <c r="CB32" s="21">
        <v>0.2</v>
      </c>
      <c r="CC32" s="20">
        <f t="shared" si="4"/>
        <v>0</v>
      </c>
      <c r="CD32" s="19">
        <f t="shared" si="5"/>
        <v>0</v>
      </c>
      <c r="CE32" s="21">
        <f t="shared" si="6"/>
        <v>1E-3</v>
      </c>
      <c r="CF32" s="19">
        <f t="shared" si="7"/>
        <v>0</v>
      </c>
      <c r="CG32" s="20">
        <f t="shared" si="8"/>
        <v>0</v>
      </c>
      <c r="CH32" s="22">
        <v>0.1</v>
      </c>
      <c r="CI32" s="19">
        <f t="shared" si="9"/>
        <v>0</v>
      </c>
      <c r="CJ32" s="19">
        <f t="shared" si="10"/>
        <v>0</v>
      </c>
      <c r="CK32" s="19">
        <f t="shared" si="11"/>
        <v>0</v>
      </c>
      <c r="CL32" t="s">
        <v>437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0</v>
      </c>
      <c r="DH32" s="19">
        <v>0</v>
      </c>
      <c r="DI32" s="19">
        <v>0</v>
      </c>
      <c r="DJ32" s="19">
        <v>25000</v>
      </c>
      <c r="DK32" t="s">
        <v>438</v>
      </c>
    </row>
    <row r="33" spans="1:115" x14ac:dyDescent="0.35">
      <c r="A33" t="s">
        <v>151</v>
      </c>
      <c r="B33">
        <v>2024</v>
      </c>
      <c r="C33">
        <v>7</v>
      </c>
      <c r="D33" t="s">
        <v>152</v>
      </c>
      <c r="E33" t="s">
        <v>153</v>
      </c>
      <c r="F33" t="s">
        <v>176</v>
      </c>
      <c r="G33" t="s">
        <v>177</v>
      </c>
      <c r="H33" t="s">
        <v>178</v>
      </c>
      <c r="J33" t="s">
        <v>256</v>
      </c>
      <c r="K33" t="s">
        <v>254</v>
      </c>
      <c r="L33" t="s">
        <v>255</v>
      </c>
      <c r="M33" t="s">
        <v>262</v>
      </c>
      <c r="N33" t="s">
        <v>263</v>
      </c>
      <c r="P33" s="17">
        <v>45496</v>
      </c>
      <c r="Q33" t="s">
        <v>314</v>
      </c>
      <c r="R33">
        <v>1</v>
      </c>
      <c r="S33" s="17">
        <v>45496</v>
      </c>
      <c r="T33" s="17">
        <v>45496</v>
      </c>
      <c r="U33" t="s">
        <v>315</v>
      </c>
      <c r="AE33">
        <v>360000</v>
      </c>
      <c r="AF33" t="s">
        <v>431</v>
      </c>
      <c r="AG33">
        <v>0.1</v>
      </c>
      <c r="AH33">
        <v>36000</v>
      </c>
      <c r="AK33" t="s">
        <v>431</v>
      </c>
      <c r="AL33">
        <v>118001</v>
      </c>
      <c r="AM33" t="s">
        <v>449</v>
      </c>
      <c r="AN33" t="s">
        <v>453</v>
      </c>
      <c r="AT33" s="19">
        <f t="shared" si="0"/>
        <v>360000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f t="shared" si="1"/>
        <v>360000</v>
      </c>
      <c r="BB33" s="19">
        <v>240000</v>
      </c>
      <c r="BC33" s="19">
        <v>240000</v>
      </c>
      <c r="BD33" t="s">
        <v>483</v>
      </c>
      <c r="BI33" t="s">
        <v>485</v>
      </c>
      <c r="BJ33" s="19">
        <f t="shared" si="2"/>
        <v>360000</v>
      </c>
      <c r="BK33" s="19">
        <v>0</v>
      </c>
      <c r="BL33" s="19">
        <f t="shared" si="3"/>
        <v>360000</v>
      </c>
      <c r="BW33" t="s">
        <v>431</v>
      </c>
      <c r="BX33">
        <v>118001</v>
      </c>
      <c r="BY33" t="s">
        <v>449</v>
      </c>
      <c r="BZ33" s="21">
        <v>0.1</v>
      </c>
      <c r="CA33" s="21">
        <v>0.2</v>
      </c>
      <c r="CB33" s="21">
        <v>0.2</v>
      </c>
      <c r="CC33" s="20">
        <f t="shared" si="4"/>
        <v>360000</v>
      </c>
      <c r="CD33" s="19">
        <f t="shared" si="5"/>
        <v>0</v>
      </c>
      <c r="CE33" s="21">
        <f t="shared" si="6"/>
        <v>0</v>
      </c>
      <c r="CF33" s="19">
        <f t="shared" si="7"/>
        <v>0</v>
      </c>
      <c r="CG33" s="20">
        <f t="shared" si="8"/>
        <v>360000</v>
      </c>
      <c r="CH33" s="22">
        <v>0.1</v>
      </c>
      <c r="CI33" s="19">
        <f t="shared" si="9"/>
        <v>36000</v>
      </c>
      <c r="CJ33" s="19">
        <f t="shared" si="10"/>
        <v>36000</v>
      </c>
      <c r="CK33" s="19">
        <f t="shared" si="11"/>
        <v>36000</v>
      </c>
      <c r="CL33" t="s">
        <v>431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0</v>
      </c>
      <c r="DH33" s="19">
        <v>0</v>
      </c>
      <c r="DI33" s="19">
        <v>0</v>
      </c>
      <c r="DJ33" s="19">
        <v>360000</v>
      </c>
      <c r="DK33" t="s">
        <v>432</v>
      </c>
    </row>
    <row r="34" spans="1:115" x14ac:dyDescent="0.35">
      <c r="A34" t="s">
        <v>151</v>
      </c>
      <c r="B34">
        <v>2024</v>
      </c>
      <c r="C34">
        <v>7</v>
      </c>
      <c r="D34" t="s">
        <v>152</v>
      </c>
      <c r="E34" t="s">
        <v>153</v>
      </c>
      <c r="F34" t="s">
        <v>170</v>
      </c>
      <c r="G34" t="s">
        <v>171</v>
      </c>
      <c r="H34" t="s">
        <v>172</v>
      </c>
      <c r="J34" t="s">
        <v>258</v>
      </c>
      <c r="K34" t="s">
        <v>254</v>
      </c>
      <c r="L34" t="s">
        <v>255</v>
      </c>
      <c r="M34" t="s">
        <v>262</v>
      </c>
      <c r="N34" t="s">
        <v>263</v>
      </c>
      <c r="P34" s="17">
        <v>45497</v>
      </c>
      <c r="Q34" t="s">
        <v>316</v>
      </c>
      <c r="R34">
        <v>1</v>
      </c>
      <c r="S34" s="17">
        <v>45497</v>
      </c>
      <c r="T34" s="17">
        <v>45497</v>
      </c>
      <c r="U34" t="s">
        <v>288</v>
      </c>
      <c r="AE34">
        <v>25000</v>
      </c>
      <c r="AF34" t="s">
        <v>437</v>
      </c>
      <c r="AG34">
        <v>0.1</v>
      </c>
      <c r="AH34">
        <v>2500</v>
      </c>
      <c r="AK34" t="s">
        <v>437</v>
      </c>
      <c r="AL34">
        <v>120001</v>
      </c>
      <c r="AM34" t="s">
        <v>452</v>
      </c>
      <c r="AN34" t="s">
        <v>453</v>
      </c>
      <c r="AT34" s="19">
        <f t="shared" si="0"/>
        <v>25000</v>
      </c>
      <c r="AU34" s="19">
        <v>0</v>
      </c>
      <c r="AV34" s="19">
        <v>8000</v>
      </c>
      <c r="AW34" s="19">
        <v>0</v>
      </c>
      <c r="AX34" s="19">
        <v>0</v>
      </c>
      <c r="AY34" s="19">
        <v>0</v>
      </c>
      <c r="AZ34" s="19">
        <f t="shared" si="1"/>
        <v>17000</v>
      </c>
      <c r="BB34" s="19">
        <v>30000</v>
      </c>
      <c r="BC34" s="19">
        <v>30000</v>
      </c>
      <c r="BD34" t="s">
        <v>483</v>
      </c>
      <c r="BI34" t="s">
        <v>485</v>
      </c>
      <c r="BJ34" s="19">
        <f t="shared" si="2"/>
        <v>17000</v>
      </c>
      <c r="BK34" s="19">
        <v>0</v>
      </c>
      <c r="BL34" s="19">
        <f t="shared" si="3"/>
        <v>17000</v>
      </c>
      <c r="BM34" t="str">
        <f>_xlfn.XLOOKUP($F34,[1]Sheet1!$A:$A,[1]Sheet1!E:E)</f>
        <v>194J</v>
      </c>
      <c r="BN34" s="21">
        <f>_xlfn.XLOOKUP($F34,[1]Sheet1!$A:$A,[1]Sheet1!I:I)</f>
        <v>0</v>
      </c>
      <c r="BO34" s="17">
        <f>_xlfn.XLOOKUP($F34,[1]Sheet1!$A:$A,[1]Sheet1!K:K)</f>
        <v>45411</v>
      </c>
      <c r="BP34" s="17">
        <f>_xlfn.XLOOKUP($F34,[1]Sheet1!$A:$A,[1]Sheet1!L:L)</f>
        <v>45411</v>
      </c>
      <c r="BQ34" s="17">
        <f>_xlfn.XLOOKUP($F34,[1]Sheet1!$A:$A,[1]Sheet1!M:M)</f>
        <v>45747</v>
      </c>
      <c r="BS34" s="19">
        <f>_xlfn.XLOOKUP($F34,[1]Sheet1!$A:$A,[1]Sheet1!G:G)</f>
        <v>26000000</v>
      </c>
      <c r="BT34" s="19">
        <f>MIN(BL34,BS34)</f>
        <v>17000</v>
      </c>
      <c r="BU34" s="19">
        <f>BT34</f>
        <v>17000</v>
      </c>
      <c r="BV34" s="19">
        <f>BS34-BU34</f>
        <v>25983000</v>
      </c>
      <c r="BW34" t="s">
        <v>437</v>
      </c>
      <c r="BX34">
        <v>120001</v>
      </c>
      <c r="BY34" t="s">
        <v>452</v>
      </c>
      <c r="BZ34" s="21">
        <v>0.1</v>
      </c>
      <c r="CA34" s="21">
        <v>0.2</v>
      </c>
      <c r="CB34" s="21">
        <v>0.2</v>
      </c>
      <c r="CC34" s="20">
        <f t="shared" si="4"/>
        <v>17000</v>
      </c>
      <c r="CD34" s="19">
        <f t="shared" si="5"/>
        <v>17000</v>
      </c>
      <c r="CE34" s="21">
        <f t="shared" si="6"/>
        <v>0</v>
      </c>
      <c r="CF34" s="19">
        <f t="shared" si="7"/>
        <v>0</v>
      </c>
      <c r="CG34" s="20">
        <f t="shared" si="8"/>
        <v>0</v>
      </c>
      <c r="CH34" s="22">
        <v>0.1</v>
      </c>
      <c r="CI34" s="19">
        <f t="shared" si="9"/>
        <v>0</v>
      </c>
      <c r="CJ34" s="19">
        <f t="shared" si="10"/>
        <v>0</v>
      </c>
      <c r="CK34" s="19">
        <f t="shared" si="11"/>
        <v>0</v>
      </c>
      <c r="CL34" t="s">
        <v>437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0</v>
      </c>
      <c r="DH34" s="19">
        <v>0</v>
      </c>
      <c r="DI34" s="19">
        <v>0</v>
      </c>
      <c r="DJ34" s="19">
        <v>25000</v>
      </c>
      <c r="DK34" t="s">
        <v>438</v>
      </c>
    </row>
    <row r="35" spans="1:115" x14ac:dyDescent="0.35">
      <c r="A35" t="s">
        <v>151</v>
      </c>
      <c r="B35">
        <v>2024</v>
      </c>
      <c r="C35">
        <v>7</v>
      </c>
      <c r="D35" t="s">
        <v>152</v>
      </c>
      <c r="E35" t="s">
        <v>153</v>
      </c>
      <c r="F35" t="s">
        <v>158</v>
      </c>
      <c r="G35" t="s">
        <v>159</v>
      </c>
      <c r="H35" t="s">
        <v>160</v>
      </c>
      <c r="J35" t="s">
        <v>256</v>
      </c>
      <c r="K35" t="s">
        <v>254</v>
      </c>
      <c r="L35" t="s">
        <v>255</v>
      </c>
      <c r="M35" t="s">
        <v>262</v>
      </c>
      <c r="N35" t="s">
        <v>263</v>
      </c>
      <c r="P35" s="17">
        <v>45502</v>
      </c>
      <c r="Q35" t="s">
        <v>317</v>
      </c>
      <c r="R35">
        <v>1</v>
      </c>
      <c r="S35" s="17">
        <v>45502</v>
      </c>
      <c r="T35" s="17">
        <v>45495</v>
      </c>
      <c r="U35" t="s">
        <v>318</v>
      </c>
      <c r="AE35">
        <v>5000</v>
      </c>
      <c r="AF35" t="s">
        <v>429</v>
      </c>
      <c r="AG35">
        <v>0.02</v>
      </c>
      <c r="AH35">
        <v>100</v>
      </c>
      <c r="AK35" t="s">
        <v>429</v>
      </c>
      <c r="AL35">
        <v>117001</v>
      </c>
      <c r="AM35" t="s">
        <v>448</v>
      </c>
      <c r="AN35" t="s">
        <v>453</v>
      </c>
      <c r="AT35" s="19">
        <f t="shared" si="0"/>
        <v>5000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f t="shared" si="1"/>
        <v>5000</v>
      </c>
      <c r="BA35" t="s">
        <v>372</v>
      </c>
      <c r="BB35" s="19">
        <v>240000</v>
      </c>
      <c r="BC35" s="19">
        <v>240000</v>
      </c>
      <c r="BD35" t="s">
        <v>483</v>
      </c>
      <c r="BI35" t="s">
        <v>485</v>
      </c>
      <c r="BJ35" s="19">
        <f t="shared" si="2"/>
        <v>5000</v>
      </c>
      <c r="BK35" s="19">
        <v>0</v>
      </c>
      <c r="BL35" s="19">
        <f t="shared" si="3"/>
        <v>5000</v>
      </c>
      <c r="BW35" t="s">
        <v>429</v>
      </c>
      <c r="BX35">
        <v>117001</v>
      </c>
      <c r="BY35" t="s">
        <v>448</v>
      </c>
      <c r="BZ35" s="21">
        <v>0.02</v>
      </c>
      <c r="CA35" s="21">
        <v>0.2</v>
      </c>
      <c r="CB35" s="21">
        <v>0.05</v>
      </c>
      <c r="CC35" s="20">
        <f t="shared" si="4"/>
        <v>5000</v>
      </c>
      <c r="CD35" s="19">
        <f t="shared" si="5"/>
        <v>0</v>
      </c>
      <c r="CE35" s="21">
        <f t="shared" si="6"/>
        <v>0</v>
      </c>
      <c r="CF35" s="19">
        <f t="shared" si="7"/>
        <v>0</v>
      </c>
      <c r="CG35" s="20">
        <f t="shared" si="8"/>
        <v>5000</v>
      </c>
      <c r="CH35" s="22">
        <v>0.02</v>
      </c>
      <c r="CI35" s="19">
        <f t="shared" si="9"/>
        <v>100</v>
      </c>
      <c r="CJ35" s="19">
        <f t="shared" si="10"/>
        <v>100</v>
      </c>
      <c r="CK35" s="19">
        <f t="shared" si="11"/>
        <v>100</v>
      </c>
      <c r="CL35" t="s">
        <v>429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5000</v>
      </c>
      <c r="DK35" t="s">
        <v>430</v>
      </c>
    </row>
    <row r="36" spans="1:115" x14ac:dyDescent="0.35">
      <c r="A36" t="s">
        <v>151</v>
      </c>
      <c r="B36">
        <v>2024</v>
      </c>
      <c r="C36">
        <v>7</v>
      </c>
      <c r="D36" t="s">
        <v>154</v>
      </c>
      <c r="E36" t="s">
        <v>155</v>
      </c>
      <c r="F36" t="s">
        <v>179</v>
      </c>
      <c r="G36" t="s">
        <v>180</v>
      </c>
      <c r="H36" t="s">
        <v>181</v>
      </c>
      <c r="J36" t="s">
        <v>259</v>
      </c>
      <c r="K36" t="s">
        <v>254</v>
      </c>
      <c r="L36" t="s">
        <v>255</v>
      </c>
      <c r="M36" t="s">
        <v>266</v>
      </c>
      <c r="N36" t="s">
        <v>263</v>
      </c>
      <c r="P36" s="17">
        <v>45474</v>
      </c>
      <c r="Q36" t="s">
        <v>319</v>
      </c>
      <c r="R36">
        <v>1</v>
      </c>
      <c r="S36" s="17">
        <v>45474</v>
      </c>
      <c r="T36" s="17"/>
      <c r="U36" t="s">
        <v>320</v>
      </c>
      <c r="V36">
        <v>9963</v>
      </c>
      <c r="W36" t="s">
        <v>321</v>
      </c>
      <c r="X36" t="s">
        <v>322</v>
      </c>
      <c r="Y36" t="s">
        <v>323</v>
      </c>
      <c r="AE36">
        <v>27860</v>
      </c>
      <c r="AF36" t="s">
        <v>433</v>
      </c>
      <c r="AG36">
        <v>0.1</v>
      </c>
      <c r="AH36">
        <v>2786</v>
      </c>
      <c r="AK36" t="s">
        <v>433</v>
      </c>
      <c r="AL36">
        <v>109001</v>
      </c>
      <c r="AM36" t="s">
        <v>450</v>
      </c>
      <c r="AN36" t="s">
        <v>453</v>
      </c>
      <c r="AT36" s="19">
        <f t="shared" si="0"/>
        <v>27860</v>
      </c>
      <c r="AU36" s="19">
        <v>27860</v>
      </c>
      <c r="AV36" s="19">
        <v>0</v>
      </c>
      <c r="AW36" s="19">
        <v>0</v>
      </c>
      <c r="AX36" s="19">
        <v>0</v>
      </c>
      <c r="AY36" s="19">
        <v>0</v>
      </c>
      <c r="AZ36" s="19">
        <f t="shared" si="1"/>
        <v>0</v>
      </c>
      <c r="BA36" t="s">
        <v>460</v>
      </c>
      <c r="BB36" s="19">
        <v>30000</v>
      </c>
      <c r="BC36" s="19">
        <v>100000</v>
      </c>
      <c r="BD36" t="s">
        <v>483</v>
      </c>
      <c r="BI36" t="s">
        <v>485</v>
      </c>
      <c r="BJ36" s="19">
        <f t="shared" si="2"/>
        <v>0</v>
      </c>
      <c r="BK36" s="19">
        <v>0</v>
      </c>
      <c r="BL36" s="19">
        <f t="shared" si="3"/>
        <v>0</v>
      </c>
      <c r="BW36" t="s">
        <v>433</v>
      </c>
      <c r="BX36">
        <v>109001</v>
      </c>
      <c r="BY36" t="s">
        <v>450</v>
      </c>
      <c r="BZ36" s="21">
        <v>0.01</v>
      </c>
      <c r="CA36" s="21">
        <v>0.2</v>
      </c>
      <c r="CB36" s="21">
        <v>0.05</v>
      </c>
      <c r="CC36" s="20">
        <f t="shared" si="4"/>
        <v>0</v>
      </c>
      <c r="CD36" s="19">
        <f t="shared" si="5"/>
        <v>0</v>
      </c>
      <c r="CE36" s="21">
        <f t="shared" si="6"/>
        <v>0</v>
      </c>
      <c r="CF36" s="19">
        <f t="shared" si="7"/>
        <v>0</v>
      </c>
      <c r="CG36" s="20">
        <f t="shared" si="8"/>
        <v>0</v>
      </c>
      <c r="CH36" s="22">
        <v>0.01</v>
      </c>
      <c r="CI36" s="19">
        <f t="shared" si="9"/>
        <v>0</v>
      </c>
      <c r="CJ36" s="19">
        <f t="shared" si="10"/>
        <v>0</v>
      </c>
      <c r="CK36" s="19">
        <f t="shared" si="11"/>
        <v>0</v>
      </c>
      <c r="CL36" t="s">
        <v>433</v>
      </c>
      <c r="CO36" t="s">
        <v>433</v>
      </c>
      <c r="CP36">
        <v>109001</v>
      </c>
      <c r="CQ36" t="s">
        <v>450</v>
      </c>
      <c r="CR36" t="s">
        <v>433</v>
      </c>
      <c r="CS36">
        <v>109001</v>
      </c>
      <c r="CT36" t="s">
        <v>450</v>
      </c>
      <c r="DA36" s="19">
        <v>0</v>
      </c>
      <c r="DB36" s="19">
        <v>0</v>
      </c>
      <c r="DC36" s="19">
        <v>2.5000000000000001E-2</v>
      </c>
      <c r="DD36" s="19">
        <v>696.5</v>
      </c>
      <c r="DE36" s="19">
        <v>2.5000000000000001E-2</v>
      </c>
      <c r="DF36" s="19">
        <v>696.5</v>
      </c>
      <c r="DG36" s="19">
        <v>0</v>
      </c>
      <c r="DH36" s="19">
        <v>0</v>
      </c>
      <c r="DI36" s="19">
        <v>0</v>
      </c>
      <c r="DJ36" s="19">
        <v>29253</v>
      </c>
      <c r="DK36" t="s">
        <v>434</v>
      </c>
    </row>
    <row r="37" spans="1:115" x14ac:dyDescent="0.35">
      <c r="A37" t="s">
        <v>151</v>
      </c>
      <c r="B37">
        <v>2024</v>
      </c>
      <c r="C37">
        <v>7</v>
      </c>
      <c r="D37" t="s">
        <v>154</v>
      </c>
      <c r="E37" t="s">
        <v>155</v>
      </c>
      <c r="F37" t="s">
        <v>179</v>
      </c>
      <c r="G37" t="s">
        <v>180</v>
      </c>
      <c r="H37" t="s">
        <v>181</v>
      </c>
      <c r="J37" t="s">
        <v>259</v>
      </c>
      <c r="K37" t="s">
        <v>254</v>
      </c>
      <c r="L37" t="s">
        <v>255</v>
      </c>
      <c r="M37" t="s">
        <v>266</v>
      </c>
      <c r="N37" t="s">
        <v>265</v>
      </c>
      <c r="P37" s="17">
        <v>45474</v>
      </c>
      <c r="Q37" t="s">
        <v>324</v>
      </c>
      <c r="R37">
        <v>1</v>
      </c>
      <c r="S37" s="17">
        <v>45474</v>
      </c>
      <c r="T37" s="17"/>
      <c r="V37">
        <v>9963</v>
      </c>
      <c r="W37" t="s">
        <v>321</v>
      </c>
      <c r="X37" t="s">
        <v>322</v>
      </c>
      <c r="Y37" t="s">
        <v>323</v>
      </c>
      <c r="AE37">
        <v>27860</v>
      </c>
      <c r="AF37" t="s">
        <v>433</v>
      </c>
      <c r="AG37">
        <v>0.1</v>
      </c>
      <c r="AH37">
        <v>2786</v>
      </c>
      <c r="AI37" t="s">
        <v>443</v>
      </c>
      <c r="AJ37" s="17">
        <v>45383</v>
      </c>
      <c r="AK37" t="s">
        <v>433</v>
      </c>
      <c r="AL37">
        <v>109001</v>
      </c>
      <c r="AM37" t="s">
        <v>450</v>
      </c>
      <c r="AN37" t="s">
        <v>453</v>
      </c>
      <c r="AT37" s="19">
        <f t="shared" si="0"/>
        <v>27860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f t="shared" si="1"/>
        <v>27860</v>
      </c>
      <c r="BA37" t="s">
        <v>443</v>
      </c>
      <c r="BB37" s="19">
        <v>30000</v>
      </c>
      <c r="BC37" s="19">
        <v>100000</v>
      </c>
      <c r="BD37" t="s">
        <v>483</v>
      </c>
      <c r="BI37" t="s">
        <v>485</v>
      </c>
      <c r="BJ37" s="19">
        <f t="shared" si="2"/>
        <v>0</v>
      </c>
      <c r="BK37" s="19">
        <v>0</v>
      </c>
      <c r="BL37" s="19">
        <f t="shared" si="3"/>
        <v>0</v>
      </c>
      <c r="BW37" t="s">
        <v>433</v>
      </c>
      <c r="BX37">
        <v>109001</v>
      </c>
      <c r="BY37" t="s">
        <v>450</v>
      </c>
      <c r="BZ37" s="21">
        <v>0.01</v>
      </c>
      <c r="CA37" s="21">
        <v>0.2</v>
      </c>
      <c r="CB37" s="21">
        <v>0.05</v>
      </c>
      <c r="CC37" s="20">
        <f t="shared" si="4"/>
        <v>0</v>
      </c>
      <c r="CD37" s="19">
        <f t="shared" si="5"/>
        <v>0</v>
      </c>
      <c r="CE37" s="21">
        <f t="shared" si="6"/>
        <v>0</v>
      </c>
      <c r="CF37" s="19">
        <f t="shared" si="7"/>
        <v>0</v>
      </c>
      <c r="CG37" s="20">
        <f t="shared" si="8"/>
        <v>0</v>
      </c>
      <c r="CH37" s="22">
        <v>0.01</v>
      </c>
      <c r="CI37" s="19">
        <f t="shared" si="9"/>
        <v>0</v>
      </c>
      <c r="CJ37" s="19">
        <f t="shared" si="10"/>
        <v>0</v>
      </c>
      <c r="CK37" s="19">
        <f t="shared" si="11"/>
        <v>0</v>
      </c>
      <c r="CL37" t="s">
        <v>433</v>
      </c>
      <c r="CO37" t="s">
        <v>433</v>
      </c>
      <c r="CP37">
        <v>109001</v>
      </c>
      <c r="CQ37" t="s">
        <v>450</v>
      </c>
      <c r="CR37" t="s">
        <v>433</v>
      </c>
      <c r="CS37">
        <v>109001</v>
      </c>
      <c r="CT37" t="s">
        <v>450</v>
      </c>
      <c r="DA37" s="19">
        <v>0</v>
      </c>
      <c r="DB37" s="19">
        <v>0</v>
      </c>
      <c r="DC37" s="19">
        <v>2.5000000000000001E-2</v>
      </c>
      <c r="DD37" s="19">
        <v>696.5</v>
      </c>
      <c r="DE37" s="19">
        <v>2.5000000000000001E-2</v>
      </c>
      <c r="DF37" s="19">
        <v>696.5</v>
      </c>
      <c r="DG37" s="19">
        <v>0</v>
      </c>
      <c r="DH37" s="19">
        <v>0</v>
      </c>
      <c r="DI37" s="19">
        <v>0</v>
      </c>
      <c r="DJ37" s="19">
        <v>29253</v>
      </c>
      <c r="DK37" t="s">
        <v>434</v>
      </c>
    </row>
    <row r="38" spans="1:115" x14ac:dyDescent="0.35">
      <c r="A38" t="s">
        <v>151</v>
      </c>
      <c r="B38">
        <v>2024</v>
      </c>
      <c r="C38">
        <v>7</v>
      </c>
      <c r="D38" t="s">
        <v>154</v>
      </c>
      <c r="E38" t="s">
        <v>155</v>
      </c>
      <c r="F38" t="s">
        <v>179</v>
      </c>
      <c r="G38" t="s">
        <v>180</v>
      </c>
      <c r="H38" t="s">
        <v>181</v>
      </c>
      <c r="J38" t="s">
        <v>259</v>
      </c>
      <c r="K38" t="s">
        <v>254</v>
      </c>
      <c r="L38" t="s">
        <v>255</v>
      </c>
      <c r="M38" t="s">
        <v>266</v>
      </c>
      <c r="N38" t="s">
        <v>263</v>
      </c>
      <c r="P38" s="17">
        <v>45474</v>
      </c>
      <c r="Q38" t="s">
        <v>325</v>
      </c>
      <c r="R38">
        <v>1</v>
      </c>
      <c r="S38" s="17">
        <v>45474</v>
      </c>
      <c r="T38" s="17"/>
      <c r="U38" t="s">
        <v>320</v>
      </c>
      <c r="V38">
        <v>9963</v>
      </c>
      <c r="W38" t="s">
        <v>321</v>
      </c>
      <c r="X38" t="s">
        <v>322</v>
      </c>
      <c r="Y38" t="s">
        <v>323</v>
      </c>
      <c r="AE38">
        <v>29750</v>
      </c>
      <c r="AF38" t="s">
        <v>433</v>
      </c>
      <c r="AG38">
        <v>0.1</v>
      </c>
      <c r="AH38">
        <v>2975</v>
      </c>
      <c r="AK38" t="s">
        <v>433</v>
      </c>
      <c r="AL38">
        <v>109001</v>
      </c>
      <c r="AM38" t="s">
        <v>450</v>
      </c>
      <c r="AN38" t="s">
        <v>453</v>
      </c>
      <c r="AT38" s="19">
        <f t="shared" si="0"/>
        <v>29750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f t="shared" si="1"/>
        <v>29750</v>
      </c>
      <c r="BB38" s="19">
        <v>30000</v>
      </c>
      <c r="BC38" s="19">
        <v>100000</v>
      </c>
      <c r="BD38" t="s">
        <v>483</v>
      </c>
      <c r="BI38" t="s">
        <v>485</v>
      </c>
      <c r="BJ38" s="19">
        <f t="shared" si="2"/>
        <v>29750</v>
      </c>
      <c r="BK38" s="19">
        <v>0</v>
      </c>
      <c r="BL38" s="19">
        <f t="shared" si="3"/>
        <v>29750</v>
      </c>
      <c r="BW38" t="s">
        <v>433</v>
      </c>
      <c r="BX38">
        <v>109001</v>
      </c>
      <c r="BY38" t="s">
        <v>450</v>
      </c>
      <c r="BZ38" s="21">
        <v>0.01</v>
      </c>
      <c r="CA38" s="21">
        <v>0.2</v>
      </c>
      <c r="CB38" s="21">
        <v>0.05</v>
      </c>
      <c r="CC38" s="20">
        <f t="shared" si="4"/>
        <v>29750</v>
      </c>
      <c r="CD38" s="19">
        <f t="shared" si="5"/>
        <v>0</v>
      </c>
      <c r="CE38" s="21">
        <f t="shared" si="6"/>
        <v>0</v>
      </c>
      <c r="CF38" s="19">
        <f t="shared" si="7"/>
        <v>0</v>
      </c>
      <c r="CG38" s="20">
        <f t="shared" si="8"/>
        <v>29750</v>
      </c>
      <c r="CH38" s="22">
        <v>0.01</v>
      </c>
      <c r="CI38" s="19">
        <f t="shared" si="9"/>
        <v>297.5</v>
      </c>
      <c r="CJ38" s="19">
        <f t="shared" si="10"/>
        <v>297.5</v>
      </c>
      <c r="CK38" s="19">
        <f t="shared" si="11"/>
        <v>298</v>
      </c>
      <c r="CL38" t="s">
        <v>433</v>
      </c>
      <c r="CO38" t="s">
        <v>433</v>
      </c>
      <c r="CP38">
        <v>109001</v>
      </c>
      <c r="CQ38" t="s">
        <v>450</v>
      </c>
      <c r="CR38" t="s">
        <v>433</v>
      </c>
      <c r="CS38">
        <v>109001</v>
      </c>
      <c r="CT38" t="s">
        <v>450</v>
      </c>
      <c r="DA38" s="19">
        <v>0</v>
      </c>
      <c r="DB38" s="19">
        <v>0</v>
      </c>
      <c r="DC38" s="19">
        <v>2.5000000000000001E-2</v>
      </c>
      <c r="DD38" s="19">
        <v>743.75</v>
      </c>
      <c r="DE38" s="19">
        <v>2.5000000000000001E-2</v>
      </c>
      <c r="DF38" s="19">
        <v>743.75</v>
      </c>
      <c r="DG38" s="19">
        <v>0</v>
      </c>
      <c r="DH38" s="19">
        <v>0</v>
      </c>
      <c r="DI38" s="19">
        <v>0</v>
      </c>
      <c r="DJ38" s="19">
        <v>31237.5</v>
      </c>
      <c r="DK38" t="s">
        <v>434</v>
      </c>
    </row>
    <row r="39" spans="1:115" x14ac:dyDescent="0.35">
      <c r="A39" t="s">
        <v>151</v>
      </c>
      <c r="B39">
        <v>2024</v>
      </c>
      <c r="C39">
        <v>7</v>
      </c>
      <c r="D39" t="s">
        <v>154</v>
      </c>
      <c r="E39" t="s">
        <v>155</v>
      </c>
      <c r="F39" t="s">
        <v>182</v>
      </c>
      <c r="G39" t="s">
        <v>183</v>
      </c>
      <c r="H39" t="s">
        <v>184</v>
      </c>
      <c r="J39" t="s">
        <v>258</v>
      </c>
      <c r="K39" t="s">
        <v>254</v>
      </c>
      <c r="L39" t="s">
        <v>255</v>
      </c>
      <c r="M39" t="s">
        <v>266</v>
      </c>
      <c r="N39" t="s">
        <v>263</v>
      </c>
      <c r="P39" s="17">
        <v>45474</v>
      </c>
      <c r="Q39" t="s">
        <v>326</v>
      </c>
      <c r="R39">
        <v>1</v>
      </c>
      <c r="S39" s="17">
        <v>45474</v>
      </c>
      <c r="T39" s="17"/>
      <c r="U39" t="s">
        <v>327</v>
      </c>
      <c r="V39">
        <v>9982</v>
      </c>
      <c r="W39" t="s">
        <v>328</v>
      </c>
      <c r="X39" t="s">
        <v>329</v>
      </c>
      <c r="Y39" t="s">
        <v>288</v>
      </c>
      <c r="AA39" t="s">
        <v>330</v>
      </c>
      <c r="AB39">
        <v>1</v>
      </c>
      <c r="AC39">
        <v>45383</v>
      </c>
      <c r="AD39" t="s">
        <v>331</v>
      </c>
      <c r="AE39">
        <v>20000</v>
      </c>
      <c r="AF39" t="s">
        <v>437</v>
      </c>
      <c r="AG39">
        <v>0.1</v>
      </c>
      <c r="AH39">
        <v>2000</v>
      </c>
      <c r="AK39" t="s">
        <v>437</v>
      </c>
      <c r="AL39">
        <v>120001</v>
      </c>
      <c r="AM39" t="s">
        <v>452</v>
      </c>
      <c r="AN39" t="s">
        <v>453</v>
      </c>
      <c r="AT39" s="19">
        <f t="shared" si="0"/>
        <v>20000</v>
      </c>
      <c r="AU39" s="19">
        <v>20000</v>
      </c>
      <c r="AV39" s="19">
        <v>0</v>
      </c>
      <c r="AW39" s="19">
        <v>0</v>
      </c>
      <c r="AX39" s="19">
        <v>0</v>
      </c>
      <c r="AY39" s="19">
        <v>0</v>
      </c>
      <c r="AZ39" s="19">
        <f t="shared" si="1"/>
        <v>0</v>
      </c>
      <c r="BA39" t="s">
        <v>461</v>
      </c>
      <c r="BB39" s="19">
        <v>30000</v>
      </c>
      <c r="BC39" s="19">
        <v>30000</v>
      </c>
      <c r="BD39" t="s">
        <v>483</v>
      </c>
      <c r="BI39" t="s">
        <v>485</v>
      </c>
      <c r="BJ39" s="19">
        <f t="shared" si="2"/>
        <v>0</v>
      </c>
      <c r="BK39" s="19">
        <v>0</v>
      </c>
      <c r="BL39" s="19">
        <f t="shared" si="3"/>
        <v>0</v>
      </c>
      <c r="BM39" t="str">
        <f>_xlfn.XLOOKUP($F39,[1]Sheet1!$A:$A,[1]Sheet1!E:E)</f>
        <v>194J</v>
      </c>
      <c r="BN39" s="21">
        <f>_xlfn.XLOOKUP($F39,[1]Sheet1!$A:$A,[1]Sheet1!I:I)</f>
        <v>0</v>
      </c>
      <c r="BO39" s="17">
        <f>_xlfn.XLOOKUP($F39,[1]Sheet1!$A:$A,[1]Sheet1!K:K)</f>
        <v>45415</v>
      </c>
      <c r="BP39" s="17">
        <f>_xlfn.XLOOKUP($F39,[1]Sheet1!$A:$A,[1]Sheet1!L:L)</f>
        <v>45415</v>
      </c>
      <c r="BQ39" s="17">
        <f>_xlfn.XLOOKUP($F39,[1]Sheet1!$A:$A,[1]Sheet1!M:M)</f>
        <v>45747</v>
      </c>
      <c r="BS39" s="19">
        <f>_xlfn.XLOOKUP($F39,[1]Sheet1!$A:$A,[1]Sheet1!G:G)</f>
        <v>4000000</v>
      </c>
      <c r="BT39" s="19">
        <f>MIN(BL39,BS39)</f>
        <v>0</v>
      </c>
      <c r="BU39" s="19">
        <f>BT39</f>
        <v>0</v>
      </c>
      <c r="BV39" s="19">
        <f>BS39-BU39</f>
        <v>4000000</v>
      </c>
      <c r="BW39" t="s">
        <v>437</v>
      </c>
      <c r="BX39">
        <v>120001</v>
      </c>
      <c r="BY39" t="s">
        <v>452</v>
      </c>
      <c r="BZ39" s="21">
        <v>0.1</v>
      </c>
      <c r="CA39" s="21">
        <v>0.2</v>
      </c>
      <c r="CB39" s="21">
        <v>0.2</v>
      </c>
      <c r="CC39" s="20">
        <f t="shared" si="4"/>
        <v>0</v>
      </c>
      <c r="CD39" s="19">
        <f t="shared" si="5"/>
        <v>0</v>
      </c>
      <c r="CE39" s="21">
        <f t="shared" si="6"/>
        <v>0</v>
      </c>
      <c r="CF39" s="19">
        <f t="shared" si="7"/>
        <v>0</v>
      </c>
      <c r="CG39" s="20">
        <f t="shared" si="8"/>
        <v>0</v>
      </c>
      <c r="CH39" s="22">
        <v>0.1</v>
      </c>
      <c r="CI39" s="19">
        <f t="shared" si="9"/>
        <v>0</v>
      </c>
      <c r="CJ39" s="19">
        <f t="shared" si="10"/>
        <v>0</v>
      </c>
      <c r="CK39" s="19">
        <f t="shared" si="11"/>
        <v>0</v>
      </c>
      <c r="CL39" t="s">
        <v>437</v>
      </c>
      <c r="CO39" t="s">
        <v>437</v>
      </c>
      <c r="CP39">
        <v>120001</v>
      </c>
      <c r="CQ39" t="s">
        <v>452</v>
      </c>
      <c r="CR39" t="s">
        <v>437</v>
      </c>
      <c r="CS39">
        <v>120001</v>
      </c>
      <c r="CT39" t="s">
        <v>452</v>
      </c>
      <c r="DA39" s="19">
        <v>0</v>
      </c>
      <c r="DB39" s="19">
        <v>0</v>
      </c>
      <c r="DC39" s="19">
        <v>0.09</v>
      </c>
      <c r="DD39" s="19">
        <v>1800</v>
      </c>
      <c r="DE39" s="19">
        <v>0.09</v>
      </c>
      <c r="DF39" s="19">
        <v>1800</v>
      </c>
      <c r="DG39" s="19">
        <v>0</v>
      </c>
      <c r="DH39" s="19">
        <v>0</v>
      </c>
      <c r="DI39" s="19">
        <v>0</v>
      </c>
      <c r="DJ39" s="19">
        <v>23600</v>
      </c>
      <c r="DK39" t="s">
        <v>438</v>
      </c>
    </row>
    <row r="40" spans="1:115" x14ac:dyDescent="0.35">
      <c r="A40" t="s">
        <v>151</v>
      </c>
      <c r="B40">
        <v>2024</v>
      </c>
      <c r="C40">
        <v>7</v>
      </c>
      <c r="D40" t="s">
        <v>154</v>
      </c>
      <c r="E40" t="s">
        <v>155</v>
      </c>
      <c r="F40" t="s">
        <v>182</v>
      </c>
      <c r="G40" t="s">
        <v>183</v>
      </c>
      <c r="H40" t="s">
        <v>184</v>
      </c>
      <c r="J40" t="s">
        <v>258</v>
      </c>
      <c r="K40" t="s">
        <v>254</v>
      </c>
      <c r="L40" t="s">
        <v>255</v>
      </c>
      <c r="M40" t="s">
        <v>266</v>
      </c>
      <c r="N40" t="s">
        <v>263</v>
      </c>
      <c r="P40" s="17">
        <v>45474</v>
      </c>
      <c r="Q40" t="s">
        <v>326</v>
      </c>
      <c r="R40">
        <v>2</v>
      </c>
      <c r="S40" s="17">
        <v>45474</v>
      </c>
      <c r="T40" s="17"/>
      <c r="U40" t="s">
        <v>332</v>
      </c>
      <c r="V40">
        <v>9982</v>
      </c>
      <c r="W40" t="s">
        <v>328</v>
      </c>
      <c r="X40" t="s">
        <v>329</v>
      </c>
      <c r="Y40" t="s">
        <v>288</v>
      </c>
      <c r="AA40" t="s">
        <v>330</v>
      </c>
      <c r="AB40">
        <v>1</v>
      </c>
      <c r="AC40">
        <v>45383</v>
      </c>
      <c r="AD40" t="s">
        <v>331</v>
      </c>
      <c r="AE40">
        <v>5000</v>
      </c>
      <c r="AF40" t="s">
        <v>437</v>
      </c>
      <c r="AG40">
        <v>0.1</v>
      </c>
      <c r="AH40">
        <v>500</v>
      </c>
      <c r="AK40" t="s">
        <v>437</v>
      </c>
      <c r="AL40">
        <v>120001</v>
      </c>
      <c r="AM40" t="s">
        <v>452</v>
      </c>
      <c r="AN40" t="s">
        <v>453</v>
      </c>
      <c r="AT40" s="19">
        <f t="shared" si="0"/>
        <v>5000</v>
      </c>
      <c r="AU40" s="19">
        <v>5000</v>
      </c>
      <c r="AV40" s="19">
        <v>0</v>
      </c>
      <c r="AW40" s="19">
        <v>0</v>
      </c>
      <c r="AX40" s="19">
        <v>0</v>
      </c>
      <c r="AY40" s="19">
        <v>0</v>
      </c>
      <c r="AZ40" s="19">
        <f t="shared" si="1"/>
        <v>0</v>
      </c>
      <c r="BA40" t="s">
        <v>461</v>
      </c>
      <c r="BB40" s="19">
        <v>30000</v>
      </c>
      <c r="BC40" s="19">
        <v>30000</v>
      </c>
      <c r="BD40" t="s">
        <v>483</v>
      </c>
      <c r="BI40" t="s">
        <v>485</v>
      </c>
      <c r="BJ40" s="19">
        <f t="shared" si="2"/>
        <v>0</v>
      </c>
      <c r="BK40" s="19">
        <v>0</v>
      </c>
      <c r="BL40" s="19">
        <f t="shared" si="3"/>
        <v>0</v>
      </c>
      <c r="BM40" t="str">
        <f>_xlfn.XLOOKUP($F40,[1]Sheet1!$A:$A,[1]Sheet1!E:E)</f>
        <v>194J</v>
      </c>
      <c r="BN40" s="21">
        <f>_xlfn.XLOOKUP($F40,[1]Sheet1!$A:$A,[1]Sheet1!I:I)</f>
        <v>0</v>
      </c>
      <c r="BO40" s="17">
        <f>_xlfn.XLOOKUP($F40,[1]Sheet1!$A:$A,[1]Sheet1!K:K)</f>
        <v>45415</v>
      </c>
      <c r="BP40" s="17">
        <f>_xlfn.XLOOKUP($F40,[1]Sheet1!$A:$A,[1]Sheet1!L:L)</f>
        <v>45415</v>
      </c>
      <c r="BQ40" s="17">
        <f>_xlfn.XLOOKUP($F40,[1]Sheet1!$A:$A,[1]Sheet1!M:M)</f>
        <v>45747</v>
      </c>
      <c r="BS40" s="19">
        <f>_xlfn.XLOOKUP($F40,[1]Sheet1!$A:$A,[1]Sheet1!G:G)</f>
        <v>4000000</v>
      </c>
      <c r="BT40" s="19">
        <f>MIN(BL40,BS40)</f>
        <v>0</v>
      </c>
      <c r="BU40" s="19">
        <f>BT40</f>
        <v>0</v>
      </c>
      <c r="BV40" s="19">
        <f>BS40-BU40</f>
        <v>4000000</v>
      </c>
      <c r="BW40" t="s">
        <v>437</v>
      </c>
      <c r="BX40">
        <v>120001</v>
      </c>
      <c r="BY40" t="s">
        <v>452</v>
      </c>
      <c r="BZ40" s="21">
        <v>0.1</v>
      </c>
      <c r="CA40" s="21">
        <v>0.2</v>
      </c>
      <c r="CB40" s="21">
        <v>0.2</v>
      </c>
      <c r="CC40" s="20">
        <f t="shared" si="4"/>
        <v>0</v>
      </c>
      <c r="CD40" s="19">
        <f t="shared" si="5"/>
        <v>0</v>
      </c>
      <c r="CE40" s="21">
        <f t="shared" si="6"/>
        <v>0</v>
      </c>
      <c r="CF40" s="19">
        <f t="shared" si="7"/>
        <v>0</v>
      </c>
      <c r="CG40" s="20">
        <f t="shared" si="8"/>
        <v>0</v>
      </c>
      <c r="CH40" s="22">
        <v>0.1</v>
      </c>
      <c r="CI40" s="19">
        <f t="shared" si="9"/>
        <v>0</v>
      </c>
      <c r="CJ40" s="19">
        <f t="shared" si="10"/>
        <v>0</v>
      </c>
      <c r="CK40" s="19">
        <f t="shared" si="11"/>
        <v>0</v>
      </c>
      <c r="CL40" t="s">
        <v>437</v>
      </c>
      <c r="CO40" t="s">
        <v>437</v>
      </c>
      <c r="CP40">
        <v>120001</v>
      </c>
      <c r="CQ40" t="s">
        <v>452</v>
      </c>
      <c r="CR40" t="s">
        <v>437</v>
      </c>
      <c r="CS40">
        <v>120001</v>
      </c>
      <c r="CT40" t="s">
        <v>452</v>
      </c>
      <c r="DA40" s="19">
        <v>0</v>
      </c>
      <c r="DB40" s="19">
        <v>0</v>
      </c>
      <c r="DC40" s="19">
        <v>0.09</v>
      </c>
      <c r="DD40" s="19">
        <v>450</v>
      </c>
      <c r="DE40" s="19">
        <v>0.09</v>
      </c>
      <c r="DF40" s="19">
        <v>450</v>
      </c>
      <c r="DG40" s="19">
        <v>0</v>
      </c>
      <c r="DH40" s="19">
        <v>0</v>
      </c>
      <c r="DI40" s="19">
        <v>0</v>
      </c>
      <c r="DJ40" s="19">
        <v>5900</v>
      </c>
      <c r="DK40" t="s">
        <v>438</v>
      </c>
    </row>
    <row r="41" spans="1:115" x14ac:dyDescent="0.35">
      <c r="A41" t="s">
        <v>151</v>
      </c>
      <c r="B41">
        <v>2024</v>
      </c>
      <c r="C41">
        <v>7</v>
      </c>
      <c r="D41" t="s">
        <v>154</v>
      </c>
      <c r="E41" t="s">
        <v>155</v>
      </c>
      <c r="F41" t="s">
        <v>182</v>
      </c>
      <c r="G41" t="s">
        <v>183</v>
      </c>
      <c r="H41" t="s">
        <v>184</v>
      </c>
      <c r="J41" t="s">
        <v>258</v>
      </c>
      <c r="K41" t="s">
        <v>254</v>
      </c>
      <c r="L41" t="s">
        <v>255</v>
      </c>
      <c r="M41" t="s">
        <v>266</v>
      </c>
      <c r="N41" t="s">
        <v>265</v>
      </c>
      <c r="P41" s="17">
        <v>45474</v>
      </c>
      <c r="Q41" t="s">
        <v>333</v>
      </c>
      <c r="R41">
        <v>1</v>
      </c>
      <c r="S41" s="17">
        <v>45474</v>
      </c>
      <c r="T41" s="17"/>
      <c r="V41">
        <v>9982</v>
      </c>
      <c r="W41" t="s">
        <v>328</v>
      </c>
      <c r="X41" t="s">
        <v>329</v>
      </c>
      <c r="Y41" t="s">
        <v>288</v>
      </c>
      <c r="AE41">
        <v>25000</v>
      </c>
      <c r="AF41" t="s">
        <v>437</v>
      </c>
      <c r="AG41">
        <v>0.1</v>
      </c>
      <c r="AH41">
        <v>2500</v>
      </c>
      <c r="AI41" t="s">
        <v>444</v>
      </c>
      <c r="AJ41" s="17">
        <v>45383</v>
      </c>
      <c r="AK41" t="s">
        <v>437</v>
      </c>
      <c r="AL41">
        <v>120001</v>
      </c>
      <c r="AM41" t="s">
        <v>452</v>
      </c>
      <c r="AN41" t="s">
        <v>453</v>
      </c>
      <c r="AT41" s="19">
        <f t="shared" si="0"/>
        <v>25000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f t="shared" si="1"/>
        <v>25000</v>
      </c>
      <c r="BA41" t="s">
        <v>444</v>
      </c>
      <c r="BB41" s="19">
        <v>30000</v>
      </c>
      <c r="BC41" s="19">
        <v>30000</v>
      </c>
      <c r="BD41" t="s">
        <v>483</v>
      </c>
      <c r="BI41" t="s">
        <v>485</v>
      </c>
      <c r="BJ41" s="19">
        <f t="shared" si="2"/>
        <v>0</v>
      </c>
      <c r="BK41" s="19">
        <v>0</v>
      </c>
      <c r="BL41" s="19">
        <f t="shared" si="3"/>
        <v>0</v>
      </c>
      <c r="BM41" t="str">
        <f>_xlfn.XLOOKUP($F41,[1]Sheet1!$A:$A,[1]Sheet1!E:E)</f>
        <v>194J</v>
      </c>
      <c r="BN41" s="21">
        <f>_xlfn.XLOOKUP($F41,[1]Sheet1!$A:$A,[1]Sheet1!I:I)</f>
        <v>0</v>
      </c>
      <c r="BO41" s="17">
        <f>_xlfn.XLOOKUP($F41,[1]Sheet1!$A:$A,[1]Sheet1!K:K)</f>
        <v>45415</v>
      </c>
      <c r="BP41" s="17">
        <f>_xlfn.XLOOKUP($F41,[1]Sheet1!$A:$A,[1]Sheet1!L:L)</f>
        <v>45415</v>
      </c>
      <c r="BQ41" s="17">
        <f>_xlfn.XLOOKUP($F41,[1]Sheet1!$A:$A,[1]Sheet1!M:M)</f>
        <v>45747</v>
      </c>
      <c r="BS41" s="19">
        <f>_xlfn.XLOOKUP($F41,[1]Sheet1!$A:$A,[1]Sheet1!G:G)</f>
        <v>4000000</v>
      </c>
      <c r="BW41" t="s">
        <v>437</v>
      </c>
      <c r="BX41">
        <v>120001</v>
      </c>
      <c r="BY41" t="s">
        <v>452</v>
      </c>
      <c r="BZ41" s="21">
        <v>0.1</v>
      </c>
      <c r="CA41" s="21">
        <v>0.2</v>
      </c>
      <c r="CB41" s="21">
        <v>0.2</v>
      </c>
      <c r="CC41" s="20">
        <f t="shared" si="4"/>
        <v>0</v>
      </c>
      <c r="CD41" s="19">
        <f t="shared" si="5"/>
        <v>0</v>
      </c>
      <c r="CE41" s="21">
        <f t="shared" si="6"/>
        <v>0</v>
      </c>
      <c r="CF41" s="19">
        <f t="shared" si="7"/>
        <v>0</v>
      </c>
      <c r="CG41" s="20">
        <f t="shared" si="8"/>
        <v>0</v>
      </c>
      <c r="CH41" s="22">
        <v>0.1</v>
      </c>
      <c r="CI41" s="19">
        <f t="shared" si="9"/>
        <v>0</v>
      </c>
      <c r="CJ41" s="19">
        <f t="shared" si="10"/>
        <v>0</v>
      </c>
      <c r="CK41" s="19">
        <f t="shared" si="11"/>
        <v>0</v>
      </c>
      <c r="CL41" t="s">
        <v>437</v>
      </c>
      <c r="CO41" t="s">
        <v>437</v>
      </c>
      <c r="CP41">
        <v>120001</v>
      </c>
      <c r="CQ41" t="s">
        <v>452</v>
      </c>
      <c r="CR41" t="s">
        <v>437</v>
      </c>
      <c r="CS41">
        <v>120001</v>
      </c>
      <c r="CT41" t="s">
        <v>452</v>
      </c>
      <c r="DA41" s="19">
        <v>0</v>
      </c>
      <c r="DB41" s="19">
        <v>0</v>
      </c>
      <c r="DC41" s="19">
        <v>0.09</v>
      </c>
      <c r="DD41" s="19">
        <v>2250</v>
      </c>
      <c r="DE41" s="19">
        <v>0.09</v>
      </c>
      <c r="DF41" s="19">
        <v>2250</v>
      </c>
      <c r="DG41" s="19">
        <v>0</v>
      </c>
      <c r="DH41" s="19">
        <v>0</v>
      </c>
      <c r="DI41" s="19">
        <v>0</v>
      </c>
      <c r="DJ41" s="19">
        <v>29500</v>
      </c>
      <c r="DK41" t="s">
        <v>438</v>
      </c>
    </row>
    <row r="42" spans="1:115" x14ac:dyDescent="0.35">
      <c r="A42" t="s">
        <v>151</v>
      </c>
      <c r="B42">
        <v>2024</v>
      </c>
      <c r="C42">
        <v>7</v>
      </c>
      <c r="D42" t="s">
        <v>154</v>
      </c>
      <c r="E42" t="s">
        <v>155</v>
      </c>
      <c r="F42" t="s">
        <v>185</v>
      </c>
      <c r="G42" t="s">
        <v>186</v>
      </c>
      <c r="H42" t="s">
        <v>187</v>
      </c>
      <c r="J42" t="s">
        <v>259</v>
      </c>
      <c r="K42" t="s">
        <v>254</v>
      </c>
      <c r="L42" t="s">
        <v>255</v>
      </c>
      <c r="M42" t="s">
        <v>266</v>
      </c>
      <c r="N42" t="s">
        <v>263</v>
      </c>
      <c r="P42" s="17">
        <v>45475</v>
      </c>
      <c r="Q42" t="s">
        <v>334</v>
      </c>
      <c r="R42">
        <v>1</v>
      </c>
      <c r="S42" s="17">
        <v>45475</v>
      </c>
      <c r="T42" s="17"/>
      <c r="U42" t="s">
        <v>335</v>
      </c>
      <c r="V42">
        <v>4407</v>
      </c>
      <c r="W42" t="s">
        <v>336</v>
      </c>
      <c r="X42" t="s">
        <v>337</v>
      </c>
      <c r="Y42" t="s">
        <v>338</v>
      </c>
      <c r="AA42" t="s">
        <v>339</v>
      </c>
      <c r="AB42">
        <v>1</v>
      </c>
      <c r="AC42">
        <v>45383</v>
      </c>
      <c r="AD42" t="s">
        <v>335</v>
      </c>
      <c r="AE42">
        <v>259000</v>
      </c>
      <c r="AF42" t="s">
        <v>435</v>
      </c>
      <c r="AG42">
        <v>1E-3</v>
      </c>
      <c r="AH42">
        <v>259</v>
      </c>
      <c r="AK42" t="s">
        <v>435</v>
      </c>
      <c r="AL42">
        <v>140001</v>
      </c>
      <c r="AM42" t="s">
        <v>451</v>
      </c>
      <c r="AN42" t="s">
        <v>453</v>
      </c>
      <c r="AT42" s="19">
        <f t="shared" si="0"/>
        <v>259000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f t="shared" si="1"/>
        <v>259000</v>
      </c>
      <c r="BB42" s="19">
        <v>5000000</v>
      </c>
      <c r="BC42" s="19">
        <v>5000000</v>
      </c>
      <c r="BD42" t="s">
        <v>484</v>
      </c>
      <c r="BI42" t="s">
        <v>485</v>
      </c>
      <c r="BJ42" s="19">
        <f t="shared" si="2"/>
        <v>259000</v>
      </c>
      <c r="BK42" s="19">
        <v>0</v>
      </c>
      <c r="BL42" s="19">
        <f t="shared" si="3"/>
        <v>259000</v>
      </c>
      <c r="BW42" t="s">
        <v>435</v>
      </c>
      <c r="BX42">
        <v>140001</v>
      </c>
      <c r="BY42" t="s">
        <v>451</v>
      </c>
      <c r="BZ42" s="21">
        <v>1E-3</v>
      </c>
      <c r="CA42" s="21">
        <v>0.05</v>
      </c>
      <c r="CB42" s="21">
        <v>0.05</v>
      </c>
      <c r="CC42" s="20">
        <f t="shared" si="4"/>
        <v>259000</v>
      </c>
      <c r="CD42" s="19">
        <f t="shared" si="5"/>
        <v>0</v>
      </c>
      <c r="CE42" s="21">
        <f t="shared" si="6"/>
        <v>0</v>
      </c>
      <c r="CF42" s="19">
        <f t="shared" si="7"/>
        <v>0</v>
      </c>
      <c r="CG42" s="20">
        <f t="shared" si="8"/>
        <v>259000</v>
      </c>
      <c r="CH42" s="22">
        <v>1E-3</v>
      </c>
      <c r="CI42" s="19">
        <f t="shared" si="9"/>
        <v>259</v>
      </c>
      <c r="CJ42" s="19">
        <f t="shared" si="10"/>
        <v>259</v>
      </c>
      <c r="CK42" s="19">
        <f t="shared" si="11"/>
        <v>259</v>
      </c>
      <c r="CL42" t="s">
        <v>435</v>
      </c>
      <c r="CO42" t="s">
        <v>435</v>
      </c>
      <c r="CP42">
        <v>140001</v>
      </c>
      <c r="CQ42" t="s">
        <v>451</v>
      </c>
      <c r="CR42" t="s">
        <v>435</v>
      </c>
      <c r="CS42">
        <v>140001</v>
      </c>
      <c r="CT42" t="s">
        <v>451</v>
      </c>
      <c r="DA42" s="19">
        <v>0</v>
      </c>
      <c r="DB42" s="19">
        <v>0</v>
      </c>
      <c r="DC42" s="19">
        <v>0.09</v>
      </c>
      <c r="DD42" s="19">
        <v>23310</v>
      </c>
      <c r="DE42" s="19">
        <v>0.09</v>
      </c>
      <c r="DF42" s="19">
        <v>23310</v>
      </c>
      <c r="DG42" s="19">
        <v>0</v>
      </c>
      <c r="DH42" s="19">
        <v>0</v>
      </c>
      <c r="DI42" s="19">
        <v>0</v>
      </c>
      <c r="DJ42" s="19">
        <v>305620</v>
      </c>
      <c r="DK42" t="s">
        <v>436</v>
      </c>
    </row>
    <row r="43" spans="1:115" x14ac:dyDescent="0.35">
      <c r="A43" t="s">
        <v>151</v>
      </c>
      <c r="B43">
        <v>2024</v>
      </c>
      <c r="C43">
        <v>7</v>
      </c>
      <c r="D43" t="s">
        <v>154</v>
      </c>
      <c r="E43" t="s">
        <v>155</v>
      </c>
      <c r="F43" t="s">
        <v>185</v>
      </c>
      <c r="G43" t="s">
        <v>186</v>
      </c>
      <c r="H43" t="s">
        <v>187</v>
      </c>
      <c r="J43" t="s">
        <v>259</v>
      </c>
      <c r="K43" t="s">
        <v>254</v>
      </c>
      <c r="L43" t="s">
        <v>255</v>
      </c>
      <c r="M43" t="s">
        <v>266</v>
      </c>
      <c r="N43" t="s">
        <v>263</v>
      </c>
      <c r="P43" s="17">
        <v>45475</v>
      </c>
      <c r="Q43" t="s">
        <v>340</v>
      </c>
      <c r="R43">
        <v>1</v>
      </c>
      <c r="S43" s="17">
        <v>45475</v>
      </c>
      <c r="T43" s="17"/>
      <c r="U43" t="s">
        <v>335</v>
      </c>
      <c r="V43">
        <v>4407</v>
      </c>
      <c r="W43" t="s">
        <v>336</v>
      </c>
      <c r="X43" t="s">
        <v>337</v>
      </c>
      <c r="Y43" t="s">
        <v>338</v>
      </c>
      <c r="AA43" t="s">
        <v>339</v>
      </c>
      <c r="AB43">
        <v>1</v>
      </c>
      <c r="AC43">
        <v>45383</v>
      </c>
      <c r="AD43" t="s">
        <v>335</v>
      </c>
      <c r="AE43">
        <v>60000</v>
      </c>
      <c r="AF43" t="s">
        <v>435</v>
      </c>
      <c r="AG43">
        <v>1E-3</v>
      </c>
      <c r="AH43">
        <v>60</v>
      </c>
      <c r="AK43" t="s">
        <v>435</v>
      </c>
      <c r="AL43">
        <v>140001</v>
      </c>
      <c r="AM43" t="s">
        <v>451</v>
      </c>
      <c r="AN43" t="s">
        <v>453</v>
      </c>
      <c r="AT43" s="19">
        <f t="shared" si="0"/>
        <v>60000</v>
      </c>
      <c r="AU43" s="19">
        <v>0</v>
      </c>
      <c r="AV43" s="19">
        <v>50000</v>
      </c>
      <c r="AW43" s="19">
        <v>0</v>
      </c>
      <c r="AX43" s="19">
        <v>0</v>
      </c>
      <c r="AY43" s="19">
        <v>0</v>
      </c>
      <c r="AZ43" s="19">
        <f t="shared" si="1"/>
        <v>10000</v>
      </c>
      <c r="BA43" t="s">
        <v>462</v>
      </c>
      <c r="BB43" s="19">
        <v>5000000</v>
      </c>
      <c r="BC43" s="19">
        <v>5000000</v>
      </c>
      <c r="BD43" t="s">
        <v>484</v>
      </c>
      <c r="BI43" t="s">
        <v>485</v>
      </c>
      <c r="BJ43" s="19">
        <f t="shared" si="2"/>
        <v>10000</v>
      </c>
      <c r="BK43" s="19">
        <v>0</v>
      </c>
      <c r="BL43" s="19">
        <f t="shared" si="3"/>
        <v>10000</v>
      </c>
      <c r="BW43" t="s">
        <v>435</v>
      </c>
      <c r="BX43">
        <v>140001</v>
      </c>
      <c r="BY43" t="s">
        <v>451</v>
      </c>
      <c r="BZ43" s="21">
        <v>1E-3</v>
      </c>
      <c r="CA43" s="21">
        <v>0.05</v>
      </c>
      <c r="CB43" s="21">
        <v>0.05</v>
      </c>
      <c r="CC43" s="20">
        <f t="shared" si="4"/>
        <v>10000</v>
      </c>
      <c r="CD43" s="19">
        <f t="shared" si="5"/>
        <v>0</v>
      </c>
      <c r="CE43" s="21">
        <f t="shared" si="6"/>
        <v>0</v>
      </c>
      <c r="CF43" s="19">
        <f t="shared" si="7"/>
        <v>0</v>
      </c>
      <c r="CG43" s="20">
        <f t="shared" si="8"/>
        <v>10000</v>
      </c>
      <c r="CH43" s="22">
        <v>1E-3</v>
      </c>
      <c r="CI43" s="19">
        <f t="shared" si="9"/>
        <v>10</v>
      </c>
      <c r="CJ43" s="19">
        <f t="shared" si="10"/>
        <v>10</v>
      </c>
      <c r="CK43" s="19">
        <f t="shared" si="11"/>
        <v>10</v>
      </c>
      <c r="CL43" t="s">
        <v>435</v>
      </c>
      <c r="CO43" t="s">
        <v>435</v>
      </c>
      <c r="CP43">
        <v>140001</v>
      </c>
      <c r="CQ43" t="s">
        <v>451</v>
      </c>
      <c r="CR43" t="s">
        <v>435</v>
      </c>
      <c r="CS43">
        <v>140001</v>
      </c>
      <c r="CT43" t="s">
        <v>451</v>
      </c>
      <c r="DA43" s="19">
        <v>0</v>
      </c>
      <c r="DB43" s="19">
        <v>0</v>
      </c>
      <c r="DC43" s="19">
        <v>0.09</v>
      </c>
      <c r="DD43" s="19">
        <v>5400</v>
      </c>
      <c r="DE43" s="19">
        <v>0.09</v>
      </c>
      <c r="DF43" s="19">
        <v>5400</v>
      </c>
      <c r="DG43" s="19">
        <v>0</v>
      </c>
      <c r="DH43" s="19">
        <v>0</v>
      </c>
      <c r="DI43" s="19">
        <v>0</v>
      </c>
      <c r="DJ43" s="19">
        <v>70800</v>
      </c>
      <c r="DK43" t="s">
        <v>436</v>
      </c>
    </row>
    <row r="44" spans="1:115" x14ac:dyDescent="0.35">
      <c r="A44" t="s">
        <v>151</v>
      </c>
      <c r="B44">
        <v>2024</v>
      </c>
      <c r="C44">
        <v>7</v>
      </c>
      <c r="D44" t="s">
        <v>154</v>
      </c>
      <c r="E44" t="s">
        <v>155</v>
      </c>
      <c r="F44" t="s">
        <v>185</v>
      </c>
      <c r="G44" t="s">
        <v>186</v>
      </c>
      <c r="H44" t="s">
        <v>187</v>
      </c>
      <c r="J44" t="s">
        <v>259</v>
      </c>
      <c r="K44" t="s">
        <v>254</v>
      </c>
      <c r="L44" t="s">
        <v>255</v>
      </c>
      <c r="M44" t="s">
        <v>266</v>
      </c>
      <c r="N44" t="s">
        <v>264</v>
      </c>
      <c r="P44" s="17">
        <v>45476</v>
      </c>
      <c r="Q44" t="s">
        <v>341</v>
      </c>
      <c r="R44">
        <v>1</v>
      </c>
      <c r="S44" s="17">
        <v>45476</v>
      </c>
      <c r="T44" s="17"/>
      <c r="U44" t="s">
        <v>335</v>
      </c>
      <c r="V44">
        <v>4407</v>
      </c>
      <c r="W44" t="s">
        <v>336</v>
      </c>
      <c r="X44" t="s">
        <v>337</v>
      </c>
      <c r="Y44" t="s">
        <v>338</v>
      </c>
      <c r="AA44" t="s">
        <v>339</v>
      </c>
      <c r="AB44">
        <v>1</v>
      </c>
      <c r="AC44">
        <v>45383</v>
      </c>
      <c r="AD44" t="s">
        <v>335</v>
      </c>
      <c r="AE44">
        <v>50000</v>
      </c>
      <c r="AF44" t="s">
        <v>435</v>
      </c>
      <c r="AG44">
        <v>1E-3</v>
      </c>
      <c r="AH44">
        <v>50</v>
      </c>
      <c r="AI44" t="s">
        <v>445</v>
      </c>
      <c r="AJ44" s="17">
        <v>45384</v>
      </c>
      <c r="AK44" t="s">
        <v>435</v>
      </c>
      <c r="AL44">
        <v>140001</v>
      </c>
      <c r="AM44" t="s">
        <v>451</v>
      </c>
      <c r="AN44" t="s">
        <v>453</v>
      </c>
      <c r="AT44" s="19">
        <f t="shared" si="0"/>
        <v>50000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f t="shared" si="1"/>
        <v>50000</v>
      </c>
      <c r="BA44" t="s">
        <v>445</v>
      </c>
      <c r="BB44" s="19">
        <v>5000000</v>
      </c>
      <c r="BC44" s="19">
        <v>5000000</v>
      </c>
      <c r="BD44" t="s">
        <v>484</v>
      </c>
      <c r="BI44" t="s">
        <v>485</v>
      </c>
      <c r="BJ44" s="19">
        <f t="shared" si="2"/>
        <v>0</v>
      </c>
      <c r="BK44" s="19">
        <v>0</v>
      </c>
      <c r="BL44" s="19">
        <f t="shared" si="3"/>
        <v>0</v>
      </c>
      <c r="BW44" t="s">
        <v>435</v>
      </c>
      <c r="BX44">
        <v>140001</v>
      </c>
      <c r="BY44" t="s">
        <v>451</v>
      </c>
      <c r="BZ44" s="21">
        <v>1E-3</v>
      </c>
      <c r="CA44" s="21">
        <v>0.05</v>
      </c>
      <c r="CB44" s="21">
        <v>0.05</v>
      </c>
      <c r="CC44" s="20">
        <f t="shared" si="4"/>
        <v>0</v>
      </c>
      <c r="CD44" s="19">
        <f t="shared" si="5"/>
        <v>0</v>
      </c>
      <c r="CE44" s="21">
        <f t="shared" si="6"/>
        <v>0</v>
      </c>
      <c r="CF44" s="19">
        <f t="shared" si="7"/>
        <v>0</v>
      </c>
      <c r="CG44" s="20">
        <f t="shared" si="8"/>
        <v>0</v>
      </c>
      <c r="CH44" s="22">
        <v>1E-3</v>
      </c>
      <c r="CI44" s="19">
        <f t="shared" si="9"/>
        <v>0</v>
      </c>
      <c r="CJ44" s="19">
        <f t="shared" si="10"/>
        <v>0</v>
      </c>
      <c r="CK44" s="19">
        <f t="shared" si="11"/>
        <v>0</v>
      </c>
      <c r="CL44" t="s">
        <v>435</v>
      </c>
      <c r="CO44" t="s">
        <v>435</v>
      </c>
      <c r="CP44">
        <v>140001</v>
      </c>
      <c r="CQ44" t="s">
        <v>451</v>
      </c>
      <c r="CR44" t="s">
        <v>435</v>
      </c>
      <c r="CS44">
        <v>140001</v>
      </c>
      <c r="CT44" t="s">
        <v>451</v>
      </c>
      <c r="DA44" s="19">
        <v>0</v>
      </c>
      <c r="DB44" s="19">
        <v>0</v>
      </c>
      <c r="DC44" s="19">
        <v>0.09</v>
      </c>
      <c r="DD44" s="19">
        <v>4500</v>
      </c>
      <c r="DE44" s="19">
        <v>0.09</v>
      </c>
      <c r="DF44" s="19">
        <v>4500</v>
      </c>
      <c r="DG44" s="19">
        <v>0</v>
      </c>
      <c r="DH44" s="19">
        <v>0</v>
      </c>
      <c r="DI44" s="19">
        <v>0</v>
      </c>
      <c r="DJ44" s="19">
        <v>59000</v>
      </c>
      <c r="DK44" t="s">
        <v>436</v>
      </c>
    </row>
    <row r="45" spans="1:115" x14ac:dyDescent="0.35">
      <c r="A45" t="s">
        <v>151</v>
      </c>
      <c r="B45">
        <v>2024</v>
      </c>
      <c r="C45">
        <v>7</v>
      </c>
      <c r="D45" t="s">
        <v>154</v>
      </c>
      <c r="E45" t="s">
        <v>155</v>
      </c>
      <c r="F45" t="s">
        <v>188</v>
      </c>
      <c r="G45" t="s">
        <v>189</v>
      </c>
      <c r="H45" t="s">
        <v>190</v>
      </c>
      <c r="J45" t="s">
        <v>259</v>
      </c>
      <c r="K45" t="s">
        <v>254</v>
      </c>
      <c r="L45" t="s">
        <v>255</v>
      </c>
      <c r="M45" t="s">
        <v>266</v>
      </c>
      <c r="N45" t="s">
        <v>263</v>
      </c>
      <c r="P45" s="17">
        <v>45476</v>
      </c>
      <c r="Q45" t="s">
        <v>342</v>
      </c>
      <c r="R45">
        <v>1</v>
      </c>
      <c r="S45" s="17">
        <v>45476</v>
      </c>
      <c r="T45" s="17"/>
      <c r="U45" t="s">
        <v>343</v>
      </c>
      <c r="V45">
        <v>4407</v>
      </c>
      <c r="W45" t="s">
        <v>336</v>
      </c>
      <c r="X45" t="s">
        <v>337</v>
      </c>
      <c r="Y45" t="s">
        <v>338</v>
      </c>
      <c r="AA45" t="s">
        <v>344</v>
      </c>
      <c r="AB45">
        <v>1</v>
      </c>
      <c r="AC45">
        <v>45383</v>
      </c>
      <c r="AD45" t="s">
        <v>343</v>
      </c>
      <c r="AE45">
        <v>590000</v>
      </c>
      <c r="AF45" t="s">
        <v>435</v>
      </c>
      <c r="AG45">
        <v>1E-3</v>
      </c>
      <c r="AH45">
        <v>590</v>
      </c>
      <c r="AK45" t="s">
        <v>435</v>
      </c>
      <c r="AL45">
        <v>140001</v>
      </c>
      <c r="AM45" t="s">
        <v>451</v>
      </c>
      <c r="AN45" t="s">
        <v>453</v>
      </c>
      <c r="AT45" s="19">
        <f t="shared" si="0"/>
        <v>590000</v>
      </c>
      <c r="AU45" s="19">
        <v>0</v>
      </c>
      <c r="AV45" s="19">
        <v>590000</v>
      </c>
      <c r="AW45" s="19">
        <v>0</v>
      </c>
      <c r="AX45" s="19">
        <v>0</v>
      </c>
      <c r="AY45" s="19">
        <v>0</v>
      </c>
      <c r="AZ45" s="19">
        <f t="shared" si="1"/>
        <v>0</v>
      </c>
      <c r="BA45" t="s">
        <v>463</v>
      </c>
      <c r="BB45" s="19">
        <v>5000000</v>
      </c>
      <c r="BC45" s="19">
        <v>5000000</v>
      </c>
      <c r="BD45" t="s">
        <v>484</v>
      </c>
      <c r="BI45" t="s">
        <v>485</v>
      </c>
      <c r="BJ45" s="19">
        <f t="shared" si="2"/>
        <v>0</v>
      </c>
      <c r="BK45" s="19">
        <v>0</v>
      </c>
      <c r="BL45" s="19">
        <f t="shared" si="3"/>
        <v>0</v>
      </c>
      <c r="BW45" t="s">
        <v>435</v>
      </c>
      <c r="BX45">
        <v>140001</v>
      </c>
      <c r="BY45" t="s">
        <v>451</v>
      </c>
      <c r="BZ45" s="21">
        <v>1E-3</v>
      </c>
      <c r="CA45" s="21">
        <v>0.05</v>
      </c>
      <c r="CB45" s="21">
        <v>0.05</v>
      </c>
      <c r="CC45" s="20">
        <f t="shared" si="4"/>
        <v>0</v>
      </c>
      <c r="CD45" s="19">
        <f t="shared" si="5"/>
        <v>0</v>
      </c>
      <c r="CE45" s="21">
        <f t="shared" si="6"/>
        <v>0</v>
      </c>
      <c r="CF45" s="19">
        <f t="shared" si="7"/>
        <v>0</v>
      </c>
      <c r="CG45" s="20">
        <f t="shared" si="8"/>
        <v>0</v>
      </c>
      <c r="CH45" s="22">
        <v>1E-3</v>
      </c>
      <c r="CI45" s="19">
        <f t="shared" si="9"/>
        <v>0</v>
      </c>
      <c r="CJ45" s="19">
        <f t="shared" si="10"/>
        <v>0</v>
      </c>
      <c r="CK45" s="19">
        <f t="shared" si="11"/>
        <v>0</v>
      </c>
      <c r="CL45" t="s">
        <v>435</v>
      </c>
      <c r="CO45" t="s">
        <v>435</v>
      </c>
      <c r="CP45">
        <v>140001</v>
      </c>
      <c r="CQ45" t="s">
        <v>451</v>
      </c>
      <c r="CR45" t="s">
        <v>435</v>
      </c>
      <c r="CS45">
        <v>140001</v>
      </c>
      <c r="CT45" t="s">
        <v>451</v>
      </c>
      <c r="DA45" s="19">
        <v>0</v>
      </c>
      <c r="DB45" s="19">
        <v>0</v>
      </c>
      <c r="DC45" s="19">
        <v>0.09</v>
      </c>
      <c r="DD45" s="19">
        <v>53100</v>
      </c>
      <c r="DE45" s="19">
        <v>0.09</v>
      </c>
      <c r="DF45" s="19">
        <v>53100</v>
      </c>
      <c r="DG45" s="19">
        <v>0</v>
      </c>
      <c r="DH45" s="19">
        <v>0</v>
      </c>
      <c r="DI45" s="19">
        <v>0</v>
      </c>
      <c r="DJ45" s="19">
        <v>696200</v>
      </c>
      <c r="DK45" t="s">
        <v>436</v>
      </c>
    </row>
    <row r="46" spans="1:115" x14ac:dyDescent="0.35">
      <c r="A46" t="s">
        <v>151</v>
      </c>
      <c r="B46">
        <v>2024</v>
      </c>
      <c r="C46">
        <v>7</v>
      </c>
      <c r="D46" t="s">
        <v>154</v>
      </c>
      <c r="E46" t="s">
        <v>155</v>
      </c>
      <c r="F46" t="s">
        <v>188</v>
      </c>
      <c r="G46" t="s">
        <v>189</v>
      </c>
      <c r="H46" t="s">
        <v>190</v>
      </c>
      <c r="J46" t="s">
        <v>259</v>
      </c>
      <c r="K46" t="s">
        <v>254</v>
      </c>
      <c r="L46" t="s">
        <v>255</v>
      </c>
      <c r="M46" t="s">
        <v>266</v>
      </c>
      <c r="N46" t="s">
        <v>263</v>
      </c>
      <c r="P46" s="17">
        <v>45477</v>
      </c>
      <c r="Q46" t="s">
        <v>345</v>
      </c>
      <c r="R46">
        <v>1</v>
      </c>
      <c r="S46" s="17">
        <v>45477</v>
      </c>
      <c r="T46" s="17"/>
      <c r="U46" t="s">
        <v>343</v>
      </c>
      <c r="V46">
        <v>4407</v>
      </c>
      <c r="W46" t="s">
        <v>336</v>
      </c>
      <c r="X46" t="s">
        <v>337</v>
      </c>
      <c r="Y46" t="s">
        <v>338</v>
      </c>
      <c r="AA46" t="s">
        <v>344</v>
      </c>
      <c r="AB46">
        <v>1</v>
      </c>
      <c r="AC46">
        <v>45383</v>
      </c>
      <c r="AD46" t="s">
        <v>343</v>
      </c>
      <c r="AE46">
        <v>890000</v>
      </c>
      <c r="AF46" t="s">
        <v>435</v>
      </c>
      <c r="AG46">
        <v>1E-3</v>
      </c>
      <c r="AH46">
        <v>890</v>
      </c>
      <c r="AK46" t="s">
        <v>435</v>
      </c>
      <c r="AL46">
        <v>140001</v>
      </c>
      <c r="AM46" t="s">
        <v>451</v>
      </c>
      <c r="AN46" t="s">
        <v>453</v>
      </c>
      <c r="AT46" s="19">
        <f t="shared" si="0"/>
        <v>890000</v>
      </c>
      <c r="AU46" s="19">
        <v>0</v>
      </c>
      <c r="AV46" s="19">
        <v>890000</v>
      </c>
      <c r="AW46" s="19">
        <v>0</v>
      </c>
      <c r="AX46" s="19">
        <v>0</v>
      </c>
      <c r="AY46" s="19">
        <v>0</v>
      </c>
      <c r="AZ46" s="19">
        <f t="shared" si="1"/>
        <v>0</v>
      </c>
      <c r="BA46" t="s">
        <v>463</v>
      </c>
      <c r="BB46" s="19">
        <v>5000000</v>
      </c>
      <c r="BC46" s="19">
        <v>5000000</v>
      </c>
      <c r="BD46" t="s">
        <v>484</v>
      </c>
      <c r="BI46" t="s">
        <v>485</v>
      </c>
      <c r="BJ46" s="19">
        <f t="shared" si="2"/>
        <v>0</v>
      </c>
      <c r="BK46" s="19">
        <v>0</v>
      </c>
      <c r="BL46" s="19">
        <f t="shared" si="3"/>
        <v>0</v>
      </c>
      <c r="BW46" t="s">
        <v>435</v>
      </c>
      <c r="BX46">
        <v>140001</v>
      </c>
      <c r="BY46" t="s">
        <v>451</v>
      </c>
      <c r="BZ46" s="21">
        <v>1E-3</v>
      </c>
      <c r="CA46" s="21">
        <v>0.05</v>
      </c>
      <c r="CB46" s="21">
        <v>0.05</v>
      </c>
      <c r="CC46" s="20">
        <f t="shared" si="4"/>
        <v>0</v>
      </c>
      <c r="CD46" s="19">
        <f t="shared" si="5"/>
        <v>0</v>
      </c>
      <c r="CE46" s="21">
        <f t="shared" si="6"/>
        <v>0</v>
      </c>
      <c r="CF46" s="19">
        <f t="shared" si="7"/>
        <v>0</v>
      </c>
      <c r="CG46" s="20">
        <f t="shared" si="8"/>
        <v>0</v>
      </c>
      <c r="CH46" s="22">
        <v>1E-3</v>
      </c>
      <c r="CI46" s="19">
        <f t="shared" si="9"/>
        <v>0</v>
      </c>
      <c r="CJ46" s="19">
        <f t="shared" si="10"/>
        <v>0</v>
      </c>
      <c r="CK46" s="19">
        <f t="shared" si="11"/>
        <v>0</v>
      </c>
      <c r="CL46" t="s">
        <v>435</v>
      </c>
      <c r="CO46" t="s">
        <v>435</v>
      </c>
      <c r="CP46">
        <v>140001</v>
      </c>
      <c r="CQ46" t="s">
        <v>451</v>
      </c>
      <c r="CR46" t="s">
        <v>435</v>
      </c>
      <c r="CS46">
        <v>140001</v>
      </c>
      <c r="CT46" t="s">
        <v>451</v>
      </c>
      <c r="DA46" s="19">
        <v>0</v>
      </c>
      <c r="DB46" s="19">
        <v>0</v>
      </c>
      <c r="DC46" s="19">
        <v>0.09</v>
      </c>
      <c r="DD46" s="19">
        <v>80100</v>
      </c>
      <c r="DE46" s="19">
        <v>0.09</v>
      </c>
      <c r="DF46" s="19">
        <v>80100</v>
      </c>
      <c r="DG46" s="19">
        <v>0</v>
      </c>
      <c r="DH46" s="19">
        <v>0</v>
      </c>
      <c r="DI46" s="19">
        <v>0</v>
      </c>
      <c r="DJ46" s="19">
        <v>1050200</v>
      </c>
      <c r="DK46" t="s">
        <v>436</v>
      </c>
    </row>
    <row r="47" spans="1:115" x14ac:dyDescent="0.35">
      <c r="A47" t="s">
        <v>151</v>
      </c>
      <c r="B47">
        <v>2024</v>
      </c>
      <c r="C47">
        <v>7</v>
      </c>
      <c r="D47" t="s">
        <v>154</v>
      </c>
      <c r="E47" t="s">
        <v>155</v>
      </c>
      <c r="F47" t="s">
        <v>188</v>
      </c>
      <c r="G47" t="s">
        <v>189</v>
      </c>
      <c r="H47" t="s">
        <v>190</v>
      </c>
      <c r="J47" t="s">
        <v>259</v>
      </c>
      <c r="K47" t="s">
        <v>254</v>
      </c>
      <c r="L47" t="s">
        <v>255</v>
      </c>
      <c r="M47" t="s">
        <v>266</v>
      </c>
      <c r="N47" t="s">
        <v>263</v>
      </c>
      <c r="P47" s="17">
        <v>45477</v>
      </c>
      <c r="Q47" t="s">
        <v>346</v>
      </c>
      <c r="R47">
        <v>1</v>
      </c>
      <c r="S47" s="17">
        <v>45477</v>
      </c>
      <c r="T47" s="17"/>
      <c r="U47" t="s">
        <v>343</v>
      </c>
      <c r="V47">
        <v>4407</v>
      </c>
      <c r="W47" t="s">
        <v>336</v>
      </c>
      <c r="X47" t="s">
        <v>337</v>
      </c>
      <c r="Y47" t="s">
        <v>338</v>
      </c>
      <c r="AA47" t="s">
        <v>344</v>
      </c>
      <c r="AB47">
        <v>1</v>
      </c>
      <c r="AC47">
        <v>45383</v>
      </c>
      <c r="AD47" t="s">
        <v>343</v>
      </c>
      <c r="AE47">
        <v>684000</v>
      </c>
      <c r="AF47" t="s">
        <v>435</v>
      </c>
      <c r="AG47">
        <v>1E-3</v>
      </c>
      <c r="AH47">
        <v>684</v>
      </c>
      <c r="AK47" t="s">
        <v>435</v>
      </c>
      <c r="AL47">
        <v>140001</v>
      </c>
      <c r="AM47" t="s">
        <v>451</v>
      </c>
      <c r="AN47" t="s">
        <v>453</v>
      </c>
      <c r="AT47" s="19">
        <f t="shared" si="0"/>
        <v>684000</v>
      </c>
      <c r="AU47" s="19">
        <v>0</v>
      </c>
      <c r="AV47" s="19">
        <v>110000</v>
      </c>
      <c r="AW47" s="19">
        <v>0</v>
      </c>
      <c r="AX47" s="19">
        <v>0</v>
      </c>
      <c r="AY47" s="19">
        <v>0</v>
      </c>
      <c r="AZ47" s="19">
        <f t="shared" si="1"/>
        <v>574000</v>
      </c>
      <c r="BA47" t="s">
        <v>463</v>
      </c>
      <c r="BB47" s="19">
        <v>5000000</v>
      </c>
      <c r="BC47" s="19">
        <v>5000000</v>
      </c>
      <c r="BD47" t="s">
        <v>484</v>
      </c>
      <c r="BI47" t="s">
        <v>485</v>
      </c>
      <c r="BJ47" s="19">
        <f t="shared" si="2"/>
        <v>574000</v>
      </c>
      <c r="BK47" s="19">
        <v>0</v>
      </c>
      <c r="BL47" s="19">
        <f t="shared" si="3"/>
        <v>574000</v>
      </c>
      <c r="BW47" t="s">
        <v>435</v>
      </c>
      <c r="BX47">
        <v>140001</v>
      </c>
      <c r="BY47" t="s">
        <v>451</v>
      </c>
      <c r="BZ47" s="21">
        <v>1E-3</v>
      </c>
      <c r="CA47" s="21">
        <v>0.05</v>
      </c>
      <c r="CB47" s="21">
        <v>0.05</v>
      </c>
      <c r="CC47" s="20">
        <f t="shared" si="4"/>
        <v>574000</v>
      </c>
      <c r="CD47" s="19">
        <f t="shared" si="5"/>
        <v>0</v>
      </c>
      <c r="CE47" s="21">
        <f t="shared" si="6"/>
        <v>0</v>
      </c>
      <c r="CF47" s="19">
        <f t="shared" si="7"/>
        <v>0</v>
      </c>
      <c r="CG47" s="20">
        <f t="shared" si="8"/>
        <v>574000</v>
      </c>
      <c r="CH47" s="22">
        <v>1E-3</v>
      </c>
      <c r="CI47" s="19">
        <f t="shared" si="9"/>
        <v>574</v>
      </c>
      <c r="CJ47" s="19">
        <f t="shared" si="10"/>
        <v>574</v>
      </c>
      <c r="CK47" s="19">
        <f t="shared" si="11"/>
        <v>574</v>
      </c>
      <c r="CL47" t="s">
        <v>435</v>
      </c>
      <c r="CO47" t="s">
        <v>435</v>
      </c>
      <c r="CP47">
        <v>140001</v>
      </c>
      <c r="CQ47" t="s">
        <v>451</v>
      </c>
      <c r="CR47" t="s">
        <v>435</v>
      </c>
      <c r="CS47">
        <v>140001</v>
      </c>
      <c r="CT47" t="s">
        <v>451</v>
      </c>
      <c r="DA47" s="19">
        <v>0</v>
      </c>
      <c r="DB47" s="19">
        <v>0</v>
      </c>
      <c r="DC47" s="19">
        <v>0.09</v>
      </c>
      <c r="DD47" s="19">
        <v>61560</v>
      </c>
      <c r="DE47" s="19">
        <v>0.09</v>
      </c>
      <c r="DF47" s="19">
        <v>61560</v>
      </c>
      <c r="DG47" s="19">
        <v>0</v>
      </c>
      <c r="DH47" s="19">
        <v>0</v>
      </c>
      <c r="DI47" s="19">
        <v>0</v>
      </c>
      <c r="DJ47" s="19">
        <v>807120</v>
      </c>
      <c r="DK47" t="s">
        <v>436</v>
      </c>
    </row>
    <row r="48" spans="1:115" x14ac:dyDescent="0.35">
      <c r="A48" t="s">
        <v>151</v>
      </c>
      <c r="B48">
        <v>2024</v>
      </c>
      <c r="C48">
        <v>7</v>
      </c>
      <c r="D48" t="s">
        <v>154</v>
      </c>
      <c r="E48" t="s">
        <v>155</v>
      </c>
      <c r="F48" t="s">
        <v>188</v>
      </c>
      <c r="G48" t="s">
        <v>189</v>
      </c>
      <c r="H48" t="s">
        <v>190</v>
      </c>
      <c r="J48" t="s">
        <v>259</v>
      </c>
      <c r="K48" t="s">
        <v>254</v>
      </c>
      <c r="L48" t="s">
        <v>255</v>
      </c>
      <c r="M48" t="s">
        <v>266</v>
      </c>
      <c r="N48" t="s">
        <v>264</v>
      </c>
      <c r="P48" s="17">
        <v>45478</v>
      </c>
      <c r="Q48" t="s">
        <v>347</v>
      </c>
      <c r="R48">
        <v>1</v>
      </c>
      <c r="S48" s="17">
        <v>45478</v>
      </c>
      <c r="T48" s="17"/>
      <c r="U48" t="s">
        <v>343</v>
      </c>
      <c r="V48">
        <v>4407</v>
      </c>
      <c r="W48" t="s">
        <v>336</v>
      </c>
      <c r="X48" t="s">
        <v>337</v>
      </c>
      <c r="Y48" t="s">
        <v>338</v>
      </c>
      <c r="AA48" t="s">
        <v>344</v>
      </c>
      <c r="AB48">
        <v>1</v>
      </c>
      <c r="AC48">
        <v>45383</v>
      </c>
      <c r="AD48" t="s">
        <v>343</v>
      </c>
      <c r="AE48">
        <v>1590000</v>
      </c>
      <c r="AF48" t="s">
        <v>435</v>
      </c>
      <c r="AG48">
        <v>1E-3</v>
      </c>
      <c r="AH48">
        <v>1590</v>
      </c>
      <c r="AK48" t="s">
        <v>435</v>
      </c>
      <c r="AL48">
        <v>140001</v>
      </c>
      <c r="AM48" t="s">
        <v>451</v>
      </c>
      <c r="AN48" t="s">
        <v>453</v>
      </c>
      <c r="AT48" s="19">
        <f t="shared" si="0"/>
        <v>1590000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f t="shared" si="1"/>
        <v>1590000</v>
      </c>
      <c r="BA48" t="s">
        <v>464</v>
      </c>
      <c r="BB48" s="19">
        <v>5000000</v>
      </c>
      <c r="BC48" s="19">
        <v>5000000</v>
      </c>
      <c r="BD48" t="s">
        <v>484</v>
      </c>
      <c r="BI48" t="s">
        <v>485</v>
      </c>
      <c r="BJ48" s="19">
        <f t="shared" si="2"/>
        <v>0</v>
      </c>
      <c r="BK48" s="19">
        <v>0</v>
      </c>
      <c r="BL48" s="19">
        <f t="shared" si="3"/>
        <v>0</v>
      </c>
      <c r="BW48" t="s">
        <v>435</v>
      </c>
      <c r="BX48">
        <v>140001</v>
      </c>
      <c r="BY48" t="s">
        <v>451</v>
      </c>
      <c r="BZ48" s="21">
        <v>1E-3</v>
      </c>
      <c r="CA48" s="21">
        <v>0.05</v>
      </c>
      <c r="CB48" s="21">
        <v>0.05</v>
      </c>
      <c r="CC48" s="20">
        <f t="shared" si="4"/>
        <v>0</v>
      </c>
      <c r="CD48" s="19">
        <f t="shared" si="5"/>
        <v>0</v>
      </c>
      <c r="CE48" s="21">
        <f t="shared" si="6"/>
        <v>0</v>
      </c>
      <c r="CF48" s="19">
        <f t="shared" si="7"/>
        <v>0</v>
      </c>
      <c r="CG48" s="20">
        <f t="shared" si="8"/>
        <v>0</v>
      </c>
      <c r="CH48" s="22">
        <v>1E-3</v>
      </c>
      <c r="CI48" s="19">
        <f t="shared" si="9"/>
        <v>0</v>
      </c>
      <c r="CJ48" s="19">
        <f t="shared" si="10"/>
        <v>0</v>
      </c>
      <c r="CK48" s="19">
        <f t="shared" si="11"/>
        <v>0</v>
      </c>
      <c r="CL48" t="s">
        <v>435</v>
      </c>
      <c r="CO48" t="s">
        <v>435</v>
      </c>
      <c r="CP48">
        <v>140001</v>
      </c>
      <c r="CQ48" t="s">
        <v>451</v>
      </c>
      <c r="CR48" t="s">
        <v>435</v>
      </c>
      <c r="CS48">
        <v>140001</v>
      </c>
      <c r="CT48" t="s">
        <v>451</v>
      </c>
      <c r="DA48" s="19">
        <v>0</v>
      </c>
      <c r="DB48" s="19">
        <v>0</v>
      </c>
      <c r="DC48" s="19">
        <v>0.09</v>
      </c>
      <c r="DD48" s="19">
        <v>143100</v>
      </c>
      <c r="DE48" s="19">
        <v>0.09</v>
      </c>
      <c r="DF48" s="19">
        <v>143100</v>
      </c>
      <c r="DG48" s="19">
        <v>0</v>
      </c>
      <c r="DH48" s="19">
        <v>0</v>
      </c>
      <c r="DI48" s="19">
        <v>0</v>
      </c>
      <c r="DJ48" s="19">
        <v>1876200</v>
      </c>
      <c r="DK48" t="s">
        <v>436</v>
      </c>
    </row>
    <row r="49" spans="1:115" x14ac:dyDescent="0.35">
      <c r="A49" t="s">
        <v>151</v>
      </c>
      <c r="B49">
        <v>2024</v>
      </c>
      <c r="C49">
        <v>7</v>
      </c>
      <c r="D49" t="s">
        <v>154</v>
      </c>
      <c r="E49" t="s">
        <v>155</v>
      </c>
      <c r="F49" t="s">
        <v>191</v>
      </c>
      <c r="G49" t="s">
        <v>192</v>
      </c>
      <c r="H49" t="s">
        <v>193</v>
      </c>
      <c r="J49" t="s">
        <v>260</v>
      </c>
      <c r="K49" t="s">
        <v>254</v>
      </c>
      <c r="L49" t="s">
        <v>255</v>
      </c>
      <c r="M49" t="s">
        <v>266</v>
      </c>
      <c r="N49" t="s">
        <v>263</v>
      </c>
      <c r="P49" s="17">
        <v>45478</v>
      </c>
      <c r="Q49" t="s">
        <v>348</v>
      </c>
      <c r="R49">
        <v>1</v>
      </c>
      <c r="S49" s="17">
        <v>45478</v>
      </c>
      <c r="T49" s="17"/>
      <c r="U49" t="s">
        <v>291</v>
      </c>
      <c r="V49">
        <v>4407</v>
      </c>
      <c r="W49" t="s">
        <v>336</v>
      </c>
      <c r="X49" t="s">
        <v>337</v>
      </c>
      <c r="Y49" t="s">
        <v>338</v>
      </c>
      <c r="AA49" t="s">
        <v>349</v>
      </c>
      <c r="AB49">
        <v>1</v>
      </c>
      <c r="AC49">
        <v>45383</v>
      </c>
      <c r="AD49" t="s">
        <v>350</v>
      </c>
      <c r="AE49">
        <v>560000</v>
      </c>
      <c r="AF49" t="s">
        <v>435</v>
      </c>
      <c r="AG49">
        <v>1E-3</v>
      </c>
      <c r="AH49">
        <v>560</v>
      </c>
      <c r="AK49" t="s">
        <v>435</v>
      </c>
      <c r="AL49">
        <v>140001</v>
      </c>
      <c r="AM49" t="s">
        <v>451</v>
      </c>
      <c r="AN49" t="s">
        <v>453</v>
      </c>
      <c r="AT49" s="19">
        <f t="shared" si="0"/>
        <v>560000</v>
      </c>
      <c r="AU49" s="19">
        <v>0</v>
      </c>
      <c r="AV49" s="19">
        <v>480000</v>
      </c>
      <c r="AW49" s="19">
        <v>0</v>
      </c>
      <c r="AX49" s="19">
        <v>0</v>
      </c>
      <c r="AY49" s="19">
        <v>0</v>
      </c>
      <c r="AZ49" s="19">
        <f t="shared" si="1"/>
        <v>80000</v>
      </c>
      <c r="BA49" t="s">
        <v>465</v>
      </c>
      <c r="BB49" s="19">
        <v>5000000</v>
      </c>
      <c r="BC49" s="19">
        <v>5000000</v>
      </c>
      <c r="BD49" t="s">
        <v>484</v>
      </c>
      <c r="BI49" t="s">
        <v>485</v>
      </c>
      <c r="BJ49" s="19">
        <f t="shared" si="2"/>
        <v>80000</v>
      </c>
      <c r="BK49" s="19">
        <v>0</v>
      </c>
      <c r="BL49" s="19">
        <f t="shared" si="3"/>
        <v>80000</v>
      </c>
      <c r="BW49" t="s">
        <v>435</v>
      </c>
      <c r="BX49">
        <v>140001</v>
      </c>
      <c r="BY49" t="s">
        <v>451</v>
      </c>
      <c r="BZ49" s="21">
        <v>1E-3</v>
      </c>
      <c r="CA49" s="21">
        <v>0.05</v>
      </c>
      <c r="CB49" s="21">
        <v>0.05</v>
      </c>
      <c r="CC49" s="20">
        <f t="shared" si="4"/>
        <v>80000</v>
      </c>
      <c r="CD49" s="19">
        <f t="shared" si="5"/>
        <v>0</v>
      </c>
      <c r="CE49" s="21">
        <f t="shared" si="6"/>
        <v>0</v>
      </c>
      <c r="CF49" s="19">
        <f t="shared" si="7"/>
        <v>0</v>
      </c>
      <c r="CG49" s="20">
        <f t="shared" si="8"/>
        <v>80000</v>
      </c>
      <c r="CH49" s="22">
        <v>1E-3</v>
      </c>
      <c r="CI49" s="19">
        <f t="shared" si="9"/>
        <v>80</v>
      </c>
      <c r="CJ49" s="19">
        <f t="shared" si="10"/>
        <v>80</v>
      </c>
      <c r="CK49" s="19">
        <f t="shared" si="11"/>
        <v>80</v>
      </c>
      <c r="CL49" t="s">
        <v>435</v>
      </c>
      <c r="CO49" t="s">
        <v>435</v>
      </c>
      <c r="CP49">
        <v>140001</v>
      </c>
      <c r="CQ49" t="s">
        <v>451</v>
      </c>
      <c r="CR49" t="s">
        <v>435</v>
      </c>
      <c r="CS49">
        <v>140001</v>
      </c>
      <c r="CT49" t="s">
        <v>451</v>
      </c>
      <c r="DA49" s="19">
        <v>0</v>
      </c>
      <c r="DB49" s="19">
        <v>0</v>
      </c>
      <c r="DC49" s="19">
        <v>0.09</v>
      </c>
      <c r="DD49" s="19">
        <v>50400</v>
      </c>
      <c r="DE49" s="19">
        <v>0.09</v>
      </c>
      <c r="DF49" s="19">
        <v>50400</v>
      </c>
      <c r="DG49" s="19">
        <v>0</v>
      </c>
      <c r="DH49" s="19">
        <v>0</v>
      </c>
      <c r="DI49" s="19">
        <v>0</v>
      </c>
      <c r="DJ49" s="19">
        <v>660800</v>
      </c>
      <c r="DK49" t="s">
        <v>436</v>
      </c>
    </row>
    <row r="50" spans="1:115" x14ac:dyDescent="0.35">
      <c r="A50" t="s">
        <v>151</v>
      </c>
      <c r="B50">
        <v>2024</v>
      </c>
      <c r="C50">
        <v>7</v>
      </c>
      <c r="D50" t="s">
        <v>154</v>
      </c>
      <c r="E50" t="s">
        <v>155</v>
      </c>
      <c r="F50" t="s">
        <v>191</v>
      </c>
      <c r="G50" t="s">
        <v>192</v>
      </c>
      <c r="H50" t="s">
        <v>193</v>
      </c>
      <c r="J50" t="s">
        <v>260</v>
      </c>
      <c r="K50" t="s">
        <v>254</v>
      </c>
      <c r="L50" t="s">
        <v>255</v>
      </c>
      <c r="M50" t="s">
        <v>266</v>
      </c>
      <c r="N50" t="s">
        <v>264</v>
      </c>
      <c r="P50" s="17">
        <v>45479</v>
      </c>
      <c r="Q50" t="s">
        <v>351</v>
      </c>
      <c r="R50">
        <v>1</v>
      </c>
      <c r="S50" s="17">
        <v>45479</v>
      </c>
      <c r="T50" s="17"/>
      <c r="U50" t="s">
        <v>291</v>
      </c>
      <c r="V50">
        <v>4407</v>
      </c>
      <c r="W50" t="s">
        <v>336</v>
      </c>
      <c r="X50" t="s">
        <v>337</v>
      </c>
      <c r="Y50" t="s">
        <v>338</v>
      </c>
      <c r="AA50" t="s">
        <v>349</v>
      </c>
      <c r="AB50">
        <v>1</v>
      </c>
      <c r="AC50">
        <v>45383</v>
      </c>
      <c r="AD50" t="s">
        <v>350</v>
      </c>
      <c r="AE50">
        <v>280000</v>
      </c>
      <c r="AF50" t="s">
        <v>435</v>
      </c>
      <c r="AG50">
        <v>1E-3</v>
      </c>
      <c r="AH50">
        <v>280</v>
      </c>
      <c r="AK50" t="s">
        <v>435</v>
      </c>
      <c r="AL50">
        <v>140001</v>
      </c>
      <c r="AM50" t="s">
        <v>451</v>
      </c>
      <c r="AN50" t="s">
        <v>453</v>
      </c>
      <c r="AT50" s="19">
        <f t="shared" si="0"/>
        <v>280000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f t="shared" si="1"/>
        <v>280000</v>
      </c>
      <c r="BA50" t="s">
        <v>466</v>
      </c>
      <c r="BB50" s="19">
        <v>5000000</v>
      </c>
      <c r="BC50" s="19">
        <v>5000000</v>
      </c>
      <c r="BD50" t="s">
        <v>484</v>
      </c>
      <c r="BI50" t="s">
        <v>485</v>
      </c>
      <c r="BJ50" s="19">
        <f t="shared" si="2"/>
        <v>0</v>
      </c>
      <c r="BK50" s="19">
        <v>0</v>
      </c>
      <c r="BL50" s="19">
        <f t="shared" si="3"/>
        <v>0</v>
      </c>
      <c r="BW50" t="s">
        <v>435</v>
      </c>
      <c r="BX50">
        <v>140001</v>
      </c>
      <c r="BY50" t="s">
        <v>451</v>
      </c>
      <c r="BZ50" s="21">
        <v>1E-3</v>
      </c>
      <c r="CA50" s="21">
        <v>0.05</v>
      </c>
      <c r="CB50" s="21">
        <v>0.05</v>
      </c>
      <c r="CC50" s="20">
        <f t="shared" si="4"/>
        <v>0</v>
      </c>
      <c r="CD50" s="19">
        <f t="shared" si="5"/>
        <v>0</v>
      </c>
      <c r="CE50" s="21">
        <f t="shared" si="6"/>
        <v>0</v>
      </c>
      <c r="CF50" s="19">
        <f t="shared" si="7"/>
        <v>0</v>
      </c>
      <c r="CG50" s="20">
        <f t="shared" si="8"/>
        <v>0</v>
      </c>
      <c r="CH50" s="22">
        <v>1E-3</v>
      </c>
      <c r="CI50" s="19">
        <f t="shared" si="9"/>
        <v>0</v>
      </c>
      <c r="CJ50" s="19">
        <f t="shared" si="10"/>
        <v>0</v>
      </c>
      <c r="CK50" s="19">
        <f t="shared" si="11"/>
        <v>0</v>
      </c>
      <c r="CL50" t="s">
        <v>435</v>
      </c>
      <c r="CO50" t="s">
        <v>435</v>
      </c>
      <c r="CP50">
        <v>140001</v>
      </c>
      <c r="CQ50" t="s">
        <v>451</v>
      </c>
      <c r="CR50" t="s">
        <v>435</v>
      </c>
      <c r="CS50">
        <v>140001</v>
      </c>
      <c r="CT50" t="s">
        <v>451</v>
      </c>
      <c r="DA50" s="19">
        <v>0</v>
      </c>
      <c r="DB50" s="19">
        <v>0</v>
      </c>
      <c r="DC50" s="19">
        <v>0.09</v>
      </c>
      <c r="DD50" s="19">
        <v>25200</v>
      </c>
      <c r="DE50" s="19">
        <v>0.09</v>
      </c>
      <c r="DF50" s="19">
        <v>25200</v>
      </c>
      <c r="DG50" s="19">
        <v>0</v>
      </c>
      <c r="DH50" s="19">
        <v>0</v>
      </c>
      <c r="DI50" s="19">
        <v>0</v>
      </c>
      <c r="DJ50" s="19">
        <v>330400</v>
      </c>
      <c r="DK50" t="s">
        <v>436</v>
      </c>
    </row>
    <row r="51" spans="1:115" x14ac:dyDescent="0.35">
      <c r="A51" t="s">
        <v>151</v>
      </c>
      <c r="B51">
        <v>2024</v>
      </c>
      <c r="C51">
        <v>7</v>
      </c>
      <c r="D51" t="s">
        <v>154</v>
      </c>
      <c r="E51" t="s">
        <v>155</v>
      </c>
      <c r="F51" t="s">
        <v>191</v>
      </c>
      <c r="G51" t="s">
        <v>192</v>
      </c>
      <c r="H51" t="s">
        <v>193</v>
      </c>
      <c r="J51" t="s">
        <v>260</v>
      </c>
      <c r="K51" t="s">
        <v>254</v>
      </c>
      <c r="L51" t="s">
        <v>255</v>
      </c>
      <c r="M51" t="s">
        <v>266</v>
      </c>
      <c r="N51" t="s">
        <v>264</v>
      </c>
      <c r="P51" s="17">
        <v>45479</v>
      </c>
      <c r="Q51" t="s">
        <v>352</v>
      </c>
      <c r="R51">
        <v>1</v>
      </c>
      <c r="S51" s="17">
        <v>45479</v>
      </c>
      <c r="T51" s="17"/>
      <c r="U51" t="s">
        <v>291</v>
      </c>
      <c r="V51">
        <v>4407</v>
      </c>
      <c r="W51" t="s">
        <v>336</v>
      </c>
      <c r="X51" t="s">
        <v>337</v>
      </c>
      <c r="Y51" t="s">
        <v>338</v>
      </c>
      <c r="AA51" t="s">
        <v>349</v>
      </c>
      <c r="AB51">
        <v>1</v>
      </c>
      <c r="AC51">
        <v>45383</v>
      </c>
      <c r="AD51" t="s">
        <v>350</v>
      </c>
      <c r="AE51">
        <v>200000</v>
      </c>
      <c r="AF51" t="s">
        <v>435</v>
      </c>
      <c r="AG51">
        <v>1E-3</v>
      </c>
      <c r="AH51">
        <v>200</v>
      </c>
      <c r="AK51" t="s">
        <v>435</v>
      </c>
      <c r="AL51">
        <v>140001</v>
      </c>
      <c r="AM51" t="s">
        <v>451</v>
      </c>
      <c r="AN51" t="s">
        <v>453</v>
      </c>
      <c r="AT51" s="19">
        <f t="shared" si="0"/>
        <v>200000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f t="shared" si="1"/>
        <v>200000</v>
      </c>
      <c r="BA51" t="s">
        <v>466</v>
      </c>
      <c r="BB51" s="19">
        <v>5000000</v>
      </c>
      <c r="BC51" s="19">
        <v>5000000</v>
      </c>
      <c r="BD51" t="s">
        <v>484</v>
      </c>
      <c r="BI51" t="s">
        <v>485</v>
      </c>
      <c r="BJ51" s="19">
        <f t="shared" si="2"/>
        <v>0</v>
      </c>
      <c r="BK51" s="19">
        <v>0</v>
      </c>
      <c r="BL51" s="19">
        <f t="shared" si="3"/>
        <v>0</v>
      </c>
      <c r="BW51" t="s">
        <v>435</v>
      </c>
      <c r="BX51">
        <v>140001</v>
      </c>
      <c r="BY51" t="s">
        <v>451</v>
      </c>
      <c r="BZ51" s="21">
        <v>1E-3</v>
      </c>
      <c r="CA51" s="21">
        <v>0.05</v>
      </c>
      <c r="CB51" s="21">
        <v>0.05</v>
      </c>
      <c r="CC51" s="20">
        <f t="shared" si="4"/>
        <v>0</v>
      </c>
      <c r="CD51" s="19">
        <f t="shared" si="5"/>
        <v>0</v>
      </c>
      <c r="CE51" s="21">
        <f t="shared" si="6"/>
        <v>0</v>
      </c>
      <c r="CF51" s="19">
        <f t="shared" si="7"/>
        <v>0</v>
      </c>
      <c r="CG51" s="20">
        <f t="shared" si="8"/>
        <v>0</v>
      </c>
      <c r="CH51" s="22">
        <v>1E-3</v>
      </c>
      <c r="CI51" s="19">
        <f t="shared" si="9"/>
        <v>0</v>
      </c>
      <c r="CJ51" s="19">
        <f t="shared" si="10"/>
        <v>0</v>
      </c>
      <c r="CK51" s="19">
        <f t="shared" si="11"/>
        <v>0</v>
      </c>
      <c r="CL51" t="s">
        <v>435</v>
      </c>
      <c r="CO51" t="s">
        <v>435</v>
      </c>
      <c r="CP51">
        <v>140001</v>
      </c>
      <c r="CQ51" t="s">
        <v>451</v>
      </c>
      <c r="CR51" t="s">
        <v>435</v>
      </c>
      <c r="CS51">
        <v>140001</v>
      </c>
      <c r="CT51" t="s">
        <v>451</v>
      </c>
      <c r="DA51" s="19">
        <v>0</v>
      </c>
      <c r="DB51" s="19">
        <v>0</v>
      </c>
      <c r="DC51" s="19">
        <v>0.09</v>
      </c>
      <c r="DD51" s="19">
        <v>18000</v>
      </c>
      <c r="DE51" s="19">
        <v>0.09</v>
      </c>
      <c r="DF51" s="19">
        <v>18000</v>
      </c>
      <c r="DG51" s="19">
        <v>0</v>
      </c>
      <c r="DH51" s="19">
        <v>0</v>
      </c>
      <c r="DI51" s="19">
        <v>0</v>
      </c>
      <c r="DJ51" s="19">
        <v>236000</v>
      </c>
      <c r="DK51" t="s">
        <v>436</v>
      </c>
    </row>
    <row r="52" spans="1:115" x14ac:dyDescent="0.35">
      <c r="A52" t="s">
        <v>151</v>
      </c>
      <c r="B52">
        <v>2024</v>
      </c>
      <c r="C52">
        <v>7</v>
      </c>
      <c r="D52" t="s">
        <v>154</v>
      </c>
      <c r="E52" t="s">
        <v>155</v>
      </c>
      <c r="F52" t="s">
        <v>194</v>
      </c>
      <c r="G52" t="s">
        <v>195</v>
      </c>
      <c r="H52" t="s">
        <v>196</v>
      </c>
      <c r="J52" t="s">
        <v>257</v>
      </c>
      <c r="K52" t="s">
        <v>254</v>
      </c>
      <c r="L52" t="s">
        <v>255</v>
      </c>
      <c r="M52" t="s">
        <v>266</v>
      </c>
      <c r="N52" t="s">
        <v>263</v>
      </c>
      <c r="P52" s="17">
        <v>45479</v>
      </c>
      <c r="Q52" t="s">
        <v>353</v>
      </c>
      <c r="R52">
        <v>1</v>
      </c>
      <c r="S52" s="17">
        <v>45479</v>
      </c>
      <c r="T52" s="17"/>
      <c r="U52" t="s">
        <v>354</v>
      </c>
      <c r="V52">
        <v>4407</v>
      </c>
      <c r="W52" t="s">
        <v>336</v>
      </c>
      <c r="X52" t="s">
        <v>337</v>
      </c>
      <c r="Y52" t="s">
        <v>338</v>
      </c>
      <c r="AA52" t="s">
        <v>355</v>
      </c>
      <c r="AB52">
        <v>1</v>
      </c>
      <c r="AC52">
        <v>45383</v>
      </c>
      <c r="AD52" t="s">
        <v>354</v>
      </c>
      <c r="AE52">
        <v>654320</v>
      </c>
      <c r="AF52" t="s">
        <v>435</v>
      </c>
      <c r="AG52">
        <v>1E-3</v>
      </c>
      <c r="AH52">
        <v>654.32000000000005</v>
      </c>
      <c r="AK52" t="s">
        <v>435</v>
      </c>
      <c r="AL52">
        <v>140001</v>
      </c>
      <c r="AM52" t="s">
        <v>451</v>
      </c>
      <c r="AN52" t="s">
        <v>453</v>
      </c>
      <c r="AT52" s="19">
        <f t="shared" si="0"/>
        <v>654320</v>
      </c>
      <c r="AU52" s="19">
        <v>0</v>
      </c>
      <c r="AV52" s="19">
        <v>0</v>
      </c>
      <c r="AW52" s="19">
        <v>260000</v>
      </c>
      <c r="AX52" s="19">
        <v>0</v>
      </c>
      <c r="AY52" s="19">
        <v>0</v>
      </c>
      <c r="AZ52" s="19">
        <f t="shared" si="1"/>
        <v>394320</v>
      </c>
      <c r="BA52" t="s">
        <v>467</v>
      </c>
      <c r="BB52" s="19">
        <v>5000000</v>
      </c>
      <c r="BC52" s="19">
        <v>5000000</v>
      </c>
      <c r="BD52" t="s">
        <v>484</v>
      </c>
      <c r="BI52" t="s">
        <v>485</v>
      </c>
      <c r="BJ52" s="19">
        <f t="shared" si="2"/>
        <v>394320</v>
      </c>
      <c r="BK52" s="19">
        <v>0</v>
      </c>
      <c r="BL52" s="19">
        <f t="shared" si="3"/>
        <v>394320</v>
      </c>
      <c r="BW52" t="s">
        <v>435</v>
      </c>
      <c r="BX52">
        <v>140001</v>
      </c>
      <c r="BY52" t="s">
        <v>451</v>
      </c>
      <c r="BZ52" s="21">
        <v>1E-3</v>
      </c>
      <c r="CA52" s="21">
        <v>0.05</v>
      </c>
      <c r="CB52" s="21">
        <v>0.05</v>
      </c>
      <c r="CC52" s="20">
        <f t="shared" si="4"/>
        <v>394320</v>
      </c>
      <c r="CD52" s="19">
        <f t="shared" si="5"/>
        <v>0</v>
      </c>
      <c r="CE52" s="21">
        <f t="shared" si="6"/>
        <v>0</v>
      </c>
      <c r="CF52" s="19">
        <f t="shared" si="7"/>
        <v>0</v>
      </c>
      <c r="CG52" s="20">
        <f t="shared" si="8"/>
        <v>394320</v>
      </c>
      <c r="CH52" s="22">
        <v>1E-3</v>
      </c>
      <c r="CI52" s="19">
        <f t="shared" si="9"/>
        <v>394.32</v>
      </c>
      <c r="CJ52" s="19">
        <f t="shared" si="10"/>
        <v>394.32</v>
      </c>
      <c r="CK52" s="19">
        <f t="shared" si="11"/>
        <v>395</v>
      </c>
      <c r="CL52" t="s">
        <v>435</v>
      </c>
      <c r="CO52" t="s">
        <v>435</v>
      </c>
      <c r="CP52">
        <v>140001</v>
      </c>
      <c r="CQ52" t="s">
        <v>451</v>
      </c>
      <c r="CR52" t="s">
        <v>435</v>
      </c>
      <c r="CS52">
        <v>140001</v>
      </c>
      <c r="CT52" t="s">
        <v>451</v>
      </c>
      <c r="DA52" s="19">
        <v>0</v>
      </c>
      <c r="DB52" s="19">
        <v>0</v>
      </c>
      <c r="DC52" s="19">
        <v>0.09</v>
      </c>
      <c r="DD52" s="19">
        <v>58888.799999999996</v>
      </c>
      <c r="DE52" s="19">
        <v>0.09</v>
      </c>
      <c r="DF52" s="19">
        <v>58888.799999999996</v>
      </c>
      <c r="DG52" s="19">
        <v>0</v>
      </c>
      <c r="DH52" s="19">
        <v>0</v>
      </c>
      <c r="DI52" s="19">
        <v>0</v>
      </c>
      <c r="DJ52" s="19">
        <v>772097.60000000009</v>
      </c>
      <c r="DK52" t="s">
        <v>436</v>
      </c>
    </row>
    <row r="53" spans="1:115" x14ac:dyDescent="0.35">
      <c r="A53" t="s">
        <v>151</v>
      </c>
      <c r="B53">
        <v>2024</v>
      </c>
      <c r="C53">
        <v>7</v>
      </c>
      <c r="D53" t="s">
        <v>154</v>
      </c>
      <c r="E53" t="s">
        <v>155</v>
      </c>
      <c r="F53" t="s">
        <v>194</v>
      </c>
      <c r="G53" t="s">
        <v>195</v>
      </c>
      <c r="H53" t="s">
        <v>196</v>
      </c>
      <c r="J53" t="s">
        <v>257</v>
      </c>
      <c r="K53" t="s">
        <v>254</v>
      </c>
      <c r="L53" t="s">
        <v>255</v>
      </c>
      <c r="M53" t="s">
        <v>267</v>
      </c>
      <c r="N53" t="s">
        <v>263</v>
      </c>
      <c r="P53" s="17">
        <v>45479</v>
      </c>
      <c r="Q53" t="s">
        <v>356</v>
      </c>
      <c r="R53">
        <v>1</v>
      </c>
      <c r="S53" s="17">
        <v>45479</v>
      </c>
      <c r="T53" s="17"/>
      <c r="U53" t="s">
        <v>354</v>
      </c>
      <c r="V53">
        <v>4407</v>
      </c>
      <c r="W53" t="s">
        <v>336</v>
      </c>
      <c r="X53" t="s">
        <v>337</v>
      </c>
      <c r="Y53" t="s">
        <v>338</v>
      </c>
      <c r="AA53" t="s">
        <v>355</v>
      </c>
      <c r="AB53">
        <v>1</v>
      </c>
      <c r="AC53">
        <v>45383</v>
      </c>
      <c r="AD53" t="s">
        <v>354</v>
      </c>
      <c r="AE53">
        <v>260000</v>
      </c>
      <c r="AF53" t="s">
        <v>435</v>
      </c>
      <c r="AG53">
        <v>1E-3</v>
      </c>
      <c r="AH53">
        <v>260</v>
      </c>
      <c r="AK53" t="s">
        <v>435</v>
      </c>
      <c r="AL53">
        <v>140001</v>
      </c>
      <c r="AM53" t="s">
        <v>451</v>
      </c>
      <c r="AN53" t="s">
        <v>453</v>
      </c>
      <c r="AT53" s="19">
        <f t="shared" si="0"/>
        <v>260000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f t="shared" si="1"/>
        <v>260000</v>
      </c>
      <c r="BA53" t="s">
        <v>468</v>
      </c>
      <c r="BB53" s="19">
        <v>5000000</v>
      </c>
      <c r="BC53" s="19">
        <v>5000000</v>
      </c>
      <c r="BD53" t="s">
        <v>484</v>
      </c>
      <c r="BI53" t="s">
        <v>485</v>
      </c>
      <c r="BJ53" s="19">
        <f t="shared" si="2"/>
        <v>0</v>
      </c>
      <c r="BK53" s="19">
        <v>0</v>
      </c>
      <c r="BL53" s="19">
        <f t="shared" si="3"/>
        <v>0</v>
      </c>
      <c r="BW53" t="s">
        <v>435</v>
      </c>
      <c r="BX53">
        <v>140001</v>
      </c>
      <c r="BY53" t="s">
        <v>451</v>
      </c>
      <c r="BZ53" s="21">
        <v>1E-3</v>
      </c>
      <c r="CA53" s="21">
        <v>0.05</v>
      </c>
      <c r="CB53" s="21">
        <v>0.05</v>
      </c>
      <c r="CC53" s="20">
        <f t="shared" si="4"/>
        <v>0</v>
      </c>
      <c r="CD53" s="19">
        <f t="shared" si="5"/>
        <v>0</v>
      </c>
      <c r="CE53" s="21">
        <f t="shared" si="6"/>
        <v>0</v>
      </c>
      <c r="CF53" s="19">
        <f t="shared" si="7"/>
        <v>0</v>
      </c>
      <c r="CG53" s="20">
        <f t="shared" si="8"/>
        <v>0</v>
      </c>
      <c r="CH53" s="22">
        <v>1E-3</v>
      </c>
      <c r="CI53" s="19">
        <f t="shared" si="9"/>
        <v>0</v>
      </c>
      <c r="CJ53" s="19">
        <f t="shared" si="10"/>
        <v>0</v>
      </c>
      <c r="CK53" s="19">
        <f t="shared" si="11"/>
        <v>0</v>
      </c>
      <c r="CL53" t="s">
        <v>435</v>
      </c>
      <c r="CO53" t="s">
        <v>435</v>
      </c>
      <c r="CP53">
        <v>140001</v>
      </c>
      <c r="CQ53" t="s">
        <v>451</v>
      </c>
      <c r="CR53" t="s">
        <v>435</v>
      </c>
      <c r="CS53">
        <v>140001</v>
      </c>
      <c r="CT53" t="s">
        <v>451</v>
      </c>
      <c r="DA53" s="19">
        <v>0</v>
      </c>
      <c r="DB53" s="19">
        <v>0</v>
      </c>
      <c r="DC53" s="19">
        <v>0.09</v>
      </c>
      <c r="DD53" s="19">
        <v>23400</v>
      </c>
      <c r="DE53" s="19">
        <v>0.09</v>
      </c>
      <c r="DF53" s="19">
        <v>23400</v>
      </c>
      <c r="DG53" s="19">
        <v>0</v>
      </c>
      <c r="DH53" s="19">
        <v>0</v>
      </c>
      <c r="DI53" s="19">
        <v>0</v>
      </c>
      <c r="DJ53" s="19">
        <v>306800</v>
      </c>
      <c r="DK53" t="s">
        <v>436</v>
      </c>
    </row>
    <row r="54" spans="1:115" x14ac:dyDescent="0.35">
      <c r="A54" t="s">
        <v>151</v>
      </c>
      <c r="B54">
        <v>2024</v>
      </c>
      <c r="C54">
        <v>7</v>
      </c>
      <c r="D54" t="s">
        <v>154</v>
      </c>
      <c r="E54" t="s">
        <v>155</v>
      </c>
      <c r="F54" t="s">
        <v>194</v>
      </c>
      <c r="G54" t="s">
        <v>195</v>
      </c>
      <c r="H54" t="s">
        <v>196</v>
      </c>
      <c r="J54" t="s">
        <v>257</v>
      </c>
      <c r="K54" t="s">
        <v>254</v>
      </c>
      <c r="L54" t="s">
        <v>255</v>
      </c>
      <c r="M54" t="s">
        <v>266</v>
      </c>
      <c r="N54" t="s">
        <v>263</v>
      </c>
      <c r="P54" s="17">
        <v>45479</v>
      </c>
      <c r="Q54" t="s">
        <v>357</v>
      </c>
      <c r="R54">
        <v>1</v>
      </c>
      <c r="S54" s="17">
        <v>45479</v>
      </c>
      <c r="T54" s="17"/>
      <c r="U54" t="s">
        <v>354</v>
      </c>
      <c r="V54">
        <v>4407</v>
      </c>
      <c r="W54" t="s">
        <v>336</v>
      </c>
      <c r="X54" t="s">
        <v>337</v>
      </c>
      <c r="Y54" t="s">
        <v>338</v>
      </c>
      <c r="AA54" t="s">
        <v>355</v>
      </c>
      <c r="AB54">
        <v>1</v>
      </c>
      <c r="AC54">
        <v>45383</v>
      </c>
      <c r="AD54" t="s">
        <v>354</v>
      </c>
      <c r="AE54">
        <v>2900000</v>
      </c>
      <c r="AF54" t="s">
        <v>435</v>
      </c>
      <c r="AG54">
        <v>1E-3</v>
      </c>
      <c r="AH54">
        <v>2900</v>
      </c>
      <c r="AK54" t="s">
        <v>435</v>
      </c>
      <c r="AL54">
        <v>140001</v>
      </c>
      <c r="AM54" t="s">
        <v>451</v>
      </c>
      <c r="AN54" t="s">
        <v>453</v>
      </c>
      <c r="AT54" s="19">
        <f t="shared" si="0"/>
        <v>2900000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f t="shared" si="1"/>
        <v>2900000</v>
      </c>
      <c r="BB54" s="19">
        <v>5000000</v>
      </c>
      <c r="BC54" s="19">
        <v>5000000</v>
      </c>
      <c r="BD54" t="s">
        <v>484</v>
      </c>
      <c r="BI54" t="s">
        <v>485</v>
      </c>
      <c r="BJ54" s="19">
        <f t="shared" si="2"/>
        <v>2900000</v>
      </c>
      <c r="BK54" s="19">
        <v>0</v>
      </c>
      <c r="BL54" s="19">
        <f t="shared" si="3"/>
        <v>2900000</v>
      </c>
      <c r="BW54" t="s">
        <v>435</v>
      </c>
      <c r="BX54">
        <v>140001</v>
      </c>
      <c r="BY54" t="s">
        <v>451</v>
      </c>
      <c r="BZ54" s="21">
        <v>1E-3</v>
      </c>
      <c r="CA54" s="21">
        <v>0.05</v>
      </c>
      <c r="CB54" s="21">
        <v>0.05</v>
      </c>
      <c r="CC54" s="20">
        <f t="shared" si="4"/>
        <v>2900000</v>
      </c>
      <c r="CD54" s="19">
        <f t="shared" si="5"/>
        <v>0</v>
      </c>
      <c r="CE54" s="21">
        <f t="shared" si="6"/>
        <v>0</v>
      </c>
      <c r="CF54" s="19">
        <f t="shared" si="7"/>
        <v>0</v>
      </c>
      <c r="CG54" s="20">
        <f t="shared" si="8"/>
        <v>2900000</v>
      </c>
      <c r="CH54" s="22">
        <v>1E-3</v>
      </c>
      <c r="CI54" s="19">
        <f t="shared" si="9"/>
        <v>2900</v>
      </c>
      <c r="CJ54" s="19">
        <f t="shared" si="10"/>
        <v>2900</v>
      </c>
      <c r="CK54" s="19">
        <f t="shared" si="11"/>
        <v>2900</v>
      </c>
      <c r="CL54" t="s">
        <v>435</v>
      </c>
      <c r="CO54" t="s">
        <v>435</v>
      </c>
      <c r="CP54">
        <v>140001</v>
      </c>
      <c r="CQ54" t="s">
        <v>451</v>
      </c>
      <c r="CR54" t="s">
        <v>435</v>
      </c>
      <c r="CS54">
        <v>140001</v>
      </c>
      <c r="CT54" t="s">
        <v>451</v>
      </c>
      <c r="DA54" s="19">
        <v>0</v>
      </c>
      <c r="DB54" s="19">
        <v>0</v>
      </c>
      <c r="DC54" s="19">
        <v>0.09</v>
      </c>
      <c r="DD54" s="19">
        <v>261000</v>
      </c>
      <c r="DE54" s="19">
        <v>0.09</v>
      </c>
      <c r="DF54" s="19">
        <v>261000</v>
      </c>
      <c r="DG54" s="19">
        <v>0</v>
      </c>
      <c r="DH54" s="19">
        <v>0</v>
      </c>
      <c r="DI54" s="19">
        <v>0</v>
      </c>
      <c r="DJ54" s="19">
        <v>3422000</v>
      </c>
      <c r="DK54" t="s">
        <v>436</v>
      </c>
    </row>
    <row r="55" spans="1:115" x14ac:dyDescent="0.35">
      <c r="A55" t="s">
        <v>151</v>
      </c>
      <c r="B55">
        <v>2024</v>
      </c>
      <c r="C55">
        <v>7</v>
      </c>
      <c r="D55" t="s">
        <v>154</v>
      </c>
      <c r="E55" t="s">
        <v>155</v>
      </c>
      <c r="F55" t="s">
        <v>194</v>
      </c>
      <c r="G55" t="s">
        <v>195</v>
      </c>
      <c r="H55" t="s">
        <v>196</v>
      </c>
      <c r="J55" t="s">
        <v>257</v>
      </c>
      <c r="K55" t="s">
        <v>254</v>
      </c>
      <c r="L55" t="s">
        <v>255</v>
      </c>
      <c r="M55" t="s">
        <v>266</v>
      </c>
      <c r="N55" t="s">
        <v>263</v>
      </c>
      <c r="P55" s="17">
        <v>45479</v>
      </c>
      <c r="Q55" t="s">
        <v>358</v>
      </c>
      <c r="R55">
        <v>1</v>
      </c>
      <c r="S55" s="17">
        <v>45479</v>
      </c>
      <c r="T55" s="17"/>
      <c r="U55" t="s">
        <v>354</v>
      </c>
      <c r="V55">
        <v>4407</v>
      </c>
      <c r="W55" t="s">
        <v>336</v>
      </c>
      <c r="X55" t="s">
        <v>337</v>
      </c>
      <c r="Y55" t="s">
        <v>338</v>
      </c>
      <c r="AA55" t="s">
        <v>355</v>
      </c>
      <c r="AB55">
        <v>1</v>
      </c>
      <c r="AC55">
        <v>45383</v>
      </c>
      <c r="AD55" t="s">
        <v>354</v>
      </c>
      <c r="AE55">
        <v>3600000</v>
      </c>
      <c r="AF55" t="s">
        <v>435</v>
      </c>
      <c r="AG55">
        <v>1E-3</v>
      </c>
      <c r="AH55">
        <v>3600</v>
      </c>
      <c r="AK55" t="s">
        <v>435</v>
      </c>
      <c r="AL55">
        <v>140001</v>
      </c>
      <c r="AM55" t="s">
        <v>451</v>
      </c>
      <c r="AN55" t="s">
        <v>453</v>
      </c>
      <c r="AT55" s="19">
        <f t="shared" si="0"/>
        <v>3600000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f t="shared" si="1"/>
        <v>3600000</v>
      </c>
      <c r="BB55" s="19">
        <v>5000000</v>
      </c>
      <c r="BC55" s="19">
        <v>5000000</v>
      </c>
      <c r="BD55" t="s">
        <v>484</v>
      </c>
      <c r="BI55" t="s">
        <v>485</v>
      </c>
      <c r="BJ55" s="19">
        <f t="shared" si="2"/>
        <v>3600000</v>
      </c>
      <c r="BK55" s="19">
        <v>0</v>
      </c>
      <c r="BL55" s="19">
        <f t="shared" si="3"/>
        <v>3600000</v>
      </c>
      <c r="BW55" t="s">
        <v>435</v>
      </c>
      <c r="BX55">
        <v>140001</v>
      </c>
      <c r="BY55" t="s">
        <v>451</v>
      </c>
      <c r="BZ55" s="21">
        <v>1E-3</v>
      </c>
      <c r="CA55" s="21">
        <v>0.05</v>
      </c>
      <c r="CB55" s="21">
        <v>0.05</v>
      </c>
      <c r="CC55" s="20">
        <f t="shared" si="4"/>
        <v>3600000</v>
      </c>
      <c r="CD55" s="19">
        <f t="shared" si="5"/>
        <v>0</v>
      </c>
      <c r="CE55" s="21">
        <f t="shared" si="6"/>
        <v>0</v>
      </c>
      <c r="CF55" s="19">
        <f t="shared" si="7"/>
        <v>0</v>
      </c>
      <c r="CG55" s="20">
        <f t="shared" si="8"/>
        <v>3600000</v>
      </c>
      <c r="CH55" s="22">
        <v>1E-3</v>
      </c>
      <c r="CI55" s="19">
        <f t="shared" si="9"/>
        <v>3600</v>
      </c>
      <c r="CJ55" s="19">
        <f t="shared" si="10"/>
        <v>3600</v>
      </c>
      <c r="CK55" s="19">
        <f t="shared" si="11"/>
        <v>3600</v>
      </c>
      <c r="CL55" t="s">
        <v>435</v>
      </c>
      <c r="CO55" t="s">
        <v>435</v>
      </c>
      <c r="CP55">
        <v>140001</v>
      </c>
      <c r="CQ55" t="s">
        <v>451</v>
      </c>
      <c r="CR55" t="s">
        <v>435</v>
      </c>
      <c r="CS55">
        <v>140001</v>
      </c>
      <c r="CT55" t="s">
        <v>451</v>
      </c>
      <c r="DA55" s="19">
        <v>0</v>
      </c>
      <c r="DB55" s="19">
        <v>0</v>
      </c>
      <c r="DC55" s="19">
        <v>0.09</v>
      </c>
      <c r="DD55" s="19">
        <v>324000</v>
      </c>
      <c r="DE55" s="19">
        <v>0.09</v>
      </c>
      <c r="DF55" s="19">
        <v>324000</v>
      </c>
      <c r="DG55" s="19">
        <v>0</v>
      </c>
      <c r="DH55" s="19">
        <v>0</v>
      </c>
      <c r="DI55" s="19">
        <v>0</v>
      </c>
      <c r="DJ55" s="19">
        <v>4248000</v>
      </c>
      <c r="DK55" t="s">
        <v>436</v>
      </c>
    </row>
    <row r="56" spans="1:115" x14ac:dyDescent="0.35">
      <c r="A56" t="s">
        <v>151</v>
      </c>
      <c r="B56">
        <v>2024</v>
      </c>
      <c r="C56">
        <v>7</v>
      </c>
      <c r="D56" t="s">
        <v>154</v>
      </c>
      <c r="E56" t="s">
        <v>155</v>
      </c>
      <c r="F56" t="s">
        <v>197</v>
      </c>
      <c r="G56" t="s">
        <v>198</v>
      </c>
      <c r="H56" t="s">
        <v>199</v>
      </c>
      <c r="J56" t="s">
        <v>259</v>
      </c>
      <c r="K56" t="s">
        <v>254</v>
      </c>
      <c r="L56" t="s">
        <v>255</v>
      </c>
      <c r="M56" t="s">
        <v>266</v>
      </c>
      <c r="N56" t="s">
        <v>263</v>
      </c>
      <c r="P56" s="17">
        <v>45480</v>
      </c>
      <c r="Q56" t="s">
        <v>359</v>
      </c>
      <c r="R56">
        <v>1</v>
      </c>
      <c r="S56" s="17">
        <v>45480</v>
      </c>
      <c r="T56" s="17"/>
      <c r="U56" t="s">
        <v>343</v>
      </c>
      <c r="V56">
        <v>4407</v>
      </c>
      <c r="W56" t="s">
        <v>336</v>
      </c>
      <c r="X56" t="s">
        <v>337</v>
      </c>
      <c r="Y56" t="s">
        <v>338</v>
      </c>
      <c r="AA56" t="s">
        <v>360</v>
      </c>
      <c r="AB56">
        <v>1</v>
      </c>
      <c r="AC56">
        <v>45383</v>
      </c>
      <c r="AD56" t="s">
        <v>343</v>
      </c>
      <c r="AE56">
        <v>5960000</v>
      </c>
      <c r="AF56" t="s">
        <v>435</v>
      </c>
      <c r="AG56">
        <v>1E-3</v>
      </c>
      <c r="AH56">
        <v>5960</v>
      </c>
      <c r="AK56" t="s">
        <v>435</v>
      </c>
      <c r="AL56">
        <v>140001</v>
      </c>
      <c r="AM56" t="s">
        <v>451</v>
      </c>
      <c r="AN56" t="s">
        <v>453</v>
      </c>
      <c r="AT56" s="19">
        <f t="shared" si="0"/>
        <v>5960000</v>
      </c>
      <c r="AU56" s="19">
        <v>0</v>
      </c>
      <c r="AV56" s="19">
        <v>0</v>
      </c>
      <c r="AW56" s="19">
        <v>700000</v>
      </c>
      <c r="AX56" s="19">
        <v>0</v>
      </c>
      <c r="AY56" s="19">
        <v>0</v>
      </c>
      <c r="AZ56" s="19">
        <f t="shared" si="1"/>
        <v>5260000</v>
      </c>
      <c r="BA56" t="s">
        <v>469</v>
      </c>
      <c r="BB56" s="19">
        <v>5000000</v>
      </c>
      <c r="BC56" s="19">
        <v>5000000</v>
      </c>
      <c r="BD56" t="s">
        <v>484</v>
      </c>
      <c r="BI56" t="s">
        <v>485</v>
      </c>
      <c r="BJ56" s="19">
        <f t="shared" si="2"/>
        <v>5260000</v>
      </c>
      <c r="BK56" s="19">
        <v>0</v>
      </c>
      <c r="BL56" s="19">
        <f t="shared" si="3"/>
        <v>5260000</v>
      </c>
      <c r="BW56" t="s">
        <v>435</v>
      </c>
      <c r="BX56">
        <v>140001</v>
      </c>
      <c r="BY56" t="s">
        <v>451</v>
      </c>
      <c r="BZ56" s="21">
        <v>1E-3</v>
      </c>
      <c r="CA56" s="21">
        <v>0.05</v>
      </c>
      <c r="CB56" s="21">
        <v>0.05</v>
      </c>
      <c r="CC56" s="20">
        <f t="shared" si="4"/>
        <v>5260000</v>
      </c>
      <c r="CD56" s="19">
        <f t="shared" si="5"/>
        <v>0</v>
      </c>
      <c r="CE56" s="21">
        <f t="shared" si="6"/>
        <v>0</v>
      </c>
      <c r="CF56" s="19">
        <f t="shared" si="7"/>
        <v>0</v>
      </c>
      <c r="CG56" s="20">
        <f t="shared" si="8"/>
        <v>5260000</v>
      </c>
      <c r="CH56" s="22">
        <v>1E-3</v>
      </c>
      <c r="CI56" s="19">
        <f t="shared" si="9"/>
        <v>5260</v>
      </c>
      <c r="CJ56" s="19">
        <f t="shared" si="10"/>
        <v>5260</v>
      </c>
      <c r="CK56" s="19">
        <f t="shared" si="11"/>
        <v>5260</v>
      </c>
      <c r="CL56" t="s">
        <v>435</v>
      </c>
      <c r="CO56" t="s">
        <v>435</v>
      </c>
      <c r="CP56">
        <v>140001</v>
      </c>
      <c r="CQ56" t="s">
        <v>451</v>
      </c>
      <c r="CR56" t="s">
        <v>435</v>
      </c>
      <c r="CS56">
        <v>140001</v>
      </c>
      <c r="CT56" t="s">
        <v>451</v>
      </c>
      <c r="DA56" s="19">
        <v>0</v>
      </c>
      <c r="DB56" s="19">
        <v>0</v>
      </c>
      <c r="DC56" s="19">
        <v>0.09</v>
      </c>
      <c r="DD56" s="19">
        <v>536400</v>
      </c>
      <c r="DE56" s="19">
        <v>0.09</v>
      </c>
      <c r="DF56" s="19">
        <v>536400</v>
      </c>
      <c r="DG56" s="19">
        <v>0</v>
      </c>
      <c r="DH56" s="19">
        <v>0</v>
      </c>
      <c r="DI56" s="19">
        <v>0</v>
      </c>
      <c r="DJ56" s="19">
        <v>7032800</v>
      </c>
      <c r="DK56" t="s">
        <v>436</v>
      </c>
    </row>
    <row r="57" spans="1:115" x14ac:dyDescent="0.35">
      <c r="A57" t="s">
        <v>151</v>
      </c>
      <c r="B57">
        <v>2024</v>
      </c>
      <c r="C57">
        <v>7</v>
      </c>
      <c r="D57" t="s">
        <v>154</v>
      </c>
      <c r="E57" t="s">
        <v>155</v>
      </c>
      <c r="F57" t="s">
        <v>197</v>
      </c>
      <c r="G57" t="s">
        <v>198</v>
      </c>
      <c r="H57" t="s">
        <v>199</v>
      </c>
      <c r="J57" t="s">
        <v>259</v>
      </c>
      <c r="K57" t="s">
        <v>254</v>
      </c>
      <c r="L57" t="s">
        <v>255</v>
      </c>
      <c r="M57" t="s">
        <v>267</v>
      </c>
      <c r="N57" t="s">
        <v>263</v>
      </c>
      <c r="P57" s="17">
        <v>45480</v>
      </c>
      <c r="Q57" t="s">
        <v>361</v>
      </c>
      <c r="R57">
        <v>1</v>
      </c>
      <c r="S57" s="17">
        <v>45480</v>
      </c>
      <c r="T57" s="17"/>
      <c r="U57" t="s">
        <v>343</v>
      </c>
      <c r="V57">
        <v>4407</v>
      </c>
      <c r="W57" t="s">
        <v>336</v>
      </c>
      <c r="X57" t="s">
        <v>337</v>
      </c>
      <c r="Y57" t="s">
        <v>338</v>
      </c>
      <c r="AA57" t="s">
        <v>360</v>
      </c>
      <c r="AB57">
        <v>1</v>
      </c>
      <c r="AC57">
        <v>45383</v>
      </c>
      <c r="AD57" t="s">
        <v>343</v>
      </c>
      <c r="AE57">
        <v>450000</v>
      </c>
      <c r="AF57" t="s">
        <v>435</v>
      </c>
      <c r="AG57">
        <v>1E-3</v>
      </c>
      <c r="AH57">
        <v>450</v>
      </c>
      <c r="AK57" t="s">
        <v>435</v>
      </c>
      <c r="AL57">
        <v>140001</v>
      </c>
      <c r="AM57" t="s">
        <v>451</v>
      </c>
      <c r="AN57" t="s">
        <v>453</v>
      </c>
      <c r="AT57" s="19">
        <f t="shared" si="0"/>
        <v>450000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f t="shared" si="1"/>
        <v>450000</v>
      </c>
      <c r="BA57" t="s">
        <v>470</v>
      </c>
      <c r="BB57" s="19">
        <v>5000000</v>
      </c>
      <c r="BC57" s="19">
        <v>5000000</v>
      </c>
      <c r="BD57" t="s">
        <v>484</v>
      </c>
      <c r="BI57" t="s">
        <v>485</v>
      </c>
      <c r="BJ57" s="19">
        <f t="shared" si="2"/>
        <v>0</v>
      </c>
      <c r="BK57" s="19">
        <v>0</v>
      </c>
      <c r="BL57" s="19">
        <f t="shared" si="3"/>
        <v>0</v>
      </c>
      <c r="BW57" t="s">
        <v>435</v>
      </c>
      <c r="BX57">
        <v>140001</v>
      </c>
      <c r="BY57" t="s">
        <v>451</v>
      </c>
      <c r="BZ57" s="21">
        <v>1E-3</v>
      </c>
      <c r="CA57" s="21">
        <v>0.05</v>
      </c>
      <c r="CB57" s="21">
        <v>0.05</v>
      </c>
      <c r="CC57" s="20">
        <f t="shared" si="4"/>
        <v>0</v>
      </c>
      <c r="CD57" s="19">
        <f t="shared" si="5"/>
        <v>0</v>
      </c>
      <c r="CE57" s="21">
        <f t="shared" si="6"/>
        <v>0</v>
      </c>
      <c r="CF57" s="19">
        <f t="shared" si="7"/>
        <v>0</v>
      </c>
      <c r="CG57" s="20">
        <f t="shared" si="8"/>
        <v>0</v>
      </c>
      <c r="CH57" s="22">
        <v>1E-3</v>
      </c>
      <c r="CI57" s="19">
        <f t="shared" si="9"/>
        <v>0</v>
      </c>
      <c r="CJ57" s="19">
        <f t="shared" si="10"/>
        <v>0</v>
      </c>
      <c r="CK57" s="19">
        <f t="shared" si="11"/>
        <v>0</v>
      </c>
      <c r="CL57" t="s">
        <v>435</v>
      </c>
      <c r="CO57" t="s">
        <v>435</v>
      </c>
      <c r="CP57">
        <v>140001</v>
      </c>
      <c r="CQ57" t="s">
        <v>451</v>
      </c>
      <c r="CR57" t="s">
        <v>435</v>
      </c>
      <c r="CS57">
        <v>140001</v>
      </c>
      <c r="CT57" t="s">
        <v>451</v>
      </c>
      <c r="DA57" s="19">
        <v>0</v>
      </c>
      <c r="DB57" s="19">
        <v>0</v>
      </c>
      <c r="DC57" s="19">
        <v>0.09</v>
      </c>
      <c r="DD57" s="19">
        <v>40500</v>
      </c>
      <c r="DE57" s="19">
        <v>0.09</v>
      </c>
      <c r="DF57" s="19">
        <v>40500</v>
      </c>
      <c r="DG57" s="19">
        <v>0</v>
      </c>
      <c r="DH57" s="19">
        <v>0</v>
      </c>
      <c r="DI57" s="19">
        <v>0</v>
      </c>
      <c r="DJ57" s="19">
        <v>531000</v>
      </c>
      <c r="DK57" t="s">
        <v>436</v>
      </c>
    </row>
    <row r="58" spans="1:115" x14ac:dyDescent="0.35">
      <c r="A58" t="s">
        <v>151</v>
      </c>
      <c r="B58">
        <v>2024</v>
      </c>
      <c r="C58">
        <v>7</v>
      </c>
      <c r="D58" t="s">
        <v>154</v>
      </c>
      <c r="E58" t="s">
        <v>155</v>
      </c>
      <c r="F58" t="s">
        <v>197</v>
      </c>
      <c r="G58" t="s">
        <v>198</v>
      </c>
      <c r="H58" t="s">
        <v>199</v>
      </c>
      <c r="J58" t="s">
        <v>259</v>
      </c>
      <c r="K58" t="s">
        <v>254</v>
      </c>
      <c r="L58" t="s">
        <v>255</v>
      </c>
      <c r="M58" t="s">
        <v>267</v>
      </c>
      <c r="N58" t="s">
        <v>263</v>
      </c>
      <c r="P58" s="17">
        <v>45481</v>
      </c>
      <c r="Q58" t="s">
        <v>362</v>
      </c>
      <c r="R58">
        <v>1</v>
      </c>
      <c r="S58" s="17">
        <v>45481</v>
      </c>
      <c r="T58" s="17"/>
      <c r="U58" t="s">
        <v>343</v>
      </c>
      <c r="V58">
        <v>4407</v>
      </c>
      <c r="W58" t="s">
        <v>336</v>
      </c>
      <c r="X58" t="s">
        <v>337</v>
      </c>
      <c r="Y58" t="s">
        <v>338</v>
      </c>
      <c r="AA58" t="s">
        <v>360</v>
      </c>
      <c r="AB58">
        <v>1</v>
      </c>
      <c r="AC58">
        <v>45383</v>
      </c>
      <c r="AD58" t="s">
        <v>343</v>
      </c>
      <c r="AE58">
        <v>250000</v>
      </c>
      <c r="AF58" t="s">
        <v>435</v>
      </c>
      <c r="AG58">
        <v>1E-3</v>
      </c>
      <c r="AH58">
        <v>250</v>
      </c>
      <c r="AK58" t="s">
        <v>435</v>
      </c>
      <c r="AL58">
        <v>140001</v>
      </c>
      <c r="AM58" t="s">
        <v>451</v>
      </c>
      <c r="AN58" t="s">
        <v>453</v>
      </c>
      <c r="AT58" s="19">
        <f t="shared" si="0"/>
        <v>250000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f t="shared" si="1"/>
        <v>250000</v>
      </c>
      <c r="BA58" t="s">
        <v>470</v>
      </c>
      <c r="BB58" s="19">
        <v>5000000</v>
      </c>
      <c r="BC58" s="19">
        <v>5000000</v>
      </c>
      <c r="BD58" t="s">
        <v>484</v>
      </c>
      <c r="BI58" t="s">
        <v>485</v>
      </c>
      <c r="BJ58" s="19">
        <f t="shared" si="2"/>
        <v>0</v>
      </c>
      <c r="BK58" s="19">
        <v>0</v>
      </c>
      <c r="BL58" s="19">
        <f t="shared" si="3"/>
        <v>0</v>
      </c>
      <c r="BW58" t="s">
        <v>435</v>
      </c>
      <c r="BX58">
        <v>140001</v>
      </c>
      <c r="BY58" t="s">
        <v>451</v>
      </c>
      <c r="BZ58" s="21">
        <v>1E-3</v>
      </c>
      <c r="CA58" s="21">
        <v>0.05</v>
      </c>
      <c r="CB58" s="21">
        <v>0.05</v>
      </c>
      <c r="CC58" s="20">
        <f t="shared" si="4"/>
        <v>0</v>
      </c>
      <c r="CD58" s="19">
        <f t="shared" si="5"/>
        <v>0</v>
      </c>
      <c r="CE58" s="21">
        <f t="shared" si="6"/>
        <v>0</v>
      </c>
      <c r="CF58" s="19">
        <f t="shared" si="7"/>
        <v>0</v>
      </c>
      <c r="CG58" s="20">
        <f t="shared" si="8"/>
        <v>0</v>
      </c>
      <c r="CH58" s="22">
        <v>1E-3</v>
      </c>
      <c r="CI58" s="19">
        <f t="shared" si="9"/>
        <v>0</v>
      </c>
      <c r="CJ58" s="19">
        <f t="shared" si="10"/>
        <v>0</v>
      </c>
      <c r="CK58" s="19">
        <f t="shared" si="11"/>
        <v>0</v>
      </c>
      <c r="CL58" t="s">
        <v>435</v>
      </c>
      <c r="CO58" t="s">
        <v>435</v>
      </c>
      <c r="CP58">
        <v>140001</v>
      </c>
      <c r="CQ58" t="s">
        <v>451</v>
      </c>
      <c r="CR58" t="s">
        <v>435</v>
      </c>
      <c r="CS58">
        <v>140001</v>
      </c>
      <c r="CT58" t="s">
        <v>451</v>
      </c>
      <c r="DA58" s="19">
        <v>0</v>
      </c>
      <c r="DB58" s="19">
        <v>0</v>
      </c>
      <c r="DC58" s="19">
        <v>0.09</v>
      </c>
      <c r="DD58" s="19">
        <v>22500</v>
      </c>
      <c r="DE58" s="19">
        <v>0.09</v>
      </c>
      <c r="DF58" s="19">
        <v>22500</v>
      </c>
      <c r="DG58" s="19">
        <v>0</v>
      </c>
      <c r="DH58" s="19">
        <v>0</v>
      </c>
      <c r="DI58" s="19">
        <v>0</v>
      </c>
      <c r="DJ58" s="19">
        <v>295000</v>
      </c>
      <c r="DK58" t="s">
        <v>436</v>
      </c>
    </row>
    <row r="59" spans="1:115" x14ac:dyDescent="0.35">
      <c r="A59" t="s">
        <v>151</v>
      </c>
      <c r="B59">
        <v>2024</v>
      </c>
      <c r="C59">
        <v>7</v>
      </c>
      <c r="D59" t="s">
        <v>154</v>
      </c>
      <c r="E59" t="s">
        <v>155</v>
      </c>
      <c r="F59" t="s">
        <v>200</v>
      </c>
      <c r="G59" t="s">
        <v>201</v>
      </c>
      <c r="H59" t="s">
        <v>202</v>
      </c>
      <c r="J59" t="s">
        <v>260</v>
      </c>
      <c r="K59" t="s">
        <v>254</v>
      </c>
      <c r="L59" t="s">
        <v>255</v>
      </c>
      <c r="M59" t="s">
        <v>266</v>
      </c>
      <c r="N59" t="s">
        <v>263</v>
      </c>
      <c r="P59" s="17">
        <v>45482</v>
      </c>
      <c r="Q59" t="s">
        <v>363</v>
      </c>
      <c r="R59">
        <v>1</v>
      </c>
      <c r="S59" s="17">
        <v>45482</v>
      </c>
      <c r="T59" s="17"/>
      <c r="U59" t="s">
        <v>343</v>
      </c>
      <c r="V59">
        <v>4407</v>
      </c>
      <c r="W59" t="s">
        <v>336</v>
      </c>
      <c r="X59" t="s">
        <v>337</v>
      </c>
      <c r="Y59" t="s">
        <v>338</v>
      </c>
      <c r="AA59" t="s">
        <v>364</v>
      </c>
      <c r="AB59">
        <v>1</v>
      </c>
      <c r="AC59">
        <v>45383</v>
      </c>
      <c r="AD59" t="s">
        <v>343</v>
      </c>
      <c r="AE59">
        <v>450000</v>
      </c>
      <c r="AF59" t="s">
        <v>435</v>
      </c>
      <c r="AG59">
        <v>1E-3</v>
      </c>
      <c r="AH59">
        <v>450</v>
      </c>
      <c r="AK59" t="s">
        <v>435</v>
      </c>
      <c r="AL59">
        <v>140001</v>
      </c>
      <c r="AM59" t="s">
        <v>451</v>
      </c>
      <c r="AN59" t="s">
        <v>453</v>
      </c>
      <c r="AT59" s="19">
        <f t="shared" si="0"/>
        <v>450000</v>
      </c>
      <c r="AU59" s="19">
        <v>0</v>
      </c>
      <c r="AV59" s="19">
        <v>0</v>
      </c>
      <c r="AW59" s="19">
        <v>450000</v>
      </c>
      <c r="AX59" s="19">
        <v>0</v>
      </c>
      <c r="AY59" s="19">
        <v>0</v>
      </c>
      <c r="AZ59" s="19">
        <f t="shared" si="1"/>
        <v>0</v>
      </c>
      <c r="BB59" s="19">
        <v>5000000</v>
      </c>
      <c r="BC59" s="19">
        <v>5000000</v>
      </c>
      <c r="BD59" t="s">
        <v>484</v>
      </c>
      <c r="BI59" t="s">
        <v>485</v>
      </c>
      <c r="BJ59" s="19">
        <f t="shared" si="2"/>
        <v>0</v>
      </c>
      <c r="BK59" s="19">
        <v>0</v>
      </c>
      <c r="BL59" s="19">
        <f t="shared" si="3"/>
        <v>0</v>
      </c>
      <c r="BW59" t="s">
        <v>435</v>
      </c>
      <c r="BX59">
        <v>140001</v>
      </c>
      <c r="BY59" t="s">
        <v>451</v>
      </c>
      <c r="BZ59" s="21">
        <v>1E-3</v>
      </c>
      <c r="CA59" s="21">
        <v>0.05</v>
      </c>
      <c r="CB59" s="21">
        <v>0.05</v>
      </c>
      <c r="CC59" s="20">
        <f t="shared" si="4"/>
        <v>0</v>
      </c>
      <c r="CD59" s="19">
        <f t="shared" si="5"/>
        <v>0</v>
      </c>
      <c r="CE59" s="21">
        <f t="shared" si="6"/>
        <v>0</v>
      </c>
      <c r="CF59" s="19">
        <f t="shared" si="7"/>
        <v>0</v>
      </c>
      <c r="CG59" s="20">
        <f t="shared" si="8"/>
        <v>0</v>
      </c>
      <c r="CH59" s="22">
        <v>1E-3</v>
      </c>
      <c r="CI59" s="19">
        <f t="shared" si="9"/>
        <v>0</v>
      </c>
      <c r="CJ59" s="19">
        <f t="shared" si="10"/>
        <v>0</v>
      </c>
      <c r="CK59" s="19">
        <f t="shared" si="11"/>
        <v>0</v>
      </c>
      <c r="CL59" t="s">
        <v>435</v>
      </c>
      <c r="CO59" t="s">
        <v>435</v>
      </c>
      <c r="CP59">
        <v>140001</v>
      </c>
      <c r="CQ59" t="s">
        <v>451</v>
      </c>
      <c r="CR59" t="s">
        <v>435</v>
      </c>
      <c r="CS59">
        <v>140001</v>
      </c>
      <c r="CT59" t="s">
        <v>451</v>
      </c>
      <c r="DA59" s="19">
        <v>0</v>
      </c>
      <c r="DB59" s="19">
        <v>0</v>
      </c>
      <c r="DC59" s="19">
        <v>0.09</v>
      </c>
      <c r="DD59" s="19">
        <v>40500</v>
      </c>
      <c r="DE59" s="19">
        <v>0.09</v>
      </c>
      <c r="DF59" s="19">
        <v>40500</v>
      </c>
      <c r="DG59" s="19">
        <v>0</v>
      </c>
      <c r="DH59" s="19">
        <v>0</v>
      </c>
      <c r="DI59" s="19">
        <v>0</v>
      </c>
      <c r="DJ59" s="19">
        <v>531000</v>
      </c>
      <c r="DK59" t="s">
        <v>436</v>
      </c>
    </row>
    <row r="60" spans="1:115" x14ac:dyDescent="0.35">
      <c r="A60" t="s">
        <v>151</v>
      </c>
      <c r="B60">
        <v>2024</v>
      </c>
      <c r="C60">
        <v>7</v>
      </c>
      <c r="D60" t="s">
        <v>154</v>
      </c>
      <c r="E60" t="s">
        <v>155</v>
      </c>
      <c r="F60" t="s">
        <v>200</v>
      </c>
      <c r="G60" t="s">
        <v>201</v>
      </c>
      <c r="H60" t="s">
        <v>202</v>
      </c>
      <c r="J60" t="s">
        <v>260</v>
      </c>
      <c r="K60" t="s">
        <v>254</v>
      </c>
      <c r="L60" t="s">
        <v>255</v>
      </c>
      <c r="M60" t="s">
        <v>266</v>
      </c>
      <c r="N60" t="s">
        <v>263</v>
      </c>
      <c r="P60" s="17">
        <v>45483</v>
      </c>
      <c r="Q60" t="s">
        <v>365</v>
      </c>
      <c r="R60">
        <v>1</v>
      </c>
      <c r="S60" s="17">
        <v>45483</v>
      </c>
      <c r="T60" s="17"/>
      <c r="U60" t="s">
        <v>343</v>
      </c>
      <c r="V60">
        <v>4407</v>
      </c>
      <c r="W60" t="s">
        <v>336</v>
      </c>
      <c r="X60" t="s">
        <v>337</v>
      </c>
      <c r="Y60" t="s">
        <v>338</v>
      </c>
      <c r="AA60" t="s">
        <v>364</v>
      </c>
      <c r="AB60">
        <v>1</v>
      </c>
      <c r="AC60">
        <v>45383</v>
      </c>
      <c r="AD60" t="s">
        <v>343</v>
      </c>
      <c r="AE60">
        <v>590000</v>
      </c>
      <c r="AF60" t="s">
        <v>435</v>
      </c>
      <c r="AG60">
        <v>1E-3</v>
      </c>
      <c r="AH60">
        <v>590</v>
      </c>
      <c r="AK60" t="s">
        <v>435</v>
      </c>
      <c r="AL60">
        <v>140001</v>
      </c>
      <c r="AM60" t="s">
        <v>451</v>
      </c>
      <c r="AN60" t="s">
        <v>453</v>
      </c>
      <c r="AT60" s="19">
        <f t="shared" si="0"/>
        <v>590000</v>
      </c>
      <c r="AU60" s="19">
        <v>0</v>
      </c>
      <c r="AV60" s="19">
        <v>0</v>
      </c>
      <c r="AW60" s="19">
        <v>450000</v>
      </c>
      <c r="AX60" s="19">
        <v>0</v>
      </c>
      <c r="AY60" s="19">
        <v>0</v>
      </c>
      <c r="AZ60" s="19">
        <f t="shared" si="1"/>
        <v>140000</v>
      </c>
      <c r="BB60" s="19">
        <v>5000000</v>
      </c>
      <c r="BC60" s="19">
        <v>5000000</v>
      </c>
      <c r="BD60" t="s">
        <v>484</v>
      </c>
      <c r="BI60" t="s">
        <v>485</v>
      </c>
      <c r="BJ60" s="19">
        <f t="shared" si="2"/>
        <v>140000</v>
      </c>
      <c r="BK60" s="19">
        <v>0</v>
      </c>
      <c r="BL60" s="19">
        <f t="shared" si="3"/>
        <v>140000</v>
      </c>
      <c r="BW60" t="s">
        <v>435</v>
      </c>
      <c r="BX60">
        <v>140001</v>
      </c>
      <c r="BY60" t="s">
        <v>451</v>
      </c>
      <c r="BZ60" s="21">
        <v>1E-3</v>
      </c>
      <c r="CA60" s="21">
        <v>0.05</v>
      </c>
      <c r="CB60" s="21">
        <v>0.05</v>
      </c>
      <c r="CC60" s="20">
        <f t="shared" si="4"/>
        <v>140000</v>
      </c>
      <c r="CD60" s="19">
        <f t="shared" si="5"/>
        <v>0</v>
      </c>
      <c r="CE60" s="21">
        <f t="shared" si="6"/>
        <v>0</v>
      </c>
      <c r="CF60" s="19">
        <f t="shared" si="7"/>
        <v>0</v>
      </c>
      <c r="CG60" s="20">
        <f t="shared" si="8"/>
        <v>140000</v>
      </c>
      <c r="CH60" s="22">
        <v>1E-3</v>
      </c>
      <c r="CI60" s="19">
        <f t="shared" si="9"/>
        <v>140</v>
      </c>
      <c r="CJ60" s="19">
        <f t="shared" si="10"/>
        <v>140</v>
      </c>
      <c r="CK60" s="19">
        <f t="shared" si="11"/>
        <v>140</v>
      </c>
      <c r="CL60" t="s">
        <v>435</v>
      </c>
      <c r="CO60" t="s">
        <v>435</v>
      </c>
      <c r="CP60">
        <v>140001</v>
      </c>
      <c r="CQ60" t="s">
        <v>451</v>
      </c>
      <c r="CR60" t="s">
        <v>435</v>
      </c>
      <c r="CS60">
        <v>140001</v>
      </c>
      <c r="CT60" t="s">
        <v>451</v>
      </c>
      <c r="DA60" s="19">
        <v>0</v>
      </c>
      <c r="DB60" s="19">
        <v>0</v>
      </c>
      <c r="DC60" s="19">
        <v>0.09</v>
      </c>
      <c r="DD60" s="19">
        <v>53100</v>
      </c>
      <c r="DE60" s="19">
        <v>0.09</v>
      </c>
      <c r="DF60" s="19">
        <v>53100</v>
      </c>
      <c r="DG60" s="19">
        <v>0</v>
      </c>
      <c r="DH60" s="19">
        <v>0</v>
      </c>
      <c r="DI60" s="19">
        <v>0</v>
      </c>
      <c r="DJ60" s="19">
        <v>696200</v>
      </c>
      <c r="DK60" t="s">
        <v>436</v>
      </c>
    </row>
    <row r="61" spans="1:115" x14ac:dyDescent="0.35">
      <c r="A61" t="s">
        <v>151</v>
      </c>
      <c r="B61">
        <v>2024</v>
      </c>
      <c r="C61">
        <v>7</v>
      </c>
      <c r="D61" t="s">
        <v>154</v>
      </c>
      <c r="E61" t="s">
        <v>155</v>
      </c>
      <c r="F61" t="s">
        <v>200</v>
      </c>
      <c r="G61" t="s">
        <v>201</v>
      </c>
      <c r="H61" t="s">
        <v>202</v>
      </c>
      <c r="J61" t="s">
        <v>260</v>
      </c>
      <c r="K61" t="s">
        <v>254</v>
      </c>
      <c r="L61" t="s">
        <v>255</v>
      </c>
      <c r="M61" t="s">
        <v>267</v>
      </c>
      <c r="N61" t="s">
        <v>263</v>
      </c>
      <c r="P61" s="17">
        <v>45484</v>
      </c>
      <c r="Q61" t="s">
        <v>366</v>
      </c>
      <c r="R61">
        <v>1</v>
      </c>
      <c r="S61" s="17">
        <v>45484</v>
      </c>
      <c r="T61" s="17"/>
      <c r="U61" t="s">
        <v>343</v>
      </c>
      <c r="V61">
        <v>4407</v>
      </c>
      <c r="W61" t="s">
        <v>336</v>
      </c>
      <c r="X61" t="s">
        <v>337</v>
      </c>
      <c r="Y61" t="s">
        <v>338</v>
      </c>
      <c r="AA61" t="s">
        <v>364</v>
      </c>
      <c r="AB61">
        <v>1</v>
      </c>
      <c r="AC61">
        <v>45383</v>
      </c>
      <c r="AD61" t="s">
        <v>343</v>
      </c>
      <c r="AE61">
        <v>900000</v>
      </c>
      <c r="AF61" t="s">
        <v>435</v>
      </c>
      <c r="AG61">
        <v>1E-3</v>
      </c>
      <c r="AH61">
        <v>900</v>
      </c>
      <c r="AK61" t="s">
        <v>435</v>
      </c>
      <c r="AL61">
        <v>140001</v>
      </c>
      <c r="AM61" t="s">
        <v>451</v>
      </c>
      <c r="AN61" t="s">
        <v>453</v>
      </c>
      <c r="AT61" s="19">
        <f t="shared" si="0"/>
        <v>900000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f t="shared" si="1"/>
        <v>900000</v>
      </c>
      <c r="BA61" t="s">
        <v>471</v>
      </c>
      <c r="BB61" s="19">
        <v>5000000</v>
      </c>
      <c r="BC61" s="19">
        <v>5000000</v>
      </c>
      <c r="BD61" t="s">
        <v>484</v>
      </c>
      <c r="BI61" t="s">
        <v>485</v>
      </c>
      <c r="BJ61" s="19">
        <f t="shared" si="2"/>
        <v>0</v>
      </c>
      <c r="BK61" s="19">
        <v>0</v>
      </c>
      <c r="BL61" s="19">
        <f t="shared" si="3"/>
        <v>0</v>
      </c>
      <c r="BW61" t="s">
        <v>435</v>
      </c>
      <c r="BX61">
        <v>140001</v>
      </c>
      <c r="BY61" t="s">
        <v>451</v>
      </c>
      <c r="BZ61" s="21">
        <v>1E-3</v>
      </c>
      <c r="CA61" s="21">
        <v>0.05</v>
      </c>
      <c r="CB61" s="21">
        <v>0.05</v>
      </c>
      <c r="CC61" s="20">
        <f t="shared" si="4"/>
        <v>0</v>
      </c>
      <c r="CD61" s="19">
        <f t="shared" si="5"/>
        <v>0</v>
      </c>
      <c r="CE61" s="21">
        <f t="shared" si="6"/>
        <v>0</v>
      </c>
      <c r="CF61" s="19">
        <f t="shared" si="7"/>
        <v>0</v>
      </c>
      <c r="CG61" s="20">
        <f t="shared" si="8"/>
        <v>0</v>
      </c>
      <c r="CH61" s="22">
        <v>1E-3</v>
      </c>
      <c r="CI61" s="19">
        <f t="shared" si="9"/>
        <v>0</v>
      </c>
      <c r="CJ61" s="19">
        <f t="shared" si="10"/>
        <v>0</v>
      </c>
      <c r="CK61" s="19">
        <f t="shared" si="11"/>
        <v>0</v>
      </c>
      <c r="CL61" t="s">
        <v>435</v>
      </c>
      <c r="CO61" t="s">
        <v>435</v>
      </c>
      <c r="CP61">
        <v>140001</v>
      </c>
      <c r="CQ61" t="s">
        <v>451</v>
      </c>
      <c r="CR61" t="s">
        <v>435</v>
      </c>
      <c r="CS61">
        <v>140001</v>
      </c>
      <c r="CT61" t="s">
        <v>451</v>
      </c>
      <c r="DA61" s="19">
        <v>0</v>
      </c>
      <c r="DB61" s="19">
        <v>0</v>
      </c>
      <c r="DC61" s="19">
        <v>0.09</v>
      </c>
      <c r="DD61" s="19">
        <v>81000</v>
      </c>
      <c r="DE61" s="19">
        <v>0.09</v>
      </c>
      <c r="DF61" s="19">
        <v>81000</v>
      </c>
      <c r="DG61" s="19">
        <v>0</v>
      </c>
      <c r="DH61" s="19">
        <v>0</v>
      </c>
      <c r="DI61" s="19">
        <v>0</v>
      </c>
      <c r="DJ61" s="19">
        <v>1062000</v>
      </c>
      <c r="DK61" t="s">
        <v>436</v>
      </c>
    </row>
    <row r="62" spans="1:115" x14ac:dyDescent="0.35">
      <c r="A62" t="s">
        <v>151</v>
      </c>
      <c r="B62">
        <v>2024</v>
      </c>
      <c r="C62">
        <v>7</v>
      </c>
      <c r="D62" t="s">
        <v>154</v>
      </c>
      <c r="E62" t="s">
        <v>155</v>
      </c>
      <c r="F62" t="s">
        <v>176</v>
      </c>
      <c r="G62" t="s">
        <v>177</v>
      </c>
      <c r="H62" t="s">
        <v>178</v>
      </c>
      <c r="J62" t="s">
        <v>256</v>
      </c>
      <c r="K62" t="s">
        <v>254</v>
      </c>
      <c r="L62" t="s">
        <v>255</v>
      </c>
      <c r="M62" t="s">
        <v>266</v>
      </c>
      <c r="N62" t="s">
        <v>263</v>
      </c>
      <c r="P62" s="17">
        <v>45503</v>
      </c>
      <c r="Q62" t="s">
        <v>367</v>
      </c>
      <c r="R62">
        <v>1</v>
      </c>
      <c r="S62" s="17">
        <v>45503</v>
      </c>
      <c r="T62" s="17"/>
      <c r="U62" t="s">
        <v>368</v>
      </c>
      <c r="V62">
        <v>997212</v>
      </c>
      <c r="W62" t="s">
        <v>369</v>
      </c>
      <c r="X62" t="s">
        <v>370</v>
      </c>
      <c r="Y62" t="s">
        <v>371</v>
      </c>
      <c r="AE62">
        <v>100000</v>
      </c>
      <c r="AF62" t="s">
        <v>431</v>
      </c>
      <c r="AG62">
        <v>0.1</v>
      </c>
      <c r="AH62">
        <v>10000</v>
      </c>
      <c r="AK62" t="s">
        <v>431</v>
      </c>
      <c r="AL62">
        <v>118001</v>
      </c>
      <c r="AM62" t="s">
        <v>449</v>
      </c>
      <c r="AN62" t="s">
        <v>453</v>
      </c>
      <c r="AT62" s="19">
        <f t="shared" si="0"/>
        <v>100000</v>
      </c>
      <c r="AU62" s="19">
        <v>0</v>
      </c>
      <c r="AV62" s="19">
        <v>0</v>
      </c>
      <c r="AW62" s="19">
        <v>0</v>
      </c>
      <c r="AX62" s="19">
        <v>0</v>
      </c>
      <c r="AY62" s="19">
        <v>100000</v>
      </c>
      <c r="AZ62" s="19">
        <f t="shared" si="1"/>
        <v>0</v>
      </c>
      <c r="BA62" t="s">
        <v>303</v>
      </c>
      <c r="BB62" s="19">
        <v>240000</v>
      </c>
      <c r="BC62" s="19">
        <v>240000</v>
      </c>
      <c r="BD62" t="s">
        <v>483</v>
      </c>
      <c r="BI62" t="s">
        <v>485</v>
      </c>
      <c r="BJ62" s="19">
        <f t="shared" si="2"/>
        <v>0</v>
      </c>
      <c r="BK62" s="19">
        <v>0</v>
      </c>
      <c r="BL62" s="19">
        <f t="shared" si="3"/>
        <v>0</v>
      </c>
      <c r="BW62" t="s">
        <v>431</v>
      </c>
      <c r="BX62">
        <v>118001</v>
      </c>
      <c r="BY62" t="s">
        <v>449</v>
      </c>
      <c r="BZ62" s="21">
        <v>0.1</v>
      </c>
      <c r="CA62" s="21">
        <v>0.2</v>
      </c>
      <c r="CB62" s="21">
        <v>0.2</v>
      </c>
      <c r="CC62" s="20">
        <f t="shared" si="4"/>
        <v>0</v>
      </c>
      <c r="CD62" s="19">
        <f t="shared" si="5"/>
        <v>0</v>
      </c>
      <c r="CE62" s="21">
        <f t="shared" si="6"/>
        <v>0</v>
      </c>
      <c r="CF62" s="19">
        <f t="shared" si="7"/>
        <v>0</v>
      </c>
      <c r="CG62" s="20">
        <f t="shared" si="8"/>
        <v>0</v>
      </c>
      <c r="CH62" s="22">
        <v>0.1</v>
      </c>
      <c r="CI62" s="19">
        <f t="shared" si="9"/>
        <v>0</v>
      </c>
      <c r="CJ62" s="19">
        <f t="shared" si="10"/>
        <v>0</v>
      </c>
      <c r="CK62" s="19">
        <f t="shared" si="11"/>
        <v>0</v>
      </c>
      <c r="CL62" t="s">
        <v>431</v>
      </c>
      <c r="CO62" t="s">
        <v>481</v>
      </c>
      <c r="CP62">
        <v>118001</v>
      </c>
      <c r="CQ62" t="s">
        <v>449</v>
      </c>
      <c r="CR62" t="s">
        <v>431</v>
      </c>
      <c r="CS62">
        <v>118001</v>
      </c>
      <c r="CT62" t="s">
        <v>449</v>
      </c>
      <c r="DA62" s="19">
        <v>0</v>
      </c>
      <c r="DB62" s="19">
        <v>0</v>
      </c>
      <c r="DC62" s="19">
        <v>0.09</v>
      </c>
      <c r="DD62" s="19">
        <v>9000</v>
      </c>
      <c r="DE62" s="19">
        <v>0.09</v>
      </c>
      <c r="DF62" s="19">
        <v>9000</v>
      </c>
      <c r="DG62" s="19">
        <v>0</v>
      </c>
      <c r="DH62" s="19">
        <v>0</v>
      </c>
      <c r="DI62" s="19">
        <v>0</v>
      </c>
      <c r="DJ62" s="19">
        <v>118000</v>
      </c>
      <c r="DK62" t="s">
        <v>432</v>
      </c>
    </row>
    <row r="63" spans="1:115" x14ac:dyDescent="0.35">
      <c r="A63" t="s">
        <v>151</v>
      </c>
      <c r="B63">
        <v>2024</v>
      </c>
      <c r="C63">
        <v>7</v>
      </c>
      <c r="D63" t="s">
        <v>154</v>
      </c>
      <c r="E63" t="s">
        <v>155</v>
      </c>
      <c r="F63" t="s">
        <v>158</v>
      </c>
      <c r="G63" t="s">
        <v>159</v>
      </c>
      <c r="H63" t="s">
        <v>160</v>
      </c>
      <c r="J63" t="s">
        <v>256</v>
      </c>
      <c r="K63" t="s">
        <v>254</v>
      </c>
      <c r="L63" t="s">
        <v>255</v>
      </c>
      <c r="M63" t="s">
        <v>266</v>
      </c>
      <c r="N63" t="s">
        <v>263</v>
      </c>
      <c r="P63" s="17">
        <v>45503</v>
      </c>
      <c r="Q63" t="s">
        <v>372</v>
      </c>
      <c r="R63">
        <v>1</v>
      </c>
      <c r="S63" s="17">
        <v>45503</v>
      </c>
      <c r="T63" s="17"/>
      <c r="U63" t="s">
        <v>373</v>
      </c>
      <c r="X63" t="s">
        <v>374</v>
      </c>
      <c r="Y63" t="s">
        <v>375</v>
      </c>
      <c r="AE63">
        <v>22000</v>
      </c>
      <c r="AF63" t="s">
        <v>429</v>
      </c>
      <c r="AG63">
        <v>0.02</v>
      </c>
      <c r="AH63">
        <v>440</v>
      </c>
      <c r="AK63" t="s">
        <v>429</v>
      </c>
      <c r="AL63">
        <v>117001</v>
      </c>
      <c r="AM63" t="s">
        <v>448</v>
      </c>
      <c r="AN63" t="s">
        <v>453</v>
      </c>
      <c r="AT63" s="19">
        <f t="shared" si="0"/>
        <v>22000</v>
      </c>
      <c r="AU63" s="19">
        <v>0</v>
      </c>
      <c r="AV63" s="19">
        <v>0</v>
      </c>
      <c r="AW63" s="19">
        <v>0</v>
      </c>
      <c r="AX63" s="19">
        <v>0</v>
      </c>
      <c r="AY63" s="19">
        <v>22000</v>
      </c>
      <c r="AZ63" s="19">
        <f t="shared" si="1"/>
        <v>0</v>
      </c>
      <c r="BA63" t="s">
        <v>472</v>
      </c>
      <c r="BB63" s="19">
        <v>240000</v>
      </c>
      <c r="BC63" s="19">
        <v>240000</v>
      </c>
      <c r="BD63" t="s">
        <v>483</v>
      </c>
      <c r="BI63" t="s">
        <v>485</v>
      </c>
      <c r="BJ63" s="19">
        <f t="shared" si="2"/>
        <v>0</v>
      </c>
      <c r="BK63" s="19">
        <v>0</v>
      </c>
      <c r="BL63" s="19">
        <f t="shared" si="3"/>
        <v>0</v>
      </c>
      <c r="BW63" t="s">
        <v>429</v>
      </c>
      <c r="BX63">
        <v>117001</v>
      </c>
      <c r="BY63" t="s">
        <v>448</v>
      </c>
      <c r="BZ63" s="21">
        <v>0.02</v>
      </c>
      <c r="CA63" s="21">
        <v>0.2</v>
      </c>
      <c r="CB63" s="21">
        <v>0.05</v>
      </c>
      <c r="CC63" s="20">
        <f t="shared" si="4"/>
        <v>0</v>
      </c>
      <c r="CD63" s="19">
        <f t="shared" si="5"/>
        <v>0</v>
      </c>
      <c r="CE63" s="21">
        <f t="shared" si="6"/>
        <v>0</v>
      </c>
      <c r="CF63" s="19">
        <f t="shared" si="7"/>
        <v>0</v>
      </c>
      <c r="CG63" s="20">
        <f t="shared" si="8"/>
        <v>0</v>
      </c>
      <c r="CH63" s="22">
        <v>0.02</v>
      </c>
      <c r="CI63" s="19">
        <f t="shared" si="9"/>
        <v>0</v>
      </c>
      <c r="CJ63" s="19">
        <f t="shared" si="10"/>
        <v>0</v>
      </c>
      <c r="CK63" s="19">
        <f t="shared" si="11"/>
        <v>0</v>
      </c>
      <c r="CL63" t="s">
        <v>429</v>
      </c>
      <c r="CO63" t="s">
        <v>429</v>
      </c>
      <c r="CP63">
        <v>117001</v>
      </c>
      <c r="CQ63" t="s">
        <v>448</v>
      </c>
      <c r="CR63" t="s">
        <v>482</v>
      </c>
      <c r="CS63" t="s">
        <v>482</v>
      </c>
      <c r="CT63" t="s">
        <v>482</v>
      </c>
      <c r="DA63" s="19">
        <v>0</v>
      </c>
      <c r="DB63" s="19">
        <v>0</v>
      </c>
      <c r="DC63" s="19">
        <v>0.09</v>
      </c>
      <c r="DD63" s="19">
        <v>1980</v>
      </c>
      <c r="DE63" s="19">
        <v>0.09</v>
      </c>
      <c r="DF63" s="19">
        <v>1980</v>
      </c>
      <c r="DG63" s="19">
        <v>0</v>
      </c>
      <c r="DH63" s="19">
        <v>0</v>
      </c>
      <c r="DI63" s="19">
        <v>0</v>
      </c>
      <c r="DJ63" s="19">
        <v>25960</v>
      </c>
      <c r="DK63" t="s">
        <v>430</v>
      </c>
    </row>
    <row r="64" spans="1:115" x14ac:dyDescent="0.35">
      <c r="A64" t="s">
        <v>151</v>
      </c>
      <c r="B64">
        <v>2024</v>
      </c>
      <c r="C64">
        <v>7</v>
      </c>
      <c r="D64" t="s">
        <v>154</v>
      </c>
      <c r="E64" t="s">
        <v>155</v>
      </c>
      <c r="F64" t="s">
        <v>161</v>
      </c>
      <c r="G64" t="s">
        <v>162</v>
      </c>
      <c r="H64" t="s">
        <v>163</v>
      </c>
      <c r="J64" t="s">
        <v>256</v>
      </c>
      <c r="K64" t="s">
        <v>254</v>
      </c>
      <c r="L64" t="s">
        <v>255</v>
      </c>
      <c r="M64" t="s">
        <v>266</v>
      </c>
      <c r="N64" t="s">
        <v>263</v>
      </c>
      <c r="P64" s="17">
        <v>45503</v>
      </c>
      <c r="Q64" t="s">
        <v>376</v>
      </c>
      <c r="R64">
        <v>1</v>
      </c>
      <c r="S64" s="17">
        <v>45503</v>
      </c>
      <c r="T64" s="17"/>
      <c r="U64" t="s">
        <v>377</v>
      </c>
      <c r="V64">
        <v>997212</v>
      </c>
      <c r="W64" t="s">
        <v>369</v>
      </c>
      <c r="X64" t="s">
        <v>370</v>
      </c>
      <c r="Y64" t="s">
        <v>371</v>
      </c>
      <c r="AE64">
        <v>156000</v>
      </c>
      <c r="AF64" t="s">
        <v>431</v>
      </c>
      <c r="AG64">
        <v>0.1</v>
      </c>
      <c r="AH64">
        <v>15600</v>
      </c>
      <c r="AK64" t="s">
        <v>431</v>
      </c>
      <c r="AL64">
        <v>118001</v>
      </c>
      <c r="AM64" t="s">
        <v>449</v>
      </c>
      <c r="AN64" t="s">
        <v>453</v>
      </c>
      <c r="AT64" s="19">
        <f t="shared" si="0"/>
        <v>156000</v>
      </c>
      <c r="AU64" s="19">
        <v>0</v>
      </c>
      <c r="AV64" s="19">
        <v>0</v>
      </c>
      <c r="AW64" s="19">
        <v>0</v>
      </c>
      <c r="AX64" s="19">
        <v>0</v>
      </c>
      <c r="AY64" s="19">
        <v>156000</v>
      </c>
      <c r="AZ64" s="19">
        <f t="shared" si="1"/>
        <v>0</v>
      </c>
      <c r="BA64" t="s">
        <v>271</v>
      </c>
      <c r="BB64" s="19">
        <v>240000</v>
      </c>
      <c r="BC64" s="19">
        <v>240000</v>
      </c>
      <c r="BD64" t="s">
        <v>483</v>
      </c>
      <c r="BI64" t="s">
        <v>485</v>
      </c>
      <c r="BJ64" s="19">
        <f t="shared" si="2"/>
        <v>0</v>
      </c>
      <c r="BK64" s="19">
        <v>0</v>
      </c>
      <c r="BL64" s="19">
        <f t="shared" si="3"/>
        <v>0</v>
      </c>
      <c r="BW64" t="s">
        <v>431</v>
      </c>
      <c r="BX64">
        <v>118001</v>
      </c>
      <c r="BY64" t="s">
        <v>449</v>
      </c>
      <c r="BZ64" s="21">
        <v>0.1</v>
      </c>
      <c r="CA64" s="21">
        <v>0.2</v>
      </c>
      <c r="CB64" s="21">
        <v>0.2</v>
      </c>
      <c r="CC64" s="20">
        <f t="shared" si="4"/>
        <v>0</v>
      </c>
      <c r="CD64" s="19">
        <f t="shared" si="5"/>
        <v>0</v>
      </c>
      <c r="CE64" s="21">
        <f t="shared" si="6"/>
        <v>0</v>
      </c>
      <c r="CF64" s="19">
        <f t="shared" si="7"/>
        <v>0</v>
      </c>
      <c r="CG64" s="20">
        <f t="shared" si="8"/>
        <v>0</v>
      </c>
      <c r="CH64" s="22">
        <v>0.1</v>
      </c>
      <c r="CI64" s="19">
        <f t="shared" si="9"/>
        <v>0</v>
      </c>
      <c r="CJ64" s="19">
        <f t="shared" si="10"/>
        <v>0</v>
      </c>
      <c r="CK64" s="19">
        <f t="shared" si="11"/>
        <v>0</v>
      </c>
      <c r="CL64" t="s">
        <v>431</v>
      </c>
      <c r="CO64" t="s">
        <v>481</v>
      </c>
      <c r="CP64">
        <v>118001</v>
      </c>
      <c r="CQ64" t="s">
        <v>449</v>
      </c>
      <c r="CR64" t="s">
        <v>431</v>
      </c>
      <c r="CS64">
        <v>118001</v>
      </c>
      <c r="CT64" t="s">
        <v>449</v>
      </c>
      <c r="DA64" s="19">
        <v>0</v>
      </c>
      <c r="DB64" s="19">
        <v>0</v>
      </c>
      <c r="DC64" s="19">
        <v>0.09</v>
      </c>
      <c r="DD64" s="19">
        <v>14040</v>
      </c>
      <c r="DE64" s="19">
        <v>0.09</v>
      </c>
      <c r="DF64" s="19">
        <v>14040</v>
      </c>
      <c r="DG64" s="19">
        <v>0</v>
      </c>
      <c r="DH64" s="19">
        <v>0</v>
      </c>
      <c r="DI64" s="19">
        <v>0</v>
      </c>
      <c r="DJ64" s="19">
        <v>184080</v>
      </c>
      <c r="DK64" t="s">
        <v>432</v>
      </c>
    </row>
    <row r="65" spans="1:115" x14ac:dyDescent="0.35">
      <c r="A65" t="s">
        <v>151</v>
      </c>
      <c r="B65">
        <v>2024</v>
      </c>
      <c r="C65">
        <v>7</v>
      </c>
      <c r="D65" t="s">
        <v>154</v>
      </c>
      <c r="E65" t="s">
        <v>155</v>
      </c>
      <c r="F65" t="s">
        <v>161</v>
      </c>
      <c r="G65" t="s">
        <v>162</v>
      </c>
      <c r="H65" t="s">
        <v>163</v>
      </c>
      <c r="J65" t="s">
        <v>256</v>
      </c>
      <c r="K65" t="s">
        <v>254</v>
      </c>
      <c r="L65" t="s">
        <v>255</v>
      </c>
      <c r="M65" t="s">
        <v>266</v>
      </c>
      <c r="N65" t="s">
        <v>263</v>
      </c>
      <c r="P65" s="17">
        <v>45503</v>
      </c>
      <c r="Q65" t="s">
        <v>378</v>
      </c>
      <c r="R65">
        <v>1</v>
      </c>
      <c r="S65" s="17">
        <v>45503</v>
      </c>
      <c r="T65" s="17"/>
      <c r="U65" t="s">
        <v>379</v>
      </c>
      <c r="V65">
        <v>997212</v>
      </c>
      <c r="W65" t="s">
        <v>369</v>
      </c>
      <c r="X65" t="s">
        <v>370</v>
      </c>
      <c r="Y65" t="s">
        <v>371</v>
      </c>
      <c r="AE65">
        <v>100000</v>
      </c>
      <c r="AF65" t="s">
        <v>431</v>
      </c>
      <c r="AG65">
        <v>0.1</v>
      </c>
      <c r="AH65">
        <v>10000</v>
      </c>
      <c r="AK65" t="s">
        <v>431</v>
      </c>
      <c r="AL65">
        <v>118001</v>
      </c>
      <c r="AM65" t="s">
        <v>449</v>
      </c>
      <c r="AN65" t="s">
        <v>453</v>
      </c>
      <c r="AT65" s="19">
        <f t="shared" si="0"/>
        <v>100000</v>
      </c>
      <c r="AU65" s="19">
        <v>0</v>
      </c>
      <c r="AV65" s="19">
        <v>0</v>
      </c>
      <c r="AW65" s="19">
        <v>0</v>
      </c>
      <c r="AX65" s="19">
        <v>0</v>
      </c>
      <c r="AY65" s="19">
        <v>100000</v>
      </c>
      <c r="AZ65" s="19">
        <f t="shared" si="1"/>
        <v>0</v>
      </c>
      <c r="BA65" t="s">
        <v>271</v>
      </c>
      <c r="BB65" s="19">
        <v>240000</v>
      </c>
      <c r="BC65" s="19">
        <v>240000</v>
      </c>
      <c r="BD65" t="s">
        <v>483</v>
      </c>
      <c r="BI65" t="s">
        <v>485</v>
      </c>
      <c r="BJ65" s="19">
        <f t="shared" si="2"/>
        <v>0</v>
      </c>
      <c r="BK65" s="19">
        <v>0</v>
      </c>
      <c r="BL65" s="19">
        <f t="shared" si="3"/>
        <v>0</v>
      </c>
      <c r="BW65" t="s">
        <v>431</v>
      </c>
      <c r="BX65">
        <v>118001</v>
      </c>
      <c r="BY65" t="s">
        <v>449</v>
      </c>
      <c r="BZ65" s="21">
        <v>0.1</v>
      </c>
      <c r="CA65" s="21">
        <v>0.2</v>
      </c>
      <c r="CB65" s="21">
        <v>0.2</v>
      </c>
      <c r="CC65" s="20">
        <f t="shared" si="4"/>
        <v>0</v>
      </c>
      <c r="CD65" s="19">
        <f t="shared" si="5"/>
        <v>0</v>
      </c>
      <c r="CE65" s="21">
        <f t="shared" si="6"/>
        <v>0</v>
      </c>
      <c r="CF65" s="19">
        <f t="shared" si="7"/>
        <v>0</v>
      </c>
      <c r="CG65" s="20">
        <f t="shared" si="8"/>
        <v>0</v>
      </c>
      <c r="CH65" s="22">
        <v>0.1</v>
      </c>
      <c r="CI65" s="19">
        <f t="shared" si="9"/>
        <v>0</v>
      </c>
      <c r="CJ65" s="19">
        <f t="shared" si="10"/>
        <v>0</v>
      </c>
      <c r="CK65" s="19">
        <f t="shared" si="11"/>
        <v>0</v>
      </c>
      <c r="CL65" t="s">
        <v>431</v>
      </c>
      <c r="CO65" t="s">
        <v>481</v>
      </c>
      <c r="CP65">
        <v>118001</v>
      </c>
      <c r="CQ65" t="s">
        <v>449</v>
      </c>
      <c r="CR65" t="s">
        <v>431</v>
      </c>
      <c r="CS65">
        <v>118001</v>
      </c>
      <c r="CT65" t="s">
        <v>449</v>
      </c>
      <c r="DA65" s="19">
        <v>0</v>
      </c>
      <c r="DB65" s="19">
        <v>0</v>
      </c>
      <c r="DC65" s="19">
        <v>0.09</v>
      </c>
      <c r="DD65" s="19">
        <v>9000</v>
      </c>
      <c r="DE65" s="19">
        <v>0.09</v>
      </c>
      <c r="DF65" s="19">
        <v>9000</v>
      </c>
      <c r="DG65" s="19">
        <v>0</v>
      </c>
      <c r="DH65" s="19">
        <v>0</v>
      </c>
      <c r="DI65" s="19">
        <v>0</v>
      </c>
      <c r="DJ65" s="19">
        <v>118000</v>
      </c>
      <c r="DK65" t="s">
        <v>432</v>
      </c>
    </row>
    <row r="66" spans="1:115" x14ac:dyDescent="0.35">
      <c r="A66" t="s">
        <v>151</v>
      </c>
      <c r="B66">
        <v>2024</v>
      </c>
      <c r="C66">
        <v>7</v>
      </c>
      <c r="D66" t="s">
        <v>154</v>
      </c>
      <c r="E66" t="s">
        <v>155</v>
      </c>
      <c r="F66" t="s">
        <v>203</v>
      </c>
      <c r="G66" t="s">
        <v>204</v>
      </c>
      <c r="H66" t="s">
        <v>205</v>
      </c>
      <c r="J66" t="s">
        <v>259</v>
      </c>
      <c r="K66" t="s">
        <v>254</v>
      </c>
      <c r="L66" t="s">
        <v>255</v>
      </c>
      <c r="M66" t="s">
        <v>266</v>
      </c>
      <c r="N66" t="s">
        <v>263</v>
      </c>
      <c r="P66" s="17">
        <v>45503</v>
      </c>
      <c r="Q66" t="s">
        <v>380</v>
      </c>
      <c r="R66">
        <v>1</v>
      </c>
      <c r="S66" s="17">
        <v>45503</v>
      </c>
      <c r="T66" s="17"/>
      <c r="U66" t="s">
        <v>381</v>
      </c>
      <c r="X66" t="s">
        <v>382</v>
      </c>
      <c r="Y66" t="s">
        <v>383</v>
      </c>
      <c r="AE66">
        <v>18000</v>
      </c>
      <c r="AF66" t="s">
        <v>437</v>
      </c>
      <c r="AG66">
        <v>0.1</v>
      </c>
      <c r="AH66">
        <v>1800</v>
      </c>
      <c r="AK66" t="s">
        <v>437</v>
      </c>
      <c r="AL66">
        <v>120001</v>
      </c>
      <c r="AM66" t="s">
        <v>452</v>
      </c>
      <c r="AN66" t="s">
        <v>453</v>
      </c>
      <c r="AT66" s="19">
        <f t="shared" si="0"/>
        <v>18000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f t="shared" si="1"/>
        <v>18000</v>
      </c>
      <c r="BB66" s="19">
        <v>30000</v>
      </c>
      <c r="BC66" s="19">
        <v>30000</v>
      </c>
      <c r="BD66" t="s">
        <v>483</v>
      </c>
      <c r="BI66" t="s">
        <v>485</v>
      </c>
      <c r="BJ66" s="19">
        <f t="shared" si="2"/>
        <v>18000</v>
      </c>
      <c r="BK66" s="19">
        <v>0</v>
      </c>
      <c r="BL66" s="19">
        <f t="shared" si="3"/>
        <v>18000</v>
      </c>
      <c r="BW66" t="s">
        <v>437</v>
      </c>
      <c r="BX66">
        <v>120001</v>
      </c>
      <c r="BY66" t="s">
        <v>452</v>
      </c>
      <c r="BZ66" s="21">
        <v>0.1</v>
      </c>
      <c r="CA66" s="21">
        <v>0.2</v>
      </c>
      <c r="CB66" s="21">
        <v>0.2</v>
      </c>
      <c r="CC66" s="20">
        <f t="shared" si="4"/>
        <v>18000</v>
      </c>
      <c r="CD66" s="19">
        <f t="shared" si="5"/>
        <v>0</v>
      </c>
      <c r="CE66" s="21">
        <f t="shared" si="6"/>
        <v>0</v>
      </c>
      <c r="CF66" s="19">
        <f t="shared" si="7"/>
        <v>0</v>
      </c>
      <c r="CG66" s="20">
        <f t="shared" si="8"/>
        <v>18000</v>
      </c>
      <c r="CH66" s="22">
        <v>0.1</v>
      </c>
      <c r="CI66" s="19">
        <f t="shared" si="9"/>
        <v>1800</v>
      </c>
      <c r="CJ66" s="19">
        <f t="shared" si="10"/>
        <v>1800</v>
      </c>
      <c r="CK66" s="19">
        <f t="shared" si="11"/>
        <v>1800</v>
      </c>
      <c r="CL66" t="s">
        <v>437</v>
      </c>
      <c r="DA66" s="19">
        <v>0</v>
      </c>
      <c r="DB66" s="19">
        <v>0</v>
      </c>
      <c r="DC66" s="19">
        <v>0.09</v>
      </c>
      <c r="DD66" s="19">
        <v>1620</v>
      </c>
      <c r="DE66" s="19">
        <v>0.09</v>
      </c>
      <c r="DF66" s="19">
        <v>1620</v>
      </c>
      <c r="DG66" s="19">
        <v>0</v>
      </c>
      <c r="DH66" s="19">
        <v>0</v>
      </c>
      <c r="DI66" s="19">
        <v>0</v>
      </c>
      <c r="DJ66" s="19">
        <v>21240</v>
      </c>
      <c r="DK66" t="s">
        <v>438</v>
      </c>
    </row>
    <row r="67" spans="1:115" x14ac:dyDescent="0.35">
      <c r="A67" t="s">
        <v>151</v>
      </c>
      <c r="B67">
        <v>2024</v>
      </c>
      <c r="C67">
        <v>7</v>
      </c>
      <c r="D67" t="s">
        <v>154</v>
      </c>
      <c r="E67" t="s">
        <v>155</v>
      </c>
      <c r="F67" t="s">
        <v>206</v>
      </c>
      <c r="G67" t="s">
        <v>207</v>
      </c>
      <c r="H67" t="s">
        <v>208</v>
      </c>
      <c r="J67" t="s">
        <v>259</v>
      </c>
      <c r="K67" t="s">
        <v>254</v>
      </c>
      <c r="L67" t="s">
        <v>255</v>
      </c>
      <c r="M67" t="s">
        <v>266</v>
      </c>
      <c r="N67" t="s">
        <v>263</v>
      </c>
      <c r="P67" s="17">
        <v>45503</v>
      </c>
      <c r="Q67" t="s">
        <v>384</v>
      </c>
      <c r="R67">
        <v>1</v>
      </c>
      <c r="S67" s="17">
        <v>45503</v>
      </c>
      <c r="T67" s="17"/>
      <c r="U67" t="s">
        <v>381</v>
      </c>
      <c r="X67" t="s">
        <v>382</v>
      </c>
      <c r="Y67" t="s">
        <v>383</v>
      </c>
      <c r="AE67">
        <v>96000</v>
      </c>
      <c r="AF67" t="s">
        <v>437</v>
      </c>
      <c r="AG67">
        <v>0.1</v>
      </c>
      <c r="AH67">
        <v>9600</v>
      </c>
      <c r="AK67" t="s">
        <v>437</v>
      </c>
      <c r="AL67">
        <v>120001</v>
      </c>
      <c r="AM67" t="s">
        <v>452</v>
      </c>
      <c r="AN67" t="s">
        <v>453</v>
      </c>
      <c r="AT67" s="19">
        <f t="shared" si="0"/>
        <v>96000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f t="shared" si="1"/>
        <v>96000</v>
      </c>
      <c r="BB67" s="19">
        <v>30000</v>
      </c>
      <c r="BC67" s="19">
        <v>30000</v>
      </c>
      <c r="BD67" t="s">
        <v>483</v>
      </c>
      <c r="BI67" t="s">
        <v>485</v>
      </c>
      <c r="BJ67" s="19">
        <f t="shared" si="2"/>
        <v>96000</v>
      </c>
      <c r="BK67" s="19">
        <v>0</v>
      </c>
      <c r="BL67" s="19">
        <f t="shared" si="3"/>
        <v>96000</v>
      </c>
      <c r="BW67" t="s">
        <v>437</v>
      </c>
      <c r="BX67">
        <v>120001</v>
      </c>
      <c r="BY67" t="s">
        <v>452</v>
      </c>
      <c r="BZ67" s="21">
        <v>0.1</v>
      </c>
      <c r="CA67" s="21">
        <v>0.2</v>
      </c>
      <c r="CB67" s="21">
        <v>0.2</v>
      </c>
      <c r="CC67" s="20">
        <f t="shared" si="4"/>
        <v>96000</v>
      </c>
      <c r="CD67" s="19">
        <f t="shared" si="5"/>
        <v>0</v>
      </c>
      <c r="CE67" s="21">
        <f t="shared" si="6"/>
        <v>0</v>
      </c>
      <c r="CF67" s="19">
        <f t="shared" si="7"/>
        <v>0</v>
      </c>
      <c r="CG67" s="20">
        <f t="shared" si="8"/>
        <v>96000</v>
      </c>
      <c r="CH67" s="22">
        <v>0.1</v>
      </c>
      <c r="CI67" s="19">
        <f t="shared" si="9"/>
        <v>9600</v>
      </c>
      <c r="CJ67" s="19">
        <f t="shared" si="10"/>
        <v>9600</v>
      </c>
      <c r="CK67" s="19">
        <f t="shared" si="11"/>
        <v>9600</v>
      </c>
      <c r="CL67" t="s">
        <v>437</v>
      </c>
      <c r="DA67" s="19">
        <v>0</v>
      </c>
      <c r="DB67" s="19">
        <v>0</v>
      </c>
      <c r="DC67" s="19">
        <v>0.09</v>
      </c>
      <c r="DD67" s="19">
        <v>8640</v>
      </c>
      <c r="DE67" s="19">
        <v>0.09</v>
      </c>
      <c r="DF67" s="19">
        <v>8640</v>
      </c>
      <c r="DG67" s="19">
        <v>0</v>
      </c>
      <c r="DH67" s="19">
        <v>0</v>
      </c>
      <c r="DI67" s="19">
        <v>0</v>
      </c>
      <c r="DJ67" s="19">
        <v>113280</v>
      </c>
      <c r="DK67" t="s">
        <v>438</v>
      </c>
    </row>
    <row r="68" spans="1:115" x14ac:dyDescent="0.35">
      <c r="A68" t="s">
        <v>151</v>
      </c>
      <c r="B68">
        <v>2024</v>
      </c>
      <c r="C68">
        <v>7</v>
      </c>
      <c r="D68" t="s">
        <v>154</v>
      </c>
      <c r="E68" t="s">
        <v>155</v>
      </c>
      <c r="F68" t="s">
        <v>209</v>
      </c>
      <c r="G68" t="s">
        <v>210</v>
      </c>
      <c r="H68" t="s">
        <v>211</v>
      </c>
      <c r="J68" t="s">
        <v>259</v>
      </c>
      <c r="K68" t="s">
        <v>254</v>
      </c>
      <c r="L68" t="s">
        <v>255</v>
      </c>
      <c r="M68" t="s">
        <v>266</v>
      </c>
      <c r="N68" t="s">
        <v>263</v>
      </c>
      <c r="P68" s="17">
        <v>45503</v>
      </c>
      <c r="Q68" t="s">
        <v>385</v>
      </c>
      <c r="R68">
        <v>1</v>
      </c>
      <c r="S68" s="17">
        <v>45503</v>
      </c>
      <c r="T68" s="17"/>
      <c r="U68" t="s">
        <v>381</v>
      </c>
      <c r="X68" t="s">
        <v>382</v>
      </c>
      <c r="Y68" t="s">
        <v>383</v>
      </c>
      <c r="AE68">
        <v>30000</v>
      </c>
      <c r="AF68" t="s">
        <v>437</v>
      </c>
      <c r="AG68">
        <v>0.1</v>
      </c>
      <c r="AH68">
        <v>3000</v>
      </c>
      <c r="AK68" t="s">
        <v>437</v>
      </c>
      <c r="AL68">
        <v>120001</v>
      </c>
      <c r="AM68" t="s">
        <v>452</v>
      </c>
      <c r="AN68" t="s">
        <v>453</v>
      </c>
      <c r="AT68" s="19">
        <f t="shared" si="0"/>
        <v>30000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f t="shared" si="1"/>
        <v>30000</v>
      </c>
      <c r="BB68" s="19">
        <v>30000</v>
      </c>
      <c r="BC68" s="19">
        <v>30000</v>
      </c>
      <c r="BD68" t="s">
        <v>483</v>
      </c>
      <c r="BI68" t="s">
        <v>485</v>
      </c>
      <c r="BJ68" s="19">
        <f t="shared" si="2"/>
        <v>30000</v>
      </c>
      <c r="BK68" s="19">
        <v>0</v>
      </c>
      <c r="BL68" s="19">
        <f t="shared" si="3"/>
        <v>30000</v>
      </c>
      <c r="BW68" t="s">
        <v>437</v>
      </c>
      <c r="BX68">
        <v>120001</v>
      </c>
      <c r="BY68" t="s">
        <v>452</v>
      </c>
      <c r="BZ68" s="21">
        <v>0.1</v>
      </c>
      <c r="CA68" s="21">
        <v>0.2</v>
      </c>
      <c r="CB68" s="21">
        <v>0.2</v>
      </c>
      <c r="CC68" s="20">
        <f t="shared" si="4"/>
        <v>30000</v>
      </c>
      <c r="CD68" s="19">
        <f t="shared" si="5"/>
        <v>0</v>
      </c>
      <c r="CE68" s="21">
        <f t="shared" si="6"/>
        <v>0</v>
      </c>
      <c r="CF68" s="19">
        <f t="shared" si="7"/>
        <v>0</v>
      </c>
      <c r="CG68" s="20">
        <f t="shared" si="8"/>
        <v>30000</v>
      </c>
      <c r="CH68" s="22">
        <v>0.1</v>
      </c>
      <c r="CI68" s="19">
        <f t="shared" si="9"/>
        <v>3000</v>
      </c>
      <c r="CJ68" s="19">
        <f t="shared" si="10"/>
        <v>3000</v>
      </c>
      <c r="CK68" s="19">
        <f t="shared" si="11"/>
        <v>3000</v>
      </c>
      <c r="CL68" t="s">
        <v>437</v>
      </c>
      <c r="DA68" s="19">
        <v>0</v>
      </c>
      <c r="DB68" s="19">
        <v>0</v>
      </c>
      <c r="DC68" s="19">
        <v>0.09</v>
      </c>
      <c r="DD68" s="19">
        <v>2700</v>
      </c>
      <c r="DE68" s="19">
        <v>0.09</v>
      </c>
      <c r="DF68" s="19">
        <v>2700</v>
      </c>
      <c r="DG68" s="19">
        <v>0</v>
      </c>
      <c r="DH68" s="19">
        <v>0</v>
      </c>
      <c r="DI68" s="19">
        <v>0</v>
      </c>
      <c r="DJ68" s="19">
        <v>35400</v>
      </c>
      <c r="DK68" t="s">
        <v>438</v>
      </c>
    </row>
    <row r="69" spans="1:115" x14ac:dyDescent="0.35">
      <c r="A69" t="s">
        <v>151</v>
      </c>
      <c r="B69">
        <v>2024</v>
      </c>
      <c r="C69">
        <v>7</v>
      </c>
      <c r="D69" t="s">
        <v>154</v>
      </c>
      <c r="E69" t="s">
        <v>155</v>
      </c>
      <c r="F69" t="s">
        <v>212</v>
      </c>
      <c r="G69" t="s">
        <v>213</v>
      </c>
      <c r="H69" t="s">
        <v>214</v>
      </c>
      <c r="J69" t="s">
        <v>259</v>
      </c>
      <c r="K69" t="s">
        <v>254</v>
      </c>
      <c r="L69" t="s">
        <v>255</v>
      </c>
      <c r="M69" t="s">
        <v>266</v>
      </c>
      <c r="N69" t="s">
        <v>263</v>
      </c>
      <c r="P69" s="17">
        <v>45503</v>
      </c>
      <c r="Q69" t="s">
        <v>386</v>
      </c>
      <c r="R69">
        <v>1</v>
      </c>
      <c r="S69" s="17">
        <v>45503</v>
      </c>
      <c r="T69" s="17"/>
      <c r="U69" t="s">
        <v>381</v>
      </c>
      <c r="X69" t="s">
        <v>382</v>
      </c>
      <c r="Y69" t="s">
        <v>383</v>
      </c>
      <c r="AE69">
        <v>49000</v>
      </c>
      <c r="AF69" t="s">
        <v>437</v>
      </c>
      <c r="AG69">
        <v>0.1</v>
      </c>
      <c r="AH69">
        <v>4900</v>
      </c>
      <c r="AK69" t="s">
        <v>437</v>
      </c>
      <c r="AL69">
        <v>120001</v>
      </c>
      <c r="AM69" t="s">
        <v>452</v>
      </c>
      <c r="AN69" t="s">
        <v>453</v>
      </c>
      <c r="AT69" s="19">
        <f t="shared" si="0"/>
        <v>49000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f t="shared" si="1"/>
        <v>49000</v>
      </c>
      <c r="BB69" s="19">
        <v>30000</v>
      </c>
      <c r="BC69" s="19">
        <v>30000</v>
      </c>
      <c r="BD69" t="s">
        <v>483</v>
      </c>
      <c r="BI69" t="s">
        <v>485</v>
      </c>
      <c r="BJ69" s="19">
        <f t="shared" si="2"/>
        <v>49000</v>
      </c>
      <c r="BK69" s="19">
        <v>0</v>
      </c>
      <c r="BL69" s="19">
        <f t="shared" si="3"/>
        <v>49000</v>
      </c>
      <c r="BW69" t="s">
        <v>437</v>
      </c>
      <c r="BX69">
        <v>120001</v>
      </c>
      <c r="BY69" t="s">
        <v>452</v>
      </c>
      <c r="BZ69" s="21">
        <v>0.1</v>
      </c>
      <c r="CA69" s="21">
        <v>0.2</v>
      </c>
      <c r="CB69" s="21">
        <v>0.2</v>
      </c>
      <c r="CC69" s="20">
        <f t="shared" si="4"/>
        <v>49000</v>
      </c>
      <c r="CD69" s="19">
        <f t="shared" si="5"/>
        <v>0</v>
      </c>
      <c r="CE69" s="21">
        <f t="shared" si="6"/>
        <v>0</v>
      </c>
      <c r="CF69" s="19">
        <f t="shared" si="7"/>
        <v>0</v>
      </c>
      <c r="CG69" s="20">
        <f t="shared" si="8"/>
        <v>49000</v>
      </c>
      <c r="CH69" s="22">
        <v>0.1</v>
      </c>
      <c r="CI69" s="19">
        <f t="shared" si="9"/>
        <v>4900</v>
      </c>
      <c r="CJ69" s="19">
        <f t="shared" si="10"/>
        <v>4900</v>
      </c>
      <c r="CK69" s="19">
        <f t="shared" si="11"/>
        <v>4900</v>
      </c>
      <c r="CL69" t="s">
        <v>437</v>
      </c>
      <c r="DA69" s="19">
        <v>0</v>
      </c>
      <c r="DB69" s="19">
        <v>0</v>
      </c>
      <c r="DC69" s="19">
        <v>0.09</v>
      </c>
      <c r="DD69" s="19">
        <v>4410</v>
      </c>
      <c r="DE69" s="19">
        <v>0.09</v>
      </c>
      <c r="DF69" s="19">
        <v>4410</v>
      </c>
      <c r="DG69" s="19">
        <v>0</v>
      </c>
      <c r="DH69" s="19">
        <v>0</v>
      </c>
      <c r="DI69" s="19">
        <v>0</v>
      </c>
      <c r="DJ69" s="19">
        <v>57820</v>
      </c>
      <c r="DK69" t="s">
        <v>438</v>
      </c>
    </row>
    <row r="70" spans="1:115" x14ac:dyDescent="0.35">
      <c r="A70" t="s">
        <v>151</v>
      </c>
      <c r="B70">
        <v>2024</v>
      </c>
      <c r="C70">
        <v>7</v>
      </c>
      <c r="D70" t="s">
        <v>154</v>
      </c>
      <c r="E70" t="s">
        <v>155</v>
      </c>
      <c r="F70" t="s">
        <v>215</v>
      </c>
      <c r="G70" t="s">
        <v>216</v>
      </c>
      <c r="H70" t="s">
        <v>217</v>
      </c>
      <c r="J70" t="s">
        <v>259</v>
      </c>
      <c r="K70" t="s">
        <v>254</v>
      </c>
      <c r="L70" t="s">
        <v>255</v>
      </c>
      <c r="M70" t="s">
        <v>266</v>
      </c>
      <c r="N70" t="s">
        <v>263</v>
      </c>
      <c r="P70" s="17">
        <v>45503</v>
      </c>
      <c r="Q70" t="s">
        <v>387</v>
      </c>
      <c r="R70">
        <v>1</v>
      </c>
      <c r="S70" s="17">
        <v>45503</v>
      </c>
      <c r="T70" s="17"/>
      <c r="U70" t="s">
        <v>381</v>
      </c>
      <c r="X70" t="s">
        <v>382</v>
      </c>
      <c r="Y70" t="s">
        <v>383</v>
      </c>
      <c r="AE70">
        <v>87000</v>
      </c>
      <c r="AF70" t="s">
        <v>437</v>
      </c>
      <c r="AG70">
        <v>0.1</v>
      </c>
      <c r="AH70">
        <v>8700</v>
      </c>
      <c r="AK70" t="s">
        <v>437</v>
      </c>
      <c r="AL70">
        <v>120001</v>
      </c>
      <c r="AM70" t="s">
        <v>452</v>
      </c>
      <c r="AN70" t="s">
        <v>453</v>
      </c>
      <c r="AT70" s="19">
        <f t="shared" si="0"/>
        <v>87000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f t="shared" si="1"/>
        <v>87000</v>
      </c>
      <c r="BB70" s="19">
        <v>30000</v>
      </c>
      <c r="BC70" s="19">
        <v>30000</v>
      </c>
      <c r="BD70" t="s">
        <v>483</v>
      </c>
      <c r="BI70" t="s">
        <v>485</v>
      </c>
      <c r="BJ70" s="19">
        <f t="shared" si="2"/>
        <v>87000</v>
      </c>
      <c r="BK70" s="19">
        <v>0</v>
      </c>
      <c r="BL70" s="19">
        <f t="shared" si="3"/>
        <v>87000</v>
      </c>
      <c r="BW70" t="s">
        <v>437</v>
      </c>
      <c r="BX70">
        <v>120001</v>
      </c>
      <c r="BY70" t="s">
        <v>452</v>
      </c>
      <c r="BZ70" s="21">
        <v>0.1</v>
      </c>
      <c r="CA70" s="21">
        <v>0.2</v>
      </c>
      <c r="CB70" s="21">
        <v>0.2</v>
      </c>
      <c r="CC70" s="20">
        <f t="shared" si="4"/>
        <v>87000</v>
      </c>
      <c r="CD70" s="19">
        <f t="shared" si="5"/>
        <v>0</v>
      </c>
      <c r="CE70" s="21">
        <f t="shared" si="6"/>
        <v>0</v>
      </c>
      <c r="CF70" s="19">
        <f t="shared" si="7"/>
        <v>0</v>
      </c>
      <c r="CG70" s="20">
        <f t="shared" si="8"/>
        <v>87000</v>
      </c>
      <c r="CH70" s="22">
        <v>0.1</v>
      </c>
      <c r="CI70" s="19">
        <f t="shared" si="9"/>
        <v>8700</v>
      </c>
      <c r="CJ70" s="19">
        <f t="shared" si="10"/>
        <v>8700</v>
      </c>
      <c r="CK70" s="19">
        <f t="shared" si="11"/>
        <v>8700</v>
      </c>
      <c r="CL70" t="s">
        <v>437</v>
      </c>
      <c r="DA70" s="19">
        <v>0</v>
      </c>
      <c r="DB70" s="19">
        <v>0</v>
      </c>
      <c r="DC70" s="19">
        <v>0.09</v>
      </c>
      <c r="DD70" s="19">
        <v>7830</v>
      </c>
      <c r="DE70" s="19">
        <v>0.09</v>
      </c>
      <c r="DF70" s="19">
        <v>7830</v>
      </c>
      <c r="DG70" s="19">
        <v>0</v>
      </c>
      <c r="DH70" s="19">
        <v>0</v>
      </c>
      <c r="DI70" s="19">
        <v>0</v>
      </c>
      <c r="DJ70" s="19">
        <v>102660</v>
      </c>
      <c r="DK70" t="s">
        <v>438</v>
      </c>
    </row>
    <row r="71" spans="1:115" x14ac:dyDescent="0.35">
      <c r="A71" t="s">
        <v>151</v>
      </c>
      <c r="B71">
        <v>2024</v>
      </c>
      <c r="C71">
        <v>7</v>
      </c>
      <c r="D71" t="s">
        <v>154</v>
      </c>
      <c r="E71" t="s">
        <v>155</v>
      </c>
      <c r="F71" t="s">
        <v>218</v>
      </c>
      <c r="G71" t="s">
        <v>219</v>
      </c>
      <c r="H71" t="s">
        <v>220</v>
      </c>
      <c r="J71" t="s">
        <v>259</v>
      </c>
      <c r="K71" t="s">
        <v>254</v>
      </c>
      <c r="L71" t="s">
        <v>255</v>
      </c>
      <c r="M71" t="s">
        <v>266</v>
      </c>
      <c r="N71" t="s">
        <v>263</v>
      </c>
      <c r="P71" s="17">
        <v>45503</v>
      </c>
      <c r="Q71" t="s">
        <v>388</v>
      </c>
      <c r="R71">
        <v>1</v>
      </c>
      <c r="S71" s="17">
        <v>45503</v>
      </c>
      <c r="T71" s="17"/>
      <c r="U71" t="s">
        <v>381</v>
      </c>
      <c r="X71" t="s">
        <v>382</v>
      </c>
      <c r="Y71" t="s">
        <v>383</v>
      </c>
      <c r="AE71">
        <v>40000</v>
      </c>
      <c r="AF71" t="s">
        <v>437</v>
      </c>
      <c r="AG71">
        <v>0.1</v>
      </c>
      <c r="AH71">
        <v>4000</v>
      </c>
      <c r="AK71" t="s">
        <v>437</v>
      </c>
      <c r="AL71">
        <v>120001</v>
      </c>
      <c r="AM71" t="s">
        <v>452</v>
      </c>
      <c r="AN71" t="s">
        <v>453</v>
      </c>
      <c r="AT71" s="19">
        <f t="shared" si="0"/>
        <v>40000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f t="shared" si="1"/>
        <v>40000</v>
      </c>
      <c r="BB71" s="19">
        <v>30000</v>
      </c>
      <c r="BC71" s="19">
        <v>30000</v>
      </c>
      <c r="BD71" t="s">
        <v>483</v>
      </c>
      <c r="BI71" t="s">
        <v>485</v>
      </c>
      <c r="BJ71" s="19">
        <f t="shared" si="2"/>
        <v>40000</v>
      </c>
      <c r="BK71" s="19">
        <v>0</v>
      </c>
      <c r="BL71" s="19">
        <f t="shared" si="3"/>
        <v>40000</v>
      </c>
      <c r="BW71" t="s">
        <v>437</v>
      </c>
      <c r="BX71">
        <v>120001</v>
      </c>
      <c r="BY71" t="s">
        <v>452</v>
      </c>
      <c r="BZ71" s="21">
        <v>0.1</v>
      </c>
      <c r="CA71" s="21">
        <v>0.2</v>
      </c>
      <c r="CB71" s="21">
        <v>0.2</v>
      </c>
      <c r="CC71" s="20">
        <f t="shared" si="4"/>
        <v>40000</v>
      </c>
      <c r="CD71" s="19">
        <f t="shared" si="5"/>
        <v>0</v>
      </c>
      <c r="CE71" s="21">
        <f t="shared" si="6"/>
        <v>0</v>
      </c>
      <c r="CF71" s="19">
        <f t="shared" si="7"/>
        <v>0</v>
      </c>
      <c r="CG71" s="20">
        <f t="shared" si="8"/>
        <v>40000</v>
      </c>
      <c r="CH71" s="22">
        <v>0.1</v>
      </c>
      <c r="CI71" s="19">
        <f t="shared" si="9"/>
        <v>4000</v>
      </c>
      <c r="CJ71" s="19">
        <f t="shared" si="10"/>
        <v>4000</v>
      </c>
      <c r="CK71" s="19">
        <f t="shared" si="11"/>
        <v>4000</v>
      </c>
      <c r="CL71" t="s">
        <v>437</v>
      </c>
      <c r="DA71" s="19">
        <v>0</v>
      </c>
      <c r="DB71" s="19">
        <v>0</v>
      </c>
      <c r="DC71" s="19">
        <v>0.09</v>
      </c>
      <c r="DD71" s="19">
        <v>3600</v>
      </c>
      <c r="DE71" s="19">
        <v>0.09</v>
      </c>
      <c r="DF71" s="19">
        <v>3600</v>
      </c>
      <c r="DG71" s="19">
        <v>0</v>
      </c>
      <c r="DH71" s="19">
        <v>0</v>
      </c>
      <c r="DI71" s="19">
        <v>0</v>
      </c>
      <c r="DJ71" s="19">
        <v>47200</v>
      </c>
      <c r="DK71" t="s">
        <v>438</v>
      </c>
    </row>
    <row r="72" spans="1:115" x14ac:dyDescent="0.35">
      <c r="A72" t="s">
        <v>151</v>
      </c>
      <c r="B72">
        <v>2024</v>
      </c>
      <c r="C72">
        <v>7</v>
      </c>
      <c r="D72" t="s">
        <v>154</v>
      </c>
      <c r="E72" t="s">
        <v>155</v>
      </c>
      <c r="F72" t="s">
        <v>221</v>
      </c>
      <c r="G72" t="s">
        <v>222</v>
      </c>
      <c r="H72" t="s">
        <v>223</v>
      </c>
      <c r="J72" t="s">
        <v>259</v>
      </c>
      <c r="K72" t="s">
        <v>254</v>
      </c>
      <c r="L72" t="s">
        <v>255</v>
      </c>
      <c r="M72" t="s">
        <v>266</v>
      </c>
      <c r="N72" t="s">
        <v>263</v>
      </c>
      <c r="P72" s="17">
        <v>45503</v>
      </c>
      <c r="Q72" t="s">
        <v>389</v>
      </c>
      <c r="R72">
        <v>1</v>
      </c>
      <c r="S72" s="17">
        <v>45503</v>
      </c>
      <c r="T72" s="17"/>
      <c r="U72" t="s">
        <v>381</v>
      </c>
      <c r="X72" t="s">
        <v>382</v>
      </c>
      <c r="Y72" t="s">
        <v>383</v>
      </c>
      <c r="AE72">
        <v>48000</v>
      </c>
      <c r="AF72" t="s">
        <v>437</v>
      </c>
      <c r="AG72">
        <v>0.1</v>
      </c>
      <c r="AH72">
        <v>4800</v>
      </c>
      <c r="AK72" t="s">
        <v>437</v>
      </c>
      <c r="AL72">
        <v>120001</v>
      </c>
      <c r="AM72" t="s">
        <v>452</v>
      </c>
      <c r="AN72" t="s">
        <v>453</v>
      </c>
      <c r="AT72" s="19">
        <f t="shared" si="0"/>
        <v>48000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f t="shared" si="1"/>
        <v>48000</v>
      </c>
      <c r="BB72" s="19">
        <v>30000</v>
      </c>
      <c r="BC72" s="19">
        <v>30000</v>
      </c>
      <c r="BD72" t="s">
        <v>483</v>
      </c>
      <c r="BI72" t="s">
        <v>485</v>
      </c>
      <c r="BJ72" s="19">
        <f t="shared" si="2"/>
        <v>48000</v>
      </c>
      <c r="BK72" s="19">
        <v>0</v>
      </c>
      <c r="BL72" s="19">
        <f t="shared" si="3"/>
        <v>48000</v>
      </c>
      <c r="BW72" t="s">
        <v>437</v>
      </c>
      <c r="BX72">
        <v>120001</v>
      </c>
      <c r="BY72" t="s">
        <v>452</v>
      </c>
      <c r="BZ72" s="21">
        <v>0.1</v>
      </c>
      <c r="CA72" s="21">
        <v>0.2</v>
      </c>
      <c r="CB72" s="21">
        <v>0.2</v>
      </c>
      <c r="CC72" s="20">
        <f t="shared" si="4"/>
        <v>48000</v>
      </c>
      <c r="CD72" s="19">
        <f t="shared" si="5"/>
        <v>0</v>
      </c>
      <c r="CE72" s="21">
        <f t="shared" si="6"/>
        <v>0</v>
      </c>
      <c r="CF72" s="19">
        <f t="shared" si="7"/>
        <v>0</v>
      </c>
      <c r="CG72" s="20">
        <f t="shared" si="8"/>
        <v>48000</v>
      </c>
      <c r="CH72" s="22">
        <v>0.1</v>
      </c>
      <c r="CI72" s="19">
        <f t="shared" si="9"/>
        <v>4800</v>
      </c>
      <c r="CJ72" s="19">
        <f t="shared" si="10"/>
        <v>4800</v>
      </c>
      <c r="CK72" s="19">
        <f t="shared" si="11"/>
        <v>4800</v>
      </c>
      <c r="CL72" t="s">
        <v>437</v>
      </c>
      <c r="DA72" s="19">
        <v>0</v>
      </c>
      <c r="DB72" s="19">
        <v>0</v>
      </c>
      <c r="DC72" s="19">
        <v>0.09</v>
      </c>
      <c r="DD72" s="19">
        <v>4320</v>
      </c>
      <c r="DE72" s="19">
        <v>0.09</v>
      </c>
      <c r="DF72" s="19">
        <v>4320</v>
      </c>
      <c r="DG72" s="19">
        <v>0</v>
      </c>
      <c r="DH72" s="19">
        <v>0</v>
      </c>
      <c r="DI72" s="19">
        <v>0</v>
      </c>
      <c r="DJ72" s="19">
        <v>56640</v>
      </c>
      <c r="DK72" t="s">
        <v>438</v>
      </c>
    </row>
    <row r="73" spans="1:115" x14ac:dyDescent="0.35">
      <c r="A73" t="s">
        <v>151</v>
      </c>
      <c r="B73">
        <v>2024</v>
      </c>
      <c r="C73">
        <v>7</v>
      </c>
      <c r="D73" t="s">
        <v>154</v>
      </c>
      <c r="E73" t="s">
        <v>155</v>
      </c>
      <c r="F73" t="s">
        <v>224</v>
      </c>
      <c r="G73" t="s">
        <v>225</v>
      </c>
      <c r="H73" t="s">
        <v>226</v>
      </c>
      <c r="J73" t="s">
        <v>259</v>
      </c>
      <c r="K73" t="s">
        <v>254</v>
      </c>
      <c r="L73" t="s">
        <v>255</v>
      </c>
      <c r="M73" t="s">
        <v>266</v>
      </c>
      <c r="N73" t="s">
        <v>263</v>
      </c>
      <c r="P73" s="17">
        <v>45503</v>
      </c>
      <c r="Q73" t="s">
        <v>390</v>
      </c>
      <c r="R73">
        <v>1</v>
      </c>
      <c r="S73" s="17">
        <v>45503</v>
      </c>
      <c r="T73" s="17"/>
      <c r="U73" t="s">
        <v>381</v>
      </c>
      <c r="X73" t="s">
        <v>382</v>
      </c>
      <c r="Y73" t="s">
        <v>383</v>
      </c>
      <c r="AE73">
        <v>89000</v>
      </c>
      <c r="AF73" t="s">
        <v>437</v>
      </c>
      <c r="AG73">
        <v>0.1</v>
      </c>
      <c r="AH73">
        <v>8900</v>
      </c>
      <c r="AK73" t="s">
        <v>437</v>
      </c>
      <c r="AL73">
        <v>120001</v>
      </c>
      <c r="AM73" t="s">
        <v>452</v>
      </c>
      <c r="AN73" t="s">
        <v>453</v>
      </c>
      <c r="AT73" s="19">
        <f t="shared" ref="AT73:AT96" si="12">AE73</f>
        <v>89000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f t="shared" ref="AZ73:AZ96" si="13">AT73-SUM(AU73:AY73)</f>
        <v>89000</v>
      </c>
      <c r="BB73" s="19">
        <v>30000</v>
      </c>
      <c r="BC73" s="19">
        <v>30000</v>
      </c>
      <c r="BD73" t="s">
        <v>483</v>
      </c>
      <c r="BI73" t="s">
        <v>485</v>
      </c>
      <c r="BJ73" s="19">
        <f t="shared" ref="BJ73:BJ96" si="14">IF(AND(N73="TAX",OR(M73="ADV",M73="PRV",M73="INV")),AZ73-BF73,0)</f>
        <v>89000</v>
      </c>
      <c r="BK73" s="19">
        <v>0</v>
      </c>
      <c r="BL73" s="19">
        <f t="shared" ref="BL73:BL96" si="15">BJ73-BK73</f>
        <v>89000</v>
      </c>
      <c r="BW73" t="s">
        <v>437</v>
      </c>
      <c r="BX73">
        <v>120001</v>
      </c>
      <c r="BY73" t="s">
        <v>452</v>
      </c>
      <c r="BZ73" s="21">
        <v>0.1</v>
      </c>
      <c r="CA73" s="21">
        <v>0.2</v>
      </c>
      <c r="CB73" s="21">
        <v>0.2</v>
      </c>
      <c r="CC73" s="20">
        <f t="shared" ref="CC73:CC96" si="16">BL73</f>
        <v>89000</v>
      </c>
      <c r="CD73" s="19">
        <f t="shared" ref="CD73:CD96" si="17">BT73</f>
        <v>0</v>
      </c>
      <c r="CE73" s="21">
        <f t="shared" ref="CE73:CE96" si="18">BN73</f>
        <v>0</v>
      </c>
      <c r="CF73" s="19">
        <f t="shared" ref="CF73:CF96" si="19">CD73*CE73</f>
        <v>0</v>
      </c>
      <c r="CG73" s="20">
        <f t="shared" ref="CG73:CG96" si="20">CC73-CD73</f>
        <v>89000</v>
      </c>
      <c r="CH73" s="22">
        <v>0.1</v>
      </c>
      <c r="CI73" s="19">
        <f t="shared" ref="CI73:CI96" si="21">CG73*CH73</f>
        <v>8900</v>
      </c>
      <c r="CJ73" s="19">
        <f t="shared" ref="CJ73:CJ96" si="22">CF73+CI73</f>
        <v>8900</v>
      </c>
      <c r="CK73" s="19">
        <f t="shared" ref="CK73:CK96" si="23">ROUNDUP(CJ73,0)</f>
        <v>8900</v>
      </c>
      <c r="CL73" t="s">
        <v>437</v>
      </c>
      <c r="DA73" s="19">
        <v>0</v>
      </c>
      <c r="DB73" s="19">
        <v>0</v>
      </c>
      <c r="DC73" s="19">
        <v>0.09</v>
      </c>
      <c r="DD73" s="19">
        <v>8010</v>
      </c>
      <c r="DE73" s="19">
        <v>0.09</v>
      </c>
      <c r="DF73" s="19">
        <v>8010</v>
      </c>
      <c r="DG73" s="19">
        <v>0</v>
      </c>
      <c r="DH73" s="19">
        <v>0</v>
      </c>
      <c r="DI73" s="19">
        <v>0</v>
      </c>
      <c r="DJ73" s="19">
        <v>105020</v>
      </c>
      <c r="DK73" t="s">
        <v>438</v>
      </c>
    </row>
    <row r="74" spans="1:115" x14ac:dyDescent="0.35">
      <c r="A74" t="s">
        <v>151</v>
      </c>
      <c r="B74">
        <v>2024</v>
      </c>
      <c r="C74">
        <v>7</v>
      </c>
      <c r="D74" t="s">
        <v>154</v>
      </c>
      <c r="E74" t="s">
        <v>155</v>
      </c>
      <c r="F74" t="s">
        <v>227</v>
      </c>
      <c r="G74" t="s">
        <v>228</v>
      </c>
      <c r="H74" t="s">
        <v>229</v>
      </c>
      <c r="J74" t="s">
        <v>259</v>
      </c>
      <c r="K74" t="s">
        <v>254</v>
      </c>
      <c r="L74" t="s">
        <v>255</v>
      </c>
      <c r="M74" t="s">
        <v>266</v>
      </c>
      <c r="N74" t="s">
        <v>263</v>
      </c>
      <c r="P74" s="17">
        <v>45503</v>
      </c>
      <c r="Q74" t="s">
        <v>391</v>
      </c>
      <c r="R74">
        <v>1</v>
      </c>
      <c r="S74" s="17">
        <v>45503</v>
      </c>
      <c r="T74" s="17"/>
      <c r="U74" t="s">
        <v>381</v>
      </c>
      <c r="X74" t="s">
        <v>382</v>
      </c>
      <c r="Y74" t="s">
        <v>383</v>
      </c>
      <c r="AA74" t="s">
        <v>392</v>
      </c>
      <c r="AB74">
        <v>1</v>
      </c>
      <c r="AC74">
        <v>45383</v>
      </c>
      <c r="AD74" t="s">
        <v>393</v>
      </c>
      <c r="AE74">
        <v>49000</v>
      </c>
      <c r="AF74" t="s">
        <v>437</v>
      </c>
      <c r="AG74">
        <v>0.1</v>
      </c>
      <c r="AH74">
        <v>4900</v>
      </c>
      <c r="AK74" t="s">
        <v>437</v>
      </c>
      <c r="AL74">
        <v>120001</v>
      </c>
      <c r="AM74" t="s">
        <v>452</v>
      </c>
      <c r="AN74" t="s">
        <v>453</v>
      </c>
      <c r="AT74" s="19">
        <f t="shared" si="12"/>
        <v>49000</v>
      </c>
      <c r="AU74" s="19">
        <v>0</v>
      </c>
      <c r="AV74" s="19">
        <v>0</v>
      </c>
      <c r="AW74" s="19">
        <v>0</v>
      </c>
      <c r="AX74" s="19">
        <v>0</v>
      </c>
      <c r="AY74" s="19">
        <v>49000</v>
      </c>
      <c r="AZ74" s="19">
        <f t="shared" si="13"/>
        <v>0</v>
      </c>
      <c r="BA74" t="s">
        <v>473</v>
      </c>
      <c r="BB74" s="19">
        <v>30000</v>
      </c>
      <c r="BC74" s="19">
        <v>30000</v>
      </c>
      <c r="BD74" t="s">
        <v>483</v>
      </c>
      <c r="BI74" t="s">
        <v>485</v>
      </c>
      <c r="BJ74" s="19">
        <f t="shared" si="14"/>
        <v>0</v>
      </c>
      <c r="BK74" s="19">
        <v>0</v>
      </c>
      <c r="BL74" s="19">
        <f t="shared" si="15"/>
        <v>0</v>
      </c>
      <c r="BW74" t="s">
        <v>437</v>
      </c>
      <c r="BX74">
        <v>120001</v>
      </c>
      <c r="BY74" t="s">
        <v>452</v>
      </c>
      <c r="BZ74" s="21">
        <v>0.1</v>
      </c>
      <c r="CA74" s="21">
        <v>0.2</v>
      </c>
      <c r="CB74" s="21">
        <v>0.2</v>
      </c>
      <c r="CC74" s="20">
        <f t="shared" si="16"/>
        <v>0</v>
      </c>
      <c r="CD74" s="19">
        <f t="shared" si="17"/>
        <v>0</v>
      </c>
      <c r="CE74" s="21">
        <f t="shared" si="18"/>
        <v>0</v>
      </c>
      <c r="CF74" s="19">
        <f t="shared" si="19"/>
        <v>0</v>
      </c>
      <c r="CG74" s="20">
        <f t="shared" si="20"/>
        <v>0</v>
      </c>
      <c r="CH74" s="22">
        <v>0.1</v>
      </c>
      <c r="CI74" s="19">
        <f t="shared" si="21"/>
        <v>0</v>
      </c>
      <c r="CJ74" s="19">
        <f t="shared" si="22"/>
        <v>0</v>
      </c>
      <c r="CK74" s="19">
        <f t="shared" si="23"/>
        <v>0</v>
      </c>
      <c r="CL74" t="s">
        <v>437</v>
      </c>
      <c r="DA74" s="19">
        <v>0</v>
      </c>
      <c r="DB74" s="19">
        <v>0</v>
      </c>
      <c r="DC74" s="19">
        <v>0.09</v>
      </c>
      <c r="DD74" s="19">
        <v>4410</v>
      </c>
      <c r="DE74" s="19">
        <v>0.09</v>
      </c>
      <c r="DF74" s="19">
        <v>4410</v>
      </c>
      <c r="DG74" s="19">
        <v>0</v>
      </c>
      <c r="DH74" s="19">
        <v>0</v>
      </c>
      <c r="DI74" s="19">
        <v>0</v>
      </c>
      <c r="DJ74" s="19">
        <v>57820</v>
      </c>
      <c r="DK74" t="s">
        <v>438</v>
      </c>
    </row>
    <row r="75" spans="1:115" x14ac:dyDescent="0.35">
      <c r="A75" t="s">
        <v>151</v>
      </c>
      <c r="B75">
        <v>2024</v>
      </c>
      <c r="C75">
        <v>7</v>
      </c>
      <c r="D75" t="s">
        <v>154</v>
      </c>
      <c r="E75" t="s">
        <v>155</v>
      </c>
      <c r="F75" t="s">
        <v>227</v>
      </c>
      <c r="G75" t="s">
        <v>228</v>
      </c>
      <c r="H75" t="s">
        <v>229</v>
      </c>
      <c r="J75" t="s">
        <v>259</v>
      </c>
      <c r="K75" t="s">
        <v>254</v>
      </c>
      <c r="L75" t="s">
        <v>255</v>
      </c>
      <c r="M75" t="s">
        <v>266</v>
      </c>
      <c r="N75" t="s">
        <v>263</v>
      </c>
      <c r="P75" s="17">
        <v>45503</v>
      </c>
      <c r="Q75" t="s">
        <v>394</v>
      </c>
      <c r="R75">
        <v>1</v>
      </c>
      <c r="S75" s="17">
        <v>45503</v>
      </c>
      <c r="T75" s="17"/>
      <c r="U75" t="s">
        <v>381</v>
      </c>
      <c r="X75" t="s">
        <v>382</v>
      </c>
      <c r="Y75" t="s">
        <v>383</v>
      </c>
      <c r="AA75" t="s">
        <v>395</v>
      </c>
      <c r="AB75">
        <v>1</v>
      </c>
      <c r="AC75">
        <v>45383</v>
      </c>
      <c r="AD75" t="s">
        <v>393</v>
      </c>
      <c r="AE75">
        <v>75000</v>
      </c>
      <c r="AF75" t="s">
        <v>437</v>
      </c>
      <c r="AG75">
        <v>0.1</v>
      </c>
      <c r="AH75">
        <v>8600</v>
      </c>
      <c r="AK75" t="s">
        <v>437</v>
      </c>
      <c r="AL75">
        <v>120001</v>
      </c>
      <c r="AM75" t="s">
        <v>452</v>
      </c>
      <c r="AN75" t="s">
        <v>453</v>
      </c>
      <c r="AT75" s="19">
        <f t="shared" si="12"/>
        <v>75000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f t="shared" si="13"/>
        <v>75000</v>
      </c>
      <c r="BB75" s="19">
        <v>30000</v>
      </c>
      <c r="BC75" s="19">
        <v>30000</v>
      </c>
      <c r="BD75" t="s">
        <v>483</v>
      </c>
      <c r="BI75" t="s">
        <v>485</v>
      </c>
      <c r="BJ75" s="19">
        <f t="shared" si="14"/>
        <v>75000</v>
      </c>
      <c r="BK75" s="19">
        <v>0</v>
      </c>
      <c r="BL75" s="19">
        <f t="shared" si="15"/>
        <v>75000</v>
      </c>
      <c r="BW75" t="s">
        <v>437</v>
      </c>
      <c r="BX75">
        <v>120001</v>
      </c>
      <c r="BY75" t="s">
        <v>452</v>
      </c>
      <c r="BZ75" s="21">
        <v>0.1</v>
      </c>
      <c r="CA75" s="21">
        <v>0.2</v>
      </c>
      <c r="CB75" s="21">
        <v>0.2</v>
      </c>
      <c r="CC75" s="20">
        <f t="shared" si="16"/>
        <v>75000</v>
      </c>
      <c r="CD75" s="19">
        <f t="shared" si="17"/>
        <v>0</v>
      </c>
      <c r="CE75" s="21">
        <f t="shared" si="18"/>
        <v>0</v>
      </c>
      <c r="CF75" s="19">
        <f t="shared" si="19"/>
        <v>0</v>
      </c>
      <c r="CG75" s="20">
        <f t="shared" si="20"/>
        <v>75000</v>
      </c>
      <c r="CH75" s="22">
        <v>0.1</v>
      </c>
      <c r="CI75" s="19">
        <f t="shared" si="21"/>
        <v>7500</v>
      </c>
      <c r="CJ75" s="19">
        <f t="shared" si="22"/>
        <v>7500</v>
      </c>
      <c r="CK75" s="19">
        <f t="shared" si="23"/>
        <v>7500</v>
      </c>
      <c r="CL75" t="s">
        <v>437</v>
      </c>
      <c r="DA75" s="19">
        <v>0</v>
      </c>
      <c r="DB75" s="19">
        <v>0</v>
      </c>
      <c r="DC75" s="19">
        <v>0.09</v>
      </c>
      <c r="DD75" s="19">
        <v>6750</v>
      </c>
      <c r="DE75" s="19">
        <v>0.09</v>
      </c>
      <c r="DF75" s="19">
        <v>6750</v>
      </c>
      <c r="DG75" s="19">
        <v>0</v>
      </c>
      <c r="DH75" s="19">
        <v>0</v>
      </c>
      <c r="DI75" s="19">
        <v>0</v>
      </c>
      <c r="DJ75" s="19">
        <v>88500</v>
      </c>
      <c r="DK75" t="s">
        <v>438</v>
      </c>
    </row>
    <row r="76" spans="1:115" x14ac:dyDescent="0.35">
      <c r="A76" t="s">
        <v>151</v>
      </c>
      <c r="B76">
        <v>2024</v>
      </c>
      <c r="C76">
        <v>7</v>
      </c>
      <c r="D76" t="s">
        <v>154</v>
      </c>
      <c r="E76" t="s">
        <v>155</v>
      </c>
      <c r="F76" t="s">
        <v>227</v>
      </c>
      <c r="G76" t="s">
        <v>228</v>
      </c>
      <c r="H76" t="s">
        <v>229</v>
      </c>
      <c r="J76" t="s">
        <v>259</v>
      </c>
      <c r="K76" t="s">
        <v>254</v>
      </c>
      <c r="L76" t="s">
        <v>255</v>
      </c>
      <c r="M76" t="s">
        <v>266</v>
      </c>
      <c r="N76" t="s">
        <v>263</v>
      </c>
      <c r="P76" s="17">
        <v>45503</v>
      </c>
      <c r="Q76" t="s">
        <v>396</v>
      </c>
      <c r="R76">
        <v>1</v>
      </c>
      <c r="S76" s="17">
        <v>45503</v>
      </c>
      <c r="T76" s="17"/>
      <c r="U76" t="s">
        <v>381</v>
      </c>
      <c r="X76" t="s">
        <v>382</v>
      </c>
      <c r="Y76" t="s">
        <v>383</v>
      </c>
      <c r="AA76" t="s">
        <v>392</v>
      </c>
      <c r="AB76">
        <v>1</v>
      </c>
      <c r="AC76">
        <v>45383</v>
      </c>
      <c r="AD76" t="s">
        <v>393</v>
      </c>
      <c r="AE76">
        <v>34000</v>
      </c>
      <c r="AF76" t="s">
        <v>437</v>
      </c>
      <c r="AG76">
        <v>0.1</v>
      </c>
      <c r="AH76">
        <v>8600</v>
      </c>
      <c r="AK76" t="s">
        <v>437</v>
      </c>
      <c r="AL76">
        <v>120001</v>
      </c>
      <c r="AM76" t="s">
        <v>452</v>
      </c>
      <c r="AN76" t="s">
        <v>453</v>
      </c>
      <c r="AT76" s="19">
        <f t="shared" si="12"/>
        <v>34000</v>
      </c>
      <c r="AU76" s="19">
        <v>0</v>
      </c>
      <c r="AV76" s="19">
        <v>0</v>
      </c>
      <c r="AW76" s="19">
        <v>0</v>
      </c>
      <c r="AX76" s="19">
        <v>0</v>
      </c>
      <c r="AY76" s="19">
        <v>21000</v>
      </c>
      <c r="AZ76" s="19">
        <f t="shared" si="13"/>
        <v>13000</v>
      </c>
      <c r="BA76" t="s">
        <v>473</v>
      </c>
      <c r="BB76" s="19">
        <v>30000</v>
      </c>
      <c r="BC76" s="19">
        <v>30000</v>
      </c>
      <c r="BD76" t="s">
        <v>483</v>
      </c>
      <c r="BI76" t="s">
        <v>485</v>
      </c>
      <c r="BJ76" s="19">
        <f t="shared" si="14"/>
        <v>13000</v>
      </c>
      <c r="BK76" s="19">
        <v>0</v>
      </c>
      <c r="BL76" s="19">
        <f t="shared" si="15"/>
        <v>13000</v>
      </c>
      <c r="BW76" t="s">
        <v>437</v>
      </c>
      <c r="BX76">
        <v>120001</v>
      </c>
      <c r="BY76" t="s">
        <v>452</v>
      </c>
      <c r="BZ76" s="21">
        <v>0.1</v>
      </c>
      <c r="CA76" s="21">
        <v>0.2</v>
      </c>
      <c r="CB76" s="21">
        <v>0.2</v>
      </c>
      <c r="CC76" s="20">
        <f t="shared" si="16"/>
        <v>13000</v>
      </c>
      <c r="CD76" s="19">
        <f t="shared" si="17"/>
        <v>0</v>
      </c>
      <c r="CE76" s="21">
        <f t="shared" si="18"/>
        <v>0</v>
      </c>
      <c r="CF76" s="19">
        <f t="shared" si="19"/>
        <v>0</v>
      </c>
      <c r="CG76" s="20">
        <f t="shared" si="20"/>
        <v>13000</v>
      </c>
      <c r="CH76" s="22">
        <v>0.1</v>
      </c>
      <c r="CI76" s="19">
        <f t="shared" si="21"/>
        <v>1300</v>
      </c>
      <c r="CJ76" s="19">
        <f t="shared" si="22"/>
        <v>1300</v>
      </c>
      <c r="CK76" s="19">
        <f t="shared" si="23"/>
        <v>1300</v>
      </c>
      <c r="CL76" t="s">
        <v>437</v>
      </c>
      <c r="DA76" s="19">
        <v>0</v>
      </c>
      <c r="DB76" s="19">
        <v>0</v>
      </c>
      <c r="DC76" s="19">
        <v>0.09</v>
      </c>
      <c r="DD76" s="19">
        <v>3060</v>
      </c>
      <c r="DE76" s="19">
        <v>0.09</v>
      </c>
      <c r="DF76" s="19">
        <v>3060</v>
      </c>
      <c r="DG76" s="19">
        <v>0</v>
      </c>
      <c r="DH76" s="19">
        <v>0</v>
      </c>
      <c r="DI76" s="19">
        <v>0</v>
      </c>
      <c r="DJ76" s="19">
        <v>40120</v>
      </c>
      <c r="DK76" t="s">
        <v>438</v>
      </c>
    </row>
    <row r="77" spans="1:115" x14ac:dyDescent="0.35">
      <c r="A77" t="s">
        <v>151</v>
      </c>
      <c r="B77">
        <v>2024</v>
      </c>
      <c r="C77">
        <v>7</v>
      </c>
      <c r="D77" t="s">
        <v>154</v>
      </c>
      <c r="E77" t="s">
        <v>155</v>
      </c>
      <c r="F77" t="s">
        <v>230</v>
      </c>
      <c r="G77" t="s">
        <v>231</v>
      </c>
      <c r="H77" t="s">
        <v>232</v>
      </c>
      <c r="J77" t="s">
        <v>259</v>
      </c>
      <c r="K77" t="s">
        <v>254</v>
      </c>
      <c r="L77" t="s">
        <v>255</v>
      </c>
      <c r="M77" t="s">
        <v>266</v>
      </c>
      <c r="N77" t="s">
        <v>263</v>
      </c>
      <c r="P77" s="17">
        <v>45503</v>
      </c>
      <c r="Q77" t="s">
        <v>397</v>
      </c>
      <c r="R77">
        <v>1</v>
      </c>
      <c r="S77" s="17">
        <v>45503</v>
      </c>
      <c r="T77" s="17"/>
      <c r="U77" t="s">
        <v>381</v>
      </c>
      <c r="X77" t="s">
        <v>382</v>
      </c>
      <c r="Y77" t="s">
        <v>383</v>
      </c>
      <c r="AA77" t="s">
        <v>398</v>
      </c>
      <c r="AB77">
        <v>1</v>
      </c>
      <c r="AC77">
        <v>45383</v>
      </c>
      <c r="AD77" t="s">
        <v>393</v>
      </c>
      <c r="AE77">
        <v>86000</v>
      </c>
      <c r="AF77" t="s">
        <v>437</v>
      </c>
      <c r="AG77">
        <v>0.1</v>
      </c>
      <c r="AH77">
        <v>8600</v>
      </c>
      <c r="AK77" t="s">
        <v>437</v>
      </c>
      <c r="AL77">
        <v>120001</v>
      </c>
      <c r="AM77" t="s">
        <v>452</v>
      </c>
      <c r="AN77" t="s">
        <v>453</v>
      </c>
      <c r="AT77" s="19">
        <f t="shared" si="12"/>
        <v>86000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f t="shared" si="13"/>
        <v>86000</v>
      </c>
      <c r="BB77" s="19">
        <v>30000</v>
      </c>
      <c r="BC77" s="19">
        <v>30000</v>
      </c>
      <c r="BD77" t="s">
        <v>483</v>
      </c>
      <c r="BI77" t="s">
        <v>485</v>
      </c>
      <c r="BJ77" s="19">
        <f t="shared" si="14"/>
        <v>86000</v>
      </c>
      <c r="BK77" s="19">
        <v>0</v>
      </c>
      <c r="BL77" s="19">
        <f t="shared" si="15"/>
        <v>86000</v>
      </c>
      <c r="BW77" t="s">
        <v>437</v>
      </c>
      <c r="BX77">
        <v>120001</v>
      </c>
      <c r="BY77" t="s">
        <v>452</v>
      </c>
      <c r="BZ77" s="21">
        <v>0.1</v>
      </c>
      <c r="CA77" s="21">
        <v>0.2</v>
      </c>
      <c r="CB77" s="21">
        <v>0.2</v>
      </c>
      <c r="CC77" s="20">
        <f t="shared" si="16"/>
        <v>86000</v>
      </c>
      <c r="CD77" s="19">
        <f t="shared" si="17"/>
        <v>0</v>
      </c>
      <c r="CE77" s="21">
        <f t="shared" si="18"/>
        <v>0</v>
      </c>
      <c r="CF77" s="19">
        <f t="shared" si="19"/>
        <v>0</v>
      </c>
      <c r="CG77" s="20">
        <f t="shared" si="20"/>
        <v>86000</v>
      </c>
      <c r="CH77" s="22">
        <v>0.1</v>
      </c>
      <c r="CI77" s="19">
        <f t="shared" si="21"/>
        <v>8600</v>
      </c>
      <c r="CJ77" s="19">
        <f t="shared" si="22"/>
        <v>8600</v>
      </c>
      <c r="CK77" s="19">
        <f t="shared" si="23"/>
        <v>8600</v>
      </c>
      <c r="CL77" t="s">
        <v>437</v>
      </c>
      <c r="DA77" s="19">
        <v>0</v>
      </c>
      <c r="DB77" s="19">
        <v>0</v>
      </c>
      <c r="DC77" s="19">
        <v>0.09</v>
      </c>
      <c r="DD77" s="19">
        <v>7740</v>
      </c>
      <c r="DE77" s="19">
        <v>0.09</v>
      </c>
      <c r="DF77" s="19">
        <v>7740</v>
      </c>
      <c r="DG77" s="19">
        <v>0</v>
      </c>
      <c r="DH77" s="19">
        <v>0</v>
      </c>
      <c r="DI77" s="19">
        <v>0</v>
      </c>
      <c r="DJ77" s="19">
        <v>101480</v>
      </c>
      <c r="DK77" t="s">
        <v>438</v>
      </c>
    </row>
    <row r="78" spans="1:115" x14ac:dyDescent="0.35">
      <c r="A78" t="s">
        <v>151</v>
      </c>
      <c r="B78">
        <v>2024</v>
      </c>
      <c r="C78">
        <v>7</v>
      </c>
      <c r="D78" t="s">
        <v>154</v>
      </c>
      <c r="E78" t="s">
        <v>155</v>
      </c>
      <c r="F78" t="s">
        <v>230</v>
      </c>
      <c r="G78" t="s">
        <v>231</v>
      </c>
      <c r="H78" t="s">
        <v>232</v>
      </c>
      <c r="J78" t="s">
        <v>259</v>
      </c>
      <c r="K78" t="s">
        <v>254</v>
      </c>
      <c r="L78" t="s">
        <v>255</v>
      </c>
      <c r="M78" t="s">
        <v>266</v>
      </c>
      <c r="N78" t="s">
        <v>263</v>
      </c>
      <c r="P78" s="17">
        <v>45503</v>
      </c>
      <c r="Q78" t="s">
        <v>399</v>
      </c>
      <c r="R78">
        <v>1</v>
      </c>
      <c r="S78" s="17">
        <v>45503</v>
      </c>
      <c r="T78" s="17"/>
      <c r="U78" t="s">
        <v>381</v>
      </c>
      <c r="X78" t="s">
        <v>382</v>
      </c>
      <c r="Y78" t="s">
        <v>383</v>
      </c>
      <c r="AA78" t="s">
        <v>400</v>
      </c>
      <c r="AB78">
        <v>1</v>
      </c>
      <c r="AC78">
        <v>45383</v>
      </c>
      <c r="AD78" t="s">
        <v>393</v>
      </c>
      <c r="AE78">
        <v>100000</v>
      </c>
      <c r="AF78" t="s">
        <v>437</v>
      </c>
      <c r="AG78">
        <v>0.1</v>
      </c>
      <c r="AH78">
        <v>8600</v>
      </c>
      <c r="AK78" t="s">
        <v>437</v>
      </c>
      <c r="AL78">
        <v>120001</v>
      </c>
      <c r="AM78" t="s">
        <v>452</v>
      </c>
      <c r="AN78" t="s">
        <v>453</v>
      </c>
      <c r="AT78" s="19">
        <f t="shared" si="12"/>
        <v>100000</v>
      </c>
      <c r="AU78" s="19">
        <v>0</v>
      </c>
      <c r="AV78" s="19">
        <v>0</v>
      </c>
      <c r="AW78" s="19">
        <v>0</v>
      </c>
      <c r="AX78" s="19">
        <v>100000</v>
      </c>
      <c r="AY78" s="19">
        <v>0</v>
      </c>
      <c r="AZ78" s="19">
        <f t="shared" si="13"/>
        <v>0</v>
      </c>
      <c r="BA78" t="s">
        <v>474</v>
      </c>
      <c r="BB78" s="19">
        <v>30000</v>
      </c>
      <c r="BC78" s="19">
        <v>30000</v>
      </c>
      <c r="BD78" t="s">
        <v>483</v>
      </c>
      <c r="BI78" t="s">
        <v>485</v>
      </c>
      <c r="BJ78" s="19">
        <f t="shared" si="14"/>
        <v>0</v>
      </c>
      <c r="BK78" s="19">
        <v>0</v>
      </c>
      <c r="BL78" s="19">
        <f t="shared" si="15"/>
        <v>0</v>
      </c>
      <c r="BW78" t="s">
        <v>437</v>
      </c>
      <c r="BX78">
        <v>120001</v>
      </c>
      <c r="BY78" t="s">
        <v>452</v>
      </c>
      <c r="BZ78" s="21">
        <v>0.1</v>
      </c>
      <c r="CA78" s="21">
        <v>0.2</v>
      </c>
      <c r="CB78" s="21">
        <v>0.2</v>
      </c>
      <c r="CC78" s="20">
        <f t="shared" si="16"/>
        <v>0</v>
      </c>
      <c r="CD78" s="19">
        <f t="shared" si="17"/>
        <v>0</v>
      </c>
      <c r="CE78" s="21">
        <f t="shared" si="18"/>
        <v>0</v>
      </c>
      <c r="CF78" s="19">
        <f t="shared" si="19"/>
        <v>0</v>
      </c>
      <c r="CG78" s="20">
        <f t="shared" si="20"/>
        <v>0</v>
      </c>
      <c r="CH78" s="22">
        <v>0.1</v>
      </c>
      <c r="CI78" s="19">
        <f t="shared" si="21"/>
        <v>0</v>
      </c>
      <c r="CJ78" s="19">
        <f t="shared" si="22"/>
        <v>0</v>
      </c>
      <c r="CK78" s="19">
        <f t="shared" si="23"/>
        <v>0</v>
      </c>
      <c r="CL78" t="s">
        <v>437</v>
      </c>
      <c r="DA78" s="19">
        <v>0</v>
      </c>
      <c r="DB78" s="19">
        <v>0</v>
      </c>
      <c r="DC78" s="19">
        <v>0.09</v>
      </c>
      <c r="DD78" s="19">
        <v>9000</v>
      </c>
      <c r="DE78" s="19">
        <v>0.09</v>
      </c>
      <c r="DF78" s="19">
        <v>9000</v>
      </c>
      <c r="DG78" s="19">
        <v>0</v>
      </c>
      <c r="DH78" s="19">
        <v>0</v>
      </c>
      <c r="DI78" s="19">
        <v>0</v>
      </c>
      <c r="DJ78" s="19">
        <v>118000</v>
      </c>
      <c r="DK78" t="s">
        <v>438</v>
      </c>
    </row>
    <row r="79" spans="1:115" x14ac:dyDescent="0.35">
      <c r="A79" t="s">
        <v>151</v>
      </c>
      <c r="B79">
        <v>2024</v>
      </c>
      <c r="C79">
        <v>7</v>
      </c>
      <c r="D79" t="s">
        <v>154</v>
      </c>
      <c r="E79" t="s">
        <v>155</v>
      </c>
      <c r="F79" t="s">
        <v>230</v>
      </c>
      <c r="G79" t="s">
        <v>231</v>
      </c>
      <c r="H79" t="s">
        <v>232</v>
      </c>
      <c r="J79" t="s">
        <v>259</v>
      </c>
      <c r="K79" t="s">
        <v>254</v>
      </c>
      <c r="L79" t="s">
        <v>255</v>
      </c>
      <c r="M79" t="s">
        <v>266</v>
      </c>
      <c r="N79" t="s">
        <v>263</v>
      </c>
      <c r="P79" s="17">
        <v>45503</v>
      </c>
      <c r="Q79" t="s">
        <v>401</v>
      </c>
      <c r="R79">
        <v>1</v>
      </c>
      <c r="S79" s="17">
        <v>45503</v>
      </c>
      <c r="T79" s="17"/>
      <c r="U79" t="s">
        <v>381</v>
      </c>
      <c r="X79" t="s">
        <v>382</v>
      </c>
      <c r="Y79" t="s">
        <v>383</v>
      </c>
      <c r="AA79" t="s">
        <v>402</v>
      </c>
      <c r="AB79">
        <v>1</v>
      </c>
      <c r="AC79">
        <v>45383</v>
      </c>
      <c r="AD79" t="s">
        <v>393</v>
      </c>
      <c r="AE79">
        <v>50000</v>
      </c>
      <c r="AF79" t="s">
        <v>437</v>
      </c>
      <c r="AG79">
        <v>0.1</v>
      </c>
      <c r="AH79">
        <v>8600</v>
      </c>
      <c r="AK79" t="s">
        <v>437</v>
      </c>
      <c r="AL79">
        <v>120001</v>
      </c>
      <c r="AM79" t="s">
        <v>452</v>
      </c>
      <c r="AN79" t="s">
        <v>453</v>
      </c>
      <c r="AT79" s="19">
        <f t="shared" si="12"/>
        <v>50000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f t="shared" si="13"/>
        <v>50000</v>
      </c>
      <c r="BB79" s="19">
        <v>30000</v>
      </c>
      <c r="BC79" s="19">
        <v>30000</v>
      </c>
      <c r="BD79" t="s">
        <v>483</v>
      </c>
      <c r="BI79" t="s">
        <v>485</v>
      </c>
      <c r="BJ79" s="19">
        <f t="shared" si="14"/>
        <v>50000</v>
      </c>
      <c r="BK79" s="19">
        <v>0</v>
      </c>
      <c r="BL79" s="19">
        <f t="shared" si="15"/>
        <v>50000</v>
      </c>
      <c r="BW79" t="s">
        <v>437</v>
      </c>
      <c r="BX79">
        <v>120001</v>
      </c>
      <c r="BY79" t="s">
        <v>452</v>
      </c>
      <c r="BZ79" s="21">
        <v>0.1</v>
      </c>
      <c r="CA79" s="21">
        <v>0.2</v>
      </c>
      <c r="CB79" s="21">
        <v>0.2</v>
      </c>
      <c r="CC79" s="20">
        <f t="shared" si="16"/>
        <v>50000</v>
      </c>
      <c r="CD79" s="19">
        <f t="shared" si="17"/>
        <v>0</v>
      </c>
      <c r="CE79" s="21">
        <f t="shared" si="18"/>
        <v>0</v>
      </c>
      <c r="CF79" s="19">
        <f t="shared" si="19"/>
        <v>0</v>
      </c>
      <c r="CG79" s="20">
        <f t="shared" si="20"/>
        <v>50000</v>
      </c>
      <c r="CH79" s="22">
        <v>0.1</v>
      </c>
      <c r="CI79" s="19">
        <f t="shared" si="21"/>
        <v>5000</v>
      </c>
      <c r="CJ79" s="19">
        <f t="shared" si="22"/>
        <v>5000</v>
      </c>
      <c r="CK79" s="19">
        <f t="shared" si="23"/>
        <v>5000</v>
      </c>
      <c r="CL79" t="s">
        <v>437</v>
      </c>
      <c r="DA79" s="19">
        <v>0</v>
      </c>
      <c r="DB79" s="19">
        <v>0</v>
      </c>
      <c r="DC79" s="19">
        <v>0.09</v>
      </c>
      <c r="DD79" s="19">
        <v>4500</v>
      </c>
      <c r="DE79" s="19">
        <v>0.09</v>
      </c>
      <c r="DF79" s="19">
        <v>4500</v>
      </c>
      <c r="DG79" s="19">
        <v>0</v>
      </c>
      <c r="DH79" s="19">
        <v>0</v>
      </c>
      <c r="DI79" s="19">
        <v>0</v>
      </c>
      <c r="DJ79" s="19">
        <v>59000</v>
      </c>
      <c r="DK79" t="s">
        <v>438</v>
      </c>
    </row>
    <row r="80" spans="1:115" x14ac:dyDescent="0.35">
      <c r="A80" t="s">
        <v>151</v>
      </c>
      <c r="B80">
        <v>2024</v>
      </c>
      <c r="C80">
        <v>7</v>
      </c>
      <c r="D80" t="s">
        <v>156</v>
      </c>
      <c r="E80" t="s">
        <v>157</v>
      </c>
      <c r="F80" t="s">
        <v>233</v>
      </c>
      <c r="G80" t="s">
        <v>234</v>
      </c>
      <c r="H80" t="s">
        <v>235</v>
      </c>
      <c r="J80" t="s">
        <v>256</v>
      </c>
      <c r="K80" t="s">
        <v>254</v>
      </c>
      <c r="L80" t="s">
        <v>255</v>
      </c>
      <c r="M80" t="s">
        <v>268</v>
      </c>
      <c r="N80" t="s">
        <v>263</v>
      </c>
      <c r="P80" s="17">
        <v>45503</v>
      </c>
      <c r="Q80" t="s">
        <v>403</v>
      </c>
      <c r="R80">
        <v>1</v>
      </c>
      <c r="S80" s="17">
        <v>45503</v>
      </c>
      <c r="T80" s="17"/>
      <c r="U80" t="s">
        <v>404</v>
      </c>
      <c r="AE80">
        <v>100000</v>
      </c>
      <c r="AF80" t="s">
        <v>431</v>
      </c>
      <c r="AG80">
        <v>0.1</v>
      </c>
      <c r="AH80">
        <v>10000</v>
      </c>
      <c r="AK80" t="s">
        <v>431</v>
      </c>
      <c r="AL80">
        <v>118001</v>
      </c>
      <c r="AM80" t="s">
        <v>449</v>
      </c>
      <c r="AN80" t="s">
        <v>453</v>
      </c>
      <c r="AT80" s="19">
        <f t="shared" si="12"/>
        <v>100000</v>
      </c>
      <c r="AU80" s="19">
        <v>100000</v>
      </c>
      <c r="AV80" s="19">
        <v>0</v>
      </c>
      <c r="AW80" s="19">
        <v>0</v>
      </c>
      <c r="AX80" s="19">
        <v>0</v>
      </c>
      <c r="AY80" s="19">
        <v>0</v>
      </c>
      <c r="AZ80" s="19">
        <f t="shared" si="13"/>
        <v>0</v>
      </c>
      <c r="BA80" t="s">
        <v>475</v>
      </c>
      <c r="BB80" s="19">
        <v>240000</v>
      </c>
      <c r="BC80" s="19">
        <v>240000</v>
      </c>
      <c r="BD80" t="s">
        <v>483</v>
      </c>
      <c r="BI80" t="s">
        <v>485</v>
      </c>
      <c r="BJ80" s="19">
        <f t="shared" si="14"/>
        <v>0</v>
      </c>
      <c r="BK80" s="19">
        <v>0</v>
      </c>
      <c r="BL80" s="19">
        <f t="shared" si="15"/>
        <v>0</v>
      </c>
      <c r="BW80" t="s">
        <v>431</v>
      </c>
      <c r="BX80">
        <v>118001</v>
      </c>
      <c r="BY80" t="s">
        <v>449</v>
      </c>
      <c r="BZ80" s="21">
        <v>0.1</v>
      </c>
      <c r="CA80" s="21">
        <v>0.2</v>
      </c>
      <c r="CB80" s="21">
        <v>0.2</v>
      </c>
      <c r="CC80" s="20">
        <f t="shared" si="16"/>
        <v>0</v>
      </c>
      <c r="CD80" s="19">
        <f t="shared" si="17"/>
        <v>0</v>
      </c>
      <c r="CE80" s="21">
        <f t="shared" si="18"/>
        <v>0</v>
      </c>
      <c r="CF80" s="19">
        <f t="shared" si="19"/>
        <v>0</v>
      </c>
      <c r="CG80" s="20">
        <f t="shared" si="20"/>
        <v>0</v>
      </c>
      <c r="CH80" s="22">
        <v>0.1</v>
      </c>
      <c r="CI80" s="19">
        <f t="shared" si="21"/>
        <v>0</v>
      </c>
      <c r="CJ80" s="19">
        <f t="shared" si="22"/>
        <v>0</v>
      </c>
      <c r="CK80" s="19">
        <f t="shared" si="23"/>
        <v>0</v>
      </c>
      <c r="CL80" t="s">
        <v>431</v>
      </c>
      <c r="DK80" t="s">
        <v>432</v>
      </c>
    </row>
    <row r="81" spans="1:115" x14ac:dyDescent="0.35">
      <c r="A81" t="s">
        <v>151</v>
      </c>
      <c r="B81">
        <v>2024</v>
      </c>
      <c r="C81">
        <v>7</v>
      </c>
      <c r="D81" t="s">
        <v>156</v>
      </c>
      <c r="E81" t="s">
        <v>157</v>
      </c>
      <c r="F81" t="s">
        <v>233</v>
      </c>
      <c r="G81" t="s">
        <v>234</v>
      </c>
      <c r="H81" t="s">
        <v>235</v>
      </c>
      <c r="J81" t="s">
        <v>256</v>
      </c>
      <c r="K81" t="s">
        <v>254</v>
      </c>
      <c r="L81" t="s">
        <v>255</v>
      </c>
      <c r="M81" t="s">
        <v>268</v>
      </c>
      <c r="N81" t="s">
        <v>265</v>
      </c>
      <c r="P81" s="17">
        <v>45503</v>
      </c>
      <c r="Q81" t="s">
        <v>405</v>
      </c>
      <c r="R81">
        <v>1</v>
      </c>
      <c r="S81" s="17">
        <v>45503</v>
      </c>
      <c r="T81" s="17"/>
      <c r="U81" t="s">
        <v>406</v>
      </c>
      <c r="AE81">
        <v>100000</v>
      </c>
      <c r="AF81" t="s">
        <v>431</v>
      </c>
      <c r="AG81">
        <v>0.1</v>
      </c>
      <c r="AH81">
        <v>10000</v>
      </c>
      <c r="AI81" t="s">
        <v>446</v>
      </c>
      <c r="AJ81" s="17">
        <v>45412</v>
      </c>
      <c r="AK81" t="s">
        <v>431</v>
      </c>
      <c r="AL81">
        <v>118001</v>
      </c>
      <c r="AM81" t="s">
        <v>449</v>
      </c>
      <c r="AN81" t="s">
        <v>453</v>
      </c>
      <c r="AT81" s="19">
        <f t="shared" si="12"/>
        <v>100000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f t="shared" si="13"/>
        <v>100000</v>
      </c>
      <c r="BA81" t="s">
        <v>446</v>
      </c>
      <c r="BB81" s="19">
        <v>240000</v>
      </c>
      <c r="BC81" s="19">
        <v>240000</v>
      </c>
      <c r="BD81" t="s">
        <v>483</v>
      </c>
      <c r="BI81" t="s">
        <v>485</v>
      </c>
      <c r="BJ81" s="19">
        <f t="shared" si="14"/>
        <v>0</v>
      </c>
      <c r="BK81" s="19">
        <v>0</v>
      </c>
      <c r="BL81" s="19">
        <f t="shared" si="15"/>
        <v>0</v>
      </c>
      <c r="BW81" t="s">
        <v>431</v>
      </c>
      <c r="BX81">
        <v>118001</v>
      </c>
      <c r="BY81" t="s">
        <v>449</v>
      </c>
      <c r="BZ81" s="21">
        <v>0.1</v>
      </c>
      <c r="CA81" s="21">
        <v>0.2</v>
      </c>
      <c r="CB81" s="21">
        <v>0.2</v>
      </c>
      <c r="CC81" s="20">
        <f t="shared" si="16"/>
        <v>0</v>
      </c>
      <c r="CD81" s="19">
        <f t="shared" si="17"/>
        <v>0</v>
      </c>
      <c r="CE81" s="21">
        <f t="shared" si="18"/>
        <v>0</v>
      </c>
      <c r="CF81" s="19">
        <f t="shared" si="19"/>
        <v>0</v>
      </c>
      <c r="CG81" s="20">
        <f t="shared" si="20"/>
        <v>0</v>
      </c>
      <c r="CH81" s="22">
        <v>0.1</v>
      </c>
      <c r="CI81" s="19">
        <f t="shared" si="21"/>
        <v>0</v>
      </c>
      <c r="CJ81" s="19">
        <f t="shared" si="22"/>
        <v>0</v>
      </c>
      <c r="CK81" s="19">
        <f t="shared" si="23"/>
        <v>0</v>
      </c>
      <c r="CL81" t="s">
        <v>431</v>
      </c>
      <c r="DK81" t="s">
        <v>432</v>
      </c>
    </row>
    <row r="82" spans="1:115" x14ac:dyDescent="0.35">
      <c r="A82" t="s">
        <v>151</v>
      </c>
      <c r="B82">
        <v>2024</v>
      </c>
      <c r="C82">
        <v>7</v>
      </c>
      <c r="D82" t="s">
        <v>156</v>
      </c>
      <c r="E82" t="s">
        <v>157</v>
      </c>
      <c r="F82" t="s">
        <v>233</v>
      </c>
      <c r="G82" t="s">
        <v>234</v>
      </c>
      <c r="H82" t="s">
        <v>235</v>
      </c>
      <c r="J82" t="s">
        <v>256</v>
      </c>
      <c r="K82" t="s">
        <v>254</v>
      </c>
      <c r="L82" t="s">
        <v>255</v>
      </c>
      <c r="M82" t="s">
        <v>268</v>
      </c>
      <c r="N82" t="s">
        <v>263</v>
      </c>
      <c r="P82" s="17">
        <v>45503</v>
      </c>
      <c r="Q82" t="s">
        <v>407</v>
      </c>
      <c r="R82">
        <v>1</v>
      </c>
      <c r="S82" s="17">
        <v>45503</v>
      </c>
      <c r="T82" s="17"/>
      <c r="U82" t="s">
        <v>408</v>
      </c>
      <c r="AA82" t="s">
        <v>409</v>
      </c>
      <c r="AB82">
        <v>1</v>
      </c>
      <c r="AC82">
        <v>45383</v>
      </c>
      <c r="AD82" t="s">
        <v>410</v>
      </c>
      <c r="AE82">
        <v>250000</v>
      </c>
      <c r="AF82" t="s">
        <v>431</v>
      </c>
      <c r="AG82">
        <v>0.1</v>
      </c>
      <c r="AH82">
        <v>25000</v>
      </c>
      <c r="AK82" t="s">
        <v>431</v>
      </c>
      <c r="AL82">
        <v>118001</v>
      </c>
      <c r="AM82" t="s">
        <v>449</v>
      </c>
      <c r="AN82" t="s">
        <v>453</v>
      </c>
      <c r="AT82" s="19">
        <f t="shared" si="12"/>
        <v>250000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f t="shared" si="13"/>
        <v>250000</v>
      </c>
      <c r="BB82" s="19">
        <v>240000</v>
      </c>
      <c r="BC82" s="19">
        <v>240000</v>
      </c>
      <c r="BD82" t="s">
        <v>483</v>
      </c>
      <c r="BI82" t="s">
        <v>485</v>
      </c>
      <c r="BJ82" s="19">
        <f t="shared" si="14"/>
        <v>250000</v>
      </c>
      <c r="BK82" s="19">
        <v>0</v>
      </c>
      <c r="BL82" s="19">
        <f t="shared" si="15"/>
        <v>250000</v>
      </c>
      <c r="BW82" t="s">
        <v>431</v>
      </c>
      <c r="BX82">
        <v>118001</v>
      </c>
      <c r="BY82" t="s">
        <v>449</v>
      </c>
      <c r="BZ82" s="21">
        <v>0.1</v>
      </c>
      <c r="CA82" s="21">
        <v>0.2</v>
      </c>
      <c r="CB82" s="21">
        <v>0.2</v>
      </c>
      <c r="CC82" s="20">
        <f t="shared" si="16"/>
        <v>250000</v>
      </c>
      <c r="CD82" s="19">
        <f t="shared" si="17"/>
        <v>0</v>
      </c>
      <c r="CE82" s="21">
        <f t="shared" si="18"/>
        <v>0</v>
      </c>
      <c r="CF82" s="19">
        <f t="shared" si="19"/>
        <v>0</v>
      </c>
      <c r="CG82" s="20">
        <f t="shared" si="20"/>
        <v>250000</v>
      </c>
      <c r="CH82" s="22">
        <v>0.1</v>
      </c>
      <c r="CI82" s="19">
        <f t="shared" si="21"/>
        <v>25000</v>
      </c>
      <c r="CJ82" s="19">
        <f t="shared" si="22"/>
        <v>25000</v>
      </c>
      <c r="CK82" s="19">
        <f t="shared" si="23"/>
        <v>25000</v>
      </c>
      <c r="CL82" t="s">
        <v>431</v>
      </c>
      <c r="DK82" t="s">
        <v>432</v>
      </c>
    </row>
    <row r="83" spans="1:115" x14ac:dyDescent="0.35">
      <c r="A83" t="s">
        <v>151</v>
      </c>
      <c r="B83">
        <v>2024</v>
      </c>
      <c r="C83">
        <v>7</v>
      </c>
      <c r="D83" t="s">
        <v>156</v>
      </c>
      <c r="E83" t="s">
        <v>157</v>
      </c>
      <c r="F83" t="s">
        <v>236</v>
      </c>
      <c r="G83" t="s">
        <v>237</v>
      </c>
      <c r="H83" t="s">
        <v>238</v>
      </c>
      <c r="J83" t="s">
        <v>256</v>
      </c>
      <c r="K83" t="s">
        <v>254</v>
      </c>
      <c r="L83" t="s">
        <v>255</v>
      </c>
      <c r="M83" t="s">
        <v>268</v>
      </c>
      <c r="N83" t="s">
        <v>263</v>
      </c>
      <c r="P83" s="17">
        <v>45503</v>
      </c>
      <c r="Q83" t="s">
        <v>411</v>
      </c>
      <c r="R83">
        <v>1</v>
      </c>
      <c r="S83" s="17">
        <v>45503</v>
      </c>
      <c r="T83" s="17"/>
      <c r="U83" t="s">
        <v>412</v>
      </c>
      <c r="AA83" t="s">
        <v>413</v>
      </c>
      <c r="AB83">
        <v>1</v>
      </c>
      <c r="AC83">
        <v>45383</v>
      </c>
      <c r="AD83" t="s">
        <v>414</v>
      </c>
      <c r="AE83">
        <v>45000</v>
      </c>
      <c r="AF83" t="s">
        <v>433</v>
      </c>
      <c r="AG83">
        <v>0.02</v>
      </c>
      <c r="AH83">
        <v>900</v>
      </c>
      <c r="AK83" t="s">
        <v>433</v>
      </c>
      <c r="AL83">
        <v>109001</v>
      </c>
      <c r="AM83" t="s">
        <v>450</v>
      </c>
      <c r="AN83" t="s">
        <v>453</v>
      </c>
      <c r="AT83" s="19">
        <f t="shared" si="12"/>
        <v>45000</v>
      </c>
      <c r="AU83" s="19">
        <v>0</v>
      </c>
      <c r="AV83" s="19">
        <v>20000</v>
      </c>
      <c r="AW83" s="19">
        <v>0</v>
      </c>
      <c r="AX83" s="19">
        <v>0</v>
      </c>
      <c r="AY83" s="19">
        <v>0</v>
      </c>
      <c r="AZ83" s="19">
        <f t="shared" si="13"/>
        <v>25000</v>
      </c>
      <c r="BA83" t="s">
        <v>476</v>
      </c>
      <c r="BB83" s="19">
        <v>30000</v>
      </c>
      <c r="BC83" s="19">
        <v>100000</v>
      </c>
      <c r="BD83" t="s">
        <v>483</v>
      </c>
      <c r="BI83" t="s">
        <v>485</v>
      </c>
      <c r="BJ83" s="19">
        <f t="shared" si="14"/>
        <v>25000</v>
      </c>
      <c r="BK83" s="19">
        <v>0</v>
      </c>
      <c r="BL83" s="19">
        <f t="shared" si="15"/>
        <v>25000</v>
      </c>
      <c r="BW83" t="s">
        <v>433</v>
      </c>
      <c r="BX83">
        <v>109001</v>
      </c>
      <c r="BY83" t="s">
        <v>450</v>
      </c>
      <c r="BZ83" s="21">
        <v>0.02</v>
      </c>
      <c r="CA83" s="21">
        <v>0.2</v>
      </c>
      <c r="CB83" s="21">
        <v>0.05</v>
      </c>
      <c r="CC83" s="20">
        <f t="shared" si="16"/>
        <v>25000</v>
      </c>
      <c r="CD83" s="19">
        <f t="shared" si="17"/>
        <v>0</v>
      </c>
      <c r="CE83" s="21">
        <f t="shared" si="18"/>
        <v>0</v>
      </c>
      <c r="CF83" s="19">
        <f t="shared" si="19"/>
        <v>0</v>
      </c>
      <c r="CG83" s="20">
        <f t="shared" si="20"/>
        <v>25000</v>
      </c>
      <c r="CH83" s="22">
        <v>0.02</v>
      </c>
      <c r="CI83" s="19">
        <f t="shared" si="21"/>
        <v>500</v>
      </c>
      <c r="CJ83" s="19">
        <f t="shared" si="22"/>
        <v>500</v>
      </c>
      <c r="CK83" s="19">
        <f t="shared" si="23"/>
        <v>500</v>
      </c>
      <c r="CL83" t="s">
        <v>433</v>
      </c>
      <c r="DK83" t="s">
        <v>434</v>
      </c>
    </row>
    <row r="84" spans="1:115" x14ac:dyDescent="0.35">
      <c r="A84" t="s">
        <v>151</v>
      </c>
      <c r="B84">
        <v>2024</v>
      </c>
      <c r="C84">
        <v>7</v>
      </c>
      <c r="D84" t="s">
        <v>156</v>
      </c>
      <c r="E84" t="s">
        <v>157</v>
      </c>
      <c r="F84" t="s">
        <v>236</v>
      </c>
      <c r="G84" t="s">
        <v>237</v>
      </c>
      <c r="H84" t="s">
        <v>238</v>
      </c>
      <c r="J84" t="s">
        <v>256</v>
      </c>
      <c r="K84" t="s">
        <v>254</v>
      </c>
      <c r="L84" t="s">
        <v>255</v>
      </c>
      <c r="M84" t="s">
        <v>268</v>
      </c>
      <c r="N84" t="s">
        <v>264</v>
      </c>
      <c r="P84" s="17">
        <v>45503</v>
      </c>
      <c r="Q84" t="s">
        <v>415</v>
      </c>
      <c r="R84">
        <v>1</v>
      </c>
      <c r="S84" s="17">
        <v>45503</v>
      </c>
      <c r="T84" s="17"/>
      <c r="U84" t="s">
        <v>416</v>
      </c>
      <c r="AA84" t="s">
        <v>413</v>
      </c>
      <c r="AB84">
        <v>1</v>
      </c>
      <c r="AC84">
        <v>45383</v>
      </c>
      <c r="AD84" t="s">
        <v>414</v>
      </c>
      <c r="AE84">
        <v>20000</v>
      </c>
      <c r="AF84" t="s">
        <v>433</v>
      </c>
      <c r="AG84">
        <v>0.02</v>
      </c>
      <c r="AH84">
        <v>400</v>
      </c>
      <c r="AI84" t="s">
        <v>447</v>
      </c>
      <c r="AJ84" s="17">
        <v>45412</v>
      </c>
      <c r="AK84" t="s">
        <v>433</v>
      </c>
      <c r="AL84">
        <v>109001</v>
      </c>
      <c r="AM84" t="s">
        <v>450</v>
      </c>
      <c r="AN84" t="s">
        <v>453</v>
      </c>
      <c r="AT84" s="19">
        <f t="shared" si="12"/>
        <v>20000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f t="shared" si="13"/>
        <v>20000</v>
      </c>
      <c r="BA84" t="s">
        <v>447</v>
      </c>
      <c r="BB84" s="19">
        <v>30000</v>
      </c>
      <c r="BC84" s="19">
        <v>100000</v>
      </c>
      <c r="BD84" t="s">
        <v>483</v>
      </c>
      <c r="BI84" t="s">
        <v>485</v>
      </c>
      <c r="BJ84" s="19">
        <f t="shared" si="14"/>
        <v>0</v>
      </c>
      <c r="BK84" s="19">
        <v>0</v>
      </c>
      <c r="BL84" s="19">
        <f t="shared" si="15"/>
        <v>0</v>
      </c>
      <c r="BW84" t="s">
        <v>433</v>
      </c>
      <c r="BX84">
        <v>109001</v>
      </c>
      <c r="BY84" t="s">
        <v>450</v>
      </c>
      <c r="BZ84" s="21">
        <v>0.02</v>
      </c>
      <c r="CA84" s="21">
        <v>0.2</v>
      </c>
      <c r="CB84" s="21">
        <v>0.05</v>
      </c>
      <c r="CC84" s="20">
        <f t="shared" si="16"/>
        <v>0</v>
      </c>
      <c r="CD84" s="19">
        <f t="shared" si="17"/>
        <v>0</v>
      </c>
      <c r="CE84" s="21">
        <f t="shared" si="18"/>
        <v>0</v>
      </c>
      <c r="CF84" s="19">
        <f t="shared" si="19"/>
        <v>0</v>
      </c>
      <c r="CG84" s="20">
        <f t="shared" si="20"/>
        <v>0</v>
      </c>
      <c r="CH84" s="22">
        <v>0.02</v>
      </c>
      <c r="CI84" s="19">
        <f t="shared" si="21"/>
        <v>0</v>
      </c>
      <c r="CJ84" s="19">
        <f t="shared" si="22"/>
        <v>0</v>
      </c>
      <c r="CK84" s="19">
        <f t="shared" si="23"/>
        <v>0</v>
      </c>
      <c r="CL84" t="s">
        <v>433</v>
      </c>
      <c r="DK84" t="s">
        <v>434</v>
      </c>
    </row>
    <row r="85" spans="1:115" x14ac:dyDescent="0.35">
      <c r="A85" t="s">
        <v>151</v>
      </c>
      <c r="B85">
        <v>2024</v>
      </c>
      <c r="C85">
        <v>7</v>
      </c>
      <c r="D85" t="s">
        <v>156</v>
      </c>
      <c r="E85" t="s">
        <v>157</v>
      </c>
      <c r="F85" t="s">
        <v>239</v>
      </c>
      <c r="G85" t="s">
        <v>240</v>
      </c>
      <c r="H85" t="s">
        <v>241</v>
      </c>
      <c r="J85" t="s">
        <v>256</v>
      </c>
      <c r="K85" t="s">
        <v>254</v>
      </c>
      <c r="L85" t="s">
        <v>255</v>
      </c>
      <c r="M85" t="s">
        <v>268</v>
      </c>
      <c r="N85" t="s">
        <v>263</v>
      </c>
      <c r="P85" s="17">
        <v>45503</v>
      </c>
      <c r="Q85" t="s">
        <v>417</v>
      </c>
      <c r="R85">
        <v>1</v>
      </c>
      <c r="S85" s="17">
        <v>45503</v>
      </c>
      <c r="T85" s="17"/>
      <c r="AE85">
        <v>25000</v>
      </c>
      <c r="AF85" t="s">
        <v>437</v>
      </c>
      <c r="AG85">
        <v>0.1</v>
      </c>
      <c r="AH85">
        <v>2500</v>
      </c>
      <c r="AK85" t="s">
        <v>437</v>
      </c>
      <c r="AL85">
        <v>120001</v>
      </c>
      <c r="AM85" t="s">
        <v>452</v>
      </c>
      <c r="AN85" t="s">
        <v>453</v>
      </c>
      <c r="AT85" s="19">
        <f t="shared" si="12"/>
        <v>25000</v>
      </c>
      <c r="AU85" s="19">
        <v>0</v>
      </c>
      <c r="AV85" s="19">
        <v>25000</v>
      </c>
      <c r="AW85" s="19">
        <v>0</v>
      </c>
      <c r="AX85" s="19">
        <v>0</v>
      </c>
      <c r="AY85" s="19">
        <v>0</v>
      </c>
      <c r="AZ85" s="19">
        <f t="shared" si="13"/>
        <v>0</v>
      </c>
      <c r="BA85" t="s">
        <v>477</v>
      </c>
      <c r="BB85" s="19">
        <v>30000</v>
      </c>
      <c r="BC85" s="19">
        <v>30000</v>
      </c>
      <c r="BD85" t="s">
        <v>483</v>
      </c>
      <c r="BI85" t="s">
        <v>485</v>
      </c>
      <c r="BJ85" s="19">
        <f t="shared" si="14"/>
        <v>0</v>
      </c>
      <c r="BK85" s="19">
        <v>0</v>
      </c>
      <c r="BL85" s="19">
        <f t="shared" si="15"/>
        <v>0</v>
      </c>
      <c r="BW85" t="s">
        <v>437</v>
      </c>
      <c r="BX85">
        <v>120001</v>
      </c>
      <c r="BY85" t="s">
        <v>452</v>
      </c>
      <c r="BZ85" s="21">
        <v>0.1</v>
      </c>
      <c r="CA85" s="21">
        <v>0.2</v>
      </c>
      <c r="CB85" s="21">
        <v>0.2</v>
      </c>
      <c r="CC85" s="20">
        <f t="shared" si="16"/>
        <v>0</v>
      </c>
      <c r="CD85" s="19">
        <f t="shared" si="17"/>
        <v>0</v>
      </c>
      <c r="CE85" s="21">
        <f t="shared" si="18"/>
        <v>0</v>
      </c>
      <c r="CF85" s="19">
        <f t="shared" si="19"/>
        <v>0</v>
      </c>
      <c r="CG85" s="20">
        <f t="shared" si="20"/>
        <v>0</v>
      </c>
      <c r="CH85" s="22">
        <v>0.1</v>
      </c>
      <c r="CI85" s="19">
        <f t="shared" si="21"/>
        <v>0</v>
      </c>
      <c r="CJ85" s="19">
        <f t="shared" si="22"/>
        <v>0</v>
      </c>
      <c r="CK85" s="19">
        <f t="shared" si="23"/>
        <v>0</v>
      </c>
      <c r="CL85" t="s">
        <v>437</v>
      </c>
      <c r="DK85" t="s">
        <v>438</v>
      </c>
    </row>
    <row r="86" spans="1:115" x14ac:dyDescent="0.35">
      <c r="A86" t="s">
        <v>151</v>
      </c>
      <c r="B86">
        <v>2024</v>
      </c>
      <c r="C86">
        <v>7</v>
      </c>
      <c r="D86" t="s">
        <v>156</v>
      </c>
      <c r="E86" t="s">
        <v>157</v>
      </c>
      <c r="F86" t="s">
        <v>239</v>
      </c>
      <c r="G86" t="s">
        <v>240</v>
      </c>
      <c r="H86" t="s">
        <v>241</v>
      </c>
      <c r="J86" t="s">
        <v>256</v>
      </c>
      <c r="K86" t="s">
        <v>254</v>
      </c>
      <c r="L86" t="s">
        <v>255</v>
      </c>
      <c r="M86" t="s">
        <v>268</v>
      </c>
      <c r="N86" t="s">
        <v>264</v>
      </c>
      <c r="P86" s="17">
        <v>45503</v>
      </c>
      <c r="Q86" t="s">
        <v>418</v>
      </c>
      <c r="R86">
        <v>1</v>
      </c>
      <c r="S86" s="17">
        <v>45503</v>
      </c>
      <c r="T86" s="17"/>
      <c r="AE86">
        <v>5000</v>
      </c>
      <c r="AF86" t="s">
        <v>437</v>
      </c>
      <c r="AG86">
        <v>0.1</v>
      </c>
      <c r="AH86">
        <v>500</v>
      </c>
      <c r="AK86" t="s">
        <v>437</v>
      </c>
      <c r="AL86">
        <v>120001</v>
      </c>
      <c r="AM86" t="s">
        <v>452</v>
      </c>
      <c r="AN86" t="s">
        <v>453</v>
      </c>
      <c r="AT86" s="19">
        <f t="shared" si="12"/>
        <v>5000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f t="shared" si="13"/>
        <v>5000</v>
      </c>
      <c r="BA86" t="s">
        <v>478</v>
      </c>
      <c r="BB86" s="19">
        <v>30000</v>
      </c>
      <c r="BC86" s="19">
        <v>30000</v>
      </c>
      <c r="BD86" t="s">
        <v>483</v>
      </c>
      <c r="BI86" t="s">
        <v>485</v>
      </c>
      <c r="BJ86" s="19">
        <f t="shared" si="14"/>
        <v>0</v>
      </c>
      <c r="BK86" s="19">
        <v>0</v>
      </c>
      <c r="BL86" s="19">
        <f t="shared" si="15"/>
        <v>0</v>
      </c>
      <c r="BW86" t="s">
        <v>437</v>
      </c>
      <c r="BX86">
        <v>120001</v>
      </c>
      <c r="BY86" t="s">
        <v>452</v>
      </c>
      <c r="BZ86" s="21">
        <v>0.1</v>
      </c>
      <c r="CA86" s="21">
        <v>0.2</v>
      </c>
      <c r="CB86" s="21">
        <v>0.2</v>
      </c>
      <c r="CC86" s="20">
        <f t="shared" si="16"/>
        <v>0</v>
      </c>
      <c r="CD86" s="19">
        <f t="shared" si="17"/>
        <v>0</v>
      </c>
      <c r="CE86" s="21">
        <f t="shared" si="18"/>
        <v>0</v>
      </c>
      <c r="CF86" s="19">
        <f t="shared" si="19"/>
        <v>0</v>
      </c>
      <c r="CG86" s="20">
        <f t="shared" si="20"/>
        <v>0</v>
      </c>
      <c r="CH86" s="22">
        <v>0.1</v>
      </c>
      <c r="CI86" s="19">
        <f t="shared" si="21"/>
        <v>0</v>
      </c>
      <c r="CJ86" s="19">
        <f t="shared" si="22"/>
        <v>0</v>
      </c>
      <c r="CK86" s="19">
        <f t="shared" si="23"/>
        <v>0</v>
      </c>
      <c r="CL86" t="s">
        <v>437</v>
      </c>
      <c r="DK86" t="s">
        <v>438</v>
      </c>
    </row>
    <row r="87" spans="1:115" x14ac:dyDescent="0.35">
      <c r="A87" t="s">
        <v>151</v>
      </c>
      <c r="B87">
        <v>2024</v>
      </c>
      <c r="C87">
        <v>7</v>
      </c>
      <c r="D87" t="s">
        <v>156</v>
      </c>
      <c r="E87" t="s">
        <v>157</v>
      </c>
      <c r="F87" t="s">
        <v>239</v>
      </c>
      <c r="G87" t="s">
        <v>240</v>
      </c>
      <c r="H87" t="s">
        <v>241</v>
      </c>
      <c r="J87" t="s">
        <v>256</v>
      </c>
      <c r="K87" t="s">
        <v>254</v>
      </c>
      <c r="L87" t="s">
        <v>255</v>
      </c>
      <c r="M87" t="s">
        <v>268</v>
      </c>
      <c r="N87" t="s">
        <v>264</v>
      </c>
      <c r="P87" s="17">
        <v>45503</v>
      </c>
      <c r="Q87" t="s">
        <v>419</v>
      </c>
      <c r="R87">
        <v>1</v>
      </c>
      <c r="S87" s="17">
        <v>45503</v>
      </c>
      <c r="T87" s="17"/>
      <c r="AE87">
        <v>20000</v>
      </c>
      <c r="AF87" t="s">
        <v>437</v>
      </c>
      <c r="AG87">
        <v>0.1</v>
      </c>
      <c r="AH87">
        <v>2000</v>
      </c>
      <c r="AK87" t="s">
        <v>437</v>
      </c>
      <c r="AL87">
        <v>120001</v>
      </c>
      <c r="AM87" t="s">
        <v>452</v>
      </c>
      <c r="AN87" t="s">
        <v>453</v>
      </c>
      <c r="AT87" s="19">
        <f t="shared" si="12"/>
        <v>20000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f t="shared" si="13"/>
        <v>20000</v>
      </c>
      <c r="BA87" t="s">
        <v>478</v>
      </c>
      <c r="BB87" s="19">
        <v>30000</v>
      </c>
      <c r="BC87" s="19">
        <v>30000</v>
      </c>
      <c r="BD87" t="s">
        <v>483</v>
      </c>
      <c r="BI87" t="s">
        <v>485</v>
      </c>
      <c r="BJ87" s="19">
        <f t="shared" si="14"/>
        <v>0</v>
      </c>
      <c r="BK87" s="19">
        <v>0</v>
      </c>
      <c r="BL87" s="19">
        <f t="shared" si="15"/>
        <v>0</v>
      </c>
      <c r="BW87" t="s">
        <v>437</v>
      </c>
      <c r="BX87">
        <v>120001</v>
      </c>
      <c r="BY87" t="s">
        <v>452</v>
      </c>
      <c r="BZ87" s="21">
        <v>0.1</v>
      </c>
      <c r="CA87" s="21">
        <v>0.2</v>
      </c>
      <c r="CB87" s="21">
        <v>0.2</v>
      </c>
      <c r="CC87" s="20">
        <f t="shared" si="16"/>
        <v>0</v>
      </c>
      <c r="CD87" s="19">
        <f t="shared" si="17"/>
        <v>0</v>
      </c>
      <c r="CE87" s="21">
        <f t="shared" si="18"/>
        <v>0</v>
      </c>
      <c r="CF87" s="19">
        <f t="shared" si="19"/>
        <v>0</v>
      </c>
      <c r="CG87" s="20">
        <f t="shared" si="20"/>
        <v>0</v>
      </c>
      <c r="CH87" s="22">
        <v>0.1</v>
      </c>
      <c r="CI87" s="19">
        <f t="shared" si="21"/>
        <v>0</v>
      </c>
      <c r="CJ87" s="19">
        <f t="shared" si="22"/>
        <v>0</v>
      </c>
      <c r="CK87" s="19">
        <f t="shared" si="23"/>
        <v>0</v>
      </c>
      <c r="CL87" t="s">
        <v>437</v>
      </c>
      <c r="DK87" t="s">
        <v>438</v>
      </c>
    </row>
    <row r="88" spans="1:115" x14ac:dyDescent="0.35">
      <c r="A88" t="s">
        <v>151</v>
      </c>
      <c r="B88">
        <v>2024</v>
      </c>
      <c r="C88">
        <v>7</v>
      </c>
      <c r="D88" t="s">
        <v>156</v>
      </c>
      <c r="E88" t="s">
        <v>157</v>
      </c>
      <c r="F88" t="s">
        <v>242</v>
      </c>
      <c r="G88" t="s">
        <v>243</v>
      </c>
      <c r="H88" t="s">
        <v>244</v>
      </c>
      <c r="J88" t="s">
        <v>256</v>
      </c>
      <c r="K88" t="s">
        <v>254</v>
      </c>
      <c r="L88" t="s">
        <v>255</v>
      </c>
      <c r="M88" t="s">
        <v>268</v>
      </c>
      <c r="N88" t="s">
        <v>263</v>
      </c>
      <c r="P88" s="17">
        <v>45503</v>
      </c>
      <c r="Q88" t="s">
        <v>420</v>
      </c>
      <c r="R88">
        <v>1</v>
      </c>
      <c r="S88" s="17">
        <v>45503</v>
      </c>
      <c r="T88" s="17"/>
      <c r="AE88">
        <v>45000</v>
      </c>
      <c r="AF88" t="s">
        <v>433</v>
      </c>
      <c r="AG88">
        <v>0.02</v>
      </c>
      <c r="AH88">
        <v>900</v>
      </c>
      <c r="AK88" t="s">
        <v>433</v>
      </c>
      <c r="AL88">
        <v>109001</v>
      </c>
      <c r="AM88" t="s">
        <v>450</v>
      </c>
      <c r="AN88" t="s">
        <v>453</v>
      </c>
      <c r="AT88" s="19">
        <f t="shared" si="12"/>
        <v>45000</v>
      </c>
      <c r="AU88" s="19">
        <v>0</v>
      </c>
      <c r="AV88" s="19">
        <v>45000</v>
      </c>
      <c r="AW88" s="19">
        <v>0</v>
      </c>
      <c r="AX88" s="19">
        <v>0</v>
      </c>
      <c r="AY88" s="19">
        <v>0</v>
      </c>
      <c r="AZ88" s="19">
        <f t="shared" si="13"/>
        <v>0</v>
      </c>
      <c r="BA88" t="s">
        <v>479</v>
      </c>
      <c r="BB88" s="19">
        <v>30000</v>
      </c>
      <c r="BC88" s="19">
        <v>100000</v>
      </c>
      <c r="BD88" t="s">
        <v>483</v>
      </c>
      <c r="BI88" t="s">
        <v>485</v>
      </c>
      <c r="BJ88" s="19">
        <f t="shared" si="14"/>
        <v>0</v>
      </c>
      <c r="BK88" s="19">
        <v>0</v>
      </c>
      <c r="BL88" s="19">
        <f t="shared" si="15"/>
        <v>0</v>
      </c>
      <c r="BW88" t="s">
        <v>433</v>
      </c>
      <c r="BX88">
        <v>109001</v>
      </c>
      <c r="BY88" t="s">
        <v>450</v>
      </c>
      <c r="BZ88" s="21">
        <v>0.02</v>
      </c>
      <c r="CA88" s="21">
        <v>0.2</v>
      </c>
      <c r="CB88" s="21">
        <v>0.05</v>
      </c>
      <c r="CC88" s="20">
        <f t="shared" si="16"/>
        <v>0</v>
      </c>
      <c r="CD88" s="19">
        <f t="shared" si="17"/>
        <v>0</v>
      </c>
      <c r="CE88" s="21">
        <f t="shared" si="18"/>
        <v>0</v>
      </c>
      <c r="CF88" s="19">
        <f t="shared" si="19"/>
        <v>0</v>
      </c>
      <c r="CG88" s="20">
        <f t="shared" si="20"/>
        <v>0</v>
      </c>
      <c r="CH88" s="22">
        <v>0.02</v>
      </c>
      <c r="CI88" s="19">
        <f t="shared" si="21"/>
        <v>0</v>
      </c>
      <c r="CJ88" s="19">
        <f t="shared" si="22"/>
        <v>0</v>
      </c>
      <c r="CK88" s="19">
        <f t="shared" si="23"/>
        <v>0</v>
      </c>
      <c r="CL88" t="s">
        <v>433</v>
      </c>
      <c r="DK88" t="s">
        <v>434</v>
      </c>
    </row>
    <row r="89" spans="1:115" x14ac:dyDescent="0.35">
      <c r="A89" t="s">
        <v>151</v>
      </c>
      <c r="B89">
        <v>2024</v>
      </c>
      <c r="C89">
        <v>7</v>
      </c>
      <c r="D89" t="s">
        <v>156</v>
      </c>
      <c r="E89" t="s">
        <v>157</v>
      </c>
      <c r="F89" t="s">
        <v>242</v>
      </c>
      <c r="G89" t="s">
        <v>243</v>
      </c>
      <c r="H89" t="s">
        <v>244</v>
      </c>
      <c r="J89" t="s">
        <v>256</v>
      </c>
      <c r="K89" t="s">
        <v>254</v>
      </c>
      <c r="L89" t="s">
        <v>255</v>
      </c>
      <c r="M89" t="s">
        <v>268</v>
      </c>
      <c r="N89" t="s">
        <v>263</v>
      </c>
      <c r="P89" s="17">
        <v>45503</v>
      </c>
      <c r="Q89" t="s">
        <v>421</v>
      </c>
      <c r="R89">
        <v>1</v>
      </c>
      <c r="S89" s="17">
        <v>45503</v>
      </c>
      <c r="T89" s="17"/>
      <c r="AE89">
        <v>23000</v>
      </c>
      <c r="AF89" t="s">
        <v>433</v>
      </c>
      <c r="AG89">
        <v>0.02</v>
      </c>
      <c r="AH89">
        <v>460</v>
      </c>
      <c r="AK89" t="s">
        <v>433</v>
      </c>
      <c r="AL89">
        <v>109001</v>
      </c>
      <c r="AM89" t="s">
        <v>450</v>
      </c>
      <c r="AN89" t="s">
        <v>453</v>
      </c>
      <c r="AT89" s="19">
        <f t="shared" si="12"/>
        <v>23000</v>
      </c>
      <c r="AU89" s="19">
        <v>0</v>
      </c>
      <c r="AV89" s="19">
        <v>15000</v>
      </c>
      <c r="AW89" s="19">
        <v>0</v>
      </c>
      <c r="AX89" s="19">
        <v>0</v>
      </c>
      <c r="AY89" s="19">
        <v>0</v>
      </c>
      <c r="AZ89" s="19">
        <f t="shared" si="13"/>
        <v>8000</v>
      </c>
      <c r="BA89" t="s">
        <v>479</v>
      </c>
      <c r="BB89" s="19">
        <v>30000</v>
      </c>
      <c r="BC89" s="19">
        <v>100000</v>
      </c>
      <c r="BD89" t="s">
        <v>483</v>
      </c>
      <c r="BI89" t="s">
        <v>485</v>
      </c>
      <c r="BJ89" s="19">
        <f t="shared" si="14"/>
        <v>8000</v>
      </c>
      <c r="BK89" s="19">
        <v>0</v>
      </c>
      <c r="BL89" s="19">
        <f t="shared" si="15"/>
        <v>8000</v>
      </c>
      <c r="BW89" t="s">
        <v>433</v>
      </c>
      <c r="BX89">
        <v>109001</v>
      </c>
      <c r="BY89" t="s">
        <v>450</v>
      </c>
      <c r="BZ89" s="21">
        <v>0.02</v>
      </c>
      <c r="CA89" s="21">
        <v>0.2</v>
      </c>
      <c r="CB89" s="21">
        <v>0.05</v>
      </c>
      <c r="CC89" s="20">
        <f t="shared" si="16"/>
        <v>8000</v>
      </c>
      <c r="CD89" s="19">
        <f t="shared" si="17"/>
        <v>0</v>
      </c>
      <c r="CE89" s="21">
        <f t="shared" si="18"/>
        <v>0</v>
      </c>
      <c r="CF89" s="19">
        <f t="shared" si="19"/>
        <v>0</v>
      </c>
      <c r="CG89" s="20">
        <f t="shared" si="20"/>
        <v>8000</v>
      </c>
      <c r="CH89" s="22">
        <v>0.02</v>
      </c>
      <c r="CI89" s="19">
        <f t="shared" si="21"/>
        <v>160</v>
      </c>
      <c r="CJ89" s="19">
        <f t="shared" si="22"/>
        <v>160</v>
      </c>
      <c r="CK89" s="19">
        <f t="shared" si="23"/>
        <v>160</v>
      </c>
      <c r="CL89" t="s">
        <v>433</v>
      </c>
      <c r="DK89" t="s">
        <v>434</v>
      </c>
    </row>
    <row r="90" spans="1:115" x14ac:dyDescent="0.35">
      <c r="A90" t="s">
        <v>151</v>
      </c>
      <c r="B90">
        <v>2024</v>
      </c>
      <c r="C90">
        <v>7</v>
      </c>
      <c r="D90" t="s">
        <v>156</v>
      </c>
      <c r="E90" t="s">
        <v>157</v>
      </c>
      <c r="F90" t="s">
        <v>242</v>
      </c>
      <c r="G90" t="s">
        <v>243</v>
      </c>
      <c r="H90" t="s">
        <v>244</v>
      </c>
      <c r="J90" t="s">
        <v>256</v>
      </c>
      <c r="K90" t="s">
        <v>254</v>
      </c>
      <c r="L90" t="s">
        <v>255</v>
      </c>
      <c r="M90" t="s">
        <v>268</v>
      </c>
      <c r="N90" t="s">
        <v>264</v>
      </c>
      <c r="P90" s="17">
        <v>45503</v>
      </c>
      <c r="Q90" t="s">
        <v>422</v>
      </c>
      <c r="R90">
        <v>1</v>
      </c>
      <c r="S90" s="17">
        <v>45503</v>
      </c>
      <c r="T90" s="17"/>
      <c r="AE90">
        <v>60000</v>
      </c>
      <c r="AF90" t="s">
        <v>433</v>
      </c>
      <c r="AG90">
        <v>0.02</v>
      </c>
      <c r="AH90">
        <v>400</v>
      </c>
      <c r="AK90" t="s">
        <v>433</v>
      </c>
      <c r="AL90">
        <v>109001</v>
      </c>
      <c r="AM90" t="s">
        <v>450</v>
      </c>
      <c r="AN90" t="s">
        <v>453</v>
      </c>
      <c r="AT90" s="19">
        <f t="shared" si="12"/>
        <v>60000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f t="shared" si="13"/>
        <v>60000</v>
      </c>
      <c r="BA90" t="s">
        <v>480</v>
      </c>
      <c r="BB90" s="19">
        <v>30000</v>
      </c>
      <c r="BC90" s="19">
        <v>100000</v>
      </c>
      <c r="BD90" t="s">
        <v>483</v>
      </c>
      <c r="BI90" t="s">
        <v>485</v>
      </c>
      <c r="BJ90" s="19">
        <f t="shared" si="14"/>
        <v>0</v>
      </c>
      <c r="BK90" s="19">
        <v>0</v>
      </c>
      <c r="BL90" s="19">
        <f t="shared" si="15"/>
        <v>0</v>
      </c>
      <c r="BW90" t="s">
        <v>433</v>
      </c>
      <c r="BX90">
        <v>109001</v>
      </c>
      <c r="BY90" t="s">
        <v>450</v>
      </c>
      <c r="BZ90" s="21">
        <v>0.02</v>
      </c>
      <c r="CA90" s="21">
        <v>0.2</v>
      </c>
      <c r="CB90" s="21">
        <v>0.05</v>
      </c>
      <c r="CC90" s="20">
        <f t="shared" si="16"/>
        <v>0</v>
      </c>
      <c r="CD90" s="19">
        <f t="shared" si="17"/>
        <v>0</v>
      </c>
      <c r="CE90" s="21">
        <f t="shared" si="18"/>
        <v>0</v>
      </c>
      <c r="CF90" s="19">
        <f t="shared" si="19"/>
        <v>0</v>
      </c>
      <c r="CG90" s="20">
        <f t="shared" si="20"/>
        <v>0</v>
      </c>
      <c r="CH90" s="22">
        <v>0.02</v>
      </c>
      <c r="CI90" s="19">
        <f t="shared" si="21"/>
        <v>0</v>
      </c>
      <c r="CJ90" s="19">
        <f t="shared" si="22"/>
        <v>0</v>
      </c>
      <c r="CK90" s="19">
        <f t="shared" si="23"/>
        <v>0</v>
      </c>
      <c r="CL90" t="s">
        <v>433</v>
      </c>
      <c r="DK90" t="s">
        <v>434</v>
      </c>
    </row>
    <row r="91" spans="1:115" x14ac:dyDescent="0.35">
      <c r="A91" t="s">
        <v>151</v>
      </c>
      <c r="B91">
        <v>2024</v>
      </c>
      <c r="C91">
        <v>7</v>
      </c>
      <c r="D91" t="s">
        <v>156</v>
      </c>
      <c r="E91" t="s">
        <v>157</v>
      </c>
      <c r="F91" t="s">
        <v>245</v>
      </c>
      <c r="G91" t="s">
        <v>246</v>
      </c>
      <c r="H91" t="s">
        <v>247</v>
      </c>
      <c r="J91" t="s">
        <v>257</v>
      </c>
      <c r="K91" t="s">
        <v>254</v>
      </c>
      <c r="L91" t="s">
        <v>255</v>
      </c>
      <c r="M91" t="s">
        <v>268</v>
      </c>
      <c r="N91" t="s">
        <v>263</v>
      </c>
      <c r="P91" s="17">
        <v>45503</v>
      </c>
      <c r="Q91" t="s">
        <v>423</v>
      </c>
      <c r="R91">
        <v>1</v>
      </c>
      <c r="S91" s="17">
        <v>45503</v>
      </c>
      <c r="T91" s="17"/>
      <c r="AE91">
        <v>2000</v>
      </c>
      <c r="AF91" t="s">
        <v>437</v>
      </c>
      <c r="AG91">
        <v>0.1</v>
      </c>
      <c r="AH91">
        <v>200</v>
      </c>
      <c r="AK91" t="s">
        <v>437</v>
      </c>
      <c r="AL91">
        <v>120001</v>
      </c>
      <c r="AM91" t="s">
        <v>452</v>
      </c>
      <c r="AN91" t="s">
        <v>453</v>
      </c>
      <c r="AT91" s="19">
        <f t="shared" si="12"/>
        <v>2000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f t="shared" si="13"/>
        <v>2000</v>
      </c>
      <c r="BB91" s="19">
        <v>30000</v>
      </c>
      <c r="BC91" s="19">
        <v>30000</v>
      </c>
      <c r="BD91" t="s">
        <v>483</v>
      </c>
      <c r="BI91" t="s">
        <v>485</v>
      </c>
      <c r="BJ91" s="19">
        <f t="shared" si="14"/>
        <v>2000</v>
      </c>
      <c r="BK91" s="19">
        <v>0</v>
      </c>
      <c r="BL91" s="19">
        <f t="shared" si="15"/>
        <v>2000</v>
      </c>
      <c r="BW91" t="s">
        <v>437</v>
      </c>
      <c r="BX91">
        <v>120001</v>
      </c>
      <c r="BY91" t="s">
        <v>452</v>
      </c>
      <c r="BZ91" s="21">
        <v>0.1</v>
      </c>
      <c r="CA91" s="21">
        <v>0.2</v>
      </c>
      <c r="CB91" s="21">
        <v>0.2</v>
      </c>
      <c r="CC91" s="20">
        <f t="shared" si="16"/>
        <v>2000</v>
      </c>
      <c r="CD91" s="19">
        <f t="shared" si="17"/>
        <v>0</v>
      </c>
      <c r="CE91" s="21">
        <f t="shared" si="18"/>
        <v>0</v>
      </c>
      <c r="CF91" s="19">
        <f t="shared" si="19"/>
        <v>0</v>
      </c>
      <c r="CG91" s="20">
        <f t="shared" si="20"/>
        <v>2000</v>
      </c>
      <c r="CH91" s="22">
        <v>0.1</v>
      </c>
      <c r="CI91" s="19">
        <f t="shared" si="21"/>
        <v>200</v>
      </c>
      <c r="CJ91" s="19">
        <f t="shared" si="22"/>
        <v>200</v>
      </c>
      <c r="CK91" s="19">
        <f t="shared" si="23"/>
        <v>200</v>
      </c>
      <c r="CL91" t="s">
        <v>437</v>
      </c>
      <c r="DK91" t="s">
        <v>438</v>
      </c>
    </row>
    <row r="92" spans="1:115" x14ac:dyDescent="0.35">
      <c r="A92" t="s">
        <v>151</v>
      </c>
      <c r="B92">
        <v>2024</v>
      </c>
      <c r="C92">
        <v>7</v>
      </c>
      <c r="D92" t="s">
        <v>156</v>
      </c>
      <c r="E92" t="s">
        <v>157</v>
      </c>
      <c r="F92" t="s">
        <v>248</v>
      </c>
      <c r="G92" t="s">
        <v>249</v>
      </c>
      <c r="H92" t="s">
        <v>250</v>
      </c>
      <c r="J92" t="s">
        <v>258</v>
      </c>
      <c r="K92" t="s">
        <v>254</v>
      </c>
      <c r="L92" t="s">
        <v>255</v>
      </c>
      <c r="M92" t="s">
        <v>268</v>
      </c>
      <c r="N92" t="s">
        <v>263</v>
      </c>
      <c r="P92" s="17">
        <v>45503</v>
      </c>
      <c r="Q92" t="s">
        <v>424</v>
      </c>
      <c r="R92">
        <v>1</v>
      </c>
      <c r="S92" s="17">
        <v>45503</v>
      </c>
      <c r="T92" s="17"/>
      <c r="AE92">
        <v>33000</v>
      </c>
      <c r="AF92" t="s">
        <v>437</v>
      </c>
      <c r="AG92">
        <v>0.1</v>
      </c>
      <c r="AH92">
        <v>3300</v>
      </c>
      <c r="AK92" t="s">
        <v>437</v>
      </c>
      <c r="AL92">
        <v>120001</v>
      </c>
      <c r="AM92" t="s">
        <v>452</v>
      </c>
      <c r="AN92" t="s">
        <v>453</v>
      </c>
      <c r="AT92" s="19">
        <f t="shared" si="12"/>
        <v>33000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f t="shared" si="13"/>
        <v>33000</v>
      </c>
      <c r="BB92" s="19">
        <v>30000</v>
      </c>
      <c r="BC92" s="19">
        <v>30000</v>
      </c>
      <c r="BD92" t="s">
        <v>483</v>
      </c>
      <c r="BI92" t="s">
        <v>485</v>
      </c>
      <c r="BJ92" s="19">
        <f t="shared" si="14"/>
        <v>33000</v>
      </c>
      <c r="BK92" s="19">
        <v>0</v>
      </c>
      <c r="BL92" s="19">
        <f t="shared" si="15"/>
        <v>33000</v>
      </c>
      <c r="BW92" t="s">
        <v>437</v>
      </c>
      <c r="BX92">
        <v>120001</v>
      </c>
      <c r="BY92" t="s">
        <v>452</v>
      </c>
      <c r="BZ92" s="21">
        <v>0.1</v>
      </c>
      <c r="CA92" s="21">
        <v>0.2</v>
      </c>
      <c r="CB92" s="21">
        <v>0.2</v>
      </c>
      <c r="CC92" s="20">
        <f t="shared" si="16"/>
        <v>33000</v>
      </c>
      <c r="CD92" s="19">
        <f t="shared" si="17"/>
        <v>0</v>
      </c>
      <c r="CE92" s="21">
        <f t="shared" si="18"/>
        <v>0</v>
      </c>
      <c r="CF92" s="19">
        <f t="shared" si="19"/>
        <v>0</v>
      </c>
      <c r="CG92" s="20">
        <f t="shared" si="20"/>
        <v>33000</v>
      </c>
      <c r="CH92" s="22">
        <v>0.1</v>
      </c>
      <c r="CI92" s="19">
        <f t="shared" si="21"/>
        <v>3300</v>
      </c>
      <c r="CJ92" s="19">
        <f t="shared" si="22"/>
        <v>3300</v>
      </c>
      <c r="CK92" s="19">
        <f t="shared" si="23"/>
        <v>3300</v>
      </c>
      <c r="CL92" t="s">
        <v>437</v>
      </c>
      <c r="DK92" t="s">
        <v>438</v>
      </c>
    </row>
    <row r="93" spans="1:115" x14ac:dyDescent="0.35">
      <c r="A93" t="s">
        <v>151</v>
      </c>
      <c r="B93">
        <v>2024</v>
      </c>
      <c r="C93">
        <v>7</v>
      </c>
      <c r="D93" t="s">
        <v>156</v>
      </c>
      <c r="E93" t="s">
        <v>157</v>
      </c>
      <c r="F93" t="s">
        <v>251</v>
      </c>
      <c r="G93" t="s">
        <v>252</v>
      </c>
      <c r="H93" t="s">
        <v>253</v>
      </c>
      <c r="J93" t="s">
        <v>261</v>
      </c>
      <c r="K93" t="s">
        <v>254</v>
      </c>
      <c r="L93" t="s">
        <v>255</v>
      </c>
      <c r="M93" t="s">
        <v>268</v>
      </c>
      <c r="N93" t="s">
        <v>263</v>
      </c>
      <c r="P93" s="17">
        <v>45503</v>
      </c>
      <c r="Q93" t="s">
        <v>425</v>
      </c>
      <c r="R93">
        <v>1</v>
      </c>
      <c r="S93" s="17">
        <v>45503</v>
      </c>
      <c r="T93" s="17"/>
      <c r="AE93">
        <v>93000</v>
      </c>
      <c r="AF93" t="s">
        <v>437</v>
      </c>
      <c r="AG93">
        <v>0.1</v>
      </c>
      <c r="AH93">
        <v>9300</v>
      </c>
      <c r="AK93" t="s">
        <v>437</v>
      </c>
      <c r="AL93">
        <v>120001</v>
      </c>
      <c r="AM93" t="s">
        <v>452</v>
      </c>
      <c r="AN93" t="s">
        <v>453</v>
      </c>
      <c r="AT93" s="19">
        <f t="shared" si="12"/>
        <v>93000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f t="shared" si="13"/>
        <v>93000</v>
      </c>
      <c r="BB93" s="19">
        <v>30000</v>
      </c>
      <c r="BC93" s="19">
        <v>30000</v>
      </c>
      <c r="BD93" t="s">
        <v>483</v>
      </c>
      <c r="BI93" t="s">
        <v>485</v>
      </c>
      <c r="BJ93" s="19">
        <f t="shared" si="14"/>
        <v>93000</v>
      </c>
      <c r="BK93" s="19">
        <v>0</v>
      </c>
      <c r="BL93" s="19">
        <f t="shared" si="15"/>
        <v>93000</v>
      </c>
      <c r="BW93" t="s">
        <v>437</v>
      </c>
      <c r="BX93">
        <v>120001</v>
      </c>
      <c r="BY93" t="s">
        <v>452</v>
      </c>
      <c r="BZ93" s="21">
        <v>0.1</v>
      </c>
      <c r="CA93" s="21">
        <v>0.2</v>
      </c>
      <c r="CB93" s="21">
        <v>0.2</v>
      </c>
      <c r="CC93" s="20">
        <f t="shared" si="16"/>
        <v>93000</v>
      </c>
      <c r="CD93" s="19">
        <f t="shared" si="17"/>
        <v>0</v>
      </c>
      <c r="CE93" s="21">
        <f t="shared" si="18"/>
        <v>0</v>
      </c>
      <c r="CF93" s="19">
        <f t="shared" si="19"/>
        <v>0</v>
      </c>
      <c r="CG93" s="20">
        <f t="shared" si="20"/>
        <v>93000</v>
      </c>
      <c r="CH93" s="22">
        <v>0.1</v>
      </c>
      <c r="CI93" s="19">
        <f t="shared" si="21"/>
        <v>9300</v>
      </c>
      <c r="CJ93" s="19">
        <f t="shared" si="22"/>
        <v>9300</v>
      </c>
      <c r="CK93" s="19">
        <f t="shared" si="23"/>
        <v>9300</v>
      </c>
      <c r="CL93" t="s">
        <v>437</v>
      </c>
      <c r="DK93" t="s">
        <v>438</v>
      </c>
    </row>
    <row r="94" spans="1:115" x14ac:dyDescent="0.35">
      <c r="A94" t="s">
        <v>151</v>
      </c>
      <c r="B94">
        <v>2024</v>
      </c>
      <c r="C94">
        <v>7</v>
      </c>
      <c r="D94" t="s">
        <v>156</v>
      </c>
      <c r="E94" t="s">
        <v>157</v>
      </c>
      <c r="F94" t="s">
        <v>185</v>
      </c>
      <c r="G94" t="s">
        <v>186</v>
      </c>
      <c r="H94" t="s">
        <v>187</v>
      </c>
      <c r="J94" t="s">
        <v>259</v>
      </c>
      <c r="K94" t="s">
        <v>254</v>
      </c>
      <c r="L94" t="s">
        <v>255</v>
      </c>
      <c r="M94" t="s">
        <v>268</v>
      </c>
      <c r="N94" t="s">
        <v>263</v>
      </c>
      <c r="P94" s="17">
        <v>45503</v>
      </c>
      <c r="Q94" t="s">
        <v>426</v>
      </c>
      <c r="R94">
        <v>1</v>
      </c>
      <c r="S94" s="17">
        <v>45503</v>
      </c>
      <c r="T94" s="17"/>
      <c r="AE94">
        <v>83000</v>
      </c>
      <c r="AF94" t="s">
        <v>437</v>
      </c>
      <c r="AG94">
        <v>0.1</v>
      </c>
      <c r="AH94">
        <v>8300</v>
      </c>
      <c r="AK94" t="s">
        <v>437</v>
      </c>
      <c r="AL94">
        <v>120001</v>
      </c>
      <c r="AM94" t="s">
        <v>452</v>
      </c>
      <c r="AN94" t="s">
        <v>453</v>
      </c>
      <c r="AT94" s="19">
        <f t="shared" si="12"/>
        <v>83000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f t="shared" si="13"/>
        <v>83000</v>
      </c>
      <c r="BB94" s="19">
        <v>30000</v>
      </c>
      <c r="BC94" s="19">
        <v>30000</v>
      </c>
      <c r="BD94" t="s">
        <v>483</v>
      </c>
      <c r="BI94" t="s">
        <v>485</v>
      </c>
      <c r="BJ94" s="19">
        <f t="shared" si="14"/>
        <v>83000</v>
      </c>
      <c r="BK94" s="19">
        <v>0</v>
      </c>
      <c r="BL94" s="19">
        <f t="shared" si="15"/>
        <v>83000</v>
      </c>
      <c r="BW94" t="s">
        <v>437</v>
      </c>
      <c r="BX94">
        <v>120001</v>
      </c>
      <c r="BY94" t="s">
        <v>452</v>
      </c>
      <c r="BZ94" s="21">
        <v>0.1</v>
      </c>
      <c r="CA94" s="21">
        <v>0.2</v>
      </c>
      <c r="CB94" s="21">
        <v>0.2</v>
      </c>
      <c r="CC94" s="20">
        <f t="shared" si="16"/>
        <v>83000</v>
      </c>
      <c r="CD94" s="19">
        <f t="shared" si="17"/>
        <v>0</v>
      </c>
      <c r="CE94" s="21">
        <f t="shared" si="18"/>
        <v>0</v>
      </c>
      <c r="CF94" s="19">
        <f t="shared" si="19"/>
        <v>0</v>
      </c>
      <c r="CG94" s="20">
        <f t="shared" si="20"/>
        <v>83000</v>
      </c>
      <c r="CH94" s="22">
        <v>0.1</v>
      </c>
      <c r="CI94" s="19">
        <f t="shared" si="21"/>
        <v>8300</v>
      </c>
      <c r="CJ94" s="19">
        <f t="shared" si="22"/>
        <v>8300</v>
      </c>
      <c r="CK94" s="19">
        <f t="shared" si="23"/>
        <v>8300</v>
      </c>
      <c r="CL94" t="s">
        <v>437</v>
      </c>
      <c r="DK94" t="s">
        <v>438</v>
      </c>
    </row>
    <row r="95" spans="1:115" x14ac:dyDescent="0.35">
      <c r="A95" t="s">
        <v>151</v>
      </c>
      <c r="B95">
        <v>2024</v>
      </c>
      <c r="C95">
        <v>7</v>
      </c>
      <c r="D95" t="s">
        <v>156</v>
      </c>
      <c r="E95" t="s">
        <v>157</v>
      </c>
      <c r="F95" t="s">
        <v>188</v>
      </c>
      <c r="G95" t="s">
        <v>189</v>
      </c>
      <c r="H95" t="s">
        <v>190</v>
      </c>
      <c r="J95" t="s">
        <v>259</v>
      </c>
      <c r="K95" t="s">
        <v>254</v>
      </c>
      <c r="L95" t="s">
        <v>255</v>
      </c>
      <c r="M95" t="s">
        <v>268</v>
      </c>
      <c r="N95" t="s">
        <v>263</v>
      </c>
      <c r="P95" s="17">
        <v>45503</v>
      </c>
      <c r="Q95" t="s">
        <v>427</v>
      </c>
      <c r="R95">
        <v>1</v>
      </c>
      <c r="S95" s="17">
        <v>45503</v>
      </c>
      <c r="T95" s="17"/>
      <c r="AE95">
        <v>89000</v>
      </c>
      <c r="AF95" t="s">
        <v>437</v>
      </c>
      <c r="AG95">
        <v>0.1</v>
      </c>
      <c r="AH95">
        <v>8900</v>
      </c>
      <c r="AK95" t="s">
        <v>437</v>
      </c>
      <c r="AL95">
        <v>120001</v>
      </c>
      <c r="AM95" t="s">
        <v>452</v>
      </c>
      <c r="AN95" t="s">
        <v>453</v>
      </c>
      <c r="AT95" s="19">
        <f t="shared" si="12"/>
        <v>89000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f t="shared" si="13"/>
        <v>89000</v>
      </c>
      <c r="BB95" s="19">
        <v>30000</v>
      </c>
      <c r="BC95" s="19">
        <v>30000</v>
      </c>
      <c r="BD95" t="s">
        <v>483</v>
      </c>
      <c r="BI95" t="s">
        <v>485</v>
      </c>
      <c r="BJ95" s="19">
        <f t="shared" si="14"/>
        <v>89000</v>
      </c>
      <c r="BK95" s="19">
        <v>0</v>
      </c>
      <c r="BL95" s="19">
        <f t="shared" si="15"/>
        <v>89000</v>
      </c>
      <c r="BW95" t="s">
        <v>437</v>
      </c>
      <c r="BX95">
        <v>120001</v>
      </c>
      <c r="BY95" t="s">
        <v>452</v>
      </c>
      <c r="BZ95" s="21">
        <v>0.1</v>
      </c>
      <c r="CA95" s="21">
        <v>0.2</v>
      </c>
      <c r="CB95" s="21">
        <v>0.2</v>
      </c>
      <c r="CC95" s="20">
        <f t="shared" si="16"/>
        <v>89000</v>
      </c>
      <c r="CD95" s="19">
        <f t="shared" si="17"/>
        <v>0</v>
      </c>
      <c r="CE95" s="21">
        <f t="shared" si="18"/>
        <v>0</v>
      </c>
      <c r="CF95" s="19">
        <f t="shared" si="19"/>
        <v>0</v>
      </c>
      <c r="CG95" s="20">
        <f t="shared" si="20"/>
        <v>89000</v>
      </c>
      <c r="CH95" s="22">
        <v>0.1</v>
      </c>
      <c r="CI95" s="19">
        <f t="shared" si="21"/>
        <v>8900</v>
      </c>
      <c r="CJ95" s="19">
        <f t="shared" si="22"/>
        <v>8900</v>
      </c>
      <c r="CK95" s="19">
        <f t="shared" si="23"/>
        <v>8900</v>
      </c>
      <c r="CL95" t="s">
        <v>437</v>
      </c>
      <c r="DK95" t="s">
        <v>438</v>
      </c>
    </row>
    <row r="96" spans="1:115" x14ac:dyDescent="0.35">
      <c r="A96" t="s">
        <v>151</v>
      </c>
      <c r="B96">
        <v>2024</v>
      </c>
      <c r="C96">
        <v>7</v>
      </c>
      <c r="D96" t="s">
        <v>156</v>
      </c>
      <c r="E96" t="s">
        <v>157</v>
      </c>
      <c r="F96" t="s">
        <v>191</v>
      </c>
      <c r="G96" t="s">
        <v>192</v>
      </c>
      <c r="H96" t="s">
        <v>193</v>
      </c>
      <c r="J96" t="s">
        <v>260</v>
      </c>
      <c r="K96" t="s">
        <v>254</v>
      </c>
      <c r="L96" t="s">
        <v>255</v>
      </c>
      <c r="M96" t="s">
        <v>268</v>
      </c>
      <c r="N96" t="s">
        <v>263</v>
      </c>
      <c r="P96" s="17">
        <v>45503</v>
      </c>
      <c r="Q96" t="s">
        <v>428</v>
      </c>
      <c r="R96">
        <v>1</v>
      </c>
      <c r="S96" s="17">
        <v>45503</v>
      </c>
      <c r="T96" s="17"/>
      <c r="AE96">
        <v>89000</v>
      </c>
      <c r="AF96" t="s">
        <v>437</v>
      </c>
      <c r="AG96">
        <v>0.1</v>
      </c>
      <c r="AH96">
        <v>8900</v>
      </c>
      <c r="AK96" t="s">
        <v>437</v>
      </c>
      <c r="AL96">
        <v>120001</v>
      </c>
      <c r="AM96" t="s">
        <v>452</v>
      </c>
      <c r="AN96" t="s">
        <v>453</v>
      </c>
      <c r="AT96" s="19">
        <f t="shared" si="12"/>
        <v>89000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f t="shared" si="13"/>
        <v>89000</v>
      </c>
      <c r="BB96" s="19">
        <v>30000</v>
      </c>
      <c r="BC96" s="19">
        <v>30000</v>
      </c>
      <c r="BD96" t="s">
        <v>483</v>
      </c>
      <c r="BI96" t="s">
        <v>485</v>
      </c>
      <c r="BJ96" s="19">
        <f t="shared" si="14"/>
        <v>89000</v>
      </c>
      <c r="BK96" s="19">
        <v>0</v>
      </c>
      <c r="BL96" s="19">
        <f t="shared" si="15"/>
        <v>89000</v>
      </c>
      <c r="BW96" t="s">
        <v>437</v>
      </c>
      <c r="BX96">
        <v>120001</v>
      </c>
      <c r="BY96" t="s">
        <v>452</v>
      </c>
      <c r="BZ96" s="21">
        <v>0.1</v>
      </c>
      <c r="CA96" s="21">
        <v>0.2</v>
      </c>
      <c r="CB96" s="21">
        <v>0.2</v>
      </c>
      <c r="CC96" s="20">
        <f t="shared" si="16"/>
        <v>89000</v>
      </c>
      <c r="CD96" s="19">
        <f t="shared" si="17"/>
        <v>0</v>
      </c>
      <c r="CE96" s="21">
        <f t="shared" si="18"/>
        <v>0</v>
      </c>
      <c r="CF96" s="19">
        <f t="shared" si="19"/>
        <v>0</v>
      </c>
      <c r="CG96" s="20">
        <f t="shared" si="20"/>
        <v>89000</v>
      </c>
      <c r="CH96" s="22">
        <v>0.1</v>
      </c>
      <c r="CI96" s="19">
        <f t="shared" si="21"/>
        <v>8900</v>
      </c>
      <c r="CJ96" s="19">
        <f t="shared" si="22"/>
        <v>8900</v>
      </c>
      <c r="CK96" s="19">
        <f t="shared" si="23"/>
        <v>8900</v>
      </c>
      <c r="CL96" t="s">
        <v>437</v>
      </c>
      <c r="DK96" t="s">
        <v>438</v>
      </c>
    </row>
  </sheetData>
  <autoFilter ref="A7:EN96" xr:uid="{00000000-0001-0000-0000-000000000000}"/>
  <mergeCells count="11">
    <mergeCell ref="A6:E6"/>
    <mergeCell ref="A1:E5"/>
    <mergeCell ref="M6:AJ6"/>
    <mergeCell ref="F6:L6"/>
    <mergeCell ref="CL6:EN6"/>
    <mergeCell ref="AN6:AS6"/>
    <mergeCell ref="AK6:AM6"/>
    <mergeCell ref="AT6:BA6"/>
    <mergeCell ref="BB6:BL6"/>
    <mergeCell ref="BM6:BV6"/>
    <mergeCell ref="BW6:CK6"/>
  </mergeCells>
  <pageMargins left="0.7" right="0.7" top="0.75" bottom="0.75" header="0.3" footer="0.3"/>
  <pageSetup paperSize="9" orientation="portrait" r:id="rId1"/>
  <ignoredErrors>
    <ignoredError sqref="CD8:CD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2024-06-18T05:28:12Z</dcterms:modified>
</cp:coreProperties>
</file>