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FIFO - ABC Motors/"/>
    </mc:Choice>
  </mc:AlternateContent>
  <xr:revisionPtr revIDLastSave="882" documentId="8_{9774FDB8-18DC-408A-851E-EE4C5D98BA89}" xr6:coauthVersionLast="47" xr6:coauthVersionMax="47" xr10:uidLastSave="{06E12A9F-91BC-4D3F-A8DD-7EDA06DC3891}"/>
  <bookViews>
    <workbookView xWindow="-110" yWindow="-110" windowWidth="19420" windowHeight="11020" xr2:uid="{857716A7-B0E9-4FC4-9631-E4ED1BAE266C}"/>
  </bookViews>
  <sheets>
    <sheet name="Sheet1" sheetId="1" r:id="rId1"/>
  </sheets>
  <definedNames>
    <definedName name="_xlnm._FilterDatabase" localSheetId="0" hidden="1">Sheet1!$B$4:$DQ$89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6" i="1" l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O33" i="1" s="1"/>
  <c r="DM34" i="1"/>
  <c r="DM35" i="1"/>
  <c r="DO35" i="1" s="1"/>
  <c r="DM36" i="1"/>
  <c r="DO36" i="1" s="1"/>
  <c r="DM37" i="1"/>
  <c r="DO37" i="1" s="1"/>
  <c r="DM38" i="1"/>
  <c r="DM39" i="1"/>
  <c r="DO39" i="1" s="1"/>
  <c r="DM40" i="1"/>
  <c r="DO40" i="1" s="1"/>
  <c r="DM41" i="1"/>
  <c r="DM42" i="1"/>
  <c r="DO42" i="1" s="1"/>
  <c r="DM43" i="1"/>
  <c r="DO43" i="1" s="1"/>
  <c r="DM44" i="1"/>
  <c r="DO44" i="1" s="1"/>
  <c r="DM45" i="1"/>
  <c r="DM46" i="1"/>
  <c r="DO46" i="1" s="1"/>
  <c r="DM47" i="1"/>
  <c r="DM48" i="1"/>
  <c r="DM49" i="1"/>
  <c r="DO49" i="1" s="1"/>
  <c r="DM50" i="1"/>
  <c r="DM51" i="1"/>
  <c r="DO51" i="1" s="1"/>
  <c r="DM52" i="1"/>
  <c r="DO52" i="1" s="1"/>
  <c r="DM53" i="1"/>
  <c r="DO53" i="1" s="1"/>
  <c r="DM54" i="1"/>
  <c r="DM55" i="1"/>
  <c r="DM56" i="1"/>
  <c r="DO56" i="1" s="1"/>
  <c r="DM57" i="1"/>
  <c r="DO57" i="1" s="1"/>
  <c r="DM58" i="1"/>
  <c r="DM59" i="1"/>
  <c r="DO59" i="1" s="1"/>
  <c r="DM60" i="1"/>
  <c r="DO60" i="1" s="1"/>
  <c r="DM61" i="1"/>
  <c r="DO61" i="1" s="1"/>
  <c r="DM62" i="1"/>
  <c r="DO62" i="1" s="1"/>
  <c r="DM63" i="1"/>
  <c r="DO63" i="1" s="1"/>
  <c r="DM64" i="1"/>
  <c r="DO64" i="1" s="1"/>
  <c r="DM65" i="1"/>
  <c r="DO65" i="1" s="1"/>
  <c r="DM66" i="1"/>
  <c r="DO66" i="1" s="1"/>
  <c r="DM67" i="1"/>
  <c r="DO67" i="1" s="1"/>
  <c r="DM68" i="1"/>
  <c r="DO68" i="1" s="1"/>
  <c r="DM69" i="1"/>
  <c r="DO69" i="1" s="1"/>
  <c r="DM70" i="1"/>
  <c r="DO70" i="1" s="1"/>
  <c r="DM71" i="1"/>
  <c r="DO71" i="1" s="1"/>
  <c r="DM72" i="1"/>
  <c r="DO72" i="1" s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5" i="1"/>
  <c r="AM72" i="1" l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5" i="1"/>
  <c r="DE6" i="1" l="1"/>
  <c r="DK6" i="1" s="1"/>
  <c r="DE7" i="1"/>
  <c r="DK7" i="1" s="1"/>
  <c r="DE8" i="1"/>
  <c r="DK8" i="1" s="1"/>
  <c r="DE9" i="1"/>
  <c r="DK9" i="1" s="1"/>
  <c r="DE10" i="1"/>
  <c r="DK10" i="1" s="1"/>
  <c r="DE11" i="1"/>
  <c r="DK11" i="1" s="1"/>
  <c r="DE12" i="1"/>
  <c r="DK12" i="1" s="1"/>
  <c r="DE13" i="1"/>
  <c r="DK13" i="1" s="1"/>
  <c r="DE14" i="1"/>
  <c r="DK14" i="1" s="1"/>
  <c r="DE15" i="1"/>
  <c r="DK15" i="1" s="1"/>
  <c r="DE16" i="1"/>
  <c r="DK16" i="1" s="1"/>
  <c r="DE17" i="1"/>
  <c r="DK17" i="1" s="1"/>
  <c r="DE18" i="1"/>
  <c r="DK18" i="1" s="1"/>
  <c r="DE19" i="1"/>
  <c r="DK19" i="1" s="1"/>
  <c r="DE20" i="1"/>
  <c r="DK20" i="1" s="1"/>
  <c r="DE21" i="1"/>
  <c r="DK21" i="1" s="1"/>
  <c r="DE22" i="1"/>
  <c r="DK22" i="1" s="1"/>
  <c r="DE23" i="1"/>
  <c r="DK23" i="1" s="1"/>
  <c r="DE24" i="1"/>
  <c r="DK24" i="1" s="1"/>
  <c r="DE25" i="1"/>
  <c r="DK25" i="1" s="1"/>
  <c r="DE26" i="1"/>
  <c r="DK26" i="1" s="1"/>
  <c r="DE27" i="1"/>
  <c r="DK27" i="1" s="1"/>
  <c r="DE28" i="1"/>
  <c r="DK28" i="1" s="1"/>
  <c r="DE29" i="1"/>
  <c r="DK29" i="1" s="1"/>
  <c r="DE30" i="1"/>
  <c r="DK30" i="1" s="1"/>
  <c r="DE31" i="1"/>
  <c r="DK31" i="1" s="1"/>
  <c r="DE32" i="1"/>
  <c r="DK32" i="1" s="1"/>
  <c r="DE33" i="1"/>
  <c r="DK33" i="1" s="1"/>
  <c r="DQ33" i="1" s="1"/>
  <c r="DE34" i="1"/>
  <c r="DK34" i="1" s="1"/>
  <c r="DE35" i="1"/>
  <c r="DK35" i="1" s="1"/>
  <c r="DQ35" i="1" s="1"/>
  <c r="DE36" i="1"/>
  <c r="DK36" i="1" s="1"/>
  <c r="DQ36" i="1" s="1"/>
  <c r="DE37" i="1"/>
  <c r="DK37" i="1" s="1"/>
  <c r="DQ37" i="1" s="1"/>
  <c r="DE38" i="1"/>
  <c r="DK38" i="1" s="1"/>
  <c r="DE39" i="1"/>
  <c r="DK39" i="1" s="1"/>
  <c r="DQ39" i="1" s="1"/>
  <c r="DE40" i="1"/>
  <c r="DK40" i="1" s="1"/>
  <c r="DQ40" i="1" s="1"/>
  <c r="DE41" i="1"/>
  <c r="DK41" i="1" s="1"/>
  <c r="DE42" i="1"/>
  <c r="DK42" i="1" s="1"/>
  <c r="DQ42" i="1" s="1"/>
  <c r="DE43" i="1"/>
  <c r="DK43" i="1" s="1"/>
  <c r="DQ43" i="1" s="1"/>
  <c r="DE44" i="1"/>
  <c r="DK44" i="1" s="1"/>
  <c r="DQ44" i="1" s="1"/>
  <c r="DE45" i="1"/>
  <c r="DK45" i="1" s="1"/>
  <c r="DE46" i="1"/>
  <c r="DK46" i="1" s="1"/>
  <c r="DQ46" i="1" s="1"/>
  <c r="DE47" i="1"/>
  <c r="DK47" i="1" s="1"/>
  <c r="DE48" i="1"/>
  <c r="DK48" i="1" s="1"/>
  <c r="DE49" i="1"/>
  <c r="DK49" i="1" s="1"/>
  <c r="DQ49" i="1" s="1"/>
  <c r="DE50" i="1"/>
  <c r="DK50" i="1" s="1"/>
  <c r="DE51" i="1"/>
  <c r="DK51" i="1" s="1"/>
  <c r="DQ51" i="1" s="1"/>
  <c r="DE52" i="1"/>
  <c r="DK52" i="1" s="1"/>
  <c r="DQ52" i="1" s="1"/>
  <c r="DE53" i="1"/>
  <c r="DK53" i="1" s="1"/>
  <c r="DQ53" i="1" s="1"/>
  <c r="DE54" i="1"/>
  <c r="DK54" i="1" s="1"/>
  <c r="DE55" i="1"/>
  <c r="DK55" i="1" s="1"/>
  <c r="DE56" i="1"/>
  <c r="DK56" i="1" s="1"/>
  <c r="DQ56" i="1" s="1"/>
  <c r="DE57" i="1"/>
  <c r="DK57" i="1" s="1"/>
  <c r="DQ57" i="1" s="1"/>
  <c r="DE58" i="1"/>
  <c r="DK58" i="1" s="1"/>
  <c r="DE59" i="1"/>
  <c r="DK59" i="1" s="1"/>
  <c r="DQ59" i="1" s="1"/>
  <c r="DE60" i="1"/>
  <c r="DK60" i="1" s="1"/>
  <c r="DQ60" i="1" s="1"/>
  <c r="DE61" i="1"/>
  <c r="DK61" i="1" s="1"/>
  <c r="DQ61" i="1" s="1"/>
  <c r="DE62" i="1"/>
  <c r="DK62" i="1" s="1"/>
  <c r="DQ62" i="1" s="1"/>
  <c r="DE63" i="1"/>
  <c r="DK63" i="1" s="1"/>
  <c r="DQ63" i="1" s="1"/>
  <c r="DE64" i="1"/>
  <c r="DK64" i="1" s="1"/>
  <c r="DQ64" i="1" s="1"/>
  <c r="DE65" i="1"/>
  <c r="DK65" i="1" s="1"/>
  <c r="DQ65" i="1" s="1"/>
  <c r="DE66" i="1"/>
  <c r="DK66" i="1" s="1"/>
  <c r="DQ66" i="1" s="1"/>
  <c r="DE67" i="1"/>
  <c r="DK67" i="1" s="1"/>
  <c r="DQ67" i="1" s="1"/>
  <c r="DE68" i="1"/>
  <c r="DK68" i="1" s="1"/>
  <c r="DQ68" i="1" s="1"/>
  <c r="DE69" i="1"/>
  <c r="DK69" i="1" s="1"/>
  <c r="DQ69" i="1" s="1"/>
  <c r="DE70" i="1"/>
  <c r="DK70" i="1" s="1"/>
  <c r="DQ70" i="1" s="1"/>
  <c r="DE71" i="1"/>
  <c r="DK71" i="1" s="1"/>
  <c r="DQ71" i="1" s="1"/>
  <c r="DE72" i="1"/>
  <c r="DK72" i="1" s="1"/>
  <c r="DQ72" i="1" s="1"/>
  <c r="DE73" i="1"/>
  <c r="DK73" i="1" s="1"/>
  <c r="DE74" i="1"/>
  <c r="DK74" i="1" s="1"/>
  <c r="DE75" i="1"/>
  <c r="DK75" i="1" s="1"/>
  <c r="DE76" i="1"/>
  <c r="DK76" i="1" s="1"/>
  <c r="DE77" i="1"/>
  <c r="DK77" i="1" s="1"/>
  <c r="DE78" i="1"/>
  <c r="DK78" i="1" s="1"/>
  <c r="DE79" i="1"/>
  <c r="DK79" i="1" s="1"/>
  <c r="DE80" i="1"/>
  <c r="DK80" i="1" s="1"/>
  <c r="DE81" i="1"/>
  <c r="DK81" i="1" s="1"/>
  <c r="DE82" i="1"/>
  <c r="DK82" i="1" s="1"/>
  <c r="DE83" i="1"/>
  <c r="DK83" i="1" s="1"/>
  <c r="DE84" i="1"/>
  <c r="DK84" i="1" s="1"/>
  <c r="DE85" i="1"/>
  <c r="DK85" i="1" s="1"/>
  <c r="DE86" i="1"/>
  <c r="DK86" i="1" s="1"/>
  <c r="DE87" i="1"/>
  <c r="DK87" i="1" s="1"/>
  <c r="DE88" i="1"/>
  <c r="DK88" i="1" s="1"/>
  <c r="DE89" i="1"/>
  <c r="DK89" i="1" s="1"/>
  <c r="DE5" i="1"/>
  <c r="DK5" i="1" s="1"/>
  <c r="DO77" i="1" l="1"/>
  <c r="DQ77" i="1" s="1"/>
  <c r="DO21" i="1"/>
  <c r="DQ21" i="1" s="1"/>
  <c r="DO12" i="1"/>
  <c r="DQ12" i="1" s="1"/>
  <c r="DO75" i="1"/>
  <c r="DQ75" i="1" s="1"/>
  <c r="DO19" i="1"/>
  <c r="DQ19" i="1" s="1"/>
  <c r="DO5" i="1"/>
  <c r="DQ5" i="1" s="1"/>
  <c r="DO74" i="1"/>
  <c r="DQ74" i="1" s="1"/>
  <c r="DO58" i="1"/>
  <c r="DQ58" i="1" s="1"/>
  <c r="DO50" i="1"/>
  <c r="DQ50" i="1" s="1"/>
  <c r="DO34" i="1"/>
  <c r="DQ34" i="1" s="1"/>
  <c r="DO18" i="1"/>
  <c r="DQ18" i="1" s="1"/>
  <c r="DO81" i="1"/>
  <c r="DQ81" i="1" s="1"/>
  <c r="DO73" i="1"/>
  <c r="DQ73" i="1" s="1"/>
  <c r="DO41" i="1"/>
  <c r="DQ41" i="1" s="1"/>
  <c r="DO25" i="1"/>
  <c r="DQ25" i="1" s="1"/>
  <c r="DO17" i="1"/>
  <c r="DQ17" i="1" s="1"/>
  <c r="DO9" i="1"/>
  <c r="DQ9" i="1" s="1"/>
  <c r="DO84" i="1"/>
  <c r="DQ84" i="1" s="1"/>
  <c r="DO20" i="1"/>
  <c r="DQ20" i="1" s="1"/>
  <c r="DO83" i="1"/>
  <c r="DQ83" i="1" s="1"/>
  <c r="DO27" i="1"/>
  <c r="DQ27" i="1" s="1"/>
  <c r="DO11" i="1"/>
  <c r="DQ11" i="1" s="1"/>
  <c r="DO82" i="1"/>
  <c r="DQ82" i="1" s="1"/>
  <c r="DO26" i="1"/>
  <c r="DQ26" i="1" s="1"/>
  <c r="DO10" i="1"/>
  <c r="DQ10" i="1" s="1"/>
  <c r="DO89" i="1"/>
  <c r="DQ89" i="1" s="1"/>
  <c r="DO88" i="1"/>
  <c r="DQ88" i="1" s="1"/>
  <c r="DO80" i="1"/>
  <c r="DQ80" i="1" s="1"/>
  <c r="DO48" i="1"/>
  <c r="DQ48" i="1" s="1"/>
  <c r="DO32" i="1"/>
  <c r="DQ32" i="1" s="1"/>
  <c r="DO24" i="1"/>
  <c r="DQ24" i="1" s="1"/>
  <c r="DO16" i="1"/>
  <c r="DQ16" i="1" s="1"/>
  <c r="DO8" i="1"/>
  <c r="DQ8" i="1" s="1"/>
  <c r="DO45" i="1"/>
  <c r="DQ45" i="1" s="1"/>
  <c r="DO13" i="1"/>
  <c r="DQ13" i="1" s="1"/>
  <c r="DO23" i="1"/>
  <c r="DQ23" i="1" s="1"/>
  <c r="DO15" i="1"/>
  <c r="DQ15" i="1" s="1"/>
  <c r="DO7" i="1"/>
  <c r="DQ7" i="1" s="1"/>
  <c r="DO85" i="1"/>
  <c r="DQ85" i="1" s="1"/>
  <c r="DO29" i="1"/>
  <c r="DQ29" i="1" s="1"/>
  <c r="DO76" i="1"/>
  <c r="DQ76" i="1" s="1"/>
  <c r="DO28" i="1"/>
  <c r="DQ28" i="1" s="1"/>
  <c r="DO87" i="1"/>
  <c r="DQ87" i="1" s="1"/>
  <c r="DO79" i="1"/>
  <c r="DQ79" i="1" s="1"/>
  <c r="DO55" i="1"/>
  <c r="DQ55" i="1" s="1"/>
  <c r="DO47" i="1"/>
  <c r="DQ47" i="1" s="1"/>
  <c r="DO31" i="1"/>
  <c r="DQ31" i="1" s="1"/>
  <c r="DO86" i="1"/>
  <c r="DQ86" i="1" s="1"/>
  <c r="DO78" i="1"/>
  <c r="DQ78" i="1" s="1"/>
  <c r="DO54" i="1"/>
  <c r="DQ54" i="1" s="1"/>
  <c r="DO38" i="1"/>
  <c r="DQ38" i="1" s="1"/>
  <c r="DO30" i="1"/>
  <c r="DQ30" i="1" s="1"/>
  <c r="DO22" i="1"/>
  <c r="DQ22" i="1" s="1"/>
  <c r="DO14" i="1"/>
  <c r="DQ14" i="1" s="1"/>
  <c r="DO6" i="1"/>
  <c r="DQ6" i="1" s="1"/>
  <c r="AO9" i="1"/>
  <c r="AO35" i="1"/>
  <c r="AO39" i="1"/>
  <c r="AO43" i="1"/>
  <c r="AO47" i="1"/>
  <c r="AO51" i="1"/>
  <c r="AO53" i="1"/>
  <c r="AO37" i="1"/>
  <c r="AO45" i="1"/>
  <c r="AO55" i="1"/>
  <c r="AO56" i="1"/>
  <c r="AO64" i="1"/>
  <c r="AO68" i="1"/>
  <c r="AO58" i="1"/>
  <c r="AO66" i="1"/>
  <c r="AO70" i="1"/>
  <c r="AO5" i="1"/>
  <c r="AO7" i="1"/>
  <c r="AO11" i="1"/>
  <c r="AO13" i="1"/>
  <c r="AO15" i="1"/>
  <c r="AO17" i="1"/>
  <c r="AO19" i="1"/>
  <c r="AO21" i="1"/>
  <c r="AO23" i="1"/>
  <c r="AO25" i="1"/>
  <c r="AO27" i="1"/>
  <c r="AO29" i="1"/>
  <c r="AO8" i="1"/>
  <c r="AO16" i="1"/>
  <c r="AO24" i="1"/>
  <c r="AO28" i="1"/>
  <c r="AO48" i="1"/>
  <c r="AO50" i="1"/>
  <c r="AO63" i="1"/>
  <c r="AO65" i="1"/>
  <c r="AO6" i="1"/>
  <c r="AO10" i="1"/>
  <c r="AO12" i="1"/>
  <c r="AO14" i="1"/>
  <c r="AO18" i="1"/>
  <c r="AO20" i="1"/>
  <c r="AO22" i="1"/>
  <c r="AO31" i="1"/>
  <c r="AO46" i="1"/>
  <c r="AO71" i="1"/>
  <c r="AO36" i="1"/>
  <c r="AO62" i="1"/>
  <c r="AO33" i="1"/>
  <c r="AO60" i="1"/>
  <c r="AO61" i="1"/>
  <c r="AO34" i="1"/>
  <c r="AO49" i="1"/>
  <c r="AO67" i="1"/>
  <c r="AO69" i="1"/>
  <c r="AO54" i="1"/>
  <c r="AO44" i="1"/>
  <c r="AO52" i="1"/>
  <c r="AO32" i="1"/>
  <c r="AO41" i="1"/>
  <c r="AO59" i="1"/>
  <c r="AO26" i="1"/>
  <c r="AO30" i="1"/>
  <c r="AO38" i="1"/>
  <c r="AO40" i="1"/>
  <c r="AO42" i="1"/>
  <c r="AO57" i="1"/>
  <c r="AO72" i="1"/>
</calcChain>
</file>

<file path=xl/sharedStrings.xml><?xml version="1.0" encoding="utf-8"?>
<sst xmlns="http://schemas.openxmlformats.org/spreadsheetml/2006/main" count="2265" uniqueCount="421">
  <si>
    <t>Vendor Code</t>
  </si>
  <si>
    <t>Vendor Name</t>
  </si>
  <si>
    <t>Vendor PAN</t>
  </si>
  <si>
    <t>Vendor GSTIN</t>
  </si>
  <si>
    <t>Document Type</t>
  </si>
  <si>
    <t>Supply Type</t>
  </si>
  <si>
    <t>Special G/L Indicator</t>
  </si>
  <si>
    <t>Document Date</t>
  </si>
  <si>
    <t>Document Number</t>
  </si>
  <si>
    <t>Line Number</t>
  </si>
  <si>
    <t>Posting Date</t>
  </si>
  <si>
    <t>Debit(S)/Credit(H) Indicator</t>
  </si>
  <si>
    <t>PO Number</t>
  </si>
  <si>
    <t>PO Date</t>
  </si>
  <si>
    <t>PO Description</t>
  </si>
  <si>
    <t>Tax Base Amount</t>
  </si>
  <si>
    <t>Vendor TDS Section Code</t>
  </si>
  <si>
    <t>Original Document Number</t>
  </si>
  <si>
    <t>Original Document Date</t>
  </si>
  <si>
    <t>Business Place</t>
  </si>
  <si>
    <t>Business Area</t>
  </si>
  <si>
    <t>Plant</t>
  </si>
  <si>
    <t>Profit Center</t>
  </si>
  <si>
    <t>Cost Center</t>
  </si>
  <si>
    <t>User Name</t>
  </si>
  <si>
    <t>Provision UDF 1</t>
  </si>
  <si>
    <t>Provision UDF 2</t>
  </si>
  <si>
    <t>Provision UDF 3</t>
  </si>
  <si>
    <t>Provision UDF 4</t>
  </si>
  <si>
    <t>Provision UDF 5</t>
  </si>
  <si>
    <t>Discount</t>
  </si>
  <si>
    <t>Invoice Value</t>
  </si>
  <si>
    <t>Advance Link Indicator</t>
  </si>
  <si>
    <t>Provision Link Indicator</t>
  </si>
  <si>
    <t>Credit Note Link Indicator</t>
  </si>
  <si>
    <t>MIGO Number</t>
  </si>
  <si>
    <t>MIRO Number</t>
  </si>
  <si>
    <t>POS</t>
  </si>
  <si>
    <t>Invoice UDF 1</t>
  </si>
  <si>
    <t>Invoice UDF 2</t>
  </si>
  <si>
    <t>Invoice UDF 3</t>
  </si>
  <si>
    <t>Invoice UDF 4</t>
  </si>
  <si>
    <t>Invoice UDF 5</t>
  </si>
  <si>
    <t>Payment Date</t>
  </si>
  <si>
    <t>PO Line Number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</si>
  <si>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</si>
  <si>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</si>
  <si>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</si>
  <si>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</si>
  <si>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</si>
  <si>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</si>
  <si>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</si>
  <si>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</si>
  <si>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TDS Section</t>
  </si>
  <si>
    <t>TDS Rate</t>
  </si>
  <si>
    <t>TDS Amount</t>
  </si>
  <si>
    <t>Advance UDF 1</t>
  </si>
  <si>
    <t>Advance UDF 2</t>
  </si>
  <si>
    <t>Advance UDF 3</t>
  </si>
  <si>
    <t>Advance UDF 4</t>
  </si>
  <si>
    <t>Advance UDF 5</t>
  </si>
  <si>
    <t>Challan Paid Flag</t>
  </si>
  <si>
    <t>Challan Processing Date</t>
  </si>
  <si>
    <t>Inv/Adv/Prov Description</t>
  </si>
  <si>
    <t>GL Code</t>
  </si>
  <si>
    <t>GL Description</t>
  </si>
  <si>
    <t>HSN SAC Code</t>
  </si>
  <si>
    <t>HSN SAC Description</t>
  </si>
  <si>
    <t>Year</t>
  </si>
  <si>
    <t>Month</t>
  </si>
  <si>
    <t>Batch ID</t>
  </si>
  <si>
    <t>Source File Name</t>
  </si>
  <si>
    <t>Financial Year</t>
  </si>
  <si>
    <t>System Added</t>
  </si>
  <si>
    <t>Priority</t>
  </si>
  <si>
    <t>Sub NOP ID</t>
  </si>
  <si>
    <t>Sub Nature of Payment</t>
  </si>
  <si>
    <t>Invoice/Provision/Advance Description</t>
  </si>
  <si>
    <t>Is Mismatch</t>
  </si>
  <si>
    <t>Final Determined TDS Section</t>
  </si>
  <si>
    <t>Tax Position Master: Section Mismatch Report Required?</t>
  </si>
  <si>
    <t>Client Response</t>
  </si>
  <si>
    <t>Client Response: TDS Section</t>
  </si>
  <si>
    <t>Client Response: Sub NOP ID</t>
  </si>
  <si>
    <t>Client Response: Sub Nature of Payment</t>
  </si>
  <si>
    <t>Client Response: Reason</t>
  </si>
  <si>
    <t>Mismatch Report</t>
  </si>
  <si>
    <t>System Section Determination</t>
  </si>
  <si>
    <t>User Uploaded Transaction Data</t>
  </si>
  <si>
    <t>Adjustment Details</t>
  </si>
  <si>
    <t>TDS on Monthly Provision</t>
  </si>
  <si>
    <t>Cancellation Adjustment</t>
  </si>
  <si>
    <t>Taxable Amount after Adjustment</t>
  </si>
  <si>
    <t>Reversal Adjustment</t>
  </si>
  <si>
    <t>Credit Note Adjustment</t>
  </si>
  <si>
    <t>Provision Adjustment</t>
  </si>
  <si>
    <t>Advance Adjustment</t>
  </si>
  <si>
    <t>Adjustment Document Number</t>
  </si>
  <si>
    <t>Document Available for Adjustment</t>
  </si>
  <si>
    <t>Amount Available for Adjustment</t>
  </si>
  <si>
    <t>Unadjusted Balance</t>
  </si>
  <si>
    <t>Adjusted Amount</t>
  </si>
  <si>
    <t>Document Type as per Application</t>
  </si>
  <si>
    <t>Supply Type as per Application</t>
  </si>
  <si>
    <t>Client TDS Section as per Application</t>
  </si>
  <si>
    <t>System Determined TDS Section</t>
  </si>
  <si>
    <t>CAN</t>
  </si>
  <si>
    <t>TAX</t>
  </si>
  <si>
    <t>REV</t>
  </si>
  <si>
    <t>Final Sub NOP ID</t>
  </si>
  <si>
    <t>Final Sub Nature of Payment</t>
  </si>
  <si>
    <t>2024-25</t>
  </si>
  <si>
    <t>Advances.xlsx</t>
  </si>
  <si>
    <t>V0029</t>
  </si>
  <si>
    <t>Vendor 29</t>
  </si>
  <si>
    <t>AADCF1170E</t>
  </si>
  <si>
    <t>ADV</t>
  </si>
  <si>
    <t>V0031</t>
  </si>
  <si>
    <t>Vendor 31</t>
  </si>
  <si>
    <t>AAACQ0935H</t>
  </si>
  <si>
    <t>V0048</t>
  </si>
  <si>
    <t>Vendor 48</t>
  </si>
  <si>
    <t>AAMCS1219C</t>
  </si>
  <si>
    <t>V0001</t>
  </si>
  <si>
    <t>Vendor 1</t>
  </si>
  <si>
    <t>AAAAI0559H</t>
  </si>
  <si>
    <t>V0006</t>
  </si>
  <si>
    <t>Vendor 6</t>
  </si>
  <si>
    <t>AAATL1944N</t>
  </si>
  <si>
    <t>V0007</t>
  </si>
  <si>
    <t>Vendor 7</t>
  </si>
  <si>
    <t>AABCI6363G</t>
  </si>
  <si>
    <t>V0030</t>
  </si>
  <si>
    <t>Vendor 30</t>
  </si>
  <si>
    <t>AAGCC2784G</t>
  </si>
  <si>
    <t>Advance for machinery rent for 1st week of april</t>
  </si>
  <si>
    <t>Advance for Rent of April for Builkding 4 &amp; 5</t>
  </si>
  <si>
    <t>ADVDOC0003</t>
  </si>
  <si>
    <t>AMC advance payment</t>
  </si>
  <si>
    <t>ADVDOC0004</t>
  </si>
  <si>
    <t>AMC advance payment cancellation</t>
  </si>
  <si>
    <t>ADVDOC0005</t>
  </si>
  <si>
    <t>Advance for goods</t>
  </si>
  <si>
    <t>ADVDOC0006</t>
  </si>
  <si>
    <t>ADVDOC0010</t>
  </si>
  <si>
    <t>Legal Fees</t>
  </si>
  <si>
    <t>Advance for machinery rent for 2nd week of april</t>
  </si>
  <si>
    <t>Consulting Fees Advances</t>
  </si>
  <si>
    <t>Advance for April for Building 1</t>
  </si>
  <si>
    <t>Advance for machinery rent for 3rd week of april</t>
  </si>
  <si>
    <t>ADVDOC0022</t>
  </si>
  <si>
    <t>Advance for April for Building 2</t>
  </si>
  <si>
    <t>Advance for machinery rent for 4th week of april</t>
  </si>
  <si>
    <t>ADVDOC0025</t>
  </si>
  <si>
    <t>Advance for April for Building 3</t>
  </si>
  <si>
    <t>ADVDOC0027</t>
  </si>
  <si>
    <t>Advance for machinery rent for 5th week of april</t>
  </si>
  <si>
    <t>PO0000020173</t>
  </si>
  <si>
    <t>PO0000022812</t>
  </si>
  <si>
    <t>PO0000029764</t>
  </si>
  <si>
    <t>PO0000040097</t>
  </si>
  <si>
    <t>194-I(a)</t>
  </si>
  <si>
    <t>194-I(b)</t>
  </si>
  <si>
    <t>194C</t>
  </si>
  <si>
    <t>194Q</t>
  </si>
  <si>
    <t>194J(b)</t>
  </si>
  <si>
    <t>4IA</t>
  </si>
  <si>
    <t>4IB</t>
  </si>
  <si>
    <t>94C</t>
  </si>
  <si>
    <t>94Q</t>
  </si>
  <si>
    <t>4JB</t>
  </si>
  <si>
    <t>ADV_UPL_001</t>
  </si>
  <si>
    <t>INV_UPL_001</t>
  </si>
  <si>
    <t>V0076</t>
  </si>
  <si>
    <t>Vendor 76</t>
  </si>
  <si>
    <t>AFZPT8800P</t>
  </si>
  <si>
    <t>V0003</t>
  </si>
  <si>
    <t>Vendor 3</t>
  </si>
  <si>
    <t>AAATP1145P</t>
  </si>
  <si>
    <t>V0087</t>
  </si>
  <si>
    <t>Vendor 87</t>
  </si>
  <si>
    <t>MIUPS4004E</t>
  </si>
  <si>
    <t>V0088</t>
  </si>
  <si>
    <t>Vendor 88</t>
  </si>
  <si>
    <t>APKPP2961A</t>
  </si>
  <si>
    <t>V0089</t>
  </si>
  <si>
    <t>Vendor 89</t>
  </si>
  <si>
    <t>AAFFL8935J</t>
  </si>
  <si>
    <t>V0098</t>
  </si>
  <si>
    <t>Vendor 98</t>
  </si>
  <si>
    <t>AABAM6757E</t>
  </si>
  <si>
    <t>V0099</t>
  </si>
  <si>
    <t>Vendor 99</t>
  </si>
  <si>
    <t>AZGPK0923M</t>
  </si>
  <si>
    <t>V0100</t>
  </si>
  <si>
    <t>Vendor 100</t>
  </si>
  <si>
    <t>AADFO9493J</t>
  </si>
  <si>
    <t>V0071</t>
  </si>
  <si>
    <t>Vendor 71</t>
  </si>
  <si>
    <t>BLPPS6948J</t>
  </si>
  <si>
    <t>V0072</t>
  </si>
  <si>
    <t>Vendor 72</t>
  </si>
  <si>
    <t>ALSPP1043P</t>
  </si>
  <si>
    <t>V0073</t>
  </si>
  <si>
    <t>Vendor 73</t>
  </si>
  <si>
    <t>AHDPG3956D</t>
  </si>
  <si>
    <t>V0074</t>
  </si>
  <si>
    <t>Vendor 74</t>
  </si>
  <si>
    <t>ACGPM7790P</t>
  </si>
  <si>
    <t>V0075</t>
  </si>
  <si>
    <t>Vendor 75</t>
  </si>
  <si>
    <t>APOPS3188J</t>
  </si>
  <si>
    <t>V0077</t>
  </si>
  <si>
    <t>Vendor 77</t>
  </si>
  <si>
    <t>CFMPD8332K</t>
  </si>
  <si>
    <t>V0079</t>
  </si>
  <si>
    <t>Vendor 79</t>
  </si>
  <si>
    <t>AFQPB6894Q</t>
  </si>
  <si>
    <t>V0080</t>
  </si>
  <si>
    <t>Vendor 80</t>
  </si>
  <si>
    <t>BCMPA7116C</t>
  </si>
  <si>
    <t>V0081</t>
  </si>
  <si>
    <t>Vendor 81</t>
  </si>
  <si>
    <t>BHQPD3192J</t>
  </si>
  <si>
    <t>V0082</t>
  </si>
  <si>
    <t>Vendor 82</t>
  </si>
  <si>
    <t>AUDPB8482E</t>
  </si>
  <si>
    <t>Invoices.xlsx</t>
  </si>
  <si>
    <t>INV</t>
  </si>
  <si>
    <t>CR</t>
  </si>
  <si>
    <t>INVDOC0001</t>
  </si>
  <si>
    <t>INVDOC0002</t>
  </si>
  <si>
    <t>INVDOC0004</t>
  </si>
  <si>
    <t>INVDOC0005</t>
  </si>
  <si>
    <t>INVDOC0006</t>
  </si>
  <si>
    <t>INVDOC0007</t>
  </si>
  <si>
    <t>INVDOC0008</t>
  </si>
  <si>
    <t>INVDOC0012</t>
  </si>
  <si>
    <t>INVDOC0013</t>
  </si>
  <si>
    <t>INVDOC0016</t>
  </si>
  <si>
    <t>CRDOC0001</t>
  </si>
  <si>
    <t>INVDOC0019</t>
  </si>
  <si>
    <t>New Financial Year Office Party for Finance Team</t>
  </si>
  <si>
    <t>Doc Review</t>
  </si>
  <si>
    <t>Court Representation Fees</t>
  </si>
  <si>
    <t>Wood Planks-Teak</t>
  </si>
  <si>
    <t>Oakwook Planks</t>
  </si>
  <si>
    <t>Wood Planks-Mahogany</t>
  </si>
  <si>
    <t>Teak Woods Planks</t>
  </si>
  <si>
    <t>Rent for Building 1 For the month of April</t>
  </si>
  <si>
    <t>Rent for Machinery for the month of April</t>
  </si>
  <si>
    <t>Rent for Building 4 For the month of April</t>
  </si>
  <si>
    <t>Rent for Building 5 For the month of April</t>
  </si>
  <si>
    <t>Consulting charges for the month of April 2024</t>
  </si>
  <si>
    <t>GL00023832</t>
  </si>
  <si>
    <t>GL00071228</t>
  </si>
  <si>
    <t>PO0000014272</t>
  </si>
  <si>
    <t>GL00031497</t>
  </si>
  <si>
    <t>PO0000026838</t>
  </si>
  <si>
    <t>PO0000023884</t>
  </si>
  <si>
    <t>PO0000032349</t>
  </si>
  <si>
    <t>PO0000036883</t>
  </si>
  <si>
    <t>PO0000040598</t>
  </si>
  <si>
    <t>PO0000031095</t>
  </si>
  <si>
    <t>GL00089459</t>
  </si>
  <si>
    <t>GL00075590</t>
  </si>
  <si>
    <t>GL00052550</t>
  </si>
  <si>
    <t>PRV_UPL_001</t>
  </si>
  <si>
    <t>Provisions.xlsx</t>
  </si>
  <si>
    <t>V0028</t>
  </si>
  <si>
    <t>Vendor 28</t>
  </si>
  <si>
    <t>AABCD6597K</t>
  </si>
  <si>
    <t>V0011</t>
  </si>
  <si>
    <t>Vendor 11</t>
  </si>
  <si>
    <t>AADCE9533C</t>
  </si>
  <si>
    <t>V0012</t>
  </si>
  <si>
    <t>Vendor 12</t>
  </si>
  <si>
    <t>AAFCA8810L</t>
  </si>
  <si>
    <t>V0013</t>
  </si>
  <si>
    <t>Vendor 13</t>
  </si>
  <si>
    <t>AAICG1223E</t>
  </si>
  <si>
    <t>V0084</t>
  </si>
  <si>
    <t>Vendor 84</t>
  </si>
  <si>
    <t>AAAAK4509K</t>
  </si>
  <si>
    <t>V0085</t>
  </si>
  <si>
    <t>Vendor 85</t>
  </si>
  <si>
    <t>AAATG1779Q</t>
  </si>
  <si>
    <t>V0086</t>
  </si>
  <si>
    <t>Vendor 86</t>
  </si>
  <si>
    <t>AAABI0496G</t>
  </si>
  <si>
    <t>PRV</t>
  </si>
  <si>
    <t>PRVDOC0001</t>
  </si>
  <si>
    <t>PRVDOC0002</t>
  </si>
  <si>
    <t>PRVDOC0004</t>
  </si>
  <si>
    <t>PRVDOC0005</t>
  </si>
  <si>
    <t>PRVDOC0006</t>
  </si>
  <si>
    <t>PRVDOC0011</t>
  </si>
  <si>
    <t>Lucknow Office Rent</t>
  </si>
  <si>
    <t>Lucknow Office Rent wrong amount</t>
  </si>
  <si>
    <t>Lucknow Office Rent for April</t>
  </si>
  <si>
    <t>C&amp;M for Lucknow office</t>
  </si>
  <si>
    <t>C&amp;M for Lucknow office reversal for excess provision created</t>
  </si>
  <si>
    <t>PO0000011635</t>
  </si>
  <si>
    <t>PO0000039769</t>
  </si>
  <si>
    <t>1. HSN/SAC Code, 2. Vendor Master, 3. Invoice Description, 4. PO Description, 5. GL code</t>
  </si>
  <si>
    <t>Payment or credit of rent for the use of any machinery or plant or equipment</t>
  </si>
  <si>
    <t>Payment or credit of rent or the use of any land or building (including factory building) or land appurtenant to a
building (including factory building) or furniture or fittings</t>
  </si>
  <si>
    <t>Payment or credit any amount for carrying out any work (including supply of labour for carrying out any work) in pursuance of a contract</t>
  </si>
  <si>
    <t>Payment or credit of any sum for purchase of any goods</t>
  </si>
  <si>
    <t>Payment or credit of any income by way of fees for professional services</t>
  </si>
  <si>
    <t>Wood Planks-Chestnut</t>
  </si>
  <si>
    <t>Wood Planks-Oak</t>
  </si>
  <si>
    <t>Consulting for future growth</t>
  </si>
  <si>
    <t>Lawyer Fees for case against ZZZ Limited</t>
  </si>
  <si>
    <t>Mahogany Wood Planks</t>
  </si>
  <si>
    <t>Noida Office Rent</t>
  </si>
  <si>
    <t>Lucknow Office Cleaning and Maintenance</t>
  </si>
  <si>
    <t>Accommodation, food and beverage services</t>
  </si>
  <si>
    <t>Catering</t>
  </si>
  <si>
    <t>Legal and accounting services</t>
  </si>
  <si>
    <t>WOOD SAWN OR CHIPPED LENGTHWISE, SLICED OR PEELED, WHETHER OR NOT PLANED, SANDED OR END-JOINTED, OF A THICKNESS EXCEEDING 6 MM</t>
  </si>
  <si>
    <t>Wood</t>
  </si>
  <si>
    <t>Rental or leasing services involving own or leased non-residential property</t>
  </si>
  <si>
    <t>Office Rent</t>
  </si>
  <si>
    <t>Machinery Rent</t>
  </si>
  <si>
    <t>Consulting Fees</t>
  </si>
  <si>
    <t>194I(b)</t>
  </si>
  <si>
    <t>Should match as per NOP Master</t>
  </si>
  <si>
    <t>ADVDOC0014, ADVDOC0017</t>
  </si>
  <si>
    <t>ADVDOC0018, ADVDOC0021, ADVDOC0022</t>
  </si>
  <si>
    <t>INVDOC0009, INVDOC0010, INVDOC0011</t>
  </si>
  <si>
    <t>INVDOC0014, INVDOC0015</t>
  </si>
  <si>
    <t>PRVDOC0007, PRVDOC0008</t>
  </si>
  <si>
    <t>PRVDOC0009, PRVDOC0010</t>
  </si>
  <si>
    <t>CRDOC0002, CRDOC0003</t>
  </si>
  <si>
    <t>INVDOC0020, INVDOC0021</t>
  </si>
  <si>
    <t>Y</t>
  </si>
  <si>
    <t>ADVDOC1001</t>
  </si>
  <si>
    <t>ADVDOC1002</t>
  </si>
  <si>
    <t>ADVDOC1003</t>
  </si>
  <si>
    <t>ADVDOC1004</t>
  </si>
  <si>
    <t>ADVDOC1005</t>
  </si>
  <si>
    <t>ADVDOC1006</t>
  </si>
  <si>
    <t>ADVDOC1007</t>
  </si>
  <si>
    <t>ADVDOC1008</t>
  </si>
  <si>
    <t>ADVDOC1009</t>
  </si>
  <si>
    <t>ADVDOC1010</t>
  </si>
  <si>
    <t>ADVDOC1011</t>
  </si>
  <si>
    <t>ADVDOC1012</t>
  </si>
  <si>
    <t>ADVDOC1013</t>
  </si>
  <si>
    <t>ADVDOC1014</t>
  </si>
  <si>
    <t>ADVDOC1015</t>
  </si>
  <si>
    <t>ADVDOC1016</t>
  </si>
  <si>
    <t>ADVDOC1017</t>
  </si>
  <si>
    <t>ADVDOC1018</t>
  </si>
  <si>
    <t>ADVDOC1019</t>
  </si>
  <si>
    <t>ADVDOC1020</t>
  </si>
  <si>
    <t>ADVDOC1021</t>
  </si>
  <si>
    <t>ADVDOC1022</t>
  </si>
  <si>
    <t>ADVDOC1023</t>
  </si>
  <si>
    <t>ADVDOC1024</t>
  </si>
  <si>
    <t>ADVDOC1025</t>
  </si>
  <si>
    <t>ADVDOC1026</t>
  </si>
  <si>
    <t>ADVDOC1027</t>
  </si>
  <si>
    <t>ADVDOC1028</t>
  </si>
  <si>
    <t>INVDOC1001</t>
  </si>
  <si>
    <t>INVDOC1002</t>
  </si>
  <si>
    <t>INVDOC1003</t>
  </si>
  <si>
    <t>INVDOC1004</t>
  </si>
  <si>
    <t>INVDOC1005</t>
  </si>
  <si>
    <t>INVDOC1006</t>
  </si>
  <si>
    <t>INVDOC1007</t>
  </si>
  <si>
    <t>INVDOC1008</t>
  </si>
  <si>
    <t>INVDOC1009</t>
  </si>
  <si>
    <t>INVDOC1010</t>
  </si>
  <si>
    <t>INVDOC1011</t>
  </si>
  <si>
    <t>INVDOC1012</t>
  </si>
  <si>
    <t>INVDOC1013</t>
  </si>
  <si>
    <t>INVDOC1014</t>
  </si>
  <si>
    <t>INVDOC1015</t>
  </si>
  <si>
    <t>INVDOC1016</t>
  </si>
  <si>
    <t>CRDOC1001</t>
  </si>
  <si>
    <t>INVDOC1017</t>
  </si>
  <si>
    <t>INVDOC1018</t>
  </si>
  <si>
    <t>INVDOC1019</t>
  </si>
  <si>
    <t>CRDOC1002</t>
  </si>
  <si>
    <t>CRDOC1003</t>
  </si>
  <si>
    <t>INVDOC1020</t>
  </si>
  <si>
    <t>INVDOC1021</t>
  </si>
  <si>
    <t>CRDOC1004</t>
  </si>
  <si>
    <t>INVDOC1022</t>
  </si>
  <si>
    <t>INVDOC1023</t>
  </si>
  <si>
    <t>INVDOC1024</t>
  </si>
  <si>
    <t>INVDOC1025</t>
  </si>
  <si>
    <t>INVDOC1026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</si>
  <si>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</si>
  <si>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</si>
  <si>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</si>
  <si>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</si>
  <si>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</si>
  <si>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</si>
  <si>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</si>
  <si>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</si>
  <si>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INVDOC1035</t>
  </si>
  <si>
    <t>PRVDOC1001</t>
  </si>
  <si>
    <t>PRVDOC1002</t>
  </si>
  <si>
    <t>PRVDOC1003</t>
  </si>
  <si>
    <t>PRVDOC1004</t>
  </si>
  <si>
    <t>PRVDOC1005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</si>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</sst>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4" fontId="0" fillId="0" borderId="0" xfId="0" applyNumberFormat="1"/>
    <xf numFmtId="43" fontId="3" fillId="0" borderId="0" xfId="1" applyFont="1"/>
    <xf numFmtId="10" fontId="3" fillId="0" borderId="0" xfId="2" applyNumberFormat="1" applyFont="1"/>
    <xf numFmtId="0" fontId="3" fillId="0" borderId="0" xfId="0" applyFont="1"/>
    <xf numFmtId="14" fontId="3" fillId="0" borderId="0" xfId="0" applyNumberFormat="1" applyFont="1"/>
    <xf numFmtId="43" fontId="0" fillId="0" borderId="0" xfId="1" applyFont="1"/>
    <xf numFmtId="49" fontId="4" fillId="0" borderId="0" xfId="0" applyNumberFormat="1" applyFont="1" applyAlignment="1">
      <alignment wrapText="1"/>
    </xf>
    <xf numFmtId="10" fontId="0" fillId="0" borderId="0" xfId="2" applyNumberFormat="1" applyFont="1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0255-A753-43F7-A64E-C0C0F38E37EE}">
  <dimension ref="B2:DQ89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RowHeight="14.5" x14ac:dyDescent="0.35"/>
  <cols>
    <col min="1" max="1" width="8.6328125" bestFit="1" customWidth="1"/>
    <col min="2" max="2" width="15.36328125" bestFit="1" customWidth="1"/>
    <col min="3" max="3" width="7.453125" bestFit="1" customWidth="1"/>
    <col min="4" max="4" width="9.36328125" bestFit="1" customWidth="1"/>
    <col min="5" max="5" width="12.90625" bestFit="1" customWidth="1"/>
    <col min="6" max="6" width="18.453125" bestFit="1" customWidth="1"/>
    <col min="7" max="7" width="14.54296875" bestFit="1" customWidth="1"/>
    <col min="8" max="8" width="15.26953125" bestFit="1" customWidth="1"/>
    <col min="9" max="9" width="14" bestFit="1" customWidth="1"/>
    <col min="10" max="10" width="15.36328125" bestFit="1" customWidth="1"/>
    <col min="11" max="11" width="17" bestFit="1" customWidth="1"/>
    <col min="12" max="12" width="13.81640625" bestFit="1" customWidth="1"/>
    <col min="13" max="13" width="33" bestFit="1" customWidth="1"/>
    <col min="14" max="14" width="29.90625" bestFit="1" customWidth="1"/>
    <col min="15" max="15" width="21.26953125" bestFit="1" customWidth="1"/>
    <col min="16" max="16" width="17" bestFit="1" customWidth="1"/>
    <col min="17" max="17" width="19.90625" bestFit="1" customWidth="1"/>
    <col min="18" max="18" width="14.54296875" bestFit="1" customWidth="1"/>
    <col min="19" max="19" width="14.453125" bestFit="1" customWidth="1"/>
    <col min="20" max="20" width="15.6328125" bestFit="1" customWidth="1"/>
    <col min="21" max="21" width="52.36328125" bestFit="1" customWidth="1"/>
    <col min="22" max="22" width="15.7265625" bestFit="1" customWidth="1"/>
    <col min="23" max="23" width="21.453125" bestFit="1" customWidth="1"/>
    <col min="24" max="24" width="11.6328125" bestFit="1" customWidth="1"/>
    <col min="25" max="25" width="16" bestFit="1" customWidth="1"/>
    <col min="26" max="26" width="27.54296875" bestFit="1" customWidth="1"/>
    <col min="27" max="27" width="14.1796875" bestFit="1" customWidth="1"/>
    <col min="28" max="28" width="17.54296875" bestFit="1" customWidth="1"/>
    <col min="29" max="29" width="10.54296875" bestFit="1" customWidth="1"/>
    <col min="30" max="30" width="16.36328125" bestFit="1" customWidth="1"/>
    <col min="31" max="31" width="18.36328125" bestFit="1" customWidth="1"/>
    <col min="32" max="32" width="11.7265625" bestFit="1" customWidth="1"/>
    <col min="33" max="33" width="14.6328125" bestFit="1" customWidth="1"/>
    <col min="34" max="34" width="12.26953125" bestFit="1" customWidth="1"/>
    <col min="35" max="35" width="15.1796875" bestFit="1" customWidth="1"/>
    <col min="36" max="36" width="12.1796875" bestFit="1" customWidth="1"/>
    <col min="37" max="37" width="15.08984375" bestFit="1" customWidth="1"/>
    <col min="38" max="38" width="12" bestFit="1" customWidth="1"/>
    <col min="39" max="39" width="14.81640625" bestFit="1" customWidth="1"/>
    <col min="40" max="40" width="11.08984375" bestFit="1" customWidth="1"/>
    <col min="41" max="41" width="15" bestFit="1" customWidth="1"/>
    <col min="42" max="42" width="13.54296875" bestFit="1" customWidth="1"/>
    <col min="43" max="43" width="35.26953125" bestFit="1" customWidth="1"/>
    <col min="44" max="44" width="11.1796875" bestFit="1" customWidth="1"/>
    <col min="45" max="45" width="14.08984375" bestFit="1" customWidth="1"/>
    <col min="46" max="46" width="25.08984375" bestFit="1" customWidth="1"/>
    <col min="47" max="47" width="17.81640625" bestFit="1" customWidth="1"/>
    <col min="48" max="48" width="24.08984375" bestFit="1" customWidth="1"/>
    <col min="49" max="49" width="23" bestFit="1" customWidth="1"/>
    <col min="50" max="50" width="23.6328125" bestFit="1" customWidth="1"/>
    <col min="51" max="51" width="25.7265625" bestFit="1" customWidth="1"/>
    <col min="52" max="52" width="27.26953125" bestFit="1" customWidth="1"/>
    <col min="53" max="53" width="24.26953125" bestFit="1" customWidth="1"/>
    <col min="54" max="54" width="16" bestFit="1" customWidth="1"/>
    <col min="55" max="55" width="15.90625" bestFit="1" customWidth="1"/>
    <col min="56" max="56" width="16" bestFit="1" customWidth="1"/>
    <col min="57" max="57" width="15.6328125" bestFit="1" customWidth="1"/>
    <col min="58" max="58" width="8" bestFit="1" customWidth="1"/>
    <col min="59" max="59" width="14.6328125" bestFit="1" customWidth="1"/>
    <col min="60" max="60" width="13.54296875" bestFit="1" customWidth="1"/>
    <col min="61" max="61" width="7" bestFit="1" customWidth="1"/>
    <col min="62" max="62" width="13" bestFit="1" customWidth="1"/>
    <col min="63" max="67" width="15.1796875" bestFit="1" customWidth="1"/>
    <col min="68" max="72" width="16.36328125" bestFit="1" customWidth="1"/>
    <col min="73" max="77" width="17.08984375" bestFit="1" customWidth="1"/>
    <col min="78" max="78" width="13.54296875" bestFit="1" customWidth="1"/>
    <col min="79" max="79" width="13.26953125" bestFit="1" customWidth="1"/>
    <col min="80" max="80" width="23.36328125" bestFit="1" customWidth="1"/>
    <col min="81" max="81" width="13.54296875" bestFit="1" customWidth="1"/>
    <col min="82" max="82" width="13.26953125" bestFit="1" customWidth="1"/>
    <col min="83" max="83" width="23.36328125" bestFit="1" customWidth="1"/>
    <col min="84" max="84" width="13.54296875" bestFit="1" customWidth="1"/>
    <col min="85" max="85" width="13.26953125" bestFit="1" customWidth="1"/>
    <col min="86" max="86" width="23.36328125" bestFit="1" customWidth="1"/>
    <col min="87" max="87" width="13.54296875" bestFit="1" customWidth="1"/>
    <col min="88" max="88" width="13.26953125" bestFit="1" customWidth="1"/>
    <col min="89" max="89" width="23.36328125" bestFit="1" customWidth="1"/>
    <col min="90" max="90" width="13.54296875" bestFit="1" customWidth="1"/>
    <col min="91" max="91" width="13.26953125" bestFit="1" customWidth="1"/>
    <col min="92" max="92" width="23.36328125" bestFit="1" customWidth="1"/>
    <col min="93" max="93" width="12.7265625" bestFit="1" customWidth="1"/>
    <col min="94" max="94" width="13.54296875" bestFit="1" customWidth="1"/>
    <col min="95" max="95" width="13.26953125" bestFit="1" customWidth="1"/>
    <col min="96" max="96" width="23.36328125" bestFit="1" customWidth="1"/>
    <col min="97" max="97" width="13.90625" bestFit="1" customWidth="1"/>
    <col min="98" max="98" width="53.1796875" bestFit="1" customWidth="1"/>
    <col min="99" max="99" width="10.6328125" bestFit="1" customWidth="1"/>
    <col min="100" max="100" width="18.453125" bestFit="1" customWidth="1"/>
    <col min="101" max="101" width="17.453125" bestFit="1" customWidth="1"/>
    <col min="102" max="102" width="28.54296875" bestFit="1" customWidth="1"/>
    <col min="103" max="103" width="28.1796875" bestFit="1" customWidth="1"/>
    <col min="104" max="104" width="38.453125" bestFit="1" customWidth="1"/>
    <col min="105" max="105" width="24.7265625" bestFit="1" customWidth="1"/>
    <col min="106" max="106" width="13.54296875" bestFit="1" customWidth="1"/>
    <col min="107" max="107" width="17.81640625" bestFit="1" customWidth="1"/>
    <col min="108" max="108" width="28" bestFit="1" customWidth="1"/>
    <col min="109" max="109" width="18.36328125" bestFit="1" customWidth="1"/>
    <col min="110" max="110" width="24.81640625" bestFit="1" customWidth="1"/>
    <col min="111" max="111" width="21.7265625" bestFit="1" customWidth="1"/>
    <col min="112" max="112" width="24.26953125" bestFit="1" customWidth="1"/>
    <col min="113" max="113" width="22.26953125" bestFit="1" customWidth="1"/>
    <col min="114" max="114" width="21.54296875" bestFit="1" customWidth="1"/>
    <col min="115" max="115" width="32.90625" bestFit="1" customWidth="1"/>
    <col min="116" max="116" width="30.6328125" bestFit="1" customWidth="1"/>
    <col min="117" max="117" width="34.6328125" bestFit="1" customWidth="1"/>
    <col min="118" max="118" width="25.7265625" bestFit="1" customWidth="1"/>
    <col min="119" max="119" width="32.6328125" bestFit="1" customWidth="1"/>
    <col min="120" max="120" width="18.7265625" bestFit="1" customWidth="1"/>
    <col min="121" max="121" width="20.54296875" bestFit="1" customWidth="1"/>
  </cols>
  <sheetData>
    <row r="2" spans="2:121" x14ac:dyDescent="0.35">
      <c r="BZ2" s="19" t="s">
        <v>87</v>
      </c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</row>
    <row r="3" spans="2:121" x14ac:dyDescent="0.35">
      <c r="B3" s="17" t="s">
        <v>73</v>
      </c>
      <c r="C3" s="17"/>
      <c r="D3" s="17"/>
      <c r="E3" s="17"/>
      <c r="F3" s="17"/>
      <c r="G3" s="18" t="s">
        <v>88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9" t="s">
        <v>0</v>
      </c>
      <c r="CA3" s="19"/>
      <c r="CB3" s="19"/>
      <c r="CC3" s="19" t="s">
        <v>64</v>
      </c>
      <c r="CD3" s="19"/>
      <c r="CE3" s="19"/>
      <c r="CF3" s="19" t="s">
        <v>66</v>
      </c>
      <c r="CG3" s="19"/>
      <c r="CH3" s="19"/>
      <c r="CI3" s="19" t="s">
        <v>77</v>
      </c>
      <c r="CJ3" s="19"/>
      <c r="CK3" s="19"/>
      <c r="CL3" s="19" t="s">
        <v>14</v>
      </c>
      <c r="CM3" s="19"/>
      <c r="CN3" s="19"/>
      <c r="CO3" s="1" t="s">
        <v>74</v>
      </c>
      <c r="CP3" s="19" t="s">
        <v>105</v>
      </c>
      <c r="CQ3" s="19"/>
      <c r="CR3" s="19"/>
      <c r="CS3" s="21" t="s">
        <v>86</v>
      </c>
      <c r="CT3" s="21"/>
      <c r="CU3" s="21"/>
      <c r="CV3" s="21"/>
      <c r="CW3" s="21"/>
      <c r="CX3" s="21"/>
      <c r="CY3" s="21"/>
      <c r="CZ3" s="21"/>
      <c r="DA3" s="21"/>
      <c r="DB3" s="22" t="s">
        <v>79</v>
      </c>
      <c r="DC3" s="22"/>
      <c r="DD3" s="22"/>
      <c r="DE3" s="20" t="s">
        <v>89</v>
      </c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</row>
    <row r="4" spans="2:121" x14ac:dyDescent="0.35">
      <c r="B4" s="2" t="s">
        <v>72</v>
      </c>
      <c r="C4" s="2" t="s">
        <v>68</v>
      </c>
      <c r="D4" s="2" t="s">
        <v>69</v>
      </c>
      <c r="E4" s="2" t="s">
        <v>70</v>
      </c>
      <c r="F4" s="2" t="s">
        <v>71</v>
      </c>
      <c r="G4" s="3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102</v>
      </c>
      <c r="N4" s="3" t="s">
        <v>103</v>
      </c>
      <c r="O4" s="3" t="s">
        <v>6</v>
      </c>
      <c r="P4" s="3" t="s">
        <v>7</v>
      </c>
      <c r="Q4" s="3" t="s">
        <v>8</v>
      </c>
      <c r="R4" s="3" t="s">
        <v>9</v>
      </c>
      <c r="S4" s="3" t="s">
        <v>10</v>
      </c>
      <c r="T4" s="3" t="s">
        <v>43</v>
      </c>
      <c r="U4" s="3" t="s">
        <v>63</v>
      </c>
      <c r="V4" s="3" t="s">
        <v>66</v>
      </c>
      <c r="W4" s="3" t="s">
        <v>67</v>
      </c>
      <c r="X4" s="3" t="s">
        <v>64</v>
      </c>
      <c r="Y4" s="3" t="s">
        <v>65</v>
      </c>
      <c r="Z4" s="3" t="s">
        <v>11</v>
      </c>
      <c r="AA4" s="3" t="s">
        <v>12</v>
      </c>
      <c r="AB4" s="3" t="s">
        <v>44</v>
      </c>
      <c r="AC4" s="3" t="s">
        <v>13</v>
      </c>
      <c r="AD4" s="3" t="s">
        <v>14</v>
      </c>
      <c r="AE4" s="3" t="s">
        <v>15</v>
      </c>
      <c r="AF4" s="3" t="s">
        <v>45</v>
      </c>
      <c r="AG4" s="3" t="s">
        <v>46</v>
      </c>
      <c r="AH4" s="3" t="s">
        <v>47</v>
      </c>
      <c r="AI4" s="3" t="s">
        <v>48</v>
      </c>
      <c r="AJ4" s="3" t="s">
        <v>49</v>
      </c>
      <c r="AK4" s="3" t="s">
        <v>50</v>
      </c>
      <c r="AL4" s="3" t="s">
        <v>51</v>
      </c>
      <c r="AM4" s="3" t="s">
        <v>52</v>
      </c>
      <c r="AN4" s="3" t="s">
        <v>30</v>
      </c>
      <c r="AO4" s="3" t="s">
        <v>31</v>
      </c>
      <c r="AP4" s="3" t="s">
        <v>53</v>
      </c>
      <c r="AQ4" s="3" t="s">
        <v>104</v>
      </c>
      <c r="AR4" s="3" t="s">
        <v>54</v>
      </c>
      <c r="AS4" s="3" t="s">
        <v>55</v>
      </c>
      <c r="AT4" s="3" t="s">
        <v>16</v>
      </c>
      <c r="AU4" s="3" t="s">
        <v>61</v>
      </c>
      <c r="AV4" s="3" t="s">
        <v>62</v>
      </c>
      <c r="AW4" s="3" t="s">
        <v>32</v>
      </c>
      <c r="AX4" s="3" t="s">
        <v>33</v>
      </c>
      <c r="AY4" s="3" t="s">
        <v>34</v>
      </c>
      <c r="AZ4" s="3" t="s">
        <v>17</v>
      </c>
      <c r="BA4" s="3" t="s">
        <v>18</v>
      </c>
      <c r="BB4" s="3" t="s">
        <v>35</v>
      </c>
      <c r="BC4" s="3" t="s">
        <v>36</v>
      </c>
      <c r="BD4" s="3" t="s">
        <v>19</v>
      </c>
      <c r="BE4" s="3" t="s">
        <v>20</v>
      </c>
      <c r="BF4" s="3" t="s">
        <v>21</v>
      </c>
      <c r="BG4" s="3" t="s">
        <v>22</v>
      </c>
      <c r="BH4" s="3" t="s">
        <v>23</v>
      </c>
      <c r="BI4" s="3" t="s">
        <v>37</v>
      </c>
      <c r="BJ4" s="3" t="s">
        <v>24</v>
      </c>
      <c r="BK4" s="3" t="s">
        <v>38</v>
      </c>
      <c r="BL4" s="3" t="s">
        <v>39</v>
      </c>
      <c r="BM4" s="3" t="s">
        <v>40</v>
      </c>
      <c r="BN4" s="3" t="s">
        <v>41</v>
      </c>
      <c r="BO4" s="3" t="s">
        <v>42</v>
      </c>
      <c r="BP4" s="3" t="s">
        <v>56</v>
      </c>
      <c r="BQ4" s="3" t="s">
        <v>57</v>
      </c>
      <c r="BR4" s="3" t="s">
        <v>58</v>
      </c>
      <c r="BS4" s="3" t="s">
        <v>59</v>
      </c>
      <c r="BT4" s="3" t="s">
        <v>60</v>
      </c>
      <c r="BU4" s="3" t="s">
        <v>25</v>
      </c>
      <c r="BV4" s="3" t="s">
        <v>26</v>
      </c>
      <c r="BW4" s="3" t="s">
        <v>27</v>
      </c>
      <c r="BX4" s="3" t="s">
        <v>28</v>
      </c>
      <c r="BY4" s="3" t="s">
        <v>29</v>
      </c>
      <c r="BZ4" s="4" t="s">
        <v>53</v>
      </c>
      <c r="CA4" s="4" t="s">
        <v>75</v>
      </c>
      <c r="CB4" s="4" t="s">
        <v>76</v>
      </c>
      <c r="CC4" s="4" t="s">
        <v>53</v>
      </c>
      <c r="CD4" s="4" t="s">
        <v>75</v>
      </c>
      <c r="CE4" s="4" t="s">
        <v>76</v>
      </c>
      <c r="CF4" s="4" t="s">
        <v>53</v>
      </c>
      <c r="CG4" s="4" t="s">
        <v>75</v>
      </c>
      <c r="CH4" s="4" t="s">
        <v>76</v>
      </c>
      <c r="CI4" s="4" t="s">
        <v>53</v>
      </c>
      <c r="CJ4" s="4" t="s">
        <v>75</v>
      </c>
      <c r="CK4" s="4" t="s">
        <v>76</v>
      </c>
      <c r="CL4" s="4" t="s">
        <v>53</v>
      </c>
      <c r="CM4" s="4" t="s">
        <v>75</v>
      </c>
      <c r="CN4" s="4" t="s">
        <v>76</v>
      </c>
      <c r="CO4" s="1" t="s">
        <v>74</v>
      </c>
      <c r="CP4" s="4" t="s">
        <v>53</v>
      </c>
      <c r="CQ4" s="4" t="s">
        <v>75</v>
      </c>
      <c r="CR4" s="4" t="s">
        <v>76</v>
      </c>
      <c r="CS4" s="6" t="s">
        <v>78</v>
      </c>
      <c r="CT4" s="6" t="s">
        <v>80</v>
      </c>
      <c r="CU4" s="6" t="s">
        <v>70</v>
      </c>
      <c r="CV4" s="6" t="s">
        <v>71</v>
      </c>
      <c r="CW4" s="6" t="s">
        <v>81</v>
      </c>
      <c r="CX4" s="6" t="s">
        <v>82</v>
      </c>
      <c r="CY4" s="6" t="s">
        <v>83</v>
      </c>
      <c r="CZ4" s="6" t="s">
        <v>84</v>
      </c>
      <c r="DA4" s="6" t="s">
        <v>85</v>
      </c>
      <c r="DB4" s="5" t="s">
        <v>53</v>
      </c>
      <c r="DC4" s="5" t="s">
        <v>109</v>
      </c>
      <c r="DD4" s="5" t="s">
        <v>110</v>
      </c>
      <c r="DE4" s="7" t="s">
        <v>15</v>
      </c>
      <c r="DF4" s="7" t="s">
        <v>91</v>
      </c>
      <c r="DG4" s="7" t="s">
        <v>93</v>
      </c>
      <c r="DH4" s="7" t="s">
        <v>94</v>
      </c>
      <c r="DI4" s="7" t="s">
        <v>95</v>
      </c>
      <c r="DJ4" s="7" t="s">
        <v>96</v>
      </c>
      <c r="DK4" s="7" t="s">
        <v>92</v>
      </c>
      <c r="DL4" s="7" t="s">
        <v>97</v>
      </c>
      <c r="DM4" s="7" t="s">
        <v>98</v>
      </c>
      <c r="DN4" s="7" t="s">
        <v>90</v>
      </c>
      <c r="DO4" s="7" t="s">
        <v>99</v>
      </c>
      <c r="DP4" s="7" t="s">
        <v>101</v>
      </c>
      <c r="DQ4" s="7" t="s">
        <v>100</v>
      </c>
    </row>
    <row r="5" spans="2:121" x14ac:dyDescent="0.35">
      <c r="B5" t="s">
        <v>111</v>
      </c>
      <c r="C5">
        <v>2024</v>
      </c>
      <c r="D5">
        <v>7</v>
      </c>
      <c r="E5" t="s">
        <v>171</v>
      </c>
      <c r="F5" t="s">
        <v>112</v>
      </c>
      <c r="G5" t="s">
        <v>113</v>
      </c>
      <c r="H5" t="s">
        <v>114</v>
      </c>
      <c r="I5" t="s">
        <v>115</v>
      </c>
      <c r="K5" t="s">
        <v>116</v>
      </c>
      <c r="L5" t="s">
        <v>107</v>
      </c>
      <c r="M5" t="s">
        <v>116</v>
      </c>
      <c r="N5" t="s">
        <v>107</v>
      </c>
      <c r="P5" s="8">
        <v>45474</v>
      </c>
      <c r="Q5" t="s">
        <v>337</v>
      </c>
      <c r="R5">
        <v>1</v>
      </c>
      <c r="S5" s="8">
        <v>45474</v>
      </c>
      <c r="T5" s="8">
        <v>45474</v>
      </c>
      <c r="U5" t="s">
        <v>135</v>
      </c>
      <c r="AE5">
        <v>5000</v>
      </c>
      <c r="AF5" s="10">
        <v>0</v>
      </c>
      <c r="AG5" s="9">
        <f>$AE5*AF5</f>
        <v>0</v>
      </c>
      <c r="AH5" s="10">
        <v>0</v>
      </c>
      <c r="AI5" s="9">
        <f>$AE5*AH5</f>
        <v>0</v>
      </c>
      <c r="AJ5" s="10">
        <v>0</v>
      </c>
      <c r="AK5" s="9">
        <f>$AE5*AJ5</f>
        <v>0</v>
      </c>
      <c r="AL5" s="10">
        <v>0</v>
      </c>
      <c r="AM5" s="9">
        <f>$AE5*AL5</f>
        <v>0</v>
      </c>
      <c r="AN5" s="9">
        <v>0</v>
      </c>
      <c r="AO5" s="9">
        <f t="shared" ref="AO5:AO31" si="0">AE5+AG5+AI5+AK5+AM5-AN5</f>
        <v>5000</v>
      </c>
      <c r="AP5" t="s">
        <v>161</v>
      </c>
      <c r="AQ5" t="s">
        <v>161</v>
      </c>
      <c r="AR5" s="15">
        <v>0.02</v>
      </c>
      <c r="AS5">
        <v>100</v>
      </c>
      <c r="AT5" t="s">
        <v>166</v>
      </c>
      <c r="BZ5" t="s">
        <v>161</v>
      </c>
      <c r="CO5" s="16" t="s">
        <v>304</v>
      </c>
      <c r="CP5" t="s">
        <v>161</v>
      </c>
      <c r="CQ5">
        <v>117001</v>
      </c>
      <c r="CR5" t="s">
        <v>305</v>
      </c>
      <c r="CS5" t="str">
        <f>IF(CP5=AQ5,"N","Y")</f>
        <v>N</v>
      </c>
      <c r="DB5" t="s">
        <v>161</v>
      </c>
      <c r="DC5">
        <v>117001</v>
      </c>
      <c r="DD5" t="s">
        <v>305</v>
      </c>
      <c r="DE5" s="13">
        <f>AE5</f>
        <v>5000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f t="shared" ref="DK5:DK36" si="1">DE5-SUM(DF5:DJ5)</f>
        <v>5000</v>
      </c>
      <c r="DL5" s="13"/>
      <c r="DM5" s="13" t="str">
        <f>IF(OR(N5="REV",N5="CAN",M5="CR",M5="PRV",M5="ADV"),"Y","N")</f>
        <v>Y</v>
      </c>
      <c r="DN5" s="13"/>
      <c r="DO5" s="13">
        <f>IF(AND(DM5&lt;&gt;"N",DN5&lt;&gt;"N"),DK5,0)</f>
        <v>5000</v>
      </c>
      <c r="DP5" s="13">
        <v>0</v>
      </c>
      <c r="DQ5" s="13">
        <f>DO5-DP5</f>
        <v>5000</v>
      </c>
    </row>
    <row r="6" spans="2:121" x14ac:dyDescent="0.35">
      <c r="B6" t="s">
        <v>111</v>
      </c>
      <c r="C6">
        <v>2024</v>
      </c>
      <c r="D6">
        <v>7</v>
      </c>
      <c r="E6" t="s">
        <v>171</v>
      </c>
      <c r="F6" t="s">
        <v>112</v>
      </c>
      <c r="G6" t="s">
        <v>117</v>
      </c>
      <c r="H6" t="s">
        <v>118</v>
      </c>
      <c r="I6" t="s">
        <v>119</v>
      </c>
      <c r="K6" t="s">
        <v>116</v>
      </c>
      <c r="L6" t="s">
        <v>107</v>
      </c>
      <c r="M6" t="s">
        <v>116</v>
      </c>
      <c r="N6" t="s">
        <v>107</v>
      </c>
      <c r="P6" s="8">
        <v>45474</v>
      </c>
      <c r="Q6" t="s">
        <v>338</v>
      </c>
      <c r="R6">
        <v>1</v>
      </c>
      <c r="S6" s="8">
        <v>45490</v>
      </c>
      <c r="T6" s="8">
        <v>45490</v>
      </c>
      <c r="U6" t="s">
        <v>136</v>
      </c>
      <c r="AE6">
        <v>256000</v>
      </c>
      <c r="AF6" s="10">
        <v>0</v>
      </c>
      <c r="AG6" s="9">
        <f t="shared" ref="AG6:AI69" si="2">$AE6*AF6</f>
        <v>0</v>
      </c>
      <c r="AH6" s="10">
        <v>0</v>
      </c>
      <c r="AI6" s="9">
        <f t="shared" si="2"/>
        <v>0</v>
      </c>
      <c r="AJ6" s="10">
        <v>0</v>
      </c>
      <c r="AK6" s="9">
        <f t="shared" ref="AK6" si="3">$AE6*AJ6</f>
        <v>0</v>
      </c>
      <c r="AL6" s="10">
        <v>0</v>
      </c>
      <c r="AM6" s="9">
        <f t="shared" ref="AM6" si="4">$AE6*AL6</f>
        <v>0</v>
      </c>
      <c r="AN6" s="9">
        <v>0</v>
      </c>
      <c r="AO6" s="9">
        <f t="shared" si="0"/>
        <v>256000</v>
      </c>
      <c r="AP6" t="s">
        <v>162</v>
      </c>
      <c r="AQ6" t="s">
        <v>162</v>
      </c>
      <c r="AR6" s="15">
        <v>0.1</v>
      </c>
      <c r="AS6">
        <v>25600</v>
      </c>
      <c r="AT6" t="s">
        <v>167</v>
      </c>
      <c r="BZ6" t="s">
        <v>162</v>
      </c>
      <c r="CO6" s="16" t="s">
        <v>304</v>
      </c>
      <c r="CP6" t="s">
        <v>162</v>
      </c>
      <c r="CQ6">
        <v>118001</v>
      </c>
      <c r="CR6" t="s">
        <v>306</v>
      </c>
      <c r="CS6" t="str">
        <f t="shared" ref="CS6:CS69" si="5">IF(CP6=AQ6,"N","Y")</f>
        <v>N</v>
      </c>
      <c r="DB6" t="s">
        <v>162</v>
      </c>
      <c r="DC6">
        <v>118001</v>
      </c>
      <c r="DD6" t="s">
        <v>306</v>
      </c>
      <c r="DE6" s="13">
        <f t="shared" ref="DE6:DE69" si="6">AE6</f>
        <v>256000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f t="shared" si="1"/>
        <v>256000</v>
      </c>
      <c r="DL6" s="13"/>
      <c r="DM6" s="13" t="str">
        <f t="shared" ref="DM6:DM69" si="7">IF(OR(N6="REV",N6="CAN",M6="CR",M6="PRV",M6="ADV"),"Y","N")</f>
        <v>Y</v>
      </c>
      <c r="DN6" s="13"/>
      <c r="DO6" s="13">
        <f t="shared" ref="DO6:DO69" si="8">IF(AND(DM6&lt;&gt;"N",DN6&lt;&gt;"N"),DK6,0)</f>
        <v>256000</v>
      </c>
      <c r="DP6" s="13">
        <v>0</v>
      </c>
      <c r="DQ6" s="13">
        <f t="shared" ref="DQ6:DQ69" si="9">DO6-DP6</f>
        <v>256000</v>
      </c>
    </row>
    <row r="7" spans="2:121" x14ac:dyDescent="0.35">
      <c r="B7" t="s">
        <v>111</v>
      </c>
      <c r="C7">
        <v>2024</v>
      </c>
      <c r="D7">
        <v>7</v>
      </c>
      <c r="E7" t="s">
        <v>171</v>
      </c>
      <c r="F7" t="s">
        <v>112</v>
      </c>
      <c r="G7" t="s">
        <v>120</v>
      </c>
      <c r="H7" t="s">
        <v>121</v>
      </c>
      <c r="I7" t="s">
        <v>122</v>
      </c>
      <c r="K7" t="s">
        <v>116</v>
      </c>
      <c r="L7" t="s">
        <v>107</v>
      </c>
      <c r="M7" t="s">
        <v>116</v>
      </c>
      <c r="N7" t="s">
        <v>107</v>
      </c>
      <c r="P7" s="8">
        <v>45475</v>
      </c>
      <c r="Q7" t="s">
        <v>339</v>
      </c>
      <c r="R7">
        <v>1</v>
      </c>
      <c r="S7" s="8">
        <v>45475</v>
      </c>
      <c r="T7" s="8">
        <v>45475</v>
      </c>
      <c r="U7" t="s">
        <v>138</v>
      </c>
      <c r="AE7">
        <v>25000</v>
      </c>
      <c r="AF7" s="10">
        <v>0</v>
      </c>
      <c r="AG7" s="9">
        <f t="shared" si="2"/>
        <v>0</v>
      </c>
      <c r="AH7" s="10">
        <v>0</v>
      </c>
      <c r="AI7" s="9">
        <f t="shared" si="2"/>
        <v>0</v>
      </c>
      <c r="AJ7" s="10">
        <v>0</v>
      </c>
      <c r="AK7" s="9">
        <f t="shared" ref="AK7" si="10">$AE7*AJ7</f>
        <v>0</v>
      </c>
      <c r="AL7" s="10">
        <v>0</v>
      </c>
      <c r="AM7" s="9">
        <f t="shared" ref="AM7" si="11">$AE7*AL7</f>
        <v>0</v>
      </c>
      <c r="AN7" s="9">
        <v>0</v>
      </c>
      <c r="AO7" s="9">
        <f t="shared" si="0"/>
        <v>25000</v>
      </c>
      <c r="AP7" t="s">
        <v>163</v>
      </c>
      <c r="AQ7" t="s">
        <v>163</v>
      </c>
      <c r="AR7" s="15">
        <v>0.02</v>
      </c>
      <c r="AS7">
        <v>500</v>
      </c>
      <c r="AT7" t="s">
        <v>168</v>
      </c>
      <c r="BZ7" t="s">
        <v>163</v>
      </c>
      <c r="CO7" s="16" t="s">
        <v>304</v>
      </c>
      <c r="CP7" t="s">
        <v>163</v>
      </c>
      <c r="CQ7">
        <v>109001</v>
      </c>
      <c r="CR7" t="s">
        <v>307</v>
      </c>
      <c r="CS7" t="str">
        <f t="shared" si="5"/>
        <v>N</v>
      </c>
      <c r="DB7" t="s">
        <v>163</v>
      </c>
      <c r="DC7">
        <v>109001</v>
      </c>
      <c r="DD7" t="s">
        <v>307</v>
      </c>
      <c r="DE7" s="13">
        <f t="shared" si="6"/>
        <v>25000</v>
      </c>
      <c r="DF7" s="13">
        <v>0</v>
      </c>
      <c r="DG7" s="13">
        <v>25000</v>
      </c>
      <c r="DH7" s="13">
        <v>0</v>
      </c>
      <c r="DI7" s="13">
        <v>0</v>
      </c>
      <c r="DJ7" s="13">
        <v>0</v>
      </c>
      <c r="DK7" s="13">
        <f t="shared" si="1"/>
        <v>0</v>
      </c>
      <c r="DL7" s="13" t="s">
        <v>139</v>
      </c>
      <c r="DM7" s="13" t="str">
        <f t="shared" si="7"/>
        <v>Y</v>
      </c>
      <c r="DN7" s="13"/>
      <c r="DO7" s="13">
        <f t="shared" si="8"/>
        <v>0</v>
      </c>
      <c r="DP7" s="13">
        <v>0</v>
      </c>
      <c r="DQ7" s="13">
        <f t="shared" si="9"/>
        <v>0</v>
      </c>
    </row>
    <row r="8" spans="2:121" x14ac:dyDescent="0.35">
      <c r="B8" t="s">
        <v>111</v>
      </c>
      <c r="C8">
        <v>2024</v>
      </c>
      <c r="D8">
        <v>7</v>
      </c>
      <c r="E8" t="s">
        <v>171</v>
      </c>
      <c r="F8" t="s">
        <v>112</v>
      </c>
      <c r="G8" t="s">
        <v>120</v>
      </c>
      <c r="H8" t="s">
        <v>121</v>
      </c>
      <c r="I8" t="s">
        <v>122</v>
      </c>
      <c r="K8" t="s">
        <v>116</v>
      </c>
      <c r="L8" t="s">
        <v>108</v>
      </c>
      <c r="M8" t="s">
        <v>116</v>
      </c>
      <c r="N8" t="s">
        <v>108</v>
      </c>
      <c r="P8" s="8">
        <v>45475</v>
      </c>
      <c r="Q8" t="s">
        <v>340</v>
      </c>
      <c r="R8">
        <v>1</v>
      </c>
      <c r="S8" s="8">
        <v>45475</v>
      </c>
      <c r="T8" s="8">
        <v>45475</v>
      </c>
      <c r="U8" t="s">
        <v>140</v>
      </c>
      <c r="AE8">
        <v>25000</v>
      </c>
      <c r="AF8" s="10">
        <v>0</v>
      </c>
      <c r="AG8" s="9">
        <f t="shared" si="2"/>
        <v>0</v>
      </c>
      <c r="AH8" s="10">
        <v>0</v>
      </c>
      <c r="AI8" s="9">
        <f t="shared" si="2"/>
        <v>0</v>
      </c>
      <c r="AJ8" s="10">
        <v>0</v>
      </c>
      <c r="AK8" s="9">
        <f t="shared" ref="AK8" si="12">$AE8*AJ8</f>
        <v>0</v>
      </c>
      <c r="AL8" s="10">
        <v>0</v>
      </c>
      <c r="AM8" s="9">
        <f t="shared" ref="AM8" si="13">$AE8*AL8</f>
        <v>0</v>
      </c>
      <c r="AN8" s="9">
        <v>0</v>
      </c>
      <c r="AO8" s="9">
        <f t="shared" si="0"/>
        <v>25000</v>
      </c>
      <c r="AP8" t="s">
        <v>163</v>
      </c>
      <c r="AQ8" t="s">
        <v>163</v>
      </c>
      <c r="AR8" s="15">
        <v>0.02</v>
      </c>
      <c r="AS8">
        <v>500</v>
      </c>
      <c r="AT8" t="s">
        <v>168</v>
      </c>
      <c r="AZ8" t="s">
        <v>137</v>
      </c>
      <c r="BA8" s="8">
        <v>45384</v>
      </c>
      <c r="BZ8" t="s">
        <v>163</v>
      </c>
      <c r="CO8" s="16" t="s">
        <v>304</v>
      </c>
      <c r="CP8" t="s">
        <v>163</v>
      </c>
      <c r="CQ8">
        <v>109001</v>
      </c>
      <c r="CR8" t="s">
        <v>307</v>
      </c>
      <c r="CS8" t="str">
        <f t="shared" si="5"/>
        <v>N</v>
      </c>
      <c r="DB8" t="s">
        <v>163</v>
      </c>
      <c r="DC8">
        <v>109001</v>
      </c>
      <c r="DD8" t="s">
        <v>307</v>
      </c>
      <c r="DE8" s="13">
        <f t="shared" si="6"/>
        <v>25000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f t="shared" si="1"/>
        <v>25000</v>
      </c>
      <c r="DL8" s="13" t="s">
        <v>137</v>
      </c>
      <c r="DM8" s="13" t="str">
        <f t="shared" si="7"/>
        <v>Y</v>
      </c>
      <c r="DN8" s="13"/>
      <c r="DO8" s="13">
        <f t="shared" si="8"/>
        <v>25000</v>
      </c>
      <c r="DP8" s="13">
        <v>25000</v>
      </c>
      <c r="DQ8" s="13">
        <f t="shared" si="9"/>
        <v>0</v>
      </c>
    </row>
    <row r="9" spans="2:121" x14ac:dyDescent="0.35">
      <c r="B9" t="s">
        <v>111</v>
      </c>
      <c r="C9">
        <v>2024</v>
      </c>
      <c r="D9">
        <v>7</v>
      </c>
      <c r="E9" t="s">
        <v>171</v>
      </c>
      <c r="F9" t="s">
        <v>112</v>
      </c>
      <c r="G9" t="s">
        <v>123</v>
      </c>
      <c r="H9" t="s">
        <v>124</v>
      </c>
      <c r="I9" t="s">
        <v>125</v>
      </c>
      <c r="K9" t="s">
        <v>116</v>
      </c>
      <c r="L9" t="s">
        <v>107</v>
      </c>
      <c r="M9" t="s">
        <v>116</v>
      </c>
      <c r="N9" t="s">
        <v>107</v>
      </c>
      <c r="P9" s="8">
        <v>45476</v>
      </c>
      <c r="Q9" t="s">
        <v>341</v>
      </c>
      <c r="R9">
        <v>1</v>
      </c>
      <c r="S9" s="8">
        <v>45476</v>
      </c>
      <c r="T9" s="8">
        <v>45476</v>
      </c>
      <c r="U9" t="s">
        <v>142</v>
      </c>
      <c r="AE9">
        <v>100000</v>
      </c>
      <c r="AF9" s="10">
        <v>0</v>
      </c>
      <c r="AG9" s="9">
        <f t="shared" si="2"/>
        <v>0</v>
      </c>
      <c r="AH9" s="10">
        <v>0</v>
      </c>
      <c r="AI9" s="9">
        <f t="shared" si="2"/>
        <v>0</v>
      </c>
      <c r="AJ9" s="10">
        <v>0</v>
      </c>
      <c r="AK9" s="9">
        <f t="shared" ref="AK9" si="14">$AE9*AJ9</f>
        <v>0</v>
      </c>
      <c r="AL9" s="10">
        <v>0</v>
      </c>
      <c r="AM9" s="9">
        <f t="shared" ref="AM9" si="15">$AE9*AL9</f>
        <v>0</v>
      </c>
      <c r="AN9" s="9">
        <v>0</v>
      </c>
      <c r="AO9" s="9">
        <f t="shared" si="0"/>
        <v>100000</v>
      </c>
      <c r="AP9" t="s">
        <v>164</v>
      </c>
      <c r="AQ9" t="s">
        <v>164</v>
      </c>
      <c r="AR9" s="15">
        <v>1E-3</v>
      </c>
      <c r="AS9">
        <v>100</v>
      </c>
      <c r="AT9" t="s">
        <v>169</v>
      </c>
      <c r="BA9" s="8"/>
      <c r="BZ9" t="s">
        <v>164</v>
      </c>
      <c r="CO9" s="16" t="s">
        <v>304</v>
      </c>
      <c r="CP9" t="s">
        <v>164</v>
      </c>
      <c r="CQ9">
        <v>140001</v>
      </c>
      <c r="CR9" t="s">
        <v>308</v>
      </c>
      <c r="CS9" t="str">
        <f t="shared" si="5"/>
        <v>N</v>
      </c>
      <c r="DB9" t="s">
        <v>164</v>
      </c>
      <c r="DC9">
        <v>140001</v>
      </c>
      <c r="DD9" t="s">
        <v>308</v>
      </c>
      <c r="DE9" s="13">
        <f t="shared" si="6"/>
        <v>100000</v>
      </c>
      <c r="DF9" s="13">
        <v>100000</v>
      </c>
      <c r="DG9" s="13">
        <v>0</v>
      </c>
      <c r="DH9" s="13">
        <v>0</v>
      </c>
      <c r="DI9" s="13">
        <v>0</v>
      </c>
      <c r="DJ9" s="13">
        <v>0</v>
      </c>
      <c r="DK9" s="13">
        <f t="shared" si="1"/>
        <v>0</v>
      </c>
      <c r="DL9" s="13" t="s">
        <v>143</v>
      </c>
      <c r="DM9" s="13" t="str">
        <f t="shared" si="7"/>
        <v>Y</v>
      </c>
      <c r="DN9" s="13"/>
      <c r="DO9" s="13">
        <f t="shared" si="8"/>
        <v>0</v>
      </c>
      <c r="DP9" s="13">
        <v>0</v>
      </c>
      <c r="DQ9" s="13">
        <f t="shared" si="9"/>
        <v>0</v>
      </c>
    </row>
    <row r="10" spans="2:121" x14ac:dyDescent="0.35">
      <c r="B10" t="s">
        <v>111</v>
      </c>
      <c r="C10">
        <v>2024</v>
      </c>
      <c r="D10">
        <v>7</v>
      </c>
      <c r="E10" t="s">
        <v>171</v>
      </c>
      <c r="F10" t="s">
        <v>112</v>
      </c>
      <c r="G10" t="s">
        <v>123</v>
      </c>
      <c r="H10" t="s">
        <v>124</v>
      </c>
      <c r="I10" t="s">
        <v>125</v>
      </c>
      <c r="K10" t="s">
        <v>116</v>
      </c>
      <c r="L10" t="s">
        <v>106</v>
      </c>
      <c r="M10" t="s">
        <v>116</v>
      </c>
      <c r="N10" t="s">
        <v>106</v>
      </c>
      <c r="P10" s="8">
        <v>45476</v>
      </c>
      <c r="Q10" t="s">
        <v>342</v>
      </c>
      <c r="R10">
        <v>1</v>
      </c>
      <c r="S10" s="8">
        <v>45476</v>
      </c>
      <c r="T10" s="8">
        <v>45476</v>
      </c>
      <c r="U10" t="s">
        <v>142</v>
      </c>
      <c r="AE10">
        <v>100000</v>
      </c>
      <c r="AF10" s="10">
        <v>0</v>
      </c>
      <c r="AG10" s="9">
        <f t="shared" si="2"/>
        <v>0</v>
      </c>
      <c r="AH10" s="10">
        <v>0</v>
      </c>
      <c r="AI10" s="9">
        <f t="shared" si="2"/>
        <v>0</v>
      </c>
      <c r="AJ10" s="10">
        <v>0</v>
      </c>
      <c r="AK10" s="9">
        <f t="shared" ref="AK10" si="16">$AE10*AJ10</f>
        <v>0</v>
      </c>
      <c r="AL10" s="10">
        <v>0</v>
      </c>
      <c r="AM10" s="9">
        <f t="shared" ref="AM10" si="17">$AE10*AL10</f>
        <v>0</v>
      </c>
      <c r="AN10" s="9">
        <v>0</v>
      </c>
      <c r="AO10" s="9">
        <f t="shared" si="0"/>
        <v>100000</v>
      </c>
      <c r="AP10" t="s">
        <v>164</v>
      </c>
      <c r="AQ10" t="s">
        <v>164</v>
      </c>
      <c r="AR10" s="15">
        <v>1E-3</v>
      </c>
      <c r="AS10">
        <v>100</v>
      </c>
      <c r="AT10" t="s">
        <v>169</v>
      </c>
      <c r="AZ10" t="s">
        <v>141</v>
      </c>
      <c r="BA10" s="8">
        <v>45385</v>
      </c>
      <c r="BZ10" t="s">
        <v>164</v>
      </c>
      <c r="CO10" s="16" t="s">
        <v>304</v>
      </c>
      <c r="CP10" t="s">
        <v>164</v>
      </c>
      <c r="CQ10">
        <v>140001</v>
      </c>
      <c r="CR10" t="s">
        <v>308</v>
      </c>
      <c r="CS10" t="str">
        <f t="shared" si="5"/>
        <v>N</v>
      </c>
      <c r="DB10" t="s">
        <v>164</v>
      </c>
      <c r="DC10">
        <v>140001</v>
      </c>
      <c r="DD10" t="s">
        <v>308</v>
      </c>
      <c r="DE10" s="13">
        <f t="shared" si="6"/>
        <v>100000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f t="shared" si="1"/>
        <v>100000</v>
      </c>
      <c r="DL10" t="s">
        <v>141</v>
      </c>
      <c r="DM10" s="13" t="str">
        <f t="shared" si="7"/>
        <v>Y</v>
      </c>
      <c r="DN10" s="13"/>
      <c r="DO10" s="13">
        <f t="shared" si="8"/>
        <v>100000</v>
      </c>
      <c r="DP10" s="13">
        <v>100000</v>
      </c>
      <c r="DQ10" s="13">
        <f t="shared" si="9"/>
        <v>0</v>
      </c>
    </row>
    <row r="11" spans="2:121" x14ac:dyDescent="0.35">
      <c r="B11" t="s">
        <v>111</v>
      </c>
      <c r="C11">
        <v>2024</v>
      </c>
      <c r="D11">
        <v>7</v>
      </c>
      <c r="E11" t="s">
        <v>171</v>
      </c>
      <c r="F11" t="s">
        <v>112</v>
      </c>
      <c r="G11" t="s">
        <v>123</v>
      </c>
      <c r="H11" t="s">
        <v>124</v>
      </c>
      <c r="I11" t="s">
        <v>125</v>
      </c>
      <c r="K11" t="s">
        <v>116</v>
      </c>
      <c r="L11" t="s">
        <v>107</v>
      </c>
      <c r="M11" t="s">
        <v>116</v>
      </c>
      <c r="N11" t="s">
        <v>107</v>
      </c>
      <c r="P11" s="8">
        <v>45476</v>
      </c>
      <c r="Q11" t="s">
        <v>343</v>
      </c>
      <c r="R11">
        <v>1</v>
      </c>
      <c r="S11" s="8">
        <v>45476</v>
      </c>
      <c r="T11" s="8">
        <v>45476</v>
      </c>
      <c r="U11" t="s">
        <v>142</v>
      </c>
      <c r="AE11">
        <v>100000</v>
      </c>
      <c r="AF11" s="10">
        <v>0</v>
      </c>
      <c r="AG11" s="9">
        <f t="shared" si="2"/>
        <v>0</v>
      </c>
      <c r="AH11" s="10">
        <v>0</v>
      </c>
      <c r="AI11" s="9">
        <f t="shared" si="2"/>
        <v>0</v>
      </c>
      <c r="AJ11" s="10">
        <v>0</v>
      </c>
      <c r="AK11" s="9">
        <f t="shared" ref="AK11" si="18">$AE11*AJ11</f>
        <v>0</v>
      </c>
      <c r="AL11" s="10">
        <v>0</v>
      </c>
      <c r="AM11" s="9">
        <f t="shared" ref="AM11" si="19">$AE11*AL11</f>
        <v>0</v>
      </c>
      <c r="AN11" s="9">
        <v>0</v>
      </c>
      <c r="AO11" s="9">
        <f t="shared" si="0"/>
        <v>100000</v>
      </c>
      <c r="AP11" t="s">
        <v>164</v>
      </c>
      <c r="AQ11" t="s">
        <v>164</v>
      </c>
      <c r="AR11" s="15">
        <v>1E-3</v>
      </c>
      <c r="AS11">
        <v>100</v>
      </c>
      <c r="AT11" t="s">
        <v>169</v>
      </c>
      <c r="BA11" s="8"/>
      <c r="BZ11" t="s">
        <v>164</v>
      </c>
      <c r="CO11" s="16" t="s">
        <v>304</v>
      </c>
      <c r="CP11" t="s">
        <v>164</v>
      </c>
      <c r="CQ11">
        <v>140001</v>
      </c>
      <c r="CR11" t="s">
        <v>308</v>
      </c>
      <c r="CS11" t="str">
        <f t="shared" si="5"/>
        <v>N</v>
      </c>
      <c r="DB11" t="s">
        <v>164</v>
      </c>
      <c r="DC11">
        <v>140001</v>
      </c>
      <c r="DD11" t="s">
        <v>308</v>
      </c>
      <c r="DE11" s="13">
        <f t="shared" si="6"/>
        <v>100000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f t="shared" si="1"/>
        <v>100000</v>
      </c>
      <c r="DL11" s="13"/>
      <c r="DM11" s="13" t="str">
        <f t="shared" si="7"/>
        <v>Y</v>
      </c>
      <c r="DN11" s="13"/>
      <c r="DO11" s="13">
        <f t="shared" si="8"/>
        <v>100000</v>
      </c>
      <c r="DP11" s="13">
        <v>0</v>
      </c>
      <c r="DQ11" s="13">
        <f t="shared" si="9"/>
        <v>100000</v>
      </c>
    </row>
    <row r="12" spans="2:121" x14ac:dyDescent="0.35">
      <c r="B12" t="s">
        <v>111</v>
      </c>
      <c r="C12">
        <v>2024</v>
      </c>
      <c r="D12">
        <v>7</v>
      </c>
      <c r="E12" t="s">
        <v>171</v>
      </c>
      <c r="F12" t="s">
        <v>112</v>
      </c>
      <c r="G12" t="s">
        <v>123</v>
      </c>
      <c r="H12" t="s">
        <v>124</v>
      </c>
      <c r="I12" t="s">
        <v>125</v>
      </c>
      <c r="K12" t="s">
        <v>116</v>
      </c>
      <c r="L12" t="s">
        <v>107</v>
      </c>
      <c r="M12" t="s">
        <v>116</v>
      </c>
      <c r="N12" t="s">
        <v>107</v>
      </c>
      <c r="P12" s="8">
        <v>45477</v>
      </c>
      <c r="Q12" t="s">
        <v>344</v>
      </c>
      <c r="R12">
        <v>1</v>
      </c>
      <c r="S12" s="8">
        <v>45477</v>
      </c>
      <c r="T12" s="8">
        <v>45477</v>
      </c>
      <c r="U12" t="s">
        <v>142</v>
      </c>
      <c r="AA12" t="s">
        <v>157</v>
      </c>
      <c r="AB12">
        <v>1</v>
      </c>
      <c r="AC12" s="8">
        <v>45383</v>
      </c>
      <c r="AD12" t="s">
        <v>310</v>
      </c>
      <c r="AE12">
        <v>200000</v>
      </c>
      <c r="AF12" s="10">
        <v>0</v>
      </c>
      <c r="AG12" s="9">
        <f t="shared" si="2"/>
        <v>0</v>
      </c>
      <c r="AH12" s="10">
        <v>0</v>
      </c>
      <c r="AI12" s="9">
        <f t="shared" si="2"/>
        <v>0</v>
      </c>
      <c r="AJ12" s="10">
        <v>0</v>
      </c>
      <c r="AK12" s="9">
        <f t="shared" ref="AK12" si="20">$AE12*AJ12</f>
        <v>0</v>
      </c>
      <c r="AL12" s="10">
        <v>0</v>
      </c>
      <c r="AM12" s="9">
        <f t="shared" ref="AM12" si="21">$AE12*AL12</f>
        <v>0</v>
      </c>
      <c r="AN12" s="9">
        <v>0</v>
      </c>
      <c r="AO12" s="9">
        <f t="shared" si="0"/>
        <v>200000</v>
      </c>
      <c r="AP12" t="s">
        <v>164</v>
      </c>
      <c r="AQ12" t="s">
        <v>164</v>
      </c>
      <c r="AR12" s="15">
        <v>1E-3</v>
      </c>
      <c r="AS12">
        <v>200</v>
      </c>
      <c r="AT12" t="s">
        <v>169</v>
      </c>
      <c r="BA12" s="8"/>
      <c r="BZ12" t="s">
        <v>164</v>
      </c>
      <c r="CO12" s="16" t="s">
        <v>304</v>
      </c>
      <c r="CP12" t="s">
        <v>164</v>
      </c>
      <c r="CQ12">
        <v>140001</v>
      </c>
      <c r="CR12" t="s">
        <v>308</v>
      </c>
      <c r="CS12" t="str">
        <f t="shared" si="5"/>
        <v>N</v>
      </c>
      <c r="DB12" t="s">
        <v>164</v>
      </c>
      <c r="DC12">
        <v>140001</v>
      </c>
      <c r="DD12" t="s">
        <v>308</v>
      </c>
      <c r="DE12" s="13">
        <f t="shared" si="6"/>
        <v>200000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f t="shared" si="1"/>
        <v>200000</v>
      </c>
      <c r="DL12" s="13"/>
      <c r="DM12" s="13" t="str">
        <f t="shared" si="7"/>
        <v>Y</v>
      </c>
      <c r="DN12" s="13"/>
      <c r="DO12" s="13">
        <f t="shared" si="8"/>
        <v>200000</v>
      </c>
      <c r="DP12" s="13">
        <v>0</v>
      </c>
      <c r="DQ12" s="13">
        <f t="shared" si="9"/>
        <v>200000</v>
      </c>
    </row>
    <row r="13" spans="2:121" x14ac:dyDescent="0.35">
      <c r="B13" t="s">
        <v>111</v>
      </c>
      <c r="C13">
        <v>2024</v>
      </c>
      <c r="D13">
        <v>7</v>
      </c>
      <c r="E13" t="s">
        <v>171</v>
      </c>
      <c r="F13" t="s">
        <v>112</v>
      </c>
      <c r="G13" t="s">
        <v>123</v>
      </c>
      <c r="H13" t="s">
        <v>124</v>
      </c>
      <c r="I13" t="s">
        <v>125</v>
      </c>
      <c r="K13" t="s">
        <v>116</v>
      </c>
      <c r="L13" t="s">
        <v>107</v>
      </c>
      <c r="M13" t="s">
        <v>116</v>
      </c>
      <c r="N13" t="s">
        <v>107</v>
      </c>
      <c r="P13" s="8">
        <v>45478</v>
      </c>
      <c r="Q13" t="s">
        <v>345</v>
      </c>
      <c r="R13">
        <v>1</v>
      </c>
      <c r="S13" s="8">
        <v>45478</v>
      </c>
      <c r="T13" s="8">
        <v>45478</v>
      </c>
      <c r="U13" t="s">
        <v>142</v>
      </c>
      <c r="AA13" t="s">
        <v>158</v>
      </c>
      <c r="AB13">
        <v>1</v>
      </c>
      <c r="AC13" s="8">
        <v>45383</v>
      </c>
      <c r="AD13" t="s">
        <v>311</v>
      </c>
      <c r="AE13">
        <v>250000</v>
      </c>
      <c r="AF13" s="10">
        <v>0</v>
      </c>
      <c r="AG13" s="9">
        <f t="shared" si="2"/>
        <v>0</v>
      </c>
      <c r="AH13" s="10">
        <v>0</v>
      </c>
      <c r="AI13" s="9">
        <f t="shared" si="2"/>
        <v>0</v>
      </c>
      <c r="AJ13" s="10">
        <v>0</v>
      </c>
      <c r="AK13" s="9">
        <f t="shared" ref="AK13" si="22">$AE13*AJ13</f>
        <v>0</v>
      </c>
      <c r="AL13" s="10">
        <v>0</v>
      </c>
      <c r="AM13" s="9">
        <f t="shared" ref="AM13" si="23">$AE13*AL13</f>
        <v>0</v>
      </c>
      <c r="AN13" s="9">
        <v>0</v>
      </c>
      <c r="AO13" s="9">
        <f t="shared" si="0"/>
        <v>250000</v>
      </c>
      <c r="AP13" t="s">
        <v>164</v>
      </c>
      <c r="AQ13" t="s">
        <v>164</v>
      </c>
      <c r="AR13" s="15">
        <v>1E-3</v>
      </c>
      <c r="AS13">
        <v>250</v>
      </c>
      <c r="AT13" t="s">
        <v>169</v>
      </c>
      <c r="BA13" s="8"/>
      <c r="BZ13" t="s">
        <v>164</v>
      </c>
      <c r="CO13" s="16" t="s">
        <v>304</v>
      </c>
      <c r="CP13" t="s">
        <v>164</v>
      </c>
      <c r="CQ13">
        <v>140001</v>
      </c>
      <c r="CR13" t="s">
        <v>308</v>
      </c>
      <c r="CS13" t="str">
        <f t="shared" si="5"/>
        <v>N</v>
      </c>
      <c r="DB13" t="s">
        <v>164</v>
      </c>
      <c r="DC13">
        <v>140001</v>
      </c>
      <c r="DD13" t="s">
        <v>308</v>
      </c>
      <c r="DE13" s="13">
        <f t="shared" si="6"/>
        <v>250000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f t="shared" si="1"/>
        <v>250000</v>
      </c>
      <c r="DL13" s="13"/>
      <c r="DM13" s="13" t="str">
        <f t="shared" si="7"/>
        <v>Y</v>
      </c>
      <c r="DN13" s="13"/>
      <c r="DO13" s="13">
        <f t="shared" si="8"/>
        <v>250000</v>
      </c>
      <c r="DP13" s="13">
        <v>0</v>
      </c>
      <c r="DQ13" s="13">
        <f t="shared" si="9"/>
        <v>250000</v>
      </c>
    </row>
    <row r="14" spans="2:121" x14ac:dyDescent="0.35">
      <c r="B14" t="s">
        <v>111</v>
      </c>
      <c r="C14">
        <v>2024</v>
      </c>
      <c r="D14">
        <v>7</v>
      </c>
      <c r="E14" t="s">
        <v>171</v>
      </c>
      <c r="F14" t="s">
        <v>112</v>
      </c>
      <c r="G14" t="s">
        <v>126</v>
      </c>
      <c r="H14" t="s">
        <v>127</v>
      </c>
      <c r="I14" t="s">
        <v>128</v>
      </c>
      <c r="K14" t="s">
        <v>116</v>
      </c>
      <c r="L14" t="s">
        <v>107</v>
      </c>
      <c r="M14" t="s">
        <v>116</v>
      </c>
      <c r="N14" t="s">
        <v>107</v>
      </c>
      <c r="P14" s="8">
        <v>45478</v>
      </c>
      <c r="Q14" t="s">
        <v>346</v>
      </c>
      <c r="R14">
        <v>1</v>
      </c>
      <c r="S14" s="8">
        <v>45478</v>
      </c>
      <c r="T14" s="8">
        <v>45478</v>
      </c>
      <c r="U14" t="s">
        <v>145</v>
      </c>
      <c r="AE14">
        <v>20000</v>
      </c>
      <c r="AF14" s="10">
        <v>0</v>
      </c>
      <c r="AG14" s="9">
        <f t="shared" si="2"/>
        <v>0</v>
      </c>
      <c r="AH14" s="10">
        <v>0</v>
      </c>
      <c r="AI14" s="9">
        <f t="shared" si="2"/>
        <v>0</v>
      </c>
      <c r="AJ14" s="10">
        <v>0</v>
      </c>
      <c r="AK14" s="9">
        <f t="shared" ref="AK14" si="24">$AE14*AJ14</f>
        <v>0</v>
      </c>
      <c r="AL14" s="10">
        <v>0</v>
      </c>
      <c r="AM14" s="9">
        <f t="shared" ref="AM14" si="25">$AE14*AL14</f>
        <v>0</v>
      </c>
      <c r="AN14" s="9">
        <v>0</v>
      </c>
      <c r="AO14" s="9">
        <f t="shared" si="0"/>
        <v>20000</v>
      </c>
      <c r="AP14" t="s">
        <v>165</v>
      </c>
      <c r="AQ14" t="s">
        <v>165</v>
      </c>
      <c r="AR14" s="15">
        <v>0.1</v>
      </c>
      <c r="AS14">
        <v>2000</v>
      </c>
      <c r="AT14" t="s">
        <v>170</v>
      </c>
      <c r="BA14" s="8"/>
      <c r="BZ14" t="s">
        <v>165</v>
      </c>
      <c r="CO14" s="16" t="s">
        <v>304</v>
      </c>
      <c r="CP14" t="s">
        <v>165</v>
      </c>
      <c r="CQ14">
        <v>120001</v>
      </c>
      <c r="CR14" t="s">
        <v>309</v>
      </c>
      <c r="CS14" t="str">
        <f t="shared" si="5"/>
        <v>N</v>
      </c>
      <c r="DB14" t="s">
        <v>165</v>
      </c>
      <c r="DC14">
        <v>120001</v>
      </c>
      <c r="DD14" t="s">
        <v>309</v>
      </c>
      <c r="DE14" s="13">
        <f t="shared" si="6"/>
        <v>20000</v>
      </c>
      <c r="DF14" s="13">
        <v>0</v>
      </c>
      <c r="DG14" s="13">
        <v>20000</v>
      </c>
      <c r="DH14" s="13">
        <v>0</v>
      </c>
      <c r="DI14" s="13">
        <v>0</v>
      </c>
      <c r="DJ14" s="13">
        <v>0</v>
      </c>
      <c r="DK14" s="13">
        <f t="shared" si="1"/>
        <v>0</v>
      </c>
      <c r="DL14" s="13" t="s">
        <v>328</v>
      </c>
      <c r="DM14" s="13" t="str">
        <f t="shared" si="7"/>
        <v>Y</v>
      </c>
      <c r="DN14" s="13"/>
      <c r="DO14" s="13">
        <f t="shared" si="8"/>
        <v>0</v>
      </c>
      <c r="DP14" s="13">
        <v>0</v>
      </c>
      <c r="DQ14" s="13">
        <f t="shared" si="9"/>
        <v>0</v>
      </c>
    </row>
    <row r="15" spans="2:121" x14ac:dyDescent="0.35">
      <c r="B15" t="s">
        <v>111</v>
      </c>
      <c r="C15">
        <v>2024</v>
      </c>
      <c r="D15">
        <v>7</v>
      </c>
      <c r="E15" t="s">
        <v>171</v>
      </c>
      <c r="F15" t="s">
        <v>112</v>
      </c>
      <c r="G15" t="s">
        <v>123</v>
      </c>
      <c r="H15" t="s">
        <v>124</v>
      </c>
      <c r="I15" t="s">
        <v>125</v>
      </c>
      <c r="K15" t="s">
        <v>116</v>
      </c>
      <c r="L15" t="s">
        <v>107</v>
      </c>
      <c r="M15" t="s">
        <v>116</v>
      </c>
      <c r="N15" t="s">
        <v>107</v>
      </c>
      <c r="P15" s="8">
        <v>45479</v>
      </c>
      <c r="Q15" t="s">
        <v>347</v>
      </c>
      <c r="R15">
        <v>1</v>
      </c>
      <c r="S15" s="8">
        <v>45479</v>
      </c>
      <c r="T15" s="8">
        <v>45479</v>
      </c>
      <c r="U15" t="s">
        <v>142</v>
      </c>
      <c r="AA15" t="s">
        <v>159</v>
      </c>
      <c r="AB15">
        <v>1</v>
      </c>
      <c r="AC15" s="8">
        <v>45383</v>
      </c>
      <c r="AD15" t="s">
        <v>247</v>
      </c>
      <c r="AE15">
        <v>350000</v>
      </c>
      <c r="AF15" s="10">
        <v>0</v>
      </c>
      <c r="AG15" s="9">
        <f t="shared" si="2"/>
        <v>0</v>
      </c>
      <c r="AH15" s="10">
        <v>0</v>
      </c>
      <c r="AI15" s="9">
        <f t="shared" si="2"/>
        <v>0</v>
      </c>
      <c r="AJ15" s="10">
        <v>0</v>
      </c>
      <c r="AK15" s="9">
        <f t="shared" ref="AK15" si="26">$AE15*AJ15</f>
        <v>0</v>
      </c>
      <c r="AL15" s="10">
        <v>0</v>
      </c>
      <c r="AM15" s="9">
        <f t="shared" ref="AM15" si="27">$AE15*AL15</f>
        <v>0</v>
      </c>
      <c r="AN15" s="9">
        <v>0</v>
      </c>
      <c r="AO15" s="9">
        <f t="shared" si="0"/>
        <v>350000</v>
      </c>
      <c r="AP15" t="s">
        <v>164</v>
      </c>
      <c r="AQ15" t="s">
        <v>164</v>
      </c>
      <c r="AR15" s="15">
        <v>1E-3</v>
      </c>
      <c r="AS15">
        <v>350</v>
      </c>
      <c r="AT15" t="s">
        <v>169</v>
      </c>
      <c r="BA15" s="8"/>
      <c r="BZ15" t="s">
        <v>164</v>
      </c>
      <c r="CO15" s="16" t="s">
        <v>304</v>
      </c>
      <c r="CP15" t="s">
        <v>164</v>
      </c>
      <c r="CQ15">
        <v>140001</v>
      </c>
      <c r="CR15" t="s">
        <v>308</v>
      </c>
      <c r="CS15" t="str">
        <f t="shared" si="5"/>
        <v>N</v>
      </c>
      <c r="DB15" t="s">
        <v>164</v>
      </c>
      <c r="DC15">
        <v>140001</v>
      </c>
      <c r="DD15" t="s">
        <v>308</v>
      </c>
      <c r="DE15" s="13">
        <f t="shared" si="6"/>
        <v>350000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f t="shared" si="1"/>
        <v>350000</v>
      </c>
      <c r="DL15" s="13"/>
      <c r="DM15" s="13" t="str">
        <f t="shared" si="7"/>
        <v>Y</v>
      </c>
      <c r="DN15" s="13"/>
      <c r="DO15" s="13">
        <f t="shared" si="8"/>
        <v>350000</v>
      </c>
      <c r="DP15" s="13">
        <v>0</v>
      </c>
      <c r="DQ15" s="13">
        <f t="shared" si="9"/>
        <v>350000</v>
      </c>
    </row>
    <row r="16" spans="2:121" x14ac:dyDescent="0.35">
      <c r="B16" t="s">
        <v>111</v>
      </c>
      <c r="C16">
        <v>2024</v>
      </c>
      <c r="D16">
        <v>7</v>
      </c>
      <c r="E16" t="s">
        <v>171</v>
      </c>
      <c r="F16" t="s">
        <v>112</v>
      </c>
      <c r="G16" t="s">
        <v>123</v>
      </c>
      <c r="H16" t="s">
        <v>124</v>
      </c>
      <c r="I16" t="s">
        <v>125</v>
      </c>
      <c r="K16" t="s">
        <v>116</v>
      </c>
      <c r="L16" t="s">
        <v>107</v>
      </c>
      <c r="M16" t="s">
        <v>116</v>
      </c>
      <c r="N16" t="s">
        <v>107</v>
      </c>
      <c r="P16" s="8">
        <v>45480</v>
      </c>
      <c r="Q16" t="s">
        <v>348</v>
      </c>
      <c r="R16">
        <v>1</v>
      </c>
      <c r="S16" s="8">
        <v>45480</v>
      </c>
      <c r="T16" s="8">
        <v>45480</v>
      </c>
      <c r="U16" t="s">
        <v>142</v>
      </c>
      <c r="AE16">
        <v>256000</v>
      </c>
      <c r="AF16" s="10">
        <v>0</v>
      </c>
      <c r="AG16" s="9">
        <f t="shared" si="2"/>
        <v>0</v>
      </c>
      <c r="AH16" s="10">
        <v>0</v>
      </c>
      <c r="AI16" s="9">
        <f t="shared" si="2"/>
        <v>0</v>
      </c>
      <c r="AJ16" s="10">
        <v>0</v>
      </c>
      <c r="AK16" s="9">
        <f t="shared" ref="AK16" si="28">$AE16*AJ16</f>
        <v>0</v>
      </c>
      <c r="AL16" s="10">
        <v>0</v>
      </c>
      <c r="AM16" s="9">
        <f t="shared" ref="AM16" si="29">$AE16*AL16</f>
        <v>0</v>
      </c>
      <c r="AN16" s="9">
        <v>0</v>
      </c>
      <c r="AO16" s="9">
        <f t="shared" si="0"/>
        <v>256000</v>
      </c>
      <c r="AP16" t="s">
        <v>164</v>
      </c>
      <c r="AQ16" t="s">
        <v>164</v>
      </c>
      <c r="AR16" s="15">
        <v>1E-3</v>
      </c>
      <c r="AS16">
        <v>256</v>
      </c>
      <c r="AT16" t="s">
        <v>169</v>
      </c>
      <c r="BA16" s="8"/>
      <c r="BZ16" t="s">
        <v>164</v>
      </c>
      <c r="CO16" s="16" t="s">
        <v>304</v>
      </c>
      <c r="CP16" t="s">
        <v>164</v>
      </c>
      <c r="CQ16">
        <v>140001</v>
      </c>
      <c r="CR16" t="s">
        <v>308</v>
      </c>
      <c r="CS16" t="str">
        <f t="shared" si="5"/>
        <v>N</v>
      </c>
      <c r="DB16" t="s">
        <v>164</v>
      </c>
      <c r="DC16">
        <v>140001</v>
      </c>
      <c r="DD16" t="s">
        <v>308</v>
      </c>
      <c r="DE16" s="13">
        <f t="shared" si="6"/>
        <v>256000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f t="shared" si="1"/>
        <v>256000</v>
      </c>
      <c r="DL16" s="13"/>
      <c r="DM16" s="13" t="str">
        <f t="shared" si="7"/>
        <v>Y</v>
      </c>
      <c r="DN16" s="13"/>
      <c r="DO16" s="13">
        <f t="shared" si="8"/>
        <v>256000</v>
      </c>
      <c r="DP16" s="13">
        <v>0</v>
      </c>
      <c r="DQ16" s="13">
        <f t="shared" si="9"/>
        <v>256000</v>
      </c>
    </row>
    <row r="17" spans="2:121" x14ac:dyDescent="0.35">
      <c r="B17" t="s">
        <v>111</v>
      </c>
      <c r="C17">
        <v>2024</v>
      </c>
      <c r="D17">
        <v>7</v>
      </c>
      <c r="E17" t="s">
        <v>171</v>
      </c>
      <c r="F17" t="s">
        <v>112</v>
      </c>
      <c r="G17" t="s">
        <v>123</v>
      </c>
      <c r="H17" t="s">
        <v>124</v>
      </c>
      <c r="I17" t="s">
        <v>125</v>
      </c>
      <c r="K17" t="s">
        <v>116</v>
      </c>
      <c r="L17" t="s">
        <v>107</v>
      </c>
      <c r="M17" t="s">
        <v>116</v>
      </c>
      <c r="N17" t="s">
        <v>107</v>
      </c>
      <c r="P17" s="8">
        <v>45481</v>
      </c>
      <c r="Q17" t="s">
        <v>349</v>
      </c>
      <c r="R17">
        <v>1</v>
      </c>
      <c r="S17" s="8">
        <v>45481</v>
      </c>
      <c r="T17" s="8">
        <v>45481</v>
      </c>
      <c r="U17" t="s">
        <v>142</v>
      </c>
      <c r="AE17">
        <v>30000</v>
      </c>
      <c r="AF17" s="10">
        <v>0</v>
      </c>
      <c r="AG17" s="9">
        <f t="shared" si="2"/>
        <v>0</v>
      </c>
      <c r="AH17" s="10">
        <v>0</v>
      </c>
      <c r="AI17" s="9">
        <f t="shared" si="2"/>
        <v>0</v>
      </c>
      <c r="AJ17" s="10">
        <v>0</v>
      </c>
      <c r="AK17" s="9">
        <f t="shared" ref="AK17" si="30">$AE17*AJ17</f>
        <v>0</v>
      </c>
      <c r="AL17" s="10">
        <v>0</v>
      </c>
      <c r="AM17" s="9">
        <f t="shared" ref="AM17" si="31">$AE17*AL17</f>
        <v>0</v>
      </c>
      <c r="AN17" s="9">
        <v>0</v>
      </c>
      <c r="AO17" s="9">
        <f t="shared" si="0"/>
        <v>30000</v>
      </c>
      <c r="AP17" t="s">
        <v>164</v>
      </c>
      <c r="AQ17" t="s">
        <v>164</v>
      </c>
      <c r="AR17" s="15">
        <v>1E-3</v>
      </c>
      <c r="AS17">
        <v>30</v>
      </c>
      <c r="AT17" t="s">
        <v>169</v>
      </c>
      <c r="BA17" s="8"/>
      <c r="BZ17" t="s">
        <v>164</v>
      </c>
      <c r="CO17" s="16" t="s">
        <v>304</v>
      </c>
      <c r="CP17" t="s">
        <v>164</v>
      </c>
      <c r="CQ17">
        <v>140001</v>
      </c>
      <c r="CR17" t="s">
        <v>308</v>
      </c>
      <c r="CS17" t="str">
        <f t="shared" si="5"/>
        <v>N</v>
      </c>
      <c r="DB17" t="s">
        <v>164</v>
      </c>
      <c r="DC17">
        <v>140001</v>
      </c>
      <c r="DD17" t="s">
        <v>308</v>
      </c>
      <c r="DE17" s="13">
        <f t="shared" si="6"/>
        <v>30000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f t="shared" si="1"/>
        <v>30000</v>
      </c>
      <c r="DL17" s="13"/>
      <c r="DM17" s="13" t="str">
        <f t="shared" si="7"/>
        <v>Y</v>
      </c>
      <c r="DN17" s="13"/>
      <c r="DO17" s="13">
        <f t="shared" si="8"/>
        <v>30000</v>
      </c>
      <c r="DP17" s="13">
        <v>0</v>
      </c>
      <c r="DQ17" s="13">
        <f t="shared" si="9"/>
        <v>30000</v>
      </c>
    </row>
    <row r="18" spans="2:121" x14ac:dyDescent="0.35">
      <c r="B18" t="s">
        <v>111</v>
      </c>
      <c r="C18">
        <v>2024</v>
      </c>
      <c r="D18">
        <v>7</v>
      </c>
      <c r="E18" t="s">
        <v>171</v>
      </c>
      <c r="F18" t="s">
        <v>112</v>
      </c>
      <c r="G18" t="s">
        <v>126</v>
      </c>
      <c r="H18" t="s">
        <v>127</v>
      </c>
      <c r="I18" t="s">
        <v>128</v>
      </c>
      <c r="K18" t="s">
        <v>116</v>
      </c>
      <c r="L18" t="s">
        <v>108</v>
      </c>
      <c r="M18" t="s">
        <v>116</v>
      </c>
      <c r="N18" t="s">
        <v>108</v>
      </c>
      <c r="P18" s="8">
        <v>45481</v>
      </c>
      <c r="Q18" t="s">
        <v>350</v>
      </c>
      <c r="R18">
        <v>1</v>
      </c>
      <c r="S18" s="8">
        <v>45481</v>
      </c>
      <c r="T18" s="8">
        <v>45481</v>
      </c>
      <c r="U18" t="s">
        <v>145</v>
      </c>
      <c r="AE18">
        <v>12000</v>
      </c>
      <c r="AF18" s="10">
        <v>0</v>
      </c>
      <c r="AG18" s="9">
        <f t="shared" si="2"/>
        <v>0</v>
      </c>
      <c r="AH18" s="10">
        <v>0</v>
      </c>
      <c r="AI18" s="9">
        <f t="shared" si="2"/>
        <v>0</v>
      </c>
      <c r="AJ18" s="10">
        <v>0</v>
      </c>
      <c r="AK18" s="9">
        <f t="shared" ref="AK18" si="32">$AE18*AJ18</f>
        <v>0</v>
      </c>
      <c r="AL18" s="10">
        <v>0</v>
      </c>
      <c r="AM18" s="9">
        <f t="shared" ref="AM18" si="33">$AE18*AL18</f>
        <v>0</v>
      </c>
      <c r="AN18" s="9">
        <v>0</v>
      </c>
      <c r="AO18" s="9">
        <f t="shared" si="0"/>
        <v>12000</v>
      </c>
      <c r="AP18" t="s">
        <v>165</v>
      </c>
      <c r="AQ18" t="s">
        <v>165</v>
      </c>
      <c r="AR18" s="15">
        <v>0.1</v>
      </c>
      <c r="AS18">
        <v>1200</v>
      </c>
      <c r="AT18" t="s">
        <v>170</v>
      </c>
      <c r="BA18" s="8"/>
      <c r="BZ18" t="s">
        <v>165</v>
      </c>
      <c r="CO18" s="16" t="s">
        <v>304</v>
      </c>
      <c r="CP18" t="s">
        <v>165</v>
      </c>
      <c r="CQ18">
        <v>120001</v>
      </c>
      <c r="CR18" t="s">
        <v>309</v>
      </c>
      <c r="CS18" t="str">
        <f t="shared" si="5"/>
        <v>N</v>
      </c>
      <c r="DB18" t="s">
        <v>165</v>
      </c>
      <c r="DC18">
        <v>120001</v>
      </c>
      <c r="DD18" t="s">
        <v>309</v>
      </c>
      <c r="DE18" s="13">
        <f t="shared" si="6"/>
        <v>12000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f t="shared" si="1"/>
        <v>12000</v>
      </c>
      <c r="DL18" s="13" t="s">
        <v>144</v>
      </c>
      <c r="DM18" s="13" t="str">
        <f t="shared" si="7"/>
        <v>Y</v>
      </c>
      <c r="DN18" s="13"/>
      <c r="DO18" s="13">
        <f t="shared" si="8"/>
        <v>12000</v>
      </c>
      <c r="DP18" s="13">
        <v>12000</v>
      </c>
      <c r="DQ18" s="13">
        <f t="shared" si="9"/>
        <v>0</v>
      </c>
    </row>
    <row r="19" spans="2:121" x14ac:dyDescent="0.35">
      <c r="B19" t="s">
        <v>111</v>
      </c>
      <c r="C19">
        <v>2024</v>
      </c>
      <c r="D19">
        <v>7</v>
      </c>
      <c r="E19" t="s">
        <v>171</v>
      </c>
      <c r="F19" t="s">
        <v>112</v>
      </c>
      <c r="G19" t="s">
        <v>113</v>
      </c>
      <c r="H19" t="s">
        <v>114</v>
      </c>
      <c r="I19" t="s">
        <v>115</v>
      </c>
      <c r="K19" t="s">
        <v>116</v>
      </c>
      <c r="L19" t="s">
        <v>107</v>
      </c>
      <c r="M19" t="s">
        <v>116</v>
      </c>
      <c r="N19" t="s">
        <v>107</v>
      </c>
      <c r="P19" s="8">
        <v>45481</v>
      </c>
      <c r="Q19" t="s">
        <v>351</v>
      </c>
      <c r="R19">
        <v>1</v>
      </c>
      <c r="S19" s="8">
        <v>45481</v>
      </c>
      <c r="T19" s="8">
        <v>45481</v>
      </c>
      <c r="U19" t="s">
        <v>146</v>
      </c>
      <c r="AE19">
        <v>5000</v>
      </c>
      <c r="AF19" s="10">
        <v>0</v>
      </c>
      <c r="AG19" s="9">
        <f t="shared" si="2"/>
        <v>0</v>
      </c>
      <c r="AH19" s="10">
        <v>0</v>
      </c>
      <c r="AI19" s="9">
        <f t="shared" si="2"/>
        <v>0</v>
      </c>
      <c r="AJ19" s="10">
        <v>0</v>
      </c>
      <c r="AK19" s="9">
        <f t="shared" ref="AK19" si="34">$AE19*AJ19</f>
        <v>0</v>
      </c>
      <c r="AL19" s="10">
        <v>0</v>
      </c>
      <c r="AM19" s="9">
        <f t="shared" ref="AM19" si="35">$AE19*AL19</f>
        <v>0</v>
      </c>
      <c r="AN19" s="9">
        <v>0</v>
      </c>
      <c r="AO19" s="9">
        <f t="shared" si="0"/>
        <v>5000</v>
      </c>
      <c r="AP19" t="s">
        <v>161</v>
      </c>
      <c r="AQ19" t="s">
        <v>161</v>
      </c>
      <c r="AR19" s="15">
        <v>0.02</v>
      </c>
      <c r="AS19">
        <v>100</v>
      </c>
      <c r="AT19" t="s">
        <v>166</v>
      </c>
      <c r="BA19" s="8"/>
      <c r="BZ19" t="s">
        <v>161</v>
      </c>
      <c r="CO19" s="16" t="s">
        <v>304</v>
      </c>
      <c r="CP19" t="s">
        <v>161</v>
      </c>
      <c r="CQ19">
        <v>117001</v>
      </c>
      <c r="CR19" t="s">
        <v>305</v>
      </c>
      <c r="CS19" t="str">
        <f t="shared" si="5"/>
        <v>N</v>
      </c>
      <c r="DB19" t="s">
        <v>161</v>
      </c>
      <c r="DC19">
        <v>117001</v>
      </c>
      <c r="DD19" t="s">
        <v>305</v>
      </c>
      <c r="DE19" s="13">
        <f t="shared" si="6"/>
        <v>5000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f t="shared" si="1"/>
        <v>5000</v>
      </c>
      <c r="DL19" s="13"/>
      <c r="DM19" s="13" t="str">
        <f t="shared" si="7"/>
        <v>Y</v>
      </c>
      <c r="DN19" s="13"/>
      <c r="DO19" s="13">
        <f t="shared" si="8"/>
        <v>5000</v>
      </c>
      <c r="DP19" s="13">
        <v>0</v>
      </c>
      <c r="DQ19" s="13">
        <f t="shared" si="9"/>
        <v>5000</v>
      </c>
    </row>
    <row r="20" spans="2:121" x14ac:dyDescent="0.35">
      <c r="B20" t="s">
        <v>111</v>
      </c>
      <c r="C20">
        <v>2024</v>
      </c>
      <c r="D20">
        <v>7</v>
      </c>
      <c r="E20" t="s">
        <v>171</v>
      </c>
      <c r="F20" t="s">
        <v>112</v>
      </c>
      <c r="G20" t="s">
        <v>123</v>
      </c>
      <c r="H20" t="s">
        <v>124</v>
      </c>
      <c r="I20" t="s">
        <v>125</v>
      </c>
      <c r="K20" t="s">
        <v>116</v>
      </c>
      <c r="L20" t="s">
        <v>107</v>
      </c>
      <c r="M20" t="s">
        <v>116</v>
      </c>
      <c r="N20" t="s">
        <v>107</v>
      </c>
      <c r="P20" s="8">
        <v>45482</v>
      </c>
      <c r="Q20" t="s">
        <v>352</v>
      </c>
      <c r="R20">
        <v>1</v>
      </c>
      <c r="S20" s="8">
        <v>45482</v>
      </c>
      <c r="T20" s="8">
        <v>45482</v>
      </c>
      <c r="U20" t="s">
        <v>142</v>
      </c>
      <c r="AE20">
        <v>100000</v>
      </c>
      <c r="AF20" s="10">
        <v>0</v>
      </c>
      <c r="AG20" s="9">
        <f t="shared" si="2"/>
        <v>0</v>
      </c>
      <c r="AH20" s="10">
        <v>0</v>
      </c>
      <c r="AI20" s="9">
        <f t="shared" si="2"/>
        <v>0</v>
      </c>
      <c r="AJ20" s="10">
        <v>0</v>
      </c>
      <c r="AK20" s="9">
        <f t="shared" ref="AK20" si="36">$AE20*AJ20</f>
        <v>0</v>
      </c>
      <c r="AL20" s="10">
        <v>0</v>
      </c>
      <c r="AM20" s="9">
        <f t="shared" ref="AM20" si="37">$AE20*AL20</f>
        <v>0</v>
      </c>
      <c r="AN20" s="9">
        <v>0</v>
      </c>
      <c r="AO20" s="9">
        <f t="shared" si="0"/>
        <v>100000</v>
      </c>
      <c r="AP20" t="s">
        <v>164</v>
      </c>
      <c r="AQ20" t="s">
        <v>164</v>
      </c>
      <c r="AR20" s="15">
        <v>1E-3</v>
      </c>
      <c r="AS20">
        <v>100</v>
      </c>
      <c r="AT20" t="s">
        <v>169</v>
      </c>
      <c r="BA20" s="8"/>
      <c r="BZ20" t="s">
        <v>164</v>
      </c>
      <c r="CO20" s="16" t="s">
        <v>304</v>
      </c>
      <c r="CP20" t="s">
        <v>164</v>
      </c>
      <c r="CQ20">
        <v>140001</v>
      </c>
      <c r="CR20" t="s">
        <v>308</v>
      </c>
      <c r="CS20" t="str">
        <f t="shared" si="5"/>
        <v>N</v>
      </c>
      <c r="DB20" t="s">
        <v>164</v>
      </c>
      <c r="DC20">
        <v>140001</v>
      </c>
      <c r="DD20" t="s">
        <v>308</v>
      </c>
      <c r="DE20" s="13">
        <f t="shared" si="6"/>
        <v>100000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f t="shared" si="1"/>
        <v>100000</v>
      </c>
      <c r="DL20" s="13"/>
      <c r="DM20" s="13" t="str">
        <f t="shared" si="7"/>
        <v>Y</v>
      </c>
      <c r="DN20" s="13"/>
      <c r="DO20" s="13">
        <f t="shared" si="8"/>
        <v>100000</v>
      </c>
      <c r="DP20" s="13">
        <v>0</v>
      </c>
      <c r="DQ20" s="13">
        <f t="shared" si="9"/>
        <v>100000</v>
      </c>
    </row>
    <row r="21" spans="2:121" x14ac:dyDescent="0.35">
      <c r="B21" t="s">
        <v>111</v>
      </c>
      <c r="C21">
        <v>2024</v>
      </c>
      <c r="D21">
        <v>7</v>
      </c>
      <c r="E21" t="s">
        <v>171</v>
      </c>
      <c r="F21" t="s">
        <v>112</v>
      </c>
      <c r="G21" t="s">
        <v>126</v>
      </c>
      <c r="H21" t="s">
        <v>127</v>
      </c>
      <c r="I21" t="s">
        <v>128</v>
      </c>
      <c r="K21" t="s">
        <v>116</v>
      </c>
      <c r="L21" t="s">
        <v>108</v>
      </c>
      <c r="M21" t="s">
        <v>116</v>
      </c>
      <c r="N21" t="s">
        <v>108</v>
      </c>
      <c r="P21" s="8">
        <v>45482</v>
      </c>
      <c r="Q21" t="s">
        <v>353</v>
      </c>
      <c r="R21">
        <v>1</v>
      </c>
      <c r="S21" s="8">
        <v>45482</v>
      </c>
      <c r="T21" s="8">
        <v>45482</v>
      </c>
      <c r="U21" t="s">
        <v>145</v>
      </c>
      <c r="AE21">
        <v>8000</v>
      </c>
      <c r="AF21" s="10">
        <v>0</v>
      </c>
      <c r="AG21" s="9">
        <f t="shared" si="2"/>
        <v>0</v>
      </c>
      <c r="AH21" s="10">
        <v>0</v>
      </c>
      <c r="AI21" s="9">
        <f t="shared" si="2"/>
        <v>0</v>
      </c>
      <c r="AJ21" s="10">
        <v>0</v>
      </c>
      <c r="AK21" s="9">
        <f t="shared" ref="AK21" si="38">$AE21*AJ21</f>
        <v>0</v>
      </c>
      <c r="AL21" s="10">
        <v>0</v>
      </c>
      <c r="AM21" s="9">
        <f t="shared" ref="AM21" si="39">$AE21*AL21</f>
        <v>0</v>
      </c>
      <c r="AN21" s="9">
        <v>0</v>
      </c>
      <c r="AO21" s="9">
        <f t="shared" si="0"/>
        <v>8000</v>
      </c>
      <c r="AP21" t="s">
        <v>165</v>
      </c>
      <c r="AQ21" t="s">
        <v>165</v>
      </c>
      <c r="AR21" s="15">
        <v>0.1</v>
      </c>
      <c r="AS21">
        <v>800</v>
      </c>
      <c r="AT21" t="s">
        <v>170</v>
      </c>
      <c r="AZ21" t="s">
        <v>155</v>
      </c>
      <c r="BA21" s="8">
        <v>45406</v>
      </c>
      <c r="BZ21" t="s">
        <v>165</v>
      </c>
      <c r="CO21" s="16" t="s">
        <v>304</v>
      </c>
      <c r="CP21" t="s">
        <v>165</v>
      </c>
      <c r="CQ21">
        <v>120001</v>
      </c>
      <c r="CR21" t="s">
        <v>309</v>
      </c>
      <c r="CS21" t="str">
        <f t="shared" si="5"/>
        <v>N</v>
      </c>
      <c r="DB21" t="s">
        <v>165</v>
      </c>
      <c r="DC21">
        <v>120001</v>
      </c>
      <c r="DD21" t="s">
        <v>309</v>
      </c>
      <c r="DE21" s="13">
        <f t="shared" si="6"/>
        <v>8000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f t="shared" si="1"/>
        <v>8000</v>
      </c>
      <c r="DL21" s="13" t="s">
        <v>144</v>
      </c>
      <c r="DM21" s="13" t="str">
        <f t="shared" si="7"/>
        <v>Y</v>
      </c>
      <c r="DN21" s="13"/>
      <c r="DO21" s="13">
        <f t="shared" si="8"/>
        <v>8000</v>
      </c>
      <c r="DP21" s="13">
        <v>8000</v>
      </c>
      <c r="DQ21" s="13">
        <f t="shared" si="9"/>
        <v>0</v>
      </c>
    </row>
    <row r="22" spans="2:121" x14ac:dyDescent="0.35">
      <c r="B22" t="s">
        <v>111</v>
      </c>
      <c r="C22">
        <v>2024</v>
      </c>
      <c r="D22">
        <v>7</v>
      </c>
      <c r="E22" t="s">
        <v>171</v>
      </c>
      <c r="F22" t="s">
        <v>112</v>
      </c>
      <c r="G22" t="s">
        <v>129</v>
      </c>
      <c r="H22" t="s">
        <v>130</v>
      </c>
      <c r="I22" t="s">
        <v>131</v>
      </c>
      <c r="K22" t="s">
        <v>116</v>
      </c>
      <c r="L22" t="s">
        <v>107</v>
      </c>
      <c r="M22" t="s">
        <v>116</v>
      </c>
      <c r="N22" t="s">
        <v>107</v>
      </c>
      <c r="P22" s="8">
        <v>45487</v>
      </c>
      <c r="Q22" t="s">
        <v>354</v>
      </c>
      <c r="R22">
        <v>1</v>
      </c>
      <c r="S22" s="8">
        <v>45487</v>
      </c>
      <c r="T22" s="8">
        <v>45487</v>
      </c>
      <c r="U22" t="s">
        <v>147</v>
      </c>
      <c r="AA22" t="s">
        <v>160</v>
      </c>
      <c r="AB22">
        <v>1</v>
      </c>
      <c r="AC22" s="8">
        <v>45383</v>
      </c>
      <c r="AD22" t="s">
        <v>312</v>
      </c>
      <c r="AE22">
        <v>20000</v>
      </c>
      <c r="AF22" s="10">
        <v>0</v>
      </c>
      <c r="AG22" s="9">
        <f t="shared" si="2"/>
        <v>0</v>
      </c>
      <c r="AH22" s="10">
        <v>0</v>
      </c>
      <c r="AI22" s="9">
        <f t="shared" si="2"/>
        <v>0</v>
      </c>
      <c r="AJ22" s="10">
        <v>0</v>
      </c>
      <c r="AK22" s="9">
        <f t="shared" ref="AK22" si="40">$AE22*AJ22</f>
        <v>0</v>
      </c>
      <c r="AL22" s="10">
        <v>0</v>
      </c>
      <c r="AM22" s="9">
        <f t="shared" ref="AM22" si="41">$AE22*AL22</f>
        <v>0</v>
      </c>
      <c r="AN22" s="9">
        <v>0</v>
      </c>
      <c r="AO22" s="9">
        <f t="shared" si="0"/>
        <v>20000</v>
      </c>
      <c r="AP22" t="s">
        <v>165</v>
      </c>
      <c r="AQ22" t="s">
        <v>165</v>
      </c>
      <c r="AR22" s="15">
        <v>0.1</v>
      </c>
      <c r="AS22">
        <v>2000</v>
      </c>
      <c r="AT22" t="s">
        <v>170</v>
      </c>
      <c r="BA22" s="8"/>
      <c r="BZ22" t="s">
        <v>165</v>
      </c>
      <c r="CO22" s="16" t="s">
        <v>304</v>
      </c>
      <c r="CP22" t="s">
        <v>165</v>
      </c>
      <c r="CQ22">
        <v>120001</v>
      </c>
      <c r="CR22" t="s">
        <v>309</v>
      </c>
      <c r="CS22" t="str">
        <f t="shared" si="5"/>
        <v>N</v>
      </c>
      <c r="DB22" t="s">
        <v>165</v>
      </c>
      <c r="DC22">
        <v>120001</v>
      </c>
      <c r="DD22" t="s">
        <v>309</v>
      </c>
      <c r="DE22" s="13">
        <f t="shared" si="6"/>
        <v>20000</v>
      </c>
      <c r="DF22" s="13">
        <v>0</v>
      </c>
      <c r="DG22" s="13">
        <v>20000</v>
      </c>
      <c r="DH22" s="13">
        <v>0</v>
      </c>
      <c r="DI22" s="13">
        <v>0</v>
      </c>
      <c r="DJ22" s="13">
        <v>0</v>
      </c>
      <c r="DK22" s="13">
        <f t="shared" si="1"/>
        <v>0</v>
      </c>
      <c r="DL22" s="13" t="s">
        <v>153</v>
      </c>
      <c r="DM22" s="13" t="str">
        <f t="shared" si="7"/>
        <v>Y</v>
      </c>
      <c r="DN22" s="13"/>
      <c r="DO22" s="13">
        <f t="shared" si="8"/>
        <v>0</v>
      </c>
      <c r="DP22" s="13">
        <v>0</v>
      </c>
      <c r="DQ22" s="13">
        <f t="shared" si="9"/>
        <v>0</v>
      </c>
    </row>
    <row r="23" spans="2:121" x14ac:dyDescent="0.35">
      <c r="B23" t="s">
        <v>111</v>
      </c>
      <c r="C23">
        <v>2024</v>
      </c>
      <c r="D23">
        <v>7</v>
      </c>
      <c r="E23" t="s">
        <v>171</v>
      </c>
      <c r="F23" t="s">
        <v>112</v>
      </c>
      <c r="G23" t="s">
        <v>132</v>
      </c>
      <c r="H23" t="s">
        <v>133</v>
      </c>
      <c r="I23" t="s">
        <v>134</v>
      </c>
      <c r="K23" t="s">
        <v>116</v>
      </c>
      <c r="L23" t="s">
        <v>107</v>
      </c>
      <c r="M23" t="s">
        <v>116</v>
      </c>
      <c r="N23" t="s">
        <v>107</v>
      </c>
      <c r="P23" s="8">
        <v>45487</v>
      </c>
      <c r="Q23" t="s">
        <v>355</v>
      </c>
      <c r="R23">
        <v>1</v>
      </c>
      <c r="S23" s="8">
        <v>45487</v>
      </c>
      <c r="T23" s="8">
        <v>45487</v>
      </c>
      <c r="U23" t="s">
        <v>148</v>
      </c>
      <c r="AE23">
        <v>100000</v>
      </c>
      <c r="AF23" s="10">
        <v>0</v>
      </c>
      <c r="AG23" s="9">
        <f t="shared" si="2"/>
        <v>0</v>
      </c>
      <c r="AH23" s="10">
        <v>0</v>
      </c>
      <c r="AI23" s="9">
        <f t="shared" si="2"/>
        <v>0</v>
      </c>
      <c r="AJ23" s="10">
        <v>0</v>
      </c>
      <c r="AK23" s="9">
        <f t="shared" ref="AK23" si="42">$AE23*AJ23</f>
        <v>0</v>
      </c>
      <c r="AL23" s="10">
        <v>0</v>
      </c>
      <c r="AM23" s="9">
        <f t="shared" ref="AM23" si="43">$AE23*AL23</f>
        <v>0</v>
      </c>
      <c r="AN23" s="9">
        <v>0</v>
      </c>
      <c r="AO23" s="9">
        <f t="shared" si="0"/>
        <v>100000</v>
      </c>
      <c r="AP23" t="s">
        <v>162</v>
      </c>
      <c r="AQ23" t="s">
        <v>162</v>
      </c>
      <c r="AR23" s="15">
        <v>0.1</v>
      </c>
      <c r="AS23">
        <v>10000</v>
      </c>
      <c r="AT23" t="s">
        <v>167</v>
      </c>
      <c r="BA23" s="8"/>
      <c r="BZ23" t="s">
        <v>162</v>
      </c>
      <c r="CO23" s="16" t="s">
        <v>304</v>
      </c>
      <c r="CP23" t="s">
        <v>162</v>
      </c>
      <c r="CQ23">
        <v>118001</v>
      </c>
      <c r="CR23" t="s">
        <v>306</v>
      </c>
      <c r="CS23" t="str">
        <f t="shared" si="5"/>
        <v>N</v>
      </c>
      <c r="DB23" t="s">
        <v>162</v>
      </c>
      <c r="DC23">
        <v>118001</v>
      </c>
      <c r="DD23" t="s">
        <v>306</v>
      </c>
      <c r="DE23" s="13">
        <f t="shared" si="6"/>
        <v>100000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f t="shared" si="1"/>
        <v>100000</v>
      </c>
      <c r="DL23" s="13"/>
      <c r="DM23" s="13" t="str">
        <f t="shared" si="7"/>
        <v>Y</v>
      </c>
      <c r="DN23" s="13"/>
      <c r="DO23" s="13">
        <f t="shared" si="8"/>
        <v>100000</v>
      </c>
      <c r="DP23" s="13">
        <v>0</v>
      </c>
      <c r="DQ23" s="13">
        <f t="shared" si="9"/>
        <v>100000</v>
      </c>
    </row>
    <row r="24" spans="2:121" x14ac:dyDescent="0.35">
      <c r="B24" t="s">
        <v>111</v>
      </c>
      <c r="C24">
        <v>2024</v>
      </c>
      <c r="D24">
        <v>7</v>
      </c>
      <c r="E24" t="s">
        <v>171</v>
      </c>
      <c r="F24" t="s">
        <v>112</v>
      </c>
      <c r="G24" t="s">
        <v>113</v>
      </c>
      <c r="H24" t="s">
        <v>114</v>
      </c>
      <c r="I24" t="s">
        <v>115</v>
      </c>
      <c r="K24" t="s">
        <v>116</v>
      </c>
      <c r="L24" t="s">
        <v>107</v>
      </c>
      <c r="M24" t="s">
        <v>116</v>
      </c>
      <c r="N24" t="s">
        <v>107</v>
      </c>
      <c r="P24" s="8">
        <v>45488</v>
      </c>
      <c r="Q24" t="s">
        <v>356</v>
      </c>
      <c r="R24">
        <v>1</v>
      </c>
      <c r="S24" s="8">
        <v>45488</v>
      </c>
      <c r="T24" s="8">
        <v>45488</v>
      </c>
      <c r="U24" t="s">
        <v>149</v>
      </c>
      <c r="AE24">
        <v>5000</v>
      </c>
      <c r="AF24" s="10">
        <v>0</v>
      </c>
      <c r="AG24" s="9">
        <f t="shared" si="2"/>
        <v>0</v>
      </c>
      <c r="AH24" s="10">
        <v>0</v>
      </c>
      <c r="AI24" s="9">
        <f t="shared" si="2"/>
        <v>0</v>
      </c>
      <c r="AJ24" s="10">
        <v>0</v>
      </c>
      <c r="AK24" s="9">
        <f t="shared" ref="AK24" si="44">$AE24*AJ24</f>
        <v>0</v>
      </c>
      <c r="AL24" s="10">
        <v>0</v>
      </c>
      <c r="AM24" s="9">
        <f t="shared" ref="AM24" si="45">$AE24*AL24</f>
        <v>0</v>
      </c>
      <c r="AN24" s="9">
        <v>0</v>
      </c>
      <c r="AO24" s="9">
        <f t="shared" si="0"/>
        <v>5000</v>
      </c>
      <c r="AP24" t="s">
        <v>161</v>
      </c>
      <c r="AQ24" t="s">
        <v>161</v>
      </c>
      <c r="AR24" s="15">
        <v>0.02</v>
      </c>
      <c r="AS24">
        <v>100</v>
      </c>
      <c r="AT24" t="s">
        <v>166</v>
      </c>
      <c r="BA24" s="8"/>
      <c r="BZ24" t="s">
        <v>161</v>
      </c>
      <c r="CO24" s="16" t="s">
        <v>304</v>
      </c>
      <c r="CP24" t="s">
        <v>161</v>
      </c>
      <c r="CQ24">
        <v>117001</v>
      </c>
      <c r="CR24" t="s">
        <v>305</v>
      </c>
      <c r="CS24" t="str">
        <f t="shared" si="5"/>
        <v>N</v>
      </c>
      <c r="DB24" t="s">
        <v>161</v>
      </c>
      <c r="DC24">
        <v>117001</v>
      </c>
      <c r="DD24" t="s">
        <v>305</v>
      </c>
      <c r="DE24" s="13">
        <f t="shared" si="6"/>
        <v>5000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f t="shared" si="1"/>
        <v>5000</v>
      </c>
      <c r="DL24" s="13"/>
      <c r="DM24" s="13" t="str">
        <f t="shared" si="7"/>
        <v>Y</v>
      </c>
      <c r="DN24" s="13"/>
      <c r="DO24" s="13">
        <f t="shared" si="8"/>
        <v>5000</v>
      </c>
      <c r="DP24" s="13">
        <v>0</v>
      </c>
      <c r="DQ24" s="13">
        <f t="shared" si="9"/>
        <v>5000</v>
      </c>
    </row>
    <row r="25" spans="2:121" x14ac:dyDescent="0.35">
      <c r="B25" t="s">
        <v>111</v>
      </c>
      <c r="C25">
        <v>2024</v>
      </c>
      <c r="D25">
        <v>7</v>
      </c>
      <c r="E25" t="s">
        <v>171</v>
      </c>
      <c r="F25" t="s">
        <v>112</v>
      </c>
      <c r="G25" t="s">
        <v>129</v>
      </c>
      <c r="H25" t="s">
        <v>130</v>
      </c>
      <c r="I25" t="s">
        <v>131</v>
      </c>
      <c r="K25" t="s">
        <v>116</v>
      </c>
      <c r="L25" t="s">
        <v>107</v>
      </c>
      <c r="M25" t="s">
        <v>116</v>
      </c>
      <c r="N25" t="s">
        <v>107</v>
      </c>
      <c r="P25" s="8">
        <v>45489</v>
      </c>
      <c r="Q25" t="s">
        <v>357</v>
      </c>
      <c r="R25">
        <v>1</v>
      </c>
      <c r="S25" s="8">
        <v>45489</v>
      </c>
      <c r="T25" s="8">
        <v>45489</v>
      </c>
      <c r="U25" t="s">
        <v>147</v>
      </c>
      <c r="AA25" t="s">
        <v>160</v>
      </c>
      <c r="AB25">
        <v>1</v>
      </c>
      <c r="AC25" s="8">
        <v>45383</v>
      </c>
      <c r="AD25" t="s">
        <v>312</v>
      </c>
      <c r="AE25">
        <v>4000</v>
      </c>
      <c r="AF25" s="10">
        <v>0</v>
      </c>
      <c r="AG25" s="9">
        <f t="shared" si="2"/>
        <v>0</v>
      </c>
      <c r="AH25" s="10">
        <v>0</v>
      </c>
      <c r="AI25" s="9">
        <f t="shared" si="2"/>
        <v>0</v>
      </c>
      <c r="AJ25" s="10">
        <v>0</v>
      </c>
      <c r="AK25" s="9">
        <f t="shared" ref="AK25" si="46">$AE25*AJ25</f>
        <v>0</v>
      </c>
      <c r="AL25" s="10">
        <v>0</v>
      </c>
      <c r="AM25" s="9">
        <f t="shared" ref="AM25" si="47">$AE25*AL25</f>
        <v>0</v>
      </c>
      <c r="AN25" s="9">
        <v>0</v>
      </c>
      <c r="AO25" s="9">
        <f t="shared" si="0"/>
        <v>4000</v>
      </c>
      <c r="AP25" t="s">
        <v>165</v>
      </c>
      <c r="AQ25" t="s">
        <v>165</v>
      </c>
      <c r="AR25" s="15">
        <v>0.1</v>
      </c>
      <c r="AS25">
        <v>400</v>
      </c>
      <c r="AT25" t="s">
        <v>170</v>
      </c>
      <c r="BA25" s="8"/>
      <c r="BZ25" t="s">
        <v>165</v>
      </c>
      <c r="CO25" s="16" t="s">
        <v>304</v>
      </c>
      <c r="CP25" t="s">
        <v>165</v>
      </c>
      <c r="CQ25">
        <v>120001</v>
      </c>
      <c r="CR25" t="s">
        <v>309</v>
      </c>
      <c r="CS25" t="str">
        <f t="shared" si="5"/>
        <v>N</v>
      </c>
      <c r="DB25" t="s">
        <v>165</v>
      </c>
      <c r="DC25">
        <v>120001</v>
      </c>
      <c r="DD25" t="s">
        <v>309</v>
      </c>
      <c r="DE25" s="13">
        <f t="shared" si="6"/>
        <v>4000</v>
      </c>
      <c r="DF25" s="13">
        <v>0</v>
      </c>
      <c r="DG25" s="13">
        <v>4000</v>
      </c>
      <c r="DH25" s="13">
        <v>0</v>
      </c>
      <c r="DI25" s="13">
        <v>0</v>
      </c>
      <c r="DJ25" s="13">
        <v>0</v>
      </c>
      <c r="DK25" s="13">
        <f t="shared" si="1"/>
        <v>0</v>
      </c>
      <c r="DL25" s="13" t="s">
        <v>153</v>
      </c>
      <c r="DM25" s="13" t="str">
        <f t="shared" si="7"/>
        <v>Y</v>
      </c>
      <c r="DN25" s="13"/>
      <c r="DO25" s="13">
        <f t="shared" si="8"/>
        <v>0</v>
      </c>
      <c r="DP25" s="13">
        <v>0</v>
      </c>
      <c r="DQ25" s="13">
        <f t="shared" si="9"/>
        <v>0</v>
      </c>
    </row>
    <row r="26" spans="2:121" x14ac:dyDescent="0.35">
      <c r="B26" t="s">
        <v>111</v>
      </c>
      <c r="C26">
        <v>2024</v>
      </c>
      <c r="D26">
        <v>7</v>
      </c>
      <c r="E26" t="s">
        <v>171</v>
      </c>
      <c r="F26" t="s">
        <v>112</v>
      </c>
      <c r="G26" t="s">
        <v>129</v>
      </c>
      <c r="H26" t="s">
        <v>130</v>
      </c>
      <c r="I26" t="s">
        <v>131</v>
      </c>
      <c r="K26" t="s">
        <v>116</v>
      </c>
      <c r="L26" t="s">
        <v>107</v>
      </c>
      <c r="M26" t="s">
        <v>116</v>
      </c>
      <c r="N26" t="s">
        <v>107</v>
      </c>
      <c r="P26" s="8">
        <v>45490</v>
      </c>
      <c r="Q26" t="s">
        <v>358</v>
      </c>
      <c r="R26">
        <v>1</v>
      </c>
      <c r="S26" s="8">
        <v>45490</v>
      </c>
      <c r="T26" s="8">
        <v>45490</v>
      </c>
      <c r="U26" t="s">
        <v>147</v>
      </c>
      <c r="AA26" t="s">
        <v>160</v>
      </c>
      <c r="AB26">
        <v>1</v>
      </c>
      <c r="AC26" s="8">
        <v>45383</v>
      </c>
      <c r="AD26" t="s">
        <v>312</v>
      </c>
      <c r="AE26">
        <v>5000</v>
      </c>
      <c r="AF26" s="10">
        <v>0</v>
      </c>
      <c r="AG26" s="9">
        <f t="shared" si="2"/>
        <v>0</v>
      </c>
      <c r="AH26" s="10">
        <v>0</v>
      </c>
      <c r="AI26" s="9">
        <f t="shared" si="2"/>
        <v>0</v>
      </c>
      <c r="AJ26" s="10">
        <v>0</v>
      </c>
      <c r="AK26" s="9">
        <f t="shared" ref="AK26" si="48">$AE26*AJ26</f>
        <v>0</v>
      </c>
      <c r="AL26" s="10">
        <v>0</v>
      </c>
      <c r="AM26" s="9">
        <f t="shared" ref="AM26" si="49">$AE26*AL26</f>
        <v>0</v>
      </c>
      <c r="AN26" s="9">
        <v>0</v>
      </c>
      <c r="AO26" s="9">
        <f t="shared" si="0"/>
        <v>5000</v>
      </c>
      <c r="AP26" t="s">
        <v>165</v>
      </c>
      <c r="AQ26" t="s">
        <v>165</v>
      </c>
      <c r="AR26" s="15">
        <v>0.1</v>
      </c>
      <c r="AS26">
        <v>500</v>
      </c>
      <c r="AT26" t="s">
        <v>170</v>
      </c>
      <c r="BA26" s="8"/>
      <c r="BZ26" t="s">
        <v>165</v>
      </c>
      <c r="CO26" s="16" t="s">
        <v>304</v>
      </c>
      <c r="CP26" t="s">
        <v>165</v>
      </c>
      <c r="CQ26">
        <v>120001</v>
      </c>
      <c r="CR26" t="s">
        <v>309</v>
      </c>
      <c r="CS26" t="str">
        <f t="shared" si="5"/>
        <v>N</v>
      </c>
      <c r="DB26" t="s">
        <v>165</v>
      </c>
      <c r="DC26">
        <v>120001</v>
      </c>
      <c r="DD26" t="s">
        <v>309</v>
      </c>
      <c r="DE26" s="13">
        <f t="shared" si="6"/>
        <v>5000</v>
      </c>
      <c r="DF26" s="13">
        <v>0</v>
      </c>
      <c r="DG26" s="13">
        <v>1000</v>
      </c>
      <c r="DH26" s="13">
        <v>0</v>
      </c>
      <c r="DI26" s="13">
        <v>0</v>
      </c>
      <c r="DJ26" s="13">
        <v>0</v>
      </c>
      <c r="DK26" s="13">
        <f t="shared" si="1"/>
        <v>4000</v>
      </c>
      <c r="DL26" s="13" t="s">
        <v>153</v>
      </c>
      <c r="DM26" s="13" t="str">
        <f t="shared" si="7"/>
        <v>Y</v>
      </c>
      <c r="DN26" s="13"/>
      <c r="DO26" s="13">
        <f t="shared" si="8"/>
        <v>4000</v>
      </c>
      <c r="DP26" s="13">
        <v>0</v>
      </c>
      <c r="DQ26" s="13">
        <f t="shared" si="9"/>
        <v>4000</v>
      </c>
    </row>
    <row r="27" spans="2:121" x14ac:dyDescent="0.35">
      <c r="B27" t="s">
        <v>111</v>
      </c>
      <c r="C27">
        <v>2024</v>
      </c>
      <c r="D27">
        <v>7</v>
      </c>
      <c r="E27" t="s">
        <v>171</v>
      </c>
      <c r="F27" t="s">
        <v>112</v>
      </c>
      <c r="G27" t="s">
        <v>132</v>
      </c>
      <c r="H27" t="s">
        <v>133</v>
      </c>
      <c r="I27" t="s">
        <v>134</v>
      </c>
      <c r="K27" t="s">
        <v>116</v>
      </c>
      <c r="L27" t="s">
        <v>107</v>
      </c>
      <c r="M27" t="s">
        <v>116</v>
      </c>
      <c r="N27" t="s">
        <v>107</v>
      </c>
      <c r="P27" s="8">
        <v>45491</v>
      </c>
      <c r="Q27" t="s">
        <v>359</v>
      </c>
      <c r="R27">
        <v>1</v>
      </c>
      <c r="S27" s="8">
        <v>45491</v>
      </c>
      <c r="T27" s="8">
        <v>45491</v>
      </c>
      <c r="U27" t="s">
        <v>151</v>
      </c>
      <c r="AE27">
        <v>120000</v>
      </c>
      <c r="AF27" s="10">
        <v>0</v>
      </c>
      <c r="AG27" s="9">
        <f t="shared" si="2"/>
        <v>0</v>
      </c>
      <c r="AH27" s="10">
        <v>0</v>
      </c>
      <c r="AI27" s="9">
        <f t="shared" si="2"/>
        <v>0</v>
      </c>
      <c r="AJ27" s="10">
        <v>0</v>
      </c>
      <c r="AK27" s="9">
        <f t="shared" ref="AK27" si="50">$AE27*AJ27</f>
        <v>0</v>
      </c>
      <c r="AL27" s="10">
        <v>0</v>
      </c>
      <c r="AM27" s="9">
        <f t="shared" ref="AM27" si="51">$AE27*AL27</f>
        <v>0</v>
      </c>
      <c r="AN27" s="9">
        <v>0</v>
      </c>
      <c r="AO27" s="9">
        <f t="shared" si="0"/>
        <v>120000</v>
      </c>
      <c r="AP27" t="s">
        <v>162</v>
      </c>
      <c r="AQ27" t="s">
        <v>162</v>
      </c>
      <c r="AR27" s="15">
        <v>0.1</v>
      </c>
      <c r="AS27">
        <v>12000</v>
      </c>
      <c r="AT27" t="s">
        <v>167</v>
      </c>
      <c r="BA27" s="8"/>
      <c r="BZ27" t="s">
        <v>162</v>
      </c>
      <c r="CO27" s="16" t="s">
        <v>304</v>
      </c>
      <c r="CP27" t="s">
        <v>162</v>
      </c>
      <c r="CQ27">
        <v>118001</v>
      </c>
      <c r="CR27" t="s">
        <v>306</v>
      </c>
      <c r="CS27" t="str">
        <f t="shared" si="5"/>
        <v>N</v>
      </c>
      <c r="DB27" t="s">
        <v>162</v>
      </c>
      <c r="DC27">
        <v>118001</v>
      </c>
      <c r="DD27" t="s">
        <v>306</v>
      </c>
      <c r="DE27" s="13">
        <f t="shared" si="6"/>
        <v>120000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f t="shared" si="1"/>
        <v>120000</v>
      </c>
      <c r="DL27" s="13"/>
      <c r="DM27" s="13" t="str">
        <f t="shared" si="7"/>
        <v>Y</v>
      </c>
      <c r="DN27" s="13"/>
      <c r="DO27" s="13">
        <f t="shared" si="8"/>
        <v>120000</v>
      </c>
      <c r="DP27" s="13">
        <v>0</v>
      </c>
      <c r="DQ27" s="13">
        <f t="shared" si="9"/>
        <v>120000</v>
      </c>
    </row>
    <row r="28" spans="2:121" x14ac:dyDescent="0.35">
      <c r="B28" t="s">
        <v>111</v>
      </c>
      <c r="C28">
        <v>2024</v>
      </c>
      <c r="D28">
        <v>7</v>
      </c>
      <c r="E28" t="s">
        <v>171</v>
      </c>
      <c r="F28" t="s">
        <v>112</v>
      </c>
      <c r="G28" t="s">
        <v>113</v>
      </c>
      <c r="H28" t="s">
        <v>114</v>
      </c>
      <c r="I28" t="s">
        <v>115</v>
      </c>
      <c r="K28" t="s">
        <v>116</v>
      </c>
      <c r="L28" t="s">
        <v>107</v>
      </c>
      <c r="M28" t="s">
        <v>116</v>
      </c>
      <c r="N28" t="s">
        <v>107</v>
      </c>
      <c r="P28" s="8">
        <v>45495</v>
      </c>
      <c r="Q28" t="s">
        <v>360</v>
      </c>
      <c r="R28">
        <v>1</v>
      </c>
      <c r="S28" s="8">
        <v>45495</v>
      </c>
      <c r="T28" s="8">
        <v>45495</v>
      </c>
      <c r="U28" t="s">
        <v>152</v>
      </c>
      <c r="AE28">
        <v>5000</v>
      </c>
      <c r="AF28" s="10">
        <v>0</v>
      </c>
      <c r="AG28" s="9">
        <f t="shared" si="2"/>
        <v>0</v>
      </c>
      <c r="AH28" s="10">
        <v>0</v>
      </c>
      <c r="AI28" s="9">
        <f t="shared" si="2"/>
        <v>0</v>
      </c>
      <c r="AJ28" s="10">
        <v>0</v>
      </c>
      <c r="AK28" s="9">
        <f t="shared" ref="AK28" si="52">$AE28*AJ28</f>
        <v>0</v>
      </c>
      <c r="AL28" s="10">
        <v>0</v>
      </c>
      <c r="AM28" s="9">
        <f t="shared" ref="AM28" si="53">$AE28*AL28</f>
        <v>0</v>
      </c>
      <c r="AN28" s="9">
        <v>0</v>
      </c>
      <c r="AO28" s="9">
        <f t="shared" si="0"/>
        <v>5000</v>
      </c>
      <c r="AP28" t="s">
        <v>161</v>
      </c>
      <c r="AQ28" t="s">
        <v>161</v>
      </c>
      <c r="AR28" s="15">
        <v>0.02</v>
      </c>
      <c r="AS28">
        <v>100</v>
      </c>
      <c r="AT28" t="s">
        <v>166</v>
      </c>
      <c r="BA28" s="8"/>
      <c r="BZ28" t="s">
        <v>161</v>
      </c>
      <c r="CO28" s="16" t="s">
        <v>304</v>
      </c>
      <c r="CP28" t="s">
        <v>161</v>
      </c>
      <c r="CQ28">
        <v>117001</v>
      </c>
      <c r="CR28" t="s">
        <v>305</v>
      </c>
      <c r="CS28" t="str">
        <f t="shared" si="5"/>
        <v>N</v>
      </c>
      <c r="DB28" t="s">
        <v>161</v>
      </c>
      <c r="DC28">
        <v>117001</v>
      </c>
      <c r="DD28" t="s">
        <v>305</v>
      </c>
      <c r="DE28" s="13">
        <f t="shared" si="6"/>
        <v>5000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f t="shared" si="1"/>
        <v>5000</v>
      </c>
      <c r="DL28" s="13"/>
      <c r="DM28" s="13" t="str">
        <f t="shared" si="7"/>
        <v>Y</v>
      </c>
      <c r="DN28" s="13"/>
      <c r="DO28" s="13">
        <f t="shared" si="8"/>
        <v>5000</v>
      </c>
      <c r="DP28" s="13">
        <v>0</v>
      </c>
      <c r="DQ28" s="13">
        <f t="shared" si="9"/>
        <v>5000</v>
      </c>
    </row>
    <row r="29" spans="2:121" x14ac:dyDescent="0.35">
      <c r="B29" t="s">
        <v>111</v>
      </c>
      <c r="C29">
        <v>2024</v>
      </c>
      <c r="D29">
        <v>7</v>
      </c>
      <c r="E29" t="s">
        <v>171</v>
      </c>
      <c r="F29" t="s">
        <v>112</v>
      </c>
      <c r="G29" t="s">
        <v>129</v>
      </c>
      <c r="H29" t="s">
        <v>130</v>
      </c>
      <c r="I29" t="s">
        <v>131</v>
      </c>
      <c r="K29" t="s">
        <v>116</v>
      </c>
      <c r="L29" t="s">
        <v>108</v>
      </c>
      <c r="M29" t="s">
        <v>116</v>
      </c>
      <c r="N29" t="s">
        <v>108</v>
      </c>
      <c r="P29" s="8">
        <v>45496</v>
      </c>
      <c r="Q29" t="s">
        <v>361</v>
      </c>
      <c r="R29">
        <v>1</v>
      </c>
      <c r="S29" s="8">
        <v>45496</v>
      </c>
      <c r="T29" s="8">
        <v>45496</v>
      </c>
      <c r="U29" t="s">
        <v>147</v>
      </c>
      <c r="AA29" t="s">
        <v>160</v>
      </c>
      <c r="AB29">
        <v>1</v>
      </c>
      <c r="AC29" s="8">
        <v>45383</v>
      </c>
      <c r="AD29" t="s">
        <v>312</v>
      </c>
      <c r="AE29">
        <v>25000</v>
      </c>
      <c r="AF29" s="10">
        <v>0</v>
      </c>
      <c r="AG29" s="9">
        <f t="shared" si="2"/>
        <v>0</v>
      </c>
      <c r="AH29" s="10">
        <v>0</v>
      </c>
      <c r="AI29" s="9">
        <f t="shared" si="2"/>
        <v>0</v>
      </c>
      <c r="AJ29" s="10">
        <v>0</v>
      </c>
      <c r="AK29" s="9">
        <f t="shared" ref="AK29" si="54">$AE29*AJ29</f>
        <v>0</v>
      </c>
      <c r="AL29" s="10">
        <v>0</v>
      </c>
      <c r="AM29" s="9">
        <f t="shared" ref="AM29" si="55">$AE29*AL29</f>
        <v>0</v>
      </c>
      <c r="AN29" s="9">
        <v>0</v>
      </c>
      <c r="AO29" s="9">
        <f t="shared" si="0"/>
        <v>25000</v>
      </c>
      <c r="AP29" t="s">
        <v>165</v>
      </c>
      <c r="AQ29" t="s">
        <v>165</v>
      </c>
      <c r="AR29" s="15">
        <v>0.1</v>
      </c>
      <c r="AS29">
        <v>2500</v>
      </c>
      <c r="AT29" t="s">
        <v>170</v>
      </c>
      <c r="AZ29" t="s">
        <v>150</v>
      </c>
      <c r="BA29" s="8">
        <v>45399</v>
      </c>
      <c r="BZ29" t="s">
        <v>165</v>
      </c>
      <c r="CO29" s="16" t="s">
        <v>304</v>
      </c>
      <c r="CP29" t="s">
        <v>165</v>
      </c>
      <c r="CQ29">
        <v>120001</v>
      </c>
      <c r="CR29" t="s">
        <v>309</v>
      </c>
      <c r="CS29" t="str">
        <f t="shared" si="5"/>
        <v>N</v>
      </c>
      <c r="DB29" t="s">
        <v>165</v>
      </c>
      <c r="DC29">
        <v>120001</v>
      </c>
      <c r="DD29" t="s">
        <v>309</v>
      </c>
      <c r="DE29" s="13">
        <f t="shared" si="6"/>
        <v>25000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f t="shared" si="1"/>
        <v>25000</v>
      </c>
      <c r="DL29" s="13" t="s">
        <v>329</v>
      </c>
      <c r="DM29" s="13" t="str">
        <f t="shared" si="7"/>
        <v>Y</v>
      </c>
      <c r="DN29" s="13"/>
      <c r="DO29" s="13">
        <f t="shared" si="8"/>
        <v>25000</v>
      </c>
      <c r="DP29" s="13">
        <v>25000</v>
      </c>
      <c r="DQ29" s="13">
        <f t="shared" si="9"/>
        <v>0</v>
      </c>
    </row>
    <row r="30" spans="2:121" x14ac:dyDescent="0.35">
      <c r="B30" t="s">
        <v>111</v>
      </c>
      <c r="C30">
        <v>2024</v>
      </c>
      <c r="D30">
        <v>7</v>
      </c>
      <c r="E30" t="s">
        <v>171</v>
      </c>
      <c r="F30" t="s">
        <v>112</v>
      </c>
      <c r="G30" t="s">
        <v>132</v>
      </c>
      <c r="H30" t="s">
        <v>133</v>
      </c>
      <c r="I30" t="s">
        <v>134</v>
      </c>
      <c r="K30" t="s">
        <v>116</v>
      </c>
      <c r="L30" t="s">
        <v>107</v>
      </c>
      <c r="M30" t="s">
        <v>116</v>
      </c>
      <c r="N30" t="s">
        <v>107</v>
      </c>
      <c r="P30" s="8">
        <v>45496</v>
      </c>
      <c r="Q30" t="s">
        <v>362</v>
      </c>
      <c r="R30">
        <v>1</v>
      </c>
      <c r="S30" s="8">
        <v>45496</v>
      </c>
      <c r="T30" s="8">
        <v>45496</v>
      </c>
      <c r="U30" t="s">
        <v>154</v>
      </c>
      <c r="AE30">
        <v>360000</v>
      </c>
      <c r="AF30" s="10">
        <v>0</v>
      </c>
      <c r="AG30" s="9">
        <f t="shared" si="2"/>
        <v>0</v>
      </c>
      <c r="AH30" s="10">
        <v>0</v>
      </c>
      <c r="AI30" s="9">
        <f t="shared" si="2"/>
        <v>0</v>
      </c>
      <c r="AJ30" s="10">
        <v>0</v>
      </c>
      <c r="AK30" s="9">
        <f t="shared" ref="AK30" si="56">$AE30*AJ30</f>
        <v>0</v>
      </c>
      <c r="AL30" s="10">
        <v>0</v>
      </c>
      <c r="AM30" s="9">
        <f t="shared" ref="AM30" si="57">$AE30*AL30</f>
        <v>0</v>
      </c>
      <c r="AN30" s="9">
        <v>0</v>
      </c>
      <c r="AO30" s="9">
        <f t="shared" si="0"/>
        <v>360000</v>
      </c>
      <c r="AP30" t="s">
        <v>162</v>
      </c>
      <c r="AQ30" t="s">
        <v>162</v>
      </c>
      <c r="AR30" s="15">
        <v>0.1</v>
      </c>
      <c r="AS30">
        <v>36000</v>
      </c>
      <c r="AT30" t="s">
        <v>167</v>
      </c>
      <c r="BZ30" t="s">
        <v>162</v>
      </c>
      <c r="CO30" s="16" t="s">
        <v>304</v>
      </c>
      <c r="CP30" t="s">
        <v>162</v>
      </c>
      <c r="CQ30">
        <v>118001</v>
      </c>
      <c r="CR30" t="s">
        <v>306</v>
      </c>
      <c r="CS30" t="str">
        <f t="shared" si="5"/>
        <v>N</v>
      </c>
      <c r="DB30" t="s">
        <v>162</v>
      </c>
      <c r="DC30">
        <v>118001</v>
      </c>
      <c r="DD30" t="s">
        <v>306</v>
      </c>
      <c r="DE30" s="13">
        <f t="shared" si="6"/>
        <v>360000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f t="shared" si="1"/>
        <v>360000</v>
      </c>
      <c r="DL30" s="13"/>
      <c r="DM30" s="13" t="str">
        <f t="shared" si="7"/>
        <v>Y</v>
      </c>
      <c r="DN30" s="13"/>
      <c r="DO30" s="13">
        <f t="shared" si="8"/>
        <v>360000</v>
      </c>
      <c r="DP30" s="13">
        <v>0</v>
      </c>
      <c r="DQ30" s="13">
        <f t="shared" si="9"/>
        <v>360000</v>
      </c>
    </row>
    <row r="31" spans="2:121" x14ac:dyDescent="0.35">
      <c r="B31" t="s">
        <v>111</v>
      </c>
      <c r="C31">
        <v>2024</v>
      </c>
      <c r="D31">
        <v>7</v>
      </c>
      <c r="E31" t="s">
        <v>171</v>
      </c>
      <c r="F31" t="s">
        <v>112</v>
      </c>
      <c r="G31" t="s">
        <v>126</v>
      </c>
      <c r="H31" t="s">
        <v>127</v>
      </c>
      <c r="I31" t="s">
        <v>128</v>
      </c>
      <c r="K31" t="s">
        <v>116</v>
      </c>
      <c r="L31" t="s">
        <v>107</v>
      </c>
      <c r="M31" t="s">
        <v>116</v>
      </c>
      <c r="N31" t="s">
        <v>107</v>
      </c>
      <c r="P31" s="8">
        <v>45497</v>
      </c>
      <c r="Q31" t="s">
        <v>363</v>
      </c>
      <c r="R31">
        <v>1</v>
      </c>
      <c r="S31" s="8">
        <v>45497</v>
      </c>
      <c r="T31" s="8">
        <v>45497</v>
      </c>
      <c r="U31" t="s">
        <v>145</v>
      </c>
      <c r="AE31">
        <v>25000</v>
      </c>
      <c r="AF31" s="10">
        <v>0</v>
      </c>
      <c r="AG31" s="9">
        <f t="shared" si="2"/>
        <v>0</v>
      </c>
      <c r="AH31" s="10">
        <v>0</v>
      </c>
      <c r="AI31" s="9">
        <f t="shared" si="2"/>
        <v>0</v>
      </c>
      <c r="AJ31" s="10">
        <v>0</v>
      </c>
      <c r="AK31" s="9">
        <f t="shared" ref="AK31" si="58">$AE31*AJ31</f>
        <v>0</v>
      </c>
      <c r="AL31" s="10">
        <v>0</v>
      </c>
      <c r="AM31" s="9">
        <f t="shared" ref="AM31" si="59">$AE31*AL31</f>
        <v>0</v>
      </c>
      <c r="AN31" s="9">
        <v>0</v>
      </c>
      <c r="AO31" s="9">
        <f t="shared" si="0"/>
        <v>25000</v>
      </c>
      <c r="AP31" t="s">
        <v>165</v>
      </c>
      <c r="AQ31" t="s">
        <v>165</v>
      </c>
      <c r="AR31" s="15">
        <v>0.1</v>
      </c>
      <c r="AS31">
        <v>2500</v>
      </c>
      <c r="AT31" t="s">
        <v>170</v>
      </c>
      <c r="BZ31" t="s">
        <v>165</v>
      </c>
      <c r="CO31" s="16" t="s">
        <v>304</v>
      </c>
      <c r="CP31" t="s">
        <v>165</v>
      </c>
      <c r="CQ31">
        <v>120001</v>
      </c>
      <c r="CR31" t="s">
        <v>309</v>
      </c>
      <c r="CS31" t="str">
        <f t="shared" si="5"/>
        <v>N</v>
      </c>
      <c r="DB31" t="s">
        <v>165</v>
      </c>
      <c r="DC31">
        <v>120001</v>
      </c>
      <c r="DD31" t="s">
        <v>309</v>
      </c>
      <c r="DE31" s="13">
        <f t="shared" si="6"/>
        <v>25000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f t="shared" si="1"/>
        <v>25000</v>
      </c>
      <c r="DL31" s="13"/>
      <c r="DM31" s="13" t="str">
        <f t="shared" si="7"/>
        <v>Y</v>
      </c>
      <c r="DN31" s="13"/>
      <c r="DO31" s="13">
        <f t="shared" si="8"/>
        <v>25000</v>
      </c>
      <c r="DP31" s="13">
        <v>0</v>
      </c>
      <c r="DQ31" s="13">
        <f t="shared" si="9"/>
        <v>25000</v>
      </c>
    </row>
    <row r="32" spans="2:121" x14ac:dyDescent="0.35">
      <c r="B32" t="s">
        <v>111</v>
      </c>
      <c r="C32">
        <v>2024</v>
      </c>
      <c r="D32">
        <v>7</v>
      </c>
      <c r="E32" t="s">
        <v>171</v>
      </c>
      <c r="F32" t="s">
        <v>112</v>
      </c>
      <c r="G32" t="s">
        <v>113</v>
      </c>
      <c r="H32" t="s">
        <v>114</v>
      </c>
      <c r="I32" t="s">
        <v>115</v>
      </c>
      <c r="K32" t="s">
        <v>116</v>
      </c>
      <c r="L32" t="s">
        <v>107</v>
      </c>
      <c r="M32" t="s">
        <v>116</v>
      </c>
      <c r="N32" t="s">
        <v>107</v>
      </c>
      <c r="P32" s="8">
        <v>45502</v>
      </c>
      <c r="Q32" t="s">
        <v>364</v>
      </c>
      <c r="R32">
        <v>1</v>
      </c>
      <c r="S32" s="8">
        <v>45502</v>
      </c>
      <c r="T32" s="8">
        <v>45495</v>
      </c>
      <c r="U32" t="s">
        <v>156</v>
      </c>
      <c r="AE32">
        <v>5000</v>
      </c>
      <c r="AF32" s="10">
        <v>0</v>
      </c>
      <c r="AG32" s="9">
        <f t="shared" si="2"/>
        <v>0</v>
      </c>
      <c r="AH32" s="10">
        <v>0</v>
      </c>
      <c r="AI32" s="9">
        <f t="shared" si="2"/>
        <v>0</v>
      </c>
      <c r="AJ32" s="10">
        <v>0</v>
      </c>
      <c r="AK32" s="9">
        <f t="shared" ref="AK32" si="60">$AE32*AJ32</f>
        <v>0</v>
      </c>
      <c r="AL32" s="10">
        <v>0</v>
      </c>
      <c r="AM32" s="9">
        <f t="shared" ref="AM32" si="61">$AE32*AL32</f>
        <v>0</v>
      </c>
      <c r="AN32" s="9">
        <v>0</v>
      </c>
      <c r="AO32" s="9">
        <f>AE32+AG32+AI32+AK32+AM32-AN32</f>
        <v>5000</v>
      </c>
      <c r="AP32" t="s">
        <v>161</v>
      </c>
      <c r="AQ32" t="s">
        <v>161</v>
      </c>
      <c r="AR32" s="15">
        <v>0.02</v>
      </c>
      <c r="AS32">
        <v>100</v>
      </c>
      <c r="AT32" t="s">
        <v>166</v>
      </c>
      <c r="BZ32" t="s">
        <v>161</v>
      </c>
      <c r="CO32" s="16" t="s">
        <v>304</v>
      </c>
      <c r="CP32" t="s">
        <v>161</v>
      </c>
      <c r="CQ32">
        <v>117001</v>
      </c>
      <c r="CR32" t="s">
        <v>305</v>
      </c>
      <c r="CS32" t="str">
        <f t="shared" si="5"/>
        <v>N</v>
      </c>
      <c r="DB32" t="s">
        <v>161</v>
      </c>
      <c r="DC32">
        <v>117001</v>
      </c>
      <c r="DD32" t="s">
        <v>305</v>
      </c>
      <c r="DE32" s="13">
        <f t="shared" si="6"/>
        <v>5000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f t="shared" si="1"/>
        <v>5000</v>
      </c>
      <c r="DL32" s="13"/>
      <c r="DM32" s="13" t="str">
        <f t="shared" si="7"/>
        <v>Y</v>
      </c>
      <c r="DN32" s="13"/>
      <c r="DO32" s="13">
        <f t="shared" si="8"/>
        <v>5000</v>
      </c>
      <c r="DP32" s="13">
        <v>0</v>
      </c>
      <c r="DQ32" s="13">
        <f t="shared" si="9"/>
        <v>5000</v>
      </c>
    </row>
    <row r="33" spans="2:121" x14ac:dyDescent="0.35">
      <c r="B33" t="s">
        <v>111</v>
      </c>
      <c r="C33">
        <v>2024</v>
      </c>
      <c r="D33">
        <v>7</v>
      </c>
      <c r="E33" t="s">
        <v>172</v>
      </c>
      <c r="F33" t="s">
        <v>227</v>
      </c>
      <c r="G33" t="s">
        <v>173</v>
      </c>
      <c r="H33" t="s">
        <v>174</v>
      </c>
      <c r="I33" t="s">
        <v>175</v>
      </c>
      <c r="K33" t="s">
        <v>228</v>
      </c>
      <c r="L33" t="s">
        <v>107</v>
      </c>
      <c r="M33" t="s">
        <v>228</v>
      </c>
      <c r="N33" t="s">
        <v>107</v>
      </c>
      <c r="P33" s="8">
        <v>45474</v>
      </c>
      <c r="Q33" t="s">
        <v>365</v>
      </c>
      <c r="R33">
        <v>1</v>
      </c>
      <c r="S33" s="8">
        <v>45474</v>
      </c>
      <c r="U33" t="s">
        <v>242</v>
      </c>
      <c r="V33">
        <v>9963</v>
      </c>
      <c r="W33" t="s">
        <v>317</v>
      </c>
      <c r="X33" t="s">
        <v>254</v>
      </c>
      <c r="Y33" t="s">
        <v>318</v>
      </c>
      <c r="AE33" s="9">
        <v>27860</v>
      </c>
      <c r="AF33" s="10">
        <v>0</v>
      </c>
      <c r="AG33" s="9">
        <f t="shared" si="2"/>
        <v>0</v>
      </c>
      <c r="AH33" s="10">
        <v>2.5000000000000001E-2</v>
      </c>
      <c r="AI33" s="9">
        <f t="shared" si="2"/>
        <v>696.5</v>
      </c>
      <c r="AJ33" s="10">
        <v>2.5000000000000001E-2</v>
      </c>
      <c r="AK33" s="9">
        <f t="shared" ref="AK33" si="62">$AE33*AJ33</f>
        <v>696.5</v>
      </c>
      <c r="AL33" s="10">
        <v>0</v>
      </c>
      <c r="AM33" s="9">
        <f t="shared" ref="AM33" si="63">$AE33*AL33</f>
        <v>0</v>
      </c>
      <c r="AN33" s="9">
        <v>0</v>
      </c>
      <c r="AO33" s="9">
        <f>AE33+AG33+AI33+AK33+AM33-AN33</f>
        <v>29253</v>
      </c>
      <c r="AP33" t="s">
        <v>163</v>
      </c>
      <c r="AQ33" t="s">
        <v>163</v>
      </c>
      <c r="AR33" s="15">
        <v>0.1</v>
      </c>
      <c r="AS33">
        <v>2786</v>
      </c>
      <c r="AT33" t="s">
        <v>168</v>
      </c>
      <c r="AZ33" s="11"/>
      <c r="BA33" s="11"/>
      <c r="BZ33" t="s">
        <v>163</v>
      </c>
      <c r="CC33" t="s">
        <v>163</v>
      </c>
      <c r="CD33">
        <v>109001</v>
      </c>
      <c r="CE33" t="s">
        <v>307</v>
      </c>
      <c r="CF33" t="s">
        <v>163</v>
      </c>
      <c r="CG33">
        <v>109001</v>
      </c>
      <c r="CH33" t="s">
        <v>307</v>
      </c>
      <c r="CO33" s="16" t="s">
        <v>304</v>
      </c>
      <c r="CP33" t="s">
        <v>163</v>
      </c>
      <c r="CQ33">
        <v>109001</v>
      </c>
      <c r="CR33" t="s">
        <v>307</v>
      </c>
      <c r="CS33" t="str">
        <f t="shared" si="5"/>
        <v>N</v>
      </c>
      <c r="DB33" t="s">
        <v>163</v>
      </c>
      <c r="DC33">
        <v>109001</v>
      </c>
      <c r="DD33" t="s">
        <v>307</v>
      </c>
      <c r="DE33" s="13">
        <f t="shared" si="6"/>
        <v>27860</v>
      </c>
      <c r="DF33" s="13">
        <v>27860</v>
      </c>
      <c r="DG33" s="13">
        <v>0</v>
      </c>
      <c r="DH33" s="13">
        <v>0</v>
      </c>
      <c r="DI33" s="13">
        <v>0</v>
      </c>
      <c r="DJ33" s="13">
        <v>0</v>
      </c>
      <c r="DK33" s="13">
        <f t="shared" si="1"/>
        <v>0</v>
      </c>
      <c r="DL33" s="13" t="s">
        <v>231</v>
      </c>
      <c r="DM33" s="13" t="str">
        <f t="shared" si="7"/>
        <v>N</v>
      </c>
      <c r="DN33" s="13"/>
      <c r="DO33" s="13">
        <f t="shared" si="8"/>
        <v>0</v>
      </c>
      <c r="DP33" s="13">
        <v>0</v>
      </c>
      <c r="DQ33" s="13">
        <f t="shared" si="9"/>
        <v>0</v>
      </c>
    </row>
    <row r="34" spans="2:121" x14ac:dyDescent="0.35">
      <c r="B34" t="s">
        <v>111</v>
      </c>
      <c r="C34">
        <v>2024</v>
      </c>
      <c r="D34">
        <v>7</v>
      </c>
      <c r="E34" t="s">
        <v>172</v>
      </c>
      <c r="F34" t="s">
        <v>227</v>
      </c>
      <c r="G34" t="s">
        <v>173</v>
      </c>
      <c r="H34" t="s">
        <v>174</v>
      </c>
      <c r="I34" t="s">
        <v>175</v>
      </c>
      <c r="K34" t="s">
        <v>228</v>
      </c>
      <c r="L34" t="s">
        <v>106</v>
      </c>
      <c r="M34" t="s">
        <v>228</v>
      </c>
      <c r="N34" t="s">
        <v>106</v>
      </c>
      <c r="P34" s="8">
        <v>45474</v>
      </c>
      <c r="Q34" t="s">
        <v>366</v>
      </c>
      <c r="R34">
        <v>1</v>
      </c>
      <c r="S34" s="8">
        <v>45474</v>
      </c>
      <c r="V34">
        <v>9963</v>
      </c>
      <c r="W34" t="s">
        <v>317</v>
      </c>
      <c r="X34" t="s">
        <v>254</v>
      </c>
      <c r="Y34" t="s">
        <v>318</v>
      </c>
      <c r="AE34" s="9">
        <v>27860</v>
      </c>
      <c r="AF34" s="10">
        <v>0</v>
      </c>
      <c r="AG34" s="9">
        <f t="shared" si="2"/>
        <v>0</v>
      </c>
      <c r="AH34" s="10">
        <v>2.5000000000000001E-2</v>
      </c>
      <c r="AI34" s="9">
        <f t="shared" si="2"/>
        <v>696.5</v>
      </c>
      <c r="AJ34" s="10">
        <v>2.5000000000000001E-2</v>
      </c>
      <c r="AK34" s="9">
        <f t="shared" ref="AK34" si="64">$AE34*AJ34</f>
        <v>696.5</v>
      </c>
      <c r="AL34" s="10">
        <v>0</v>
      </c>
      <c r="AM34" s="9">
        <f t="shared" ref="AM34" si="65">$AE34*AL34</f>
        <v>0</v>
      </c>
      <c r="AN34" s="9">
        <v>0</v>
      </c>
      <c r="AO34" s="9">
        <f t="shared" ref="AO34:AO72" si="66">AE34+AG34+AI34+AK34+AM34-AN34</f>
        <v>29253</v>
      </c>
      <c r="AP34" t="s">
        <v>163</v>
      </c>
      <c r="AQ34" t="s">
        <v>163</v>
      </c>
      <c r="AR34" s="15">
        <v>0.1</v>
      </c>
      <c r="AS34">
        <v>2786</v>
      </c>
      <c r="AT34" t="s">
        <v>168</v>
      </c>
      <c r="AZ34" s="11" t="s">
        <v>230</v>
      </c>
      <c r="BA34" s="12">
        <v>45383</v>
      </c>
      <c r="BZ34" t="s">
        <v>163</v>
      </c>
      <c r="CC34" t="s">
        <v>163</v>
      </c>
      <c r="CD34">
        <v>109001</v>
      </c>
      <c r="CE34" t="s">
        <v>307</v>
      </c>
      <c r="CF34" t="s">
        <v>163</v>
      </c>
      <c r="CG34">
        <v>109001</v>
      </c>
      <c r="CH34" t="s">
        <v>307</v>
      </c>
      <c r="CO34" s="16" t="s">
        <v>304</v>
      </c>
      <c r="CP34" t="s">
        <v>163</v>
      </c>
      <c r="CQ34">
        <v>109001</v>
      </c>
      <c r="CR34" t="s">
        <v>307</v>
      </c>
      <c r="CS34" t="str">
        <f t="shared" si="5"/>
        <v>N</v>
      </c>
      <c r="DB34" t="s">
        <v>163</v>
      </c>
      <c r="DC34">
        <v>109001</v>
      </c>
      <c r="DD34" t="s">
        <v>307</v>
      </c>
      <c r="DE34" s="13">
        <f t="shared" si="6"/>
        <v>27860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f t="shared" si="1"/>
        <v>27860</v>
      </c>
      <c r="DL34" t="s">
        <v>230</v>
      </c>
      <c r="DM34" s="13" t="str">
        <f t="shared" si="7"/>
        <v>Y</v>
      </c>
      <c r="DN34" s="13"/>
      <c r="DO34" s="13">
        <f t="shared" si="8"/>
        <v>27860</v>
      </c>
      <c r="DP34" s="13">
        <v>27860</v>
      </c>
      <c r="DQ34" s="13">
        <f t="shared" si="9"/>
        <v>0</v>
      </c>
    </row>
    <row r="35" spans="2:121" x14ac:dyDescent="0.35">
      <c r="B35" t="s">
        <v>111</v>
      </c>
      <c r="C35">
        <v>2024</v>
      </c>
      <c r="D35">
        <v>7</v>
      </c>
      <c r="E35" t="s">
        <v>172</v>
      </c>
      <c r="F35" t="s">
        <v>227</v>
      </c>
      <c r="G35" t="s">
        <v>173</v>
      </c>
      <c r="H35" t="s">
        <v>174</v>
      </c>
      <c r="I35" t="s">
        <v>175</v>
      </c>
      <c r="K35" t="s">
        <v>228</v>
      </c>
      <c r="L35" t="s">
        <v>107</v>
      </c>
      <c r="M35" t="s">
        <v>228</v>
      </c>
      <c r="N35" t="s">
        <v>107</v>
      </c>
      <c r="P35" s="8">
        <v>45474</v>
      </c>
      <c r="Q35" t="s">
        <v>367</v>
      </c>
      <c r="R35">
        <v>1</v>
      </c>
      <c r="S35" s="8">
        <v>45474</v>
      </c>
      <c r="U35" t="s">
        <v>242</v>
      </c>
      <c r="V35">
        <v>9963</v>
      </c>
      <c r="W35" t="s">
        <v>317</v>
      </c>
      <c r="X35" t="s">
        <v>254</v>
      </c>
      <c r="Y35" t="s">
        <v>318</v>
      </c>
      <c r="AE35" s="9">
        <v>29750</v>
      </c>
      <c r="AF35" s="10">
        <v>0</v>
      </c>
      <c r="AG35" s="9">
        <f t="shared" si="2"/>
        <v>0</v>
      </c>
      <c r="AH35" s="10">
        <v>2.5000000000000001E-2</v>
      </c>
      <c r="AI35" s="9">
        <f t="shared" si="2"/>
        <v>743.75</v>
      </c>
      <c r="AJ35" s="10">
        <v>2.5000000000000001E-2</v>
      </c>
      <c r="AK35" s="9">
        <f t="shared" ref="AK35" si="67">$AE35*AJ35</f>
        <v>743.75</v>
      </c>
      <c r="AL35" s="10">
        <v>0</v>
      </c>
      <c r="AM35" s="9">
        <f t="shared" ref="AM35" si="68">$AE35*AL35</f>
        <v>0</v>
      </c>
      <c r="AN35" s="9">
        <v>0</v>
      </c>
      <c r="AO35" s="9">
        <f t="shared" si="66"/>
        <v>31237.5</v>
      </c>
      <c r="AP35" t="s">
        <v>163</v>
      </c>
      <c r="AQ35" t="s">
        <v>163</v>
      </c>
      <c r="AR35" s="15">
        <v>0.1</v>
      </c>
      <c r="AS35">
        <v>2975</v>
      </c>
      <c r="AT35" t="s">
        <v>168</v>
      </c>
      <c r="AZ35" s="11"/>
      <c r="BA35" s="11"/>
      <c r="BZ35" t="s">
        <v>163</v>
      </c>
      <c r="CC35" t="s">
        <v>163</v>
      </c>
      <c r="CD35">
        <v>109001</v>
      </c>
      <c r="CE35" t="s">
        <v>307</v>
      </c>
      <c r="CF35" t="s">
        <v>163</v>
      </c>
      <c r="CG35">
        <v>109001</v>
      </c>
      <c r="CH35" t="s">
        <v>307</v>
      </c>
      <c r="CO35" s="16" t="s">
        <v>304</v>
      </c>
      <c r="CP35" t="s">
        <v>163</v>
      </c>
      <c r="CQ35">
        <v>109001</v>
      </c>
      <c r="CR35" t="s">
        <v>307</v>
      </c>
      <c r="CS35" t="str">
        <f t="shared" si="5"/>
        <v>N</v>
      </c>
      <c r="DB35" t="s">
        <v>163</v>
      </c>
      <c r="DC35">
        <v>109001</v>
      </c>
      <c r="DD35" t="s">
        <v>307</v>
      </c>
      <c r="DE35" s="13">
        <f t="shared" si="6"/>
        <v>29750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f t="shared" si="1"/>
        <v>29750</v>
      </c>
      <c r="DL35" s="13"/>
      <c r="DM35" s="13" t="str">
        <f t="shared" si="7"/>
        <v>N</v>
      </c>
      <c r="DN35" s="13"/>
      <c r="DO35" s="13">
        <f t="shared" si="8"/>
        <v>0</v>
      </c>
      <c r="DP35" s="13">
        <v>0</v>
      </c>
      <c r="DQ35" s="13">
        <f t="shared" si="9"/>
        <v>0</v>
      </c>
    </row>
    <row r="36" spans="2:121" x14ac:dyDescent="0.35">
      <c r="B36" t="s">
        <v>111</v>
      </c>
      <c r="C36">
        <v>2024</v>
      </c>
      <c r="D36">
        <v>7</v>
      </c>
      <c r="E36" t="s">
        <v>172</v>
      </c>
      <c r="F36" t="s">
        <v>227</v>
      </c>
      <c r="G36" t="s">
        <v>176</v>
      </c>
      <c r="H36" t="s">
        <v>177</v>
      </c>
      <c r="I36" t="s">
        <v>178</v>
      </c>
      <c r="K36" t="s">
        <v>228</v>
      </c>
      <c r="L36" t="s">
        <v>107</v>
      </c>
      <c r="M36" t="s">
        <v>228</v>
      </c>
      <c r="N36" t="s">
        <v>107</v>
      </c>
      <c r="P36" s="8">
        <v>45474</v>
      </c>
      <c r="Q36" t="s">
        <v>368</v>
      </c>
      <c r="R36">
        <v>1</v>
      </c>
      <c r="S36" s="8">
        <v>45474</v>
      </c>
      <c r="U36" t="s">
        <v>243</v>
      </c>
      <c r="V36">
        <v>9982</v>
      </c>
      <c r="W36" t="s">
        <v>319</v>
      </c>
      <c r="X36" t="s">
        <v>255</v>
      </c>
      <c r="Y36" t="s">
        <v>145</v>
      </c>
      <c r="AA36" t="s">
        <v>256</v>
      </c>
      <c r="AB36">
        <v>1</v>
      </c>
      <c r="AC36" s="8">
        <v>45383</v>
      </c>
      <c r="AD36" t="s">
        <v>313</v>
      </c>
      <c r="AE36" s="9">
        <v>20000</v>
      </c>
      <c r="AF36" s="10">
        <v>0</v>
      </c>
      <c r="AG36" s="9">
        <f t="shared" si="2"/>
        <v>0</v>
      </c>
      <c r="AH36" s="10">
        <v>0.09</v>
      </c>
      <c r="AI36" s="9">
        <f t="shared" si="2"/>
        <v>1800</v>
      </c>
      <c r="AJ36" s="10">
        <v>0.09</v>
      </c>
      <c r="AK36" s="9">
        <f t="shared" ref="AK36" si="69">$AE36*AJ36</f>
        <v>1800</v>
      </c>
      <c r="AL36" s="10">
        <v>0</v>
      </c>
      <c r="AM36" s="9">
        <f t="shared" ref="AM36" si="70">$AE36*AL36</f>
        <v>0</v>
      </c>
      <c r="AN36" s="9">
        <v>0</v>
      </c>
      <c r="AO36" s="9">
        <f t="shared" si="66"/>
        <v>23600</v>
      </c>
      <c r="AP36" t="s">
        <v>165</v>
      </c>
      <c r="AQ36" t="s">
        <v>165</v>
      </c>
      <c r="AR36" s="15">
        <v>0.1</v>
      </c>
      <c r="AS36">
        <v>2000</v>
      </c>
      <c r="AT36" t="s">
        <v>170</v>
      </c>
      <c r="AZ36" s="11"/>
      <c r="BA36" s="11"/>
      <c r="BZ36" t="s">
        <v>165</v>
      </c>
      <c r="CC36" t="s">
        <v>165</v>
      </c>
      <c r="CD36">
        <v>120001</v>
      </c>
      <c r="CE36" t="s">
        <v>309</v>
      </c>
      <c r="CF36" t="s">
        <v>165</v>
      </c>
      <c r="CG36">
        <v>120001</v>
      </c>
      <c r="CH36" t="s">
        <v>309</v>
      </c>
      <c r="CO36" s="16" t="s">
        <v>304</v>
      </c>
      <c r="CP36" t="s">
        <v>165</v>
      </c>
      <c r="CQ36">
        <v>120001</v>
      </c>
      <c r="CR36" t="s">
        <v>309</v>
      </c>
      <c r="CS36" t="str">
        <f t="shared" si="5"/>
        <v>N</v>
      </c>
      <c r="DB36" t="s">
        <v>165</v>
      </c>
      <c r="DC36">
        <v>120001</v>
      </c>
      <c r="DD36" t="s">
        <v>309</v>
      </c>
      <c r="DE36" s="13">
        <f t="shared" si="6"/>
        <v>20000</v>
      </c>
      <c r="DF36" s="13">
        <v>20000</v>
      </c>
      <c r="DG36" s="13">
        <v>0</v>
      </c>
      <c r="DH36" s="13">
        <v>0</v>
      </c>
      <c r="DI36" s="13">
        <v>0</v>
      </c>
      <c r="DJ36" s="13">
        <v>0</v>
      </c>
      <c r="DK36" s="13">
        <f t="shared" si="1"/>
        <v>0</v>
      </c>
      <c r="DL36" s="13" t="s">
        <v>233</v>
      </c>
      <c r="DM36" s="13" t="str">
        <f t="shared" si="7"/>
        <v>N</v>
      </c>
      <c r="DN36" s="13"/>
      <c r="DO36" s="13">
        <f t="shared" si="8"/>
        <v>0</v>
      </c>
      <c r="DP36" s="13">
        <v>0</v>
      </c>
      <c r="DQ36" s="13">
        <f t="shared" si="9"/>
        <v>0</v>
      </c>
    </row>
    <row r="37" spans="2:121" x14ac:dyDescent="0.35">
      <c r="B37" t="s">
        <v>111</v>
      </c>
      <c r="C37">
        <v>2024</v>
      </c>
      <c r="D37">
        <v>7</v>
      </c>
      <c r="E37" t="s">
        <v>172</v>
      </c>
      <c r="F37" t="s">
        <v>227</v>
      </c>
      <c r="G37" t="s">
        <v>176</v>
      </c>
      <c r="H37" t="s">
        <v>177</v>
      </c>
      <c r="I37" t="s">
        <v>178</v>
      </c>
      <c r="K37" t="s">
        <v>228</v>
      </c>
      <c r="L37" t="s">
        <v>107</v>
      </c>
      <c r="M37" t="s">
        <v>228</v>
      </c>
      <c r="N37" t="s">
        <v>107</v>
      </c>
      <c r="P37" s="8">
        <v>45474</v>
      </c>
      <c r="Q37" t="s">
        <v>368</v>
      </c>
      <c r="R37">
        <v>2</v>
      </c>
      <c r="S37" s="8">
        <v>45474</v>
      </c>
      <c r="U37" t="s">
        <v>244</v>
      </c>
      <c r="V37">
        <v>9982</v>
      </c>
      <c r="W37" t="s">
        <v>319</v>
      </c>
      <c r="X37" t="s">
        <v>255</v>
      </c>
      <c r="Y37" t="s">
        <v>145</v>
      </c>
      <c r="AA37" t="s">
        <v>256</v>
      </c>
      <c r="AB37">
        <v>1</v>
      </c>
      <c r="AC37" s="8">
        <v>45383</v>
      </c>
      <c r="AD37" t="s">
        <v>313</v>
      </c>
      <c r="AE37" s="9">
        <v>5000</v>
      </c>
      <c r="AF37" s="10">
        <v>0</v>
      </c>
      <c r="AG37" s="9">
        <f t="shared" si="2"/>
        <v>0</v>
      </c>
      <c r="AH37" s="10">
        <v>0.09</v>
      </c>
      <c r="AI37" s="9">
        <f t="shared" si="2"/>
        <v>450</v>
      </c>
      <c r="AJ37" s="10">
        <v>0.09</v>
      </c>
      <c r="AK37" s="9">
        <f t="shared" ref="AK37" si="71">$AE37*AJ37</f>
        <v>450</v>
      </c>
      <c r="AL37" s="10">
        <v>0</v>
      </c>
      <c r="AM37" s="9">
        <f t="shared" ref="AM37" si="72">$AE37*AL37</f>
        <v>0</v>
      </c>
      <c r="AN37" s="9">
        <v>0</v>
      </c>
      <c r="AO37" s="9">
        <f t="shared" si="66"/>
        <v>5900</v>
      </c>
      <c r="AP37" t="s">
        <v>165</v>
      </c>
      <c r="AQ37" t="s">
        <v>165</v>
      </c>
      <c r="AR37" s="15">
        <v>0.1</v>
      </c>
      <c r="AS37">
        <v>500</v>
      </c>
      <c r="AT37" t="s">
        <v>170</v>
      </c>
      <c r="AZ37" s="11"/>
      <c r="BA37" s="11"/>
      <c r="BZ37" t="s">
        <v>165</v>
      </c>
      <c r="CC37" t="s">
        <v>165</v>
      </c>
      <c r="CD37">
        <v>120001</v>
      </c>
      <c r="CE37" t="s">
        <v>309</v>
      </c>
      <c r="CF37" t="s">
        <v>165</v>
      </c>
      <c r="CG37">
        <v>120001</v>
      </c>
      <c r="CH37" t="s">
        <v>309</v>
      </c>
      <c r="CO37" s="16" t="s">
        <v>304</v>
      </c>
      <c r="CP37" t="s">
        <v>165</v>
      </c>
      <c r="CQ37">
        <v>120001</v>
      </c>
      <c r="CR37" t="s">
        <v>309</v>
      </c>
      <c r="CS37" t="str">
        <f t="shared" si="5"/>
        <v>N</v>
      </c>
      <c r="DB37" t="s">
        <v>165</v>
      </c>
      <c r="DC37">
        <v>120001</v>
      </c>
      <c r="DD37" t="s">
        <v>309</v>
      </c>
      <c r="DE37" s="13">
        <f t="shared" si="6"/>
        <v>5000</v>
      </c>
      <c r="DF37" s="13">
        <v>5000</v>
      </c>
      <c r="DG37" s="13">
        <v>0</v>
      </c>
      <c r="DH37" s="13">
        <v>0</v>
      </c>
      <c r="DI37" s="13">
        <v>0</v>
      </c>
      <c r="DJ37" s="13">
        <v>0</v>
      </c>
      <c r="DK37" s="13">
        <f t="shared" ref="DK37:DK68" si="73">DE37-SUM(DF37:DJ37)</f>
        <v>0</v>
      </c>
      <c r="DL37" s="13" t="s">
        <v>233</v>
      </c>
      <c r="DM37" s="13" t="str">
        <f t="shared" si="7"/>
        <v>N</v>
      </c>
      <c r="DN37" s="13"/>
      <c r="DO37" s="13">
        <f t="shared" si="8"/>
        <v>0</v>
      </c>
      <c r="DP37" s="13">
        <v>0</v>
      </c>
      <c r="DQ37" s="13">
        <f t="shared" si="9"/>
        <v>0</v>
      </c>
    </row>
    <row r="38" spans="2:121" x14ac:dyDescent="0.35">
      <c r="B38" t="s">
        <v>111</v>
      </c>
      <c r="C38">
        <v>2024</v>
      </c>
      <c r="D38">
        <v>7</v>
      </c>
      <c r="E38" t="s">
        <v>172</v>
      </c>
      <c r="F38" t="s">
        <v>227</v>
      </c>
      <c r="G38" t="s">
        <v>176</v>
      </c>
      <c r="H38" t="s">
        <v>177</v>
      </c>
      <c r="I38" t="s">
        <v>178</v>
      </c>
      <c r="K38" t="s">
        <v>228</v>
      </c>
      <c r="L38" t="s">
        <v>106</v>
      </c>
      <c r="M38" t="s">
        <v>228</v>
      </c>
      <c r="N38" t="s">
        <v>106</v>
      </c>
      <c r="P38" s="8">
        <v>45474</v>
      </c>
      <c r="Q38" t="s">
        <v>369</v>
      </c>
      <c r="R38">
        <v>1</v>
      </c>
      <c r="S38" s="8">
        <v>45474</v>
      </c>
      <c r="V38">
        <v>9982</v>
      </c>
      <c r="W38" t="s">
        <v>319</v>
      </c>
      <c r="X38" t="s">
        <v>255</v>
      </c>
      <c r="Y38" t="s">
        <v>145</v>
      </c>
      <c r="AE38" s="9">
        <v>25000</v>
      </c>
      <c r="AF38" s="10">
        <v>0</v>
      </c>
      <c r="AG38" s="9">
        <f t="shared" si="2"/>
        <v>0</v>
      </c>
      <c r="AH38" s="10">
        <v>0.09</v>
      </c>
      <c r="AI38" s="9">
        <f t="shared" si="2"/>
        <v>2250</v>
      </c>
      <c r="AJ38" s="10">
        <v>0.09</v>
      </c>
      <c r="AK38" s="9">
        <f t="shared" ref="AK38" si="74">$AE38*AJ38</f>
        <v>2250</v>
      </c>
      <c r="AL38" s="10">
        <v>0</v>
      </c>
      <c r="AM38" s="9">
        <f t="shared" ref="AM38" si="75">$AE38*AL38</f>
        <v>0</v>
      </c>
      <c r="AN38" s="9">
        <v>0</v>
      </c>
      <c r="AO38" s="9">
        <f t="shared" si="66"/>
        <v>29500</v>
      </c>
      <c r="AP38" t="s">
        <v>165</v>
      </c>
      <c r="AQ38" t="s">
        <v>165</v>
      </c>
      <c r="AR38" s="15">
        <v>0.1</v>
      </c>
      <c r="AS38">
        <v>2500</v>
      </c>
      <c r="AT38" t="s">
        <v>170</v>
      </c>
      <c r="AZ38" s="11" t="s">
        <v>232</v>
      </c>
      <c r="BA38" s="12">
        <v>45383</v>
      </c>
      <c r="BZ38" t="s">
        <v>165</v>
      </c>
      <c r="CC38" t="s">
        <v>165</v>
      </c>
      <c r="CD38">
        <v>120001</v>
      </c>
      <c r="CE38" t="s">
        <v>309</v>
      </c>
      <c r="CF38" t="s">
        <v>165</v>
      </c>
      <c r="CG38">
        <v>120001</v>
      </c>
      <c r="CH38" t="s">
        <v>309</v>
      </c>
      <c r="CO38" s="16" t="s">
        <v>304</v>
      </c>
      <c r="CP38" t="s">
        <v>165</v>
      </c>
      <c r="CQ38">
        <v>120001</v>
      </c>
      <c r="CR38" t="s">
        <v>309</v>
      </c>
      <c r="CS38" t="str">
        <f t="shared" si="5"/>
        <v>N</v>
      </c>
      <c r="DB38" t="s">
        <v>165</v>
      </c>
      <c r="DC38">
        <v>120001</v>
      </c>
      <c r="DD38" t="s">
        <v>309</v>
      </c>
      <c r="DE38" s="13">
        <f t="shared" si="6"/>
        <v>25000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f t="shared" si="73"/>
        <v>25000</v>
      </c>
      <c r="DL38" t="s">
        <v>232</v>
      </c>
      <c r="DM38" s="13" t="str">
        <f t="shared" si="7"/>
        <v>Y</v>
      </c>
      <c r="DN38" s="13"/>
      <c r="DO38" s="13">
        <f t="shared" si="8"/>
        <v>25000</v>
      </c>
      <c r="DP38" s="13">
        <v>25000</v>
      </c>
      <c r="DQ38" s="13">
        <f t="shared" si="9"/>
        <v>0</v>
      </c>
    </row>
    <row r="39" spans="2:121" x14ac:dyDescent="0.35">
      <c r="B39" t="s">
        <v>111</v>
      </c>
      <c r="C39">
        <v>2024</v>
      </c>
      <c r="D39">
        <v>7</v>
      </c>
      <c r="E39" t="s">
        <v>172</v>
      </c>
      <c r="F39" t="s">
        <v>227</v>
      </c>
      <c r="G39" t="s">
        <v>179</v>
      </c>
      <c r="H39" t="s">
        <v>180</v>
      </c>
      <c r="I39" t="s">
        <v>181</v>
      </c>
      <c r="K39" t="s">
        <v>228</v>
      </c>
      <c r="L39" t="s">
        <v>107</v>
      </c>
      <c r="M39" t="s">
        <v>228</v>
      </c>
      <c r="N39" t="s">
        <v>107</v>
      </c>
      <c r="P39" s="8">
        <v>45475</v>
      </c>
      <c r="Q39" t="s">
        <v>370</v>
      </c>
      <c r="R39">
        <v>1</v>
      </c>
      <c r="S39" s="8">
        <v>45475</v>
      </c>
      <c r="U39" t="s">
        <v>245</v>
      </c>
      <c r="V39">
        <v>4407</v>
      </c>
      <c r="W39" t="s">
        <v>320</v>
      </c>
      <c r="X39" t="s">
        <v>257</v>
      </c>
      <c r="Y39" t="s">
        <v>321</v>
      </c>
      <c r="AA39" t="s">
        <v>258</v>
      </c>
      <c r="AB39">
        <v>1</v>
      </c>
      <c r="AC39" s="8">
        <v>45383</v>
      </c>
      <c r="AD39" t="s">
        <v>245</v>
      </c>
      <c r="AE39" s="9">
        <v>259000</v>
      </c>
      <c r="AF39" s="10">
        <v>0</v>
      </c>
      <c r="AG39" s="9">
        <f t="shared" si="2"/>
        <v>0</v>
      </c>
      <c r="AH39" s="10">
        <v>0.09</v>
      </c>
      <c r="AI39" s="9">
        <f t="shared" si="2"/>
        <v>23310</v>
      </c>
      <c r="AJ39" s="10">
        <v>0.09</v>
      </c>
      <c r="AK39" s="9">
        <f t="shared" ref="AK39" si="76">$AE39*AJ39</f>
        <v>23310</v>
      </c>
      <c r="AL39" s="10">
        <v>0</v>
      </c>
      <c r="AM39" s="9">
        <f t="shared" ref="AM39" si="77">$AE39*AL39</f>
        <v>0</v>
      </c>
      <c r="AN39" s="9">
        <v>0</v>
      </c>
      <c r="AO39" s="9">
        <f t="shared" si="66"/>
        <v>305620</v>
      </c>
      <c r="AP39" t="s">
        <v>164</v>
      </c>
      <c r="AQ39" t="s">
        <v>164</v>
      </c>
      <c r="AR39" s="15">
        <v>1E-3</v>
      </c>
      <c r="AS39">
        <v>259</v>
      </c>
      <c r="AT39" t="s">
        <v>169</v>
      </c>
      <c r="AZ39" s="11"/>
      <c r="BA39" s="11"/>
      <c r="BZ39" t="s">
        <v>164</v>
      </c>
      <c r="CC39" t="s">
        <v>164</v>
      </c>
      <c r="CD39">
        <v>140001</v>
      </c>
      <c r="CE39" t="s">
        <v>308</v>
      </c>
      <c r="CF39" t="s">
        <v>164</v>
      </c>
      <c r="CG39">
        <v>140001</v>
      </c>
      <c r="CH39" t="s">
        <v>308</v>
      </c>
      <c r="CO39" s="16" t="s">
        <v>304</v>
      </c>
      <c r="CP39" t="s">
        <v>164</v>
      </c>
      <c r="CQ39">
        <v>140001</v>
      </c>
      <c r="CR39" t="s">
        <v>308</v>
      </c>
      <c r="CS39" t="str">
        <f t="shared" si="5"/>
        <v>N</v>
      </c>
      <c r="DB39" t="s">
        <v>164</v>
      </c>
      <c r="DC39">
        <v>140001</v>
      </c>
      <c r="DD39" t="s">
        <v>308</v>
      </c>
      <c r="DE39" s="13">
        <f t="shared" si="6"/>
        <v>259000</v>
      </c>
      <c r="DF39" s="13">
        <v>0</v>
      </c>
      <c r="DG39" s="13">
        <v>50000</v>
      </c>
      <c r="DH39" s="13">
        <v>0</v>
      </c>
      <c r="DI39" s="13">
        <v>0</v>
      </c>
      <c r="DJ39" s="13">
        <v>0</v>
      </c>
      <c r="DK39" s="13">
        <f t="shared" si="73"/>
        <v>209000</v>
      </c>
      <c r="DL39" s="13" t="s">
        <v>236</v>
      </c>
      <c r="DM39" s="13" t="str">
        <f t="shared" si="7"/>
        <v>N</v>
      </c>
      <c r="DN39" s="13"/>
      <c r="DO39" s="13">
        <f t="shared" si="8"/>
        <v>0</v>
      </c>
      <c r="DP39" s="13">
        <v>0</v>
      </c>
      <c r="DQ39" s="13">
        <f t="shared" si="9"/>
        <v>0</v>
      </c>
    </row>
    <row r="40" spans="2:121" x14ac:dyDescent="0.35">
      <c r="B40" t="s">
        <v>111</v>
      </c>
      <c r="C40">
        <v>2024</v>
      </c>
      <c r="D40">
        <v>7</v>
      </c>
      <c r="E40" t="s">
        <v>172</v>
      </c>
      <c r="F40" t="s">
        <v>227</v>
      </c>
      <c r="G40" t="s">
        <v>179</v>
      </c>
      <c r="H40" t="s">
        <v>180</v>
      </c>
      <c r="I40" t="s">
        <v>181</v>
      </c>
      <c r="K40" t="s">
        <v>228</v>
      </c>
      <c r="L40" t="s">
        <v>107</v>
      </c>
      <c r="M40" t="s">
        <v>228</v>
      </c>
      <c r="N40" t="s">
        <v>107</v>
      </c>
      <c r="P40" s="8">
        <v>45475</v>
      </c>
      <c r="Q40" t="s">
        <v>371</v>
      </c>
      <c r="R40">
        <v>1</v>
      </c>
      <c r="S40" s="8">
        <v>45475</v>
      </c>
      <c r="U40" t="s">
        <v>245</v>
      </c>
      <c r="V40">
        <v>4407</v>
      </c>
      <c r="W40" t="s">
        <v>320</v>
      </c>
      <c r="X40" t="s">
        <v>257</v>
      </c>
      <c r="Y40" t="s">
        <v>321</v>
      </c>
      <c r="AA40" t="s">
        <v>258</v>
      </c>
      <c r="AB40">
        <v>1</v>
      </c>
      <c r="AC40" s="8">
        <v>45383</v>
      </c>
      <c r="AD40" t="s">
        <v>245</v>
      </c>
      <c r="AE40" s="9">
        <v>60000</v>
      </c>
      <c r="AF40" s="10">
        <v>0</v>
      </c>
      <c r="AG40" s="9">
        <f t="shared" si="2"/>
        <v>0</v>
      </c>
      <c r="AH40" s="10">
        <v>0.09</v>
      </c>
      <c r="AI40" s="9">
        <f t="shared" si="2"/>
        <v>5400</v>
      </c>
      <c r="AJ40" s="10">
        <v>0.09</v>
      </c>
      <c r="AK40" s="9">
        <f t="shared" ref="AK40" si="78">$AE40*AJ40</f>
        <v>5400</v>
      </c>
      <c r="AL40" s="10">
        <v>0</v>
      </c>
      <c r="AM40" s="9">
        <f t="shared" ref="AM40" si="79">$AE40*AL40</f>
        <v>0</v>
      </c>
      <c r="AN40" s="9">
        <v>0</v>
      </c>
      <c r="AO40" s="9">
        <f t="shared" si="66"/>
        <v>70800</v>
      </c>
      <c r="AP40" t="s">
        <v>164</v>
      </c>
      <c r="AQ40" t="s">
        <v>164</v>
      </c>
      <c r="AR40" s="15">
        <v>1E-3</v>
      </c>
      <c r="AS40">
        <v>60</v>
      </c>
      <c r="AT40" t="s">
        <v>169</v>
      </c>
      <c r="AZ40" s="11"/>
      <c r="BA40" s="11"/>
      <c r="BZ40" t="s">
        <v>164</v>
      </c>
      <c r="CC40" t="s">
        <v>164</v>
      </c>
      <c r="CD40">
        <v>140001</v>
      </c>
      <c r="CE40" t="s">
        <v>308</v>
      </c>
      <c r="CF40" t="s">
        <v>164</v>
      </c>
      <c r="CG40">
        <v>140001</v>
      </c>
      <c r="CH40" t="s">
        <v>308</v>
      </c>
      <c r="CO40" s="16" t="s">
        <v>304</v>
      </c>
      <c r="CP40" t="s">
        <v>164</v>
      </c>
      <c r="CQ40">
        <v>140001</v>
      </c>
      <c r="CR40" t="s">
        <v>308</v>
      </c>
      <c r="CS40" t="str">
        <f t="shared" si="5"/>
        <v>N</v>
      </c>
      <c r="DB40" t="s">
        <v>164</v>
      </c>
      <c r="DC40">
        <v>140001</v>
      </c>
      <c r="DD40" t="s">
        <v>308</v>
      </c>
      <c r="DE40" s="13">
        <f t="shared" si="6"/>
        <v>60000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f t="shared" si="73"/>
        <v>60000</v>
      </c>
      <c r="DL40" s="13"/>
      <c r="DM40" s="13" t="str">
        <f t="shared" si="7"/>
        <v>N</v>
      </c>
      <c r="DN40" s="13"/>
      <c r="DO40" s="13">
        <f t="shared" si="8"/>
        <v>0</v>
      </c>
      <c r="DP40" s="13">
        <v>0</v>
      </c>
      <c r="DQ40" s="13">
        <f t="shared" si="9"/>
        <v>0</v>
      </c>
    </row>
    <row r="41" spans="2:121" x14ac:dyDescent="0.35">
      <c r="B41" t="s">
        <v>111</v>
      </c>
      <c r="C41">
        <v>2024</v>
      </c>
      <c r="D41">
        <v>7</v>
      </c>
      <c r="E41" t="s">
        <v>172</v>
      </c>
      <c r="F41" t="s">
        <v>227</v>
      </c>
      <c r="G41" t="s">
        <v>179</v>
      </c>
      <c r="H41" t="s">
        <v>180</v>
      </c>
      <c r="I41" t="s">
        <v>181</v>
      </c>
      <c r="K41" t="s">
        <v>228</v>
      </c>
      <c r="L41" t="s">
        <v>108</v>
      </c>
      <c r="M41" t="s">
        <v>228</v>
      </c>
      <c r="N41" t="s">
        <v>108</v>
      </c>
      <c r="P41" s="8">
        <v>45476</v>
      </c>
      <c r="Q41" t="s">
        <v>372</v>
      </c>
      <c r="R41">
        <v>1</v>
      </c>
      <c r="S41" s="8">
        <v>45476</v>
      </c>
      <c r="U41" t="s">
        <v>245</v>
      </c>
      <c r="V41">
        <v>4407</v>
      </c>
      <c r="W41" t="s">
        <v>320</v>
      </c>
      <c r="X41" t="s">
        <v>257</v>
      </c>
      <c r="Y41" t="s">
        <v>321</v>
      </c>
      <c r="AA41" t="s">
        <v>258</v>
      </c>
      <c r="AB41">
        <v>1</v>
      </c>
      <c r="AC41" s="8">
        <v>45383</v>
      </c>
      <c r="AD41" t="s">
        <v>245</v>
      </c>
      <c r="AE41" s="9">
        <v>50000</v>
      </c>
      <c r="AF41" s="10">
        <v>0</v>
      </c>
      <c r="AG41" s="9">
        <f t="shared" si="2"/>
        <v>0</v>
      </c>
      <c r="AH41" s="10">
        <v>0.09</v>
      </c>
      <c r="AI41" s="9">
        <f t="shared" si="2"/>
        <v>4500</v>
      </c>
      <c r="AJ41" s="10">
        <v>0.09</v>
      </c>
      <c r="AK41" s="9">
        <f t="shared" ref="AK41" si="80">$AE41*AJ41</f>
        <v>4500</v>
      </c>
      <c r="AL41" s="10">
        <v>0</v>
      </c>
      <c r="AM41" s="9">
        <f t="shared" ref="AM41" si="81">$AE41*AL41</f>
        <v>0</v>
      </c>
      <c r="AN41" s="9">
        <v>0</v>
      </c>
      <c r="AO41" s="9">
        <f t="shared" si="66"/>
        <v>59000</v>
      </c>
      <c r="AP41" t="s">
        <v>164</v>
      </c>
      <c r="AQ41" t="s">
        <v>164</v>
      </c>
      <c r="AR41" s="15">
        <v>1E-3</v>
      </c>
      <c r="AS41">
        <v>50</v>
      </c>
      <c r="AT41" t="s">
        <v>169</v>
      </c>
      <c r="AZ41" s="11" t="s">
        <v>235</v>
      </c>
      <c r="BA41" s="12">
        <v>45384</v>
      </c>
      <c r="BZ41" t="s">
        <v>164</v>
      </c>
      <c r="CC41" t="s">
        <v>164</v>
      </c>
      <c r="CD41">
        <v>140001</v>
      </c>
      <c r="CE41" t="s">
        <v>308</v>
      </c>
      <c r="CF41" t="s">
        <v>164</v>
      </c>
      <c r="CG41">
        <v>140001</v>
      </c>
      <c r="CH41" t="s">
        <v>308</v>
      </c>
      <c r="CO41" s="16" t="s">
        <v>304</v>
      </c>
      <c r="CP41" t="s">
        <v>164</v>
      </c>
      <c r="CQ41">
        <v>140001</v>
      </c>
      <c r="CR41" t="s">
        <v>308</v>
      </c>
      <c r="CS41" t="str">
        <f t="shared" si="5"/>
        <v>N</v>
      </c>
      <c r="DB41" t="s">
        <v>164</v>
      </c>
      <c r="DC41">
        <v>140001</v>
      </c>
      <c r="DD41" t="s">
        <v>308</v>
      </c>
      <c r="DE41" s="13">
        <f t="shared" si="6"/>
        <v>50000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f t="shared" si="73"/>
        <v>50000</v>
      </c>
      <c r="DL41" s="13" t="s">
        <v>234</v>
      </c>
      <c r="DM41" s="13" t="str">
        <f t="shared" si="7"/>
        <v>Y</v>
      </c>
      <c r="DN41" s="13"/>
      <c r="DO41" s="13">
        <f t="shared" si="8"/>
        <v>50000</v>
      </c>
      <c r="DP41" s="13">
        <v>50000</v>
      </c>
      <c r="DQ41" s="13">
        <f t="shared" si="9"/>
        <v>0</v>
      </c>
    </row>
    <row r="42" spans="2:121" x14ac:dyDescent="0.35">
      <c r="B42" t="s">
        <v>111</v>
      </c>
      <c r="C42">
        <v>2024</v>
      </c>
      <c r="D42">
        <v>7</v>
      </c>
      <c r="E42" t="s">
        <v>172</v>
      </c>
      <c r="F42" t="s">
        <v>227</v>
      </c>
      <c r="G42" t="s">
        <v>182</v>
      </c>
      <c r="H42" t="s">
        <v>183</v>
      </c>
      <c r="I42" t="s">
        <v>184</v>
      </c>
      <c r="K42" t="s">
        <v>228</v>
      </c>
      <c r="L42" t="s">
        <v>107</v>
      </c>
      <c r="M42" t="s">
        <v>228</v>
      </c>
      <c r="N42" t="s">
        <v>107</v>
      </c>
      <c r="P42" s="8">
        <v>45476</v>
      </c>
      <c r="Q42" t="s">
        <v>373</v>
      </c>
      <c r="R42">
        <v>1</v>
      </c>
      <c r="S42" s="8">
        <v>45476</v>
      </c>
      <c r="U42" t="s">
        <v>246</v>
      </c>
      <c r="V42">
        <v>4407</v>
      </c>
      <c r="W42" t="s">
        <v>320</v>
      </c>
      <c r="X42" t="s">
        <v>257</v>
      </c>
      <c r="Y42" t="s">
        <v>321</v>
      </c>
      <c r="AA42" t="s">
        <v>259</v>
      </c>
      <c r="AB42">
        <v>1</v>
      </c>
      <c r="AC42" s="8">
        <v>45383</v>
      </c>
      <c r="AD42" t="s">
        <v>246</v>
      </c>
      <c r="AE42" s="9">
        <v>590000</v>
      </c>
      <c r="AF42" s="10">
        <v>0</v>
      </c>
      <c r="AG42" s="9">
        <f t="shared" si="2"/>
        <v>0</v>
      </c>
      <c r="AH42" s="10">
        <v>0.09</v>
      </c>
      <c r="AI42" s="9">
        <f t="shared" si="2"/>
        <v>53100</v>
      </c>
      <c r="AJ42" s="10">
        <v>0.09</v>
      </c>
      <c r="AK42" s="9">
        <f t="shared" ref="AK42" si="82">$AE42*AJ42</f>
        <v>53100</v>
      </c>
      <c r="AL42" s="10">
        <v>0</v>
      </c>
      <c r="AM42" s="9">
        <f t="shared" ref="AM42" si="83">$AE42*AL42</f>
        <v>0</v>
      </c>
      <c r="AN42" s="9">
        <v>0</v>
      </c>
      <c r="AO42" s="9">
        <f t="shared" si="66"/>
        <v>696200</v>
      </c>
      <c r="AP42" t="s">
        <v>164</v>
      </c>
      <c r="AQ42" t="s">
        <v>164</v>
      </c>
      <c r="AR42" s="15">
        <v>1E-3</v>
      </c>
      <c r="AS42">
        <v>590</v>
      </c>
      <c r="AT42" t="s">
        <v>169</v>
      </c>
      <c r="BZ42" t="s">
        <v>164</v>
      </c>
      <c r="CC42" t="s">
        <v>164</v>
      </c>
      <c r="CD42">
        <v>140001</v>
      </c>
      <c r="CE42" t="s">
        <v>308</v>
      </c>
      <c r="CF42" t="s">
        <v>164</v>
      </c>
      <c r="CG42">
        <v>140001</v>
      </c>
      <c r="CH42" t="s">
        <v>308</v>
      </c>
      <c r="CO42" s="16" t="s">
        <v>304</v>
      </c>
      <c r="CP42" t="s">
        <v>164</v>
      </c>
      <c r="CQ42">
        <v>140001</v>
      </c>
      <c r="CR42" t="s">
        <v>308</v>
      </c>
      <c r="CS42" t="str">
        <f t="shared" si="5"/>
        <v>N</v>
      </c>
      <c r="DB42" t="s">
        <v>164</v>
      </c>
      <c r="DC42">
        <v>140001</v>
      </c>
      <c r="DD42" t="s">
        <v>308</v>
      </c>
      <c r="DE42" s="13">
        <f t="shared" si="6"/>
        <v>590000</v>
      </c>
      <c r="DF42" s="13">
        <v>0</v>
      </c>
      <c r="DG42" s="13">
        <v>590000</v>
      </c>
      <c r="DH42" s="13">
        <v>0</v>
      </c>
      <c r="DI42" s="13">
        <v>0</v>
      </c>
      <c r="DJ42" s="13">
        <v>0</v>
      </c>
      <c r="DK42" s="13">
        <f t="shared" si="73"/>
        <v>0</v>
      </c>
      <c r="DL42" s="13" t="s">
        <v>237</v>
      </c>
      <c r="DM42" s="13" t="str">
        <f t="shared" si="7"/>
        <v>N</v>
      </c>
      <c r="DN42" s="13"/>
      <c r="DO42" s="13">
        <f t="shared" si="8"/>
        <v>0</v>
      </c>
      <c r="DP42" s="13">
        <v>0</v>
      </c>
      <c r="DQ42" s="13">
        <f t="shared" si="9"/>
        <v>0</v>
      </c>
    </row>
    <row r="43" spans="2:121" x14ac:dyDescent="0.35">
      <c r="B43" t="s">
        <v>111</v>
      </c>
      <c r="C43">
        <v>2024</v>
      </c>
      <c r="D43">
        <v>7</v>
      </c>
      <c r="E43" t="s">
        <v>172</v>
      </c>
      <c r="F43" t="s">
        <v>227</v>
      </c>
      <c r="G43" t="s">
        <v>182</v>
      </c>
      <c r="H43" t="s">
        <v>183</v>
      </c>
      <c r="I43" t="s">
        <v>184</v>
      </c>
      <c r="K43" t="s">
        <v>228</v>
      </c>
      <c r="L43" t="s">
        <v>107</v>
      </c>
      <c r="M43" t="s">
        <v>228</v>
      </c>
      <c r="N43" t="s">
        <v>107</v>
      </c>
      <c r="P43" s="8">
        <v>45477</v>
      </c>
      <c r="Q43" t="s">
        <v>374</v>
      </c>
      <c r="R43">
        <v>1</v>
      </c>
      <c r="S43" s="8">
        <v>45477</v>
      </c>
      <c r="U43" t="s">
        <v>246</v>
      </c>
      <c r="V43">
        <v>4407</v>
      </c>
      <c r="W43" t="s">
        <v>320</v>
      </c>
      <c r="X43" t="s">
        <v>257</v>
      </c>
      <c r="Y43" t="s">
        <v>321</v>
      </c>
      <c r="AA43" t="s">
        <v>259</v>
      </c>
      <c r="AB43">
        <v>1</v>
      </c>
      <c r="AC43" s="8">
        <v>45383</v>
      </c>
      <c r="AD43" t="s">
        <v>246</v>
      </c>
      <c r="AE43" s="9">
        <v>890000</v>
      </c>
      <c r="AF43" s="10">
        <v>0</v>
      </c>
      <c r="AG43" s="9">
        <f t="shared" si="2"/>
        <v>0</v>
      </c>
      <c r="AH43" s="10">
        <v>0.09</v>
      </c>
      <c r="AI43" s="9">
        <f t="shared" si="2"/>
        <v>80100</v>
      </c>
      <c r="AJ43" s="10">
        <v>0.09</v>
      </c>
      <c r="AK43" s="9">
        <f t="shared" ref="AK43" si="84">$AE43*AJ43</f>
        <v>80100</v>
      </c>
      <c r="AL43" s="10">
        <v>0</v>
      </c>
      <c r="AM43" s="9">
        <f t="shared" ref="AM43" si="85">$AE43*AL43</f>
        <v>0</v>
      </c>
      <c r="AN43" s="9">
        <v>0</v>
      </c>
      <c r="AO43" s="9">
        <f t="shared" si="66"/>
        <v>1050200</v>
      </c>
      <c r="AP43" t="s">
        <v>164</v>
      </c>
      <c r="AQ43" t="s">
        <v>164</v>
      </c>
      <c r="AR43" s="15">
        <v>1E-3</v>
      </c>
      <c r="AS43">
        <v>890</v>
      </c>
      <c r="AT43" t="s">
        <v>169</v>
      </c>
      <c r="BZ43" t="s">
        <v>164</v>
      </c>
      <c r="CC43" t="s">
        <v>164</v>
      </c>
      <c r="CD43">
        <v>140001</v>
      </c>
      <c r="CE43" t="s">
        <v>308</v>
      </c>
      <c r="CF43" t="s">
        <v>164</v>
      </c>
      <c r="CG43">
        <v>140001</v>
      </c>
      <c r="CH43" t="s">
        <v>308</v>
      </c>
      <c r="CO43" s="16" t="s">
        <v>304</v>
      </c>
      <c r="CP43" t="s">
        <v>164</v>
      </c>
      <c r="CQ43">
        <v>140001</v>
      </c>
      <c r="CR43" t="s">
        <v>308</v>
      </c>
      <c r="CS43" t="str">
        <f t="shared" si="5"/>
        <v>N</v>
      </c>
      <c r="DB43" t="s">
        <v>164</v>
      </c>
      <c r="DC43">
        <v>140001</v>
      </c>
      <c r="DD43" t="s">
        <v>308</v>
      </c>
      <c r="DE43" s="13">
        <f t="shared" si="6"/>
        <v>890000</v>
      </c>
      <c r="DF43" s="13">
        <v>0</v>
      </c>
      <c r="DG43" s="13">
        <v>890000</v>
      </c>
      <c r="DH43" s="13">
        <v>0</v>
      </c>
      <c r="DI43" s="13">
        <v>0</v>
      </c>
      <c r="DJ43" s="13">
        <v>0</v>
      </c>
      <c r="DK43" s="13">
        <f t="shared" si="73"/>
        <v>0</v>
      </c>
      <c r="DL43" s="13" t="s">
        <v>237</v>
      </c>
      <c r="DM43" s="13" t="str">
        <f t="shared" si="7"/>
        <v>N</v>
      </c>
      <c r="DN43" s="13"/>
      <c r="DO43" s="13">
        <f t="shared" si="8"/>
        <v>0</v>
      </c>
      <c r="DP43" s="13">
        <v>0</v>
      </c>
      <c r="DQ43" s="13">
        <f t="shared" si="9"/>
        <v>0</v>
      </c>
    </row>
    <row r="44" spans="2:121" x14ac:dyDescent="0.35">
      <c r="B44" t="s">
        <v>111</v>
      </c>
      <c r="C44">
        <v>2024</v>
      </c>
      <c r="D44">
        <v>7</v>
      </c>
      <c r="E44" t="s">
        <v>172</v>
      </c>
      <c r="F44" t="s">
        <v>227</v>
      </c>
      <c r="G44" t="s">
        <v>182</v>
      </c>
      <c r="H44" t="s">
        <v>183</v>
      </c>
      <c r="I44" t="s">
        <v>184</v>
      </c>
      <c r="K44" t="s">
        <v>228</v>
      </c>
      <c r="L44" t="s">
        <v>107</v>
      </c>
      <c r="M44" t="s">
        <v>228</v>
      </c>
      <c r="N44" t="s">
        <v>107</v>
      </c>
      <c r="P44" s="8">
        <v>45477</v>
      </c>
      <c r="Q44" t="s">
        <v>375</v>
      </c>
      <c r="R44">
        <v>1</v>
      </c>
      <c r="S44" s="8">
        <v>45477</v>
      </c>
      <c r="U44" t="s">
        <v>246</v>
      </c>
      <c r="V44">
        <v>4407</v>
      </c>
      <c r="W44" t="s">
        <v>320</v>
      </c>
      <c r="X44" t="s">
        <v>257</v>
      </c>
      <c r="Y44" t="s">
        <v>321</v>
      </c>
      <c r="AA44" t="s">
        <v>259</v>
      </c>
      <c r="AB44">
        <v>1</v>
      </c>
      <c r="AC44" s="8">
        <v>45383</v>
      </c>
      <c r="AD44" t="s">
        <v>246</v>
      </c>
      <c r="AE44" s="9">
        <v>684000</v>
      </c>
      <c r="AF44" s="10">
        <v>0</v>
      </c>
      <c r="AG44" s="9">
        <f t="shared" si="2"/>
        <v>0</v>
      </c>
      <c r="AH44" s="10">
        <v>0.09</v>
      </c>
      <c r="AI44" s="9">
        <f t="shared" si="2"/>
        <v>61560</v>
      </c>
      <c r="AJ44" s="10">
        <v>0.09</v>
      </c>
      <c r="AK44" s="9">
        <f t="shared" ref="AK44" si="86">$AE44*AJ44</f>
        <v>61560</v>
      </c>
      <c r="AL44" s="10">
        <v>0</v>
      </c>
      <c r="AM44" s="9">
        <f t="shared" ref="AM44" si="87">$AE44*AL44</f>
        <v>0</v>
      </c>
      <c r="AN44" s="9">
        <v>0</v>
      </c>
      <c r="AO44" s="9">
        <f t="shared" si="66"/>
        <v>807120</v>
      </c>
      <c r="AP44" t="s">
        <v>164</v>
      </c>
      <c r="AQ44" t="s">
        <v>164</v>
      </c>
      <c r="AR44" s="15">
        <v>1E-3</v>
      </c>
      <c r="AS44">
        <v>684</v>
      </c>
      <c r="AT44" t="s">
        <v>169</v>
      </c>
      <c r="BZ44" t="s">
        <v>164</v>
      </c>
      <c r="CC44" t="s">
        <v>164</v>
      </c>
      <c r="CD44">
        <v>140001</v>
      </c>
      <c r="CE44" t="s">
        <v>308</v>
      </c>
      <c r="CF44" t="s">
        <v>164</v>
      </c>
      <c r="CG44">
        <v>140001</v>
      </c>
      <c r="CH44" t="s">
        <v>308</v>
      </c>
      <c r="CO44" s="16" t="s">
        <v>304</v>
      </c>
      <c r="CP44" t="s">
        <v>164</v>
      </c>
      <c r="CQ44">
        <v>140001</v>
      </c>
      <c r="CR44" t="s">
        <v>308</v>
      </c>
      <c r="CS44" t="str">
        <f t="shared" si="5"/>
        <v>N</v>
      </c>
      <c r="DB44" t="s">
        <v>164</v>
      </c>
      <c r="DC44">
        <v>140001</v>
      </c>
      <c r="DD44" t="s">
        <v>308</v>
      </c>
      <c r="DE44" s="13">
        <f t="shared" si="6"/>
        <v>684000</v>
      </c>
      <c r="DF44" s="13">
        <v>0</v>
      </c>
      <c r="DG44" s="13">
        <v>110000</v>
      </c>
      <c r="DH44" s="13">
        <v>0</v>
      </c>
      <c r="DI44" s="13">
        <v>0</v>
      </c>
      <c r="DJ44" s="13">
        <v>0</v>
      </c>
      <c r="DK44" s="13">
        <f t="shared" si="73"/>
        <v>574000</v>
      </c>
      <c r="DL44" s="13" t="s">
        <v>237</v>
      </c>
      <c r="DM44" s="13" t="str">
        <f t="shared" si="7"/>
        <v>N</v>
      </c>
      <c r="DN44" s="13"/>
      <c r="DO44" s="13">
        <f t="shared" si="8"/>
        <v>0</v>
      </c>
      <c r="DP44" s="13">
        <v>0</v>
      </c>
      <c r="DQ44" s="13">
        <f t="shared" si="9"/>
        <v>0</v>
      </c>
    </row>
    <row r="45" spans="2:121" x14ac:dyDescent="0.35">
      <c r="B45" t="s">
        <v>111</v>
      </c>
      <c r="C45">
        <v>2024</v>
      </c>
      <c r="D45">
        <v>7</v>
      </c>
      <c r="E45" t="s">
        <v>172</v>
      </c>
      <c r="F45" t="s">
        <v>227</v>
      </c>
      <c r="G45" t="s">
        <v>182</v>
      </c>
      <c r="H45" t="s">
        <v>183</v>
      </c>
      <c r="I45" t="s">
        <v>184</v>
      </c>
      <c r="K45" t="s">
        <v>228</v>
      </c>
      <c r="L45" t="s">
        <v>108</v>
      </c>
      <c r="M45" t="s">
        <v>228</v>
      </c>
      <c r="N45" t="s">
        <v>108</v>
      </c>
      <c r="P45" s="8">
        <v>45478</v>
      </c>
      <c r="Q45" t="s">
        <v>376</v>
      </c>
      <c r="R45">
        <v>1</v>
      </c>
      <c r="S45" s="8">
        <v>45478</v>
      </c>
      <c r="U45" t="s">
        <v>246</v>
      </c>
      <c r="V45">
        <v>4407</v>
      </c>
      <c r="W45" t="s">
        <v>320</v>
      </c>
      <c r="X45" t="s">
        <v>257</v>
      </c>
      <c r="Y45" t="s">
        <v>321</v>
      </c>
      <c r="AA45" t="s">
        <v>259</v>
      </c>
      <c r="AB45">
        <v>1</v>
      </c>
      <c r="AC45" s="8">
        <v>45383</v>
      </c>
      <c r="AD45" t="s">
        <v>246</v>
      </c>
      <c r="AE45" s="9">
        <v>1590000</v>
      </c>
      <c r="AF45" s="10">
        <v>0</v>
      </c>
      <c r="AG45" s="9">
        <f t="shared" si="2"/>
        <v>0</v>
      </c>
      <c r="AH45" s="10">
        <v>0.09</v>
      </c>
      <c r="AI45" s="9">
        <f t="shared" si="2"/>
        <v>143100</v>
      </c>
      <c r="AJ45" s="10">
        <v>0.09</v>
      </c>
      <c r="AK45" s="9">
        <f t="shared" ref="AK45" si="88">$AE45*AJ45</f>
        <v>143100</v>
      </c>
      <c r="AL45" s="10">
        <v>0</v>
      </c>
      <c r="AM45" s="9">
        <f t="shared" ref="AM45" si="89">$AE45*AL45</f>
        <v>0</v>
      </c>
      <c r="AN45" s="9">
        <v>0</v>
      </c>
      <c r="AO45" s="9">
        <f t="shared" si="66"/>
        <v>1876200</v>
      </c>
      <c r="AP45" t="s">
        <v>164</v>
      </c>
      <c r="AQ45" t="s">
        <v>164</v>
      </c>
      <c r="AR45" s="15">
        <v>1E-3</v>
      </c>
      <c r="AS45">
        <v>1590</v>
      </c>
      <c r="AT45" t="s">
        <v>169</v>
      </c>
      <c r="BZ45" t="s">
        <v>164</v>
      </c>
      <c r="CC45" t="s">
        <v>164</v>
      </c>
      <c r="CD45">
        <v>140001</v>
      </c>
      <c r="CE45" t="s">
        <v>308</v>
      </c>
      <c r="CF45" t="s">
        <v>164</v>
      </c>
      <c r="CG45">
        <v>140001</v>
      </c>
      <c r="CH45" t="s">
        <v>308</v>
      </c>
      <c r="CO45" s="16" t="s">
        <v>304</v>
      </c>
      <c r="CP45" t="s">
        <v>164</v>
      </c>
      <c r="CQ45">
        <v>140001</v>
      </c>
      <c r="CR45" t="s">
        <v>308</v>
      </c>
      <c r="CS45" t="str">
        <f t="shared" si="5"/>
        <v>N</v>
      </c>
      <c r="DB45" t="s">
        <v>164</v>
      </c>
      <c r="DC45">
        <v>140001</v>
      </c>
      <c r="DD45" t="s">
        <v>308</v>
      </c>
      <c r="DE45" s="13">
        <f t="shared" si="6"/>
        <v>1590000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f t="shared" si="73"/>
        <v>1590000</v>
      </c>
      <c r="DL45" s="13" t="s">
        <v>330</v>
      </c>
      <c r="DM45" s="13" t="str">
        <f t="shared" si="7"/>
        <v>Y</v>
      </c>
      <c r="DN45" s="13"/>
      <c r="DO45" s="13">
        <f t="shared" si="8"/>
        <v>1590000</v>
      </c>
      <c r="DP45" s="13">
        <v>1590000</v>
      </c>
      <c r="DQ45" s="13">
        <f t="shared" si="9"/>
        <v>0</v>
      </c>
    </row>
    <row r="46" spans="2:121" x14ac:dyDescent="0.35">
      <c r="B46" t="s">
        <v>111</v>
      </c>
      <c r="C46">
        <v>2024</v>
      </c>
      <c r="D46">
        <v>7</v>
      </c>
      <c r="E46" t="s">
        <v>172</v>
      </c>
      <c r="F46" t="s">
        <v>227</v>
      </c>
      <c r="G46" t="s">
        <v>185</v>
      </c>
      <c r="H46" t="s">
        <v>186</v>
      </c>
      <c r="I46" t="s">
        <v>187</v>
      </c>
      <c r="K46" t="s">
        <v>228</v>
      </c>
      <c r="L46" t="s">
        <v>107</v>
      </c>
      <c r="M46" t="s">
        <v>228</v>
      </c>
      <c r="N46" t="s">
        <v>107</v>
      </c>
      <c r="P46" s="8">
        <v>45478</v>
      </c>
      <c r="Q46" t="s">
        <v>377</v>
      </c>
      <c r="R46">
        <v>1</v>
      </c>
      <c r="S46" s="8">
        <v>45478</v>
      </c>
      <c r="U46" t="s">
        <v>247</v>
      </c>
      <c r="V46">
        <v>4407</v>
      </c>
      <c r="W46" t="s">
        <v>320</v>
      </c>
      <c r="X46" t="s">
        <v>257</v>
      </c>
      <c r="Y46" t="s">
        <v>321</v>
      </c>
      <c r="AA46" t="s">
        <v>260</v>
      </c>
      <c r="AB46">
        <v>1</v>
      </c>
      <c r="AC46" s="8">
        <v>45383</v>
      </c>
      <c r="AD46" t="s">
        <v>314</v>
      </c>
      <c r="AE46" s="9">
        <v>560000</v>
      </c>
      <c r="AF46" s="10">
        <v>0</v>
      </c>
      <c r="AG46" s="9">
        <f t="shared" si="2"/>
        <v>0</v>
      </c>
      <c r="AH46" s="10">
        <v>0.09</v>
      </c>
      <c r="AI46" s="9">
        <f t="shared" si="2"/>
        <v>50400</v>
      </c>
      <c r="AJ46" s="10">
        <v>0.09</v>
      </c>
      <c r="AK46" s="9">
        <f t="shared" ref="AK46" si="90">$AE46*AJ46</f>
        <v>50400</v>
      </c>
      <c r="AL46" s="10">
        <v>0</v>
      </c>
      <c r="AM46" s="9">
        <f t="shared" ref="AM46" si="91">$AE46*AL46</f>
        <v>0</v>
      </c>
      <c r="AN46" s="9">
        <v>0</v>
      </c>
      <c r="AO46" s="9">
        <f t="shared" si="66"/>
        <v>660800</v>
      </c>
      <c r="AP46" t="s">
        <v>164</v>
      </c>
      <c r="AQ46" t="s">
        <v>164</v>
      </c>
      <c r="AR46" s="15">
        <v>1E-3</v>
      </c>
      <c r="AS46">
        <v>560</v>
      </c>
      <c r="AT46" t="s">
        <v>169</v>
      </c>
      <c r="BZ46" t="s">
        <v>164</v>
      </c>
      <c r="CC46" t="s">
        <v>164</v>
      </c>
      <c r="CD46">
        <v>140001</v>
      </c>
      <c r="CE46" t="s">
        <v>308</v>
      </c>
      <c r="CF46" t="s">
        <v>164</v>
      </c>
      <c r="CG46">
        <v>140001</v>
      </c>
      <c r="CH46" t="s">
        <v>308</v>
      </c>
      <c r="CO46" s="16" t="s">
        <v>304</v>
      </c>
      <c r="CP46" t="s">
        <v>164</v>
      </c>
      <c r="CQ46">
        <v>140001</v>
      </c>
      <c r="CR46" t="s">
        <v>308</v>
      </c>
      <c r="CS46" t="str">
        <f t="shared" si="5"/>
        <v>N</v>
      </c>
      <c r="DB46" t="s">
        <v>164</v>
      </c>
      <c r="DC46">
        <v>140001</v>
      </c>
      <c r="DD46" t="s">
        <v>308</v>
      </c>
      <c r="DE46" s="13">
        <f t="shared" si="6"/>
        <v>560000</v>
      </c>
      <c r="DF46" s="13">
        <v>0</v>
      </c>
      <c r="DG46" s="13">
        <v>480000</v>
      </c>
      <c r="DH46" s="13">
        <v>0</v>
      </c>
      <c r="DI46" s="13">
        <v>0</v>
      </c>
      <c r="DJ46" s="13">
        <v>0</v>
      </c>
      <c r="DK46" s="13">
        <f t="shared" si="73"/>
        <v>80000</v>
      </c>
      <c r="DL46" s="13" t="s">
        <v>331</v>
      </c>
      <c r="DM46" s="13" t="str">
        <f t="shared" si="7"/>
        <v>N</v>
      </c>
      <c r="DN46" s="13"/>
      <c r="DO46" s="13">
        <f t="shared" si="8"/>
        <v>0</v>
      </c>
      <c r="DP46" s="13">
        <v>0</v>
      </c>
      <c r="DQ46" s="13">
        <f t="shared" si="9"/>
        <v>0</v>
      </c>
    </row>
    <row r="47" spans="2:121" x14ac:dyDescent="0.35">
      <c r="B47" t="s">
        <v>111</v>
      </c>
      <c r="C47">
        <v>2024</v>
      </c>
      <c r="D47">
        <v>7</v>
      </c>
      <c r="E47" t="s">
        <v>172</v>
      </c>
      <c r="F47" t="s">
        <v>227</v>
      </c>
      <c r="G47" t="s">
        <v>185</v>
      </c>
      <c r="H47" t="s">
        <v>186</v>
      </c>
      <c r="I47" t="s">
        <v>187</v>
      </c>
      <c r="K47" t="s">
        <v>228</v>
      </c>
      <c r="L47" t="s">
        <v>108</v>
      </c>
      <c r="M47" t="s">
        <v>228</v>
      </c>
      <c r="N47" t="s">
        <v>108</v>
      </c>
      <c r="P47" s="8">
        <v>45479</v>
      </c>
      <c r="Q47" t="s">
        <v>378</v>
      </c>
      <c r="R47">
        <v>1</v>
      </c>
      <c r="S47" s="8">
        <v>45479</v>
      </c>
      <c r="U47" t="s">
        <v>247</v>
      </c>
      <c r="V47">
        <v>4407</v>
      </c>
      <c r="W47" t="s">
        <v>320</v>
      </c>
      <c r="X47" t="s">
        <v>257</v>
      </c>
      <c r="Y47" t="s">
        <v>321</v>
      </c>
      <c r="AA47" t="s">
        <v>260</v>
      </c>
      <c r="AB47">
        <v>1</v>
      </c>
      <c r="AC47" s="8">
        <v>45383</v>
      </c>
      <c r="AD47" t="s">
        <v>314</v>
      </c>
      <c r="AE47" s="9">
        <v>280000</v>
      </c>
      <c r="AF47" s="10">
        <v>0</v>
      </c>
      <c r="AG47" s="9">
        <f t="shared" si="2"/>
        <v>0</v>
      </c>
      <c r="AH47" s="10">
        <v>0.09</v>
      </c>
      <c r="AI47" s="9">
        <f t="shared" si="2"/>
        <v>25200</v>
      </c>
      <c r="AJ47" s="10">
        <v>0.09</v>
      </c>
      <c r="AK47" s="9">
        <f t="shared" ref="AK47" si="92">$AE47*AJ47</f>
        <v>25200</v>
      </c>
      <c r="AL47" s="10">
        <v>0</v>
      </c>
      <c r="AM47" s="9">
        <f t="shared" ref="AM47" si="93">$AE47*AL47</f>
        <v>0</v>
      </c>
      <c r="AN47" s="9">
        <v>0</v>
      </c>
      <c r="AO47" s="9">
        <f t="shared" si="66"/>
        <v>330400</v>
      </c>
      <c r="AP47" t="s">
        <v>164</v>
      </c>
      <c r="AQ47" t="s">
        <v>164</v>
      </c>
      <c r="AR47" s="15">
        <v>1E-3</v>
      </c>
      <c r="AS47">
        <v>280</v>
      </c>
      <c r="AT47" t="s">
        <v>169</v>
      </c>
      <c r="BZ47" t="s">
        <v>164</v>
      </c>
      <c r="CC47" t="s">
        <v>164</v>
      </c>
      <c r="CD47">
        <v>140001</v>
      </c>
      <c r="CE47" t="s">
        <v>308</v>
      </c>
      <c r="CF47" t="s">
        <v>164</v>
      </c>
      <c r="CG47">
        <v>140001</v>
      </c>
      <c r="CH47" t="s">
        <v>308</v>
      </c>
      <c r="CO47" s="16" t="s">
        <v>304</v>
      </c>
      <c r="CP47" t="s">
        <v>164</v>
      </c>
      <c r="CQ47">
        <v>140001</v>
      </c>
      <c r="CR47" t="s">
        <v>308</v>
      </c>
      <c r="CS47" t="str">
        <f t="shared" si="5"/>
        <v>N</v>
      </c>
      <c r="DB47" t="s">
        <v>164</v>
      </c>
      <c r="DC47">
        <v>140001</v>
      </c>
      <c r="DD47" t="s">
        <v>308</v>
      </c>
      <c r="DE47" s="13">
        <f t="shared" si="6"/>
        <v>280000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f t="shared" si="73"/>
        <v>280000</v>
      </c>
      <c r="DL47" s="13" t="s">
        <v>238</v>
      </c>
      <c r="DM47" s="13" t="str">
        <f t="shared" si="7"/>
        <v>Y</v>
      </c>
      <c r="DN47" s="13"/>
      <c r="DO47" s="13">
        <f t="shared" si="8"/>
        <v>280000</v>
      </c>
      <c r="DP47" s="13">
        <v>280000</v>
      </c>
      <c r="DQ47" s="13">
        <f t="shared" si="9"/>
        <v>0</v>
      </c>
    </row>
    <row r="48" spans="2:121" x14ac:dyDescent="0.35">
      <c r="B48" t="s">
        <v>111</v>
      </c>
      <c r="C48">
        <v>2024</v>
      </c>
      <c r="D48">
        <v>7</v>
      </c>
      <c r="E48" t="s">
        <v>172</v>
      </c>
      <c r="F48" t="s">
        <v>227</v>
      </c>
      <c r="G48" t="s">
        <v>185</v>
      </c>
      <c r="H48" t="s">
        <v>186</v>
      </c>
      <c r="I48" t="s">
        <v>187</v>
      </c>
      <c r="K48" t="s">
        <v>228</v>
      </c>
      <c r="L48" t="s">
        <v>108</v>
      </c>
      <c r="M48" t="s">
        <v>228</v>
      </c>
      <c r="N48" t="s">
        <v>108</v>
      </c>
      <c r="P48" s="8">
        <v>45479</v>
      </c>
      <c r="Q48" t="s">
        <v>379</v>
      </c>
      <c r="R48">
        <v>1</v>
      </c>
      <c r="S48" s="8">
        <v>45479</v>
      </c>
      <c r="U48" t="s">
        <v>247</v>
      </c>
      <c r="V48">
        <v>4407</v>
      </c>
      <c r="W48" t="s">
        <v>320</v>
      </c>
      <c r="X48" t="s">
        <v>257</v>
      </c>
      <c r="Y48" t="s">
        <v>321</v>
      </c>
      <c r="AA48" t="s">
        <v>260</v>
      </c>
      <c r="AB48">
        <v>1</v>
      </c>
      <c r="AC48" s="8">
        <v>45383</v>
      </c>
      <c r="AD48" t="s">
        <v>314</v>
      </c>
      <c r="AE48" s="9">
        <v>200000</v>
      </c>
      <c r="AF48" s="10">
        <v>0</v>
      </c>
      <c r="AG48" s="9">
        <f t="shared" si="2"/>
        <v>0</v>
      </c>
      <c r="AH48" s="10">
        <v>0.09</v>
      </c>
      <c r="AI48" s="9">
        <f t="shared" si="2"/>
        <v>18000</v>
      </c>
      <c r="AJ48" s="10">
        <v>0.09</v>
      </c>
      <c r="AK48" s="9">
        <f t="shared" ref="AK48" si="94">$AE48*AJ48</f>
        <v>18000</v>
      </c>
      <c r="AL48" s="10">
        <v>0</v>
      </c>
      <c r="AM48" s="9">
        <f t="shared" ref="AM48" si="95">$AE48*AL48</f>
        <v>0</v>
      </c>
      <c r="AN48" s="9">
        <v>0</v>
      </c>
      <c r="AO48" s="9">
        <f t="shared" si="66"/>
        <v>236000</v>
      </c>
      <c r="AP48" t="s">
        <v>164</v>
      </c>
      <c r="AQ48" t="s">
        <v>164</v>
      </c>
      <c r="AR48" s="15">
        <v>1E-3</v>
      </c>
      <c r="AS48">
        <v>200</v>
      </c>
      <c r="AT48" t="s">
        <v>169</v>
      </c>
      <c r="BZ48" t="s">
        <v>164</v>
      </c>
      <c r="CC48" t="s">
        <v>164</v>
      </c>
      <c r="CD48">
        <v>140001</v>
      </c>
      <c r="CE48" t="s">
        <v>308</v>
      </c>
      <c r="CF48" t="s">
        <v>164</v>
      </c>
      <c r="CG48">
        <v>140001</v>
      </c>
      <c r="CH48" t="s">
        <v>308</v>
      </c>
      <c r="CO48" s="16" t="s">
        <v>304</v>
      </c>
      <c r="CP48" t="s">
        <v>164</v>
      </c>
      <c r="CQ48">
        <v>140001</v>
      </c>
      <c r="CR48" t="s">
        <v>308</v>
      </c>
      <c r="CS48" t="str">
        <f t="shared" si="5"/>
        <v>N</v>
      </c>
      <c r="DB48" t="s">
        <v>164</v>
      </c>
      <c r="DC48">
        <v>140001</v>
      </c>
      <c r="DD48" t="s">
        <v>308</v>
      </c>
      <c r="DE48" s="13">
        <f t="shared" si="6"/>
        <v>200000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f t="shared" si="73"/>
        <v>200000</v>
      </c>
      <c r="DL48" s="13" t="s">
        <v>238</v>
      </c>
      <c r="DM48" s="13" t="str">
        <f t="shared" si="7"/>
        <v>Y</v>
      </c>
      <c r="DN48" s="13"/>
      <c r="DO48" s="13">
        <f t="shared" si="8"/>
        <v>200000</v>
      </c>
      <c r="DP48" s="13">
        <v>200000</v>
      </c>
      <c r="DQ48" s="13">
        <f t="shared" si="9"/>
        <v>0</v>
      </c>
    </row>
    <row r="49" spans="2:121" x14ac:dyDescent="0.35">
      <c r="B49" t="s">
        <v>111</v>
      </c>
      <c r="C49">
        <v>2024</v>
      </c>
      <c r="D49">
        <v>7</v>
      </c>
      <c r="E49" t="s">
        <v>172</v>
      </c>
      <c r="F49" t="s">
        <v>227</v>
      </c>
      <c r="G49" t="s">
        <v>188</v>
      </c>
      <c r="H49" t="s">
        <v>189</v>
      </c>
      <c r="I49" t="s">
        <v>190</v>
      </c>
      <c r="K49" t="s">
        <v>228</v>
      </c>
      <c r="L49" t="s">
        <v>107</v>
      </c>
      <c r="M49" t="s">
        <v>228</v>
      </c>
      <c r="N49" t="s">
        <v>107</v>
      </c>
      <c r="P49" s="8">
        <v>45479</v>
      </c>
      <c r="Q49" t="s">
        <v>380</v>
      </c>
      <c r="R49">
        <v>1</v>
      </c>
      <c r="S49" s="8">
        <v>45479</v>
      </c>
      <c r="U49" t="s">
        <v>248</v>
      </c>
      <c r="V49">
        <v>4407</v>
      </c>
      <c r="W49" t="s">
        <v>320</v>
      </c>
      <c r="X49" t="s">
        <v>257</v>
      </c>
      <c r="Y49" t="s">
        <v>321</v>
      </c>
      <c r="AA49" t="s">
        <v>261</v>
      </c>
      <c r="AB49">
        <v>1</v>
      </c>
      <c r="AC49" s="8">
        <v>45383</v>
      </c>
      <c r="AD49" t="s">
        <v>248</v>
      </c>
      <c r="AE49" s="9">
        <v>654320</v>
      </c>
      <c r="AF49" s="10">
        <v>0</v>
      </c>
      <c r="AG49" s="9">
        <f t="shared" si="2"/>
        <v>0</v>
      </c>
      <c r="AH49" s="10">
        <v>0.09</v>
      </c>
      <c r="AI49" s="9">
        <f t="shared" si="2"/>
        <v>58888.799999999996</v>
      </c>
      <c r="AJ49" s="10">
        <v>0.09</v>
      </c>
      <c r="AK49" s="9">
        <f t="shared" ref="AK49" si="96">$AE49*AJ49</f>
        <v>58888.799999999996</v>
      </c>
      <c r="AL49" s="10">
        <v>0</v>
      </c>
      <c r="AM49" s="9">
        <f t="shared" ref="AM49" si="97">$AE49*AL49</f>
        <v>0</v>
      </c>
      <c r="AN49" s="9">
        <v>0</v>
      </c>
      <c r="AO49" s="9">
        <f t="shared" si="66"/>
        <v>772097.60000000009</v>
      </c>
      <c r="AP49" t="s">
        <v>164</v>
      </c>
      <c r="AQ49" t="s">
        <v>164</v>
      </c>
      <c r="AR49" s="15">
        <v>1E-3</v>
      </c>
      <c r="AS49">
        <v>654.32000000000005</v>
      </c>
      <c r="AT49" t="s">
        <v>169</v>
      </c>
      <c r="BZ49" t="s">
        <v>164</v>
      </c>
      <c r="CC49" t="s">
        <v>164</v>
      </c>
      <c r="CD49">
        <v>140001</v>
      </c>
      <c r="CE49" t="s">
        <v>308</v>
      </c>
      <c r="CF49" t="s">
        <v>164</v>
      </c>
      <c r="CG49">
        <v>140001</v>
      </c>
      <c r="CH49" t="s">
        <v>308</v>
      </c>
      <c r="CO49" s="16" t="s">
        <v>304</v>
      </c>
      <c r="CP49" t="s">
        <v>164</v>
      </c>
      <c r="CQ49">
        <v>140001</v>
      </c>
      <c r="CR49" t="s">
        <v>308</v>
      </c>
      <c r="CS49" t="str">
        <f t="shared" si="5"/>
        <v>N</v>
      </c>
      <c r="DB49" t="s">
        <v>164</v>
      </c>
      <c r="DC49">
        <v>140001</v>
      </c>
      <c r="DD49" t="s">
        <v>308</v>
      </c>
      <c r="DE49" s="13">
        <f t="shared" si="6"/>
        <v>654320</v>
      </c>
      <c r="DF49" s="13">
        <v>0</v>
      </c>
      <c r="DG49" s="13">
        <v>0</v>
      </c>
      <c r="DH49" s="13">
        <v>260000</v>
      </c>
      <c r="DI49" s="13">
        <v>0</v>
      </c>
      <c r="DJ49" s="13">
        <v>0</v>
      </c>
      <c r="DK49" s="13">
        <f t="shared" si="73"/>
        <v>394320</v>
      </c>
      <c r="DL49" s="13" t="s">
        <v>240</v>
      </c>
      <c r="DM49" s="13" t="str">
        <f t="shared" si="7"/>
        <v>N</v>
      </c>
      <c r="DN49" s="13"/>
      <c r="DO49" s="13">
        <f t="shared" si="8"/>
        <v>0</v>
      </c>
      <c r="DP49" s="13">
        <v>0</v>
      </c>
      <c r="DQ49" s="13">
        <f t="shared" si="9"/>
        <v>0</v>
      </c>
    </row>
    <row r="50" spans="2:121" x14ac:dyDescent="0.35">
      <c r="B50" t="s">
        <v>111</v>
      </c>
      <c r="C50">
        <v>2024</v>
      </c>
      <c r="D50">
        <v>7</v>
      </c>
      <c r="E50" t="s">
        <v>172</v>
      </c>
      <c r="F50" t="s">
        <v>227</v>
      </c>
      <c r="G50" t="s">
        <v>188</v>
      </c>
      <c r="H50" t="s">
        <v>189</v>
      </c>
      <c r="I50" t="s">
        <v>190</v>
      </c>
      <c r="K50" t="s">
        <v>229</v>
      </c>
      <c r="L50" t="s">
        <v>107</v>
      </c>
      <c r="M50" t="s">
        <v>229</v>
      </c>
      <c r="N50" t="s">
        <v>107</v>
      </c>
      <c r="P50" s="8">
        <v>45479</v>
      </c>
      <c r="Q50" t="s">
        <v>381</v>
      </c>
      <c r="R50">
        <v>1</v>
      </c>
      <c r="S50" s="8">
        <v>45479</v>
      </c>
      <c r="U50" t="s">
        <v>248</v>
      </c>
      <c r="V50">
        <v>4407</v>
      </c>
      <c r="W50" t="s">
        <v>320</v>
      </c>
      <c r="X50" t="s">
        <v>257</v>
      </c>
      <c r="Y50" t="s">
        <v>321</v>
      </c>
      <c r="AA50" t="s">
        <v>261</v>
      </c>
      <c r="AB50">
        <v>1</v>
      </c>
      <c r="AC50" s="8">
        <v>45383</v>
      </c>
      <c r="AD50" t="s">
        <v>248</v>
      </c>
      <c r="AE50" s="9">
        <v>260000</v>
      </c>
      <c r="AF50" s="10">
        <v>0</v>
      </c>
      <c r="AG50" s="9">
        <f t="shared" si="2"/>
        <v>0</v>
      </c>
      <c r="AH50" s="10">
        <v>0.09</v>
      </c>
      <c r="AI50" s="9">
        <f t="shared" si="2"/>
        <v>23400</v>
      </c>
      <c r="AJ50" s="10">
        <v>0.09</v>
      </c>
      <c r="AK50" s="9">
        <f t="shared" ref="AK50" si="98">$AE50*AJ50</f>
        <v>23400</v>
      </c>
      <c r="AL50" s="10">
        <v>0</v>
      </c>
      <c r="AM50" s="9">
        <f t="shared" ref="AM50" si="99">$AE50*AL50</f>
        <v>0</v>
      </c>
      <c r="AN50" s="9">
        <v>0</v>
      </c>
      <c r="AO50" s="9">
        <f t="shared" si="66"/>
        <v>306800</v>
      </c>
      <c r="AP50" t="s">
        <v>164</v>
      </c>
      <c r="AQ50" t="s">
        <v>164</v>
      </c>
      <c r="AR50" s="15">
        <v>1E-3</v>
      </c>
      <c r="AS50">
        <v>260</v>
      </c>
      <c r="AT50" t="s">
        <v>169</v>
      </c>
      <c r="BZ50" t="s">
        <v>164</v>
      </c>
      <c r="CC50" t="s">
        <v>164</v>
      </c>
      <c r="CD50">
        <v>140001</v>
      </c>
      <c r="CE50" t="s">
        <v>308</v>
      </c>
      <c r="CF50" t="s">
        <v>164</v>
      </c>
      <c r="CG50">
        <v>140001</v>
      </c>
      <c r="CH50" t="s">
        <v>308</v>
      </c>
      <c r="CO50" s="16" t="s">
        <v>304</v>
      </c>
      <c r="CP50" t="s">
        <v>164</v>
      </c>
      <c r="CQ50">
        <v>140001</v>
      </c>
      <c r="CR50" t="s">
        <v>308</v>
      </c>
      <c r="CS50" t="str">
        <f t="shared" si="5"/>
        <v>N</v>
      </c>
      <c r="DB50" t="s">
        <v>164</v>
      </c>
      <c r="DC50">
        <v>140001</v>
      </c>
      <c r="DD50" t="s">
        <v>308</v>
      </c>
      <c r="DE50" s="13">
        <f t="shared" si="6"/>
        <v>260000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f t="shared" si="73"/>
        <v>260000</v>
      </c>
      <c r="DL50" t="s">
        <v>239</v>
      </c>
      <c r="DM50" s="13" t="str">
        <f t="shared" si="7"/>
        <v>Y</v>
      </c>
      <c r="DN50" s="13"/>
      <c r="DO50" s="13">
        <f t="shared" si="8"/>
        <v>260000</v>
      </c>
      <c r="DP50" s="13">
        <v>260000</v>
      </c>
      <c r="DQ50" s="13">
        <f t="shared" si="9"/>
        <v>0</v>
      </c>
    </row>
    <row r="51" spans="2:121" x14ac:dyDescent="0.35">
      <c r="B51" t="s">
        <v>111</v>
      </c>
      <c r="C51">
        <v>2024</v>
      </c>
      <c r="D51">
        <v>7</v>
      </c>
      <c r="E51" t="s">
        <v>172</v>
      </c>
      <c r="F51" t="s">
        <v>227</v>
      </c>
      <c r="G51" t="s">
        <v>188</v>
      </c>
      <c r="H51" t="s">
        <v>189</v>
      </c>
      <c r="I51" t="s">
        <v>190</v>
      </c>
      <c r="K51" t="s">
        <v>228</v>
      </c>
      <c r="L51" t="s">
        <v>107</v>
      </c>
      <c r="M51" t="s">
        <v>228</v>
      </c>
      <c r="N51" t="s">
        <v>107</v>
      </c>
      <c r="P51" s="8">
        <v>45479</v>
      </c>
      <c r="Q51" t="s">
        <v>382</v>
      </c>
      <c r="R51">
        <v>1</v>
      </c>
      <c r="S51" s="8">
        <v>45479</v>
      </c>
      <c r="U51" t="s">
        <v>248</v>
      </c>
      <c r="V51">
        <v>4407</v>
      </c>
      <c r="W51" t="s">
        <v>320</v>
      </c>
      <c r="X51" t="s">
        <v>257</v>
      </c>
      <c r="Y51" t="s">
        <v>321</v>
      </c>
      <c r="AA51" t="s">
        <v>261</v>
      </c>
      <c r="AB51">
        <v>1</v>
      </c>
      <c r="AC51" s="8">
        <v>45383</v>
      </c>
      <c r="AD51" t="s">
        <v>248</v>
      </c>
      <c r="AE51" s="9">
        <v>2900000</v>
      </c>
      <c r="AF51" s="10">
        <v>0</v>
      </c>
      <c r="AG51" s="9">
        <f t="shared" si="2"/>
        <v>0</v>
      </c>
      <c r="AH51" s="10">
        <v>0.09</v>
      </c>
      <c r="AI51" s="9">
        <f t="shared" si="2"/>
        <v>261000</v>
      </c>
      <c r="AJ51" s="10">
        <v>0.09</v>
      </c>
      <c r="AK51" s="9">
        <f t="shared" ref="AK51" si="100">$AE51*AJ51</f>
        <v>261000</v>
      </c>
      <c r="AL51" s="10">
        <v>0</v>
      </c>
      <c r="AM51" s="9">
        <f t="shared" ref="AM51" si="101">$AE51*AL51</f>
        <v>0</v>
      </c>
      <c r="AN51" s="9">
        <v>0</v>
      </c>
      <c r="AO51" s="9">
        <f t="shared" si="66"/>
        <v>3422000</v>
      </c>
      <c r="AP51" t="s">
        <v>164</v>
      </c>
      <c r="AQ51" t="s">
        <v>164</v>
      </c>
      <c r="AR51" s="15">
        <v>1E-3</v>
      </c>
      <c r="AS51">
        <v>2900</v>
      </c>
      <c r="AT51" t="s">
        <v>169</v>
      </c>
      <c r="BZ51" t="s">
        <v>164</v>
      </c>
      <c r="CC51" t="s">
        <v>164</v>
      </c>
      <c r="CD51">
        <v>140001</v>
      </c>
      <c r="CE51" t="s">
        <v>308</v>
      </c>
      <c r="CF51" t="s">
        <v>164</v>
      </c>
      <c r="CG51">
        <v>140001</v>
      </c>
      <c r="CH51" t="s">
        <v>308</v>
      </c>
      <c r="CO51" s="16" t="s">
        <v>304</v>
      </c>
      <c r="CP51" t="s">
        <v>164</v>
      </c>
      <c r="CQ51">
        <v>140001</v>
      </c>
      <c r="CR51" t="s">
        <v>308</v>
      </c>
      <c r="CS51" t="str">
        <f t="shared" si="5"/>
        <v>N</v>
      </c>
      <c r="DB51" t="s">
        <v>164</v>
      </c>
      <c r="DC51">
        <v>140001</v>
      </c>
      <c r="DD51" t="s">
        <v>308</v>
      </c>
      <c r="DE51" s="13">
        <f t="shared" si="6"/>
        <v>2900000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f t="shared" si="73"/>
        <v>2900000</v>
      </c>
      <c r="DL51" s="13"/>
      <c r="DM51" s="13" t="str">
        <f t="shared" si="7"/>
        <v>N</v>
      </c>
      <c r="DN51" s="13"/>
      <c r="DO51" s="13">
        <f t="shared" si="8"/>
        <v>0</v>
      </c>
      <c r="DP51" s="13">
        <v>0</v>
      </c>
      <c r="DQ51" s="13">
        <f t="shared" si="9"/>
        <v>0</v>
      </c>
    </row>
    <row r="52" spans="2:121" x14ac:dyDescent="0.35">
      <c r="B52" t="s">
        <v>111</v>
      </c>
      <c r="C52">
        <v>2024</v>
      </c>
      <c r="D52">
        <v>7</v>
      </c>
      <c r="E52" t="s">
        <v>172</v>
      </c>
      <c r="F52" t="s">
        <v>227</v>
      </c>
      <c r="G52" t="s">
        <v>188</v>
      </c>
      <c r="H52" t="s">
        <v>189</v>
      </c>
      <c r="I52" t="s">
        <v>190</v>
      </c>
      <c r="K52" t="s">
        <v>228</v>
      </c>
      <c r="L52" t="s">
        <v>107</v>
      </c>
      <c r="M52" t="s">
        <v>228</v>
      </c>
      <c r="N52" t="s">
        <v>107</v>
      </c>
      <c r="P52" s="8">
        <v>45479</v>
      </c>
      <c r="Q52" t="s">
        <v>383</v>
      </c>
      <c r="R52">
        <v>1</v>
      </c>
      <c r="S52" s="8">
        <v>45479</v>
      </c>
      <c r="U52" t="s">
        <v>248</v>
      </c>
      <c r="V52">
        <v>4407</v>
      </c>
      <c r="W52" t="s">
        <v>320</v>
      </c>
      <c r="X52" t="s">
        <v>257</v>
      </c>
      <c r="Y52" t="s">
        <v>321</v>
      </c>
      <c r="AA52" t="s">
        <v>261</v>
      </c>
      <c r="AB52">
        <v>1</v>
      </c>
      <c r="AC52" s="8">
        <v>45383</v>
      </c>
      <c r="AD52" t="s">
        <v>248</v>
      </c>
      <c r="AE52" s="9">
        <v>3600000</v>
      </c>
      <c r="AF52" s="10">
        <v>0</v>
      </c>
      <c r="AG52" s="9">
        <f t="shared" si="2"/>
        <v>0</v>
      </c>
      <c r="AH52" s="10">
        <v>0.09</v>
      </c>
      <c r="AI52" s="9">
        <f t="shared" si="2"/>
        <v>324000</v>
      </c>
      <c r="AJ52" s="10">
        <v>0.09</v>
      </c>
      <c r="AK52" s="9">
        <f t="shared" ref="AK52" si="102">$AE52*AJ52</f>
        <v>324000</v>
      </c>
      <c r="AL52" s="10">
        <v>0</v>
      </c>
      <c r="AM52" s="9">
        <f t="shared" ref="AM52" si="103">$AE52*AL52</f>
        <v>0</v>
      </c>
      <c r="AN52" s="9">
        <v>0</v>
      </c>
      <c r="AO52" s="9">
        <f t="shared" si="66"/>
        <v>4248000</v>
      </c>
      <c r="AP52" t="s">
        <v>164</v>
      </c>
      <c r="AQ52" t="s">
        <v>164</v>
      </c>
      <c r="AR52" s="15">
        <v>1E-3</v>
      </c>
      <c r="AS52">
        <v>3600</v>
      </c>
      <c r="AT52" t="s">
        <v>169</v>
      </c>
      <c r="BZ52" t="s">
        <v>164</v>
      </c>
      <c r="CC52" t="s">
        <v>164</v>
      </c>
      <c r="CD52">
        <v>140001</v>
      </c>
      <c r="CE52" t="s">
        <v>308</v>
      </c>
      <c r="CF52" t="s">
        <v>164</v>
      </c>
      <c r="CG52">
        <v>140001</v>
      </c>
      <c r="CH52" t="s">
        <v>308</v>
      </c>
      <c r="CO52" s="16" t="s">
        <v>304</v>
      </c>
      <c r="CP52" t="s">
        <v>164</v>
      </c>
      <c r="CQ52">
        <v>140001</v>
      </c>
      <c r="CR52" t="s">
        <v>308</v>
      </c>
      <c r="CS52" t="str">
        <f t="shared" si="5"/>
        <v>N</v>
      </c>
      <c r="DB52" t="s">
        <v>164</v>
      </c>
      <c r="DC52">
        <v>140001</v>
      </c>
      <c r="DD52" t="s">
        <v>308</v>
      </c>
      <c r="DE52" s="13">
        <f t="shared" si="6"/>
        <v>3600000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f t="shared" si="73"/>
        <v>3600000</v>
      </c>
      <c r="DL52" s="13"/>
      <c r="DM52" s="13" t="str">
        <f t="shared" si="7"/>
        <v>N</v>
      </c>
      <c r="DN52" s="13"/>
      <c r="DO52" s="13">
        <f t="shared" si="8"/>
        <v>0</v>
      </c>
      <c r="DP52" s="13">
        <v>0</v>
      </c>
      <c r="DQ52" s="13">
        <f t="shared" si="9"/>
        <v>0</v>
      </c>
    </row>
    <row r="53" spans="2:121" x14ac:dyDescent="0.35">
      <c r="B53" t="s">
        <v>111</v>
      </c>
      <c r="C53">
        <v>2024</v>
      </c>
      <c r="D53">
        <v>7</v>
      </c>
      <c r="E53" t="s">
        <v>172</v>
      </c>
      <c r="F53" t="s">
        <v>227</v>
      </c>
      <c r="G53" t="s">
        <v>191</v>
      </c>
      <c r="H53" t="s">
        <v>192</v>
      </c>
      <c r="I53" t="s">
        <v>193</v>
      </c>
      <c r="K53" t="s">
        <v>228</v>
      </c>
      <c r="L53" t="s">
        <v>107</v>
      </c>
      <c r="M53" t="s">
        <v>228</v>
      </c>
      <c r="N53" t="s">
        <v>107</v>
      </c>
      <c r="P53" s="8">
        <v>45480</v>
      </c>
      <c r="Q53" t="s">
        <v>384</v>
      </c>
      <c r="R53">
        <v>1</v>
      </c>
      <c r="S53" s="8">
        <v>45480</v>
      </c>
      <c r="U53" t="s">
        <v>246</v>
      </c>
      <c r="V53">
        <v>4407</v>
      </c>
      <c r="W53" t="s">
        <v>320</v>
      </c>
      <c r="X53" t="s">
        <v>257</v>
      </c>
      <c r="Y53" t="s">
        <v>321</v>
      </c>
      <c r="AA53" t="s">
        <v>262</v>
      </c>
      <c r="AB53">
        <v>1</v>
      </c>
      <c r="AC53" s="8">
        <v>45383</v>
      </c>
      <c r="AD53" t="s">
        <v>246</v>
      </c>
      <c r="AE53" s="9">
        <v>5960000</v>
      </c>
      <c r="AF53" s="10">
        <v>0</v>
      </c>
      <c r="AG53" s="9">
        <f t="shared" si="2"/>
        <v>0</v>
      </c>
      <c r="AH53" s="10">
        <v>0.09</v>
      </c>
      <c r="AI53" s="9">
        <f t="shared" si="2"/>
        <v>536400</v>
      </c>
      <c r="AJ53" s="10">
        <v>0.09</v>
      </c>
      <c r="AK53" s="9">
        <f t="shared" ref="AK53" si="104">$AE53*AJ53</f>
        <v>536400</v>
      </c>
      <c r="AL53" s="10">
        <v>0</v>
      </c>
      <c r="AM53" s="9">
        <f t="shared" ref="AM53" si="105">$AE53*AL53</f>
        <v>0</v>
      </c>
      <c r="AN53" s="9">
        <v>0</v>
      </c>
      <c r="AO53" s="9">
        <f t="shared" si="66"/>
        <v>7032800</v>
      </c>
      <c r="AP53" t="s">
        <v>164</v>
      </c>
      <c r="AQ53" t="s">
        <v>164</v>
      </c>
      <c r="AR53" s="15">
        <v>1E-3</v>
      </c>
      <c r="AS53">
        <v>5960</v>
      </c>
      <c r="AT53" t="s">
        <v>169</v>
      </c>
      <c r="BZ53" t="s">
        <v>164</v>
      </c>
      <c r="CC53" t="s">
        <v>164</v>
      </c>
      <c r="CD53">
        <v>140001</v>
      </c>
      <c r="CE53" t="s">
        <v>308</v>
      </c>
      <c r="CF53" t="s">
        <v>164</v>
      </c>
      <c r="CG53">
        <v>140001</v>
      </c>
      <c r="CH53" t="s">
        <v>308</v>
      </c>
      <c r="CO53" s="16" t="s">
        <v>304</v>
      </c>
      <c r="CP53" t="s">
        <v>164</v>
      </c>
      <c r="CQ53">
        <v>140001</v>
      </c>
      <c r="CR53" t="s">
        <v>308</v>
      </c>
      <c r="CS53" t="str">
        <f t="shared" si="5"/>
        <v>N</v>
      </c>
      <c r="DB53" t="s">
        <v>164</v>
      </c>
      <c r="DC53">
        <v>140001</v>
      </c>
      <c r="DD53" t="s">
        <v>308</v>
      </c>
      <c r="DE53" s="13">
        <f t="shared" si="6"/>
        <v>5960000</v>
      </c>
      <c r="DF53" s="13">
        <v>0</v>
      </c>
      <c r="DG53" s="13">
        <v>0</v>
      </c>
      <c r="DH53" s="13">
        <v>700000</v>
      </c>
      <c r="DI53" s="13">
        <v>0</v>
      </c>
      <c r="DJ53" s="13">
        <v>0</v>
      </c>
      <c r="DK53" s="13">
        <f t="shared" si="73"/>
        <v>5260000</v>
      </c>
      <c r="DL53" s="13" t="s">
        <v>334</v>
      </c>
      <c r="DM53" s="13" t="str">
        <f t="shared" si="7"/>
        <v>N</v>
      </c>
      <c r="DN53" s="13"/>
      <c r="DO53" s="13">
        <f t="shared" si="8"/>
        <v>0</v>
      </c>
      <c r="DP53" s="13">
        <v>0</v>
      </c>
      <c r="DQ53" s="13">
        <f t="shared" si="9"/>
        <v>0</v>
      </c>
    </row>
    <row r="54" spans="2:121" x14ac:dyDescent="0.35">
      <c r="B54" t="s">
        <v>111</v>
      </c>
      <c r="C54">
        <v>2024</v>
      </c>
      <c r="D54">
        <v>7</v>
      </c>
      <c r="E54" t="s">
        <v>172</v>
      </c>
      <c r="F54" t="s">
        <v>227</v>
      </c>
      <c r="G54" t="s">
        <v>191</v>
      </c>
      <c r="H54" t="s">
        <v>192</v>
      </c>
      <c r="I54" t="s">
        <v>193</v>
      </c>
      <c r="K54" t="s">
        <v>229</v>
      </c>
      <c r="L54" t="s">
        <v>107</v>
      </c>
      <c r="M54" t="s">
        <v>229</v>
      </c>
      <c r="N54" t="s">
        <v>107</v>
      </c>
      <c r="P54" s="8">
        <v>45480</v>
      </c>
      <c r="Q54" t="s">
        <v>385</v>
      </c>
      <c r="R54">
        <v>1</v>
      </c>
      <c r="S54" s="8">
        <v>45480</v>
      </c>
      <c r="U54" t="s">
        <v>246</v>
      </c>
      <c r="V54">
        <v>4407</v>
      </c>
      <c r="W54" t="s">
        <v>320</v>
      </c>
      <c r="X54" t="s">
        <v>257</v>
      </c>
      <c r="Y54" t="s">
        <v>321</v>
      </c>
      <c r="AA54" t="s">
        <v>262</v>
      </c>
      <c r="AB54">
        <v>1</v>
      </c>
      <c r="AC54" s="8">
        <v>45383</v>
      </c>
      <c r="AD54" t="s">
        <v>246</v>
      </c>
      <c r="AE54" s="9">
        <v>450000</v>
      </c>
      <c r="AF54" s="10">
        <v>0</v>
      </c>
      <c r="AG54" s="9">
        <f t="shared" si="2"/>
        <v>0</v>
      </c>
      <c r="AH54" s="10">
        <v>0.09</v>
      </c>
      <c r="AI54" s="9">
        <f t="shared" si="2"/>
        <v>40500</v>
      </c>
      <c r="AJ54" s="10">
        <v>0.09</v>
      </c>
      <c r="AK54" s="9">
        <f t="shared" ref="AK54" si="106">$AE54*AJ54</f>
        <v>40500</v>
      </c>
      <c r="AL54" s="10">
        <v>0</v>
      </c>
      <c r="AM54" s="9">
        <f t="shared" ref="AM54" si="107">$AE54*AL54</f>
        <v>0</v>
      </c>
      <c r="AN54" s="9">
        <v>0</v>
      </c>
      <c r="AO54" s="9">
        <f t="shared" si="66"/>
        <v>531000</v>
      </c>
      <c r="AP54" t="s">
        <v>164</v>
      </c>
      <c r="AQ54" t="s">
        <v>164</v>
      </c>
      <c r="AR54" s="15">
        <v>1E-3</v>
      </c>
      <c r="AS54">
        <v>450</v>
      </c>
      <c r="AT54" t="s">
        <v>169</v>
      </c>
      <c r="BZ54" t="s">
        <v>164</v>
      </c>
      <c r="CC54" t="s">
        <v>164</v>
      </c>
      <c r="CD54">
        <v>140001</v>
      </c>
      <c r="CE54" t="s">
        <v>308</v>
      </c>
      <c r="CF54" t="s">
        <v>164</v>
      </c>
      <c r="CG54">
        <v>140001</v>
      </c>
      <c r="CH54" t="s">
        <v>308</v>
      </c>
      <c r="CO54" s="16" t="s">
        <v>304</v>
      </c>
      <c r="CP54" t="s">
        <v>164</v>
      </c>
      <c r="CQ54">
        <v>140001</v>
      </c>
      <c r="CR54" t="s">
        <v>308</v>
      </c>
      <c r="CS54" t="str">
        <f t="shared" si="5"/>
        <v>N</v>
      </c>
      <c r="DB54" t="s">
        <v>164</v>
      </c>
      <c r="DC54">
        <v>140001</v>
      </c>
      <c r="DD54" t="s">
        <v>308</v>
      </c>
      <c r="DE54" s="13">
        <f t="shared" si="6"/>
        <v>450000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f t="shared" si="73"/>
        <v>450000</v>
      </c>
      <c r="DL54" s="13" t="s">
        <v>241</v>
      </c>
      <c r="DM54" s="13" t="str">
        <f t="shared" si="7"/>
        <v>Y</v>
      </c>
      <c r="DN54" s="13"/>
      <c r="DO54" s="13">
        <f t="shared" si="8"/>
        <v>450000</v>
      </c>
      <c r="DP54" s="13">
        <v>450000</v>
      </c>
      <c r="DQ54" s="13">
        <f t="shared" si="9"/>
        <v>0</v>
      </c>
    </row>
    <row r="55" spans="2:121" x14ac:dyDescent="0.35">
      <c r="B55" t="s">
        <v>111</v>
      </c>
      <c r="C55">
        <v>2024</v>
      </c>
      <c r="D55">
        <v>7</v>
      </c>
      <c r="E55" t="s">
        <v>172</v>
      </c>
      <c r="F55" t="s">
        <v>227</v>
      </c>
      <c r="G55" t="s">
        <v>191</v>
      </c>
      <c r="H55" t="s">
        <v>192</v>
      </c>
      <c r="I55" t="s">
        <v>193</v>
      </c>
      <c r="K55" t="s">
        <v>229</v>
      </c>
      <c r="L55" t="s">
        <v>107</v>
      </c>
      <c r="M55" t="s">
        <v>229</v>
      </c>
      <c r="N55" t="s">
        <v>107</v>
      </c>
      <c r="P55" s="8">
        <v>45481</v>
      </c>
      <c r="Q55" t="s">
        <v>386</v>
      </c>
      <c r="R55">
        <v>1</v>
      </c>
      <c r="S55" s="8">
        <v>45481</v>
      </c>
      <c r="U55" t="s">
        <v>246</v>
      </c>
      <c r="V55">
        <v>4407</v>
      </c>
      <c r="W55" t="s">
        <v>320</v>
      </c>
      <c r="X55" t="s">
        <v>257</v>
      </c>
      <c r="Y55" t="s">
        <v>321</v>
      </c>
      <c r="AA55" t="s">
        <v>262</v>
      </c>
      <c r="AB55">
        <v>1</v>
      </c>
      <c r="AC55" s="8">
        <v>45383</v>
      </c>
      <c r="AD55" t="s">
        <v>246</v>
      </c>
      <c r="AE55" s="9">
        <v>250000</v>
      </c>
      <c r="AF55" s="10">
        <v>0</v>
      </c>
      <c r="AG55" s="9">
        <f t="shared" si="2"/>
        <v>0</v>
      </c>
      <c r="AH55" s="10">
        <v>0.09</v>
      </c>
      <c r="AI55" s="9">
        <f t="shared" si="2"/>
        <v>22500</v>
      </c>
      <c r="AJ55" s="10">
        <v>0.09</v>
      </c>
      <c r="AK55" s="9">
        <f t="shared" ref="AK55" si="108">$AE55*AJ55</f>
        <v>22500</v>
      </c>
      <c r="AL55" s="10">
        <v>0</v>
      </c>
      <c r="AM55" s="9">
        <f t="shared" ref="AM55" si="109">$AE55*AL55</f>
        <v>0</v>
      </c>
      <c r="AN55" s="9">
        <v>0</v>
      </c>
      <c r="AO55" s="9">
        <f t="shared" si="66"/>
        <v>295000</v>
      </c>
      <c r="AP55" t="s">
        <v>164</v>
      </c>
      <c r="AQ55" t="s">
        <v>164</v>
      </c>
      <c r="AR55" s="15">
        <v>1E-3</v>
      </c>
      <c r="AS55">
        <v>250</v>
      </c>
      <c r="AT55" t="s">
        <v>169</v>
      </c>
      <c r="BZ55" t="s">
        <v>164</v>
      </c>
      <c r="CC55" t="s">
        <v>164</v>
      </c>
      <c r="CD55">
        <v>140001</v>
      </c>
      <c r="CE55" t="s">
        <v>308</v>
      </c>
      <c r="CF55" t="s">
        <v>164</v>
      </c>
      <c r="CG55">
        <v>140001</v>
      </c>
      <c r="CH55" t="s">
        <v>308</v>
      </c>
      <c r="CO55" s="16" t="s">
        <v>304</v>
      </c>
      <c r="CP55" t="s">
        <v>164</v>
      </c>
      <c r="CQ55">
        <v>140001</v>
      </c>
      <c r="CR55" t="s">
        <v>308</v>
      </c>
      <c r="CS55" t="str">
        <f t="shared" si="5"/>
        <v>N</v>
      </c>
      <c r="DB55" t="s">
        <v>164</v>
      </c>
      <c r="DC55">
        <v>140001</v>
      </c>
      <c r="DD55" t="s">
        <v>308</v>
      </c>
      <c r="DE55" s="13">
        <f t="shared" si="6"/>
        <v>250000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f t="shared" si="73"/>
        <v>250000</v>
      </c>
      <c r="DL55" s="13" t="s">
        <v>241</v>
      </c>
      <c r="DM55" s="13" t="str">
        <f t="shared" si="7"/>
        <v>Y</v>
      </c>
      <c r="DN55" s="13"/>
      <c r="DO55" s="13">
        <f t="shared" si="8"/>
        <v>250000</v>
      </c>
      <c r="DP55" s="13">
        <v>250000</v>
      </c>
      <c r="DQ55" s="13">
        <f t="shared" si="9"/>
        <v>0</v>
      </c>
    </row>
    <row r="56" spans="2:121" x14ac:dyDescent="0.35">
      <c r="B56" t="s">
        <v>111</v>
      </c>
      <c r="C56">
        <v>2024</v>
      </c>
      <c r="D56">
        <v>7</v>
      </c>
      <c r="E56" t="s">
        <v>172</v>
      </c>
      <c r="F56" t="s">
        <v>227</v>
      </c>
      <c r="G56" t="s">
        <v>194</v>
      </c>
      <c r="H56" t="s">
        <v>195</v>
      </c>
      <c r="I56" t="s">
        <v>196</v>
      </c>
      <c r="K56" t="s">
        <v>228</v>
      </c>
      <c r="L56" t="s">
        <v>107</v>
      </c>
      <c r="M56" t="s">
        <v>228</v>
      </c>
      <c r="N56" t="s">
        <v>107</v>
      </c>
      <c r="P56" s="8">
        <v>45482</v>
      </c>
      <c r="Q56" t="s">
        <v>387</v>
      </c>
      <c r="R56">
        <v>1</v>
      </c>
      <c r="S56" s="8">
        <v>45482</v>
      </c>
      <c r="U56" t="s">
        <v>246</v>
      </c>
      <c r="V56">
        <v>4407</v>
      </c>
      <c r="W56" t="s">
        <v>320</v>
      </c>
      <c r="X56" t="s">
        <v>257</v>
      </c>
      <c r="Y56" t="s">
        <v>321</v>
      </c>
      <c r="AA56" t="s">
        <v>263</v>
      </c>
      <c r="AB56">
        <v>1</v>
      </c>
      <c r="AC56" s="8">
        <v>45383</v>
      </c>
      <c r="AD56" t="s">
        <v>246</v>
      </c>
      <c r="AE56" s="9">
        <v>450000</v>
      </c>
      <c r="AF56" s="10">
        <v>0</v>
      </c>
      <c r="AG56" s="9">
        <f t="shared" si="2"/>
        <v>0</v>
      </c>
      <c r="AH56" s="10">
        <v>0.09</v>
      </c>
      <c r="AI56" s="9">
        <f t="shared" si="2"/>
        <v>40500</v>
      </c>
      <c r="AJ56" s="10">
        <v>0.09</v>
      </c>
      <c r="AK56" s="9">
        <f t="shared" ref="AK56" si="110">$AE56*AJ56</f>
        <v>40500</v>
      </c>
      <c r="AL56" s="10">
        <v>0</v>
      </c>
      <c r="AM56" s="9">
        <f t="shared" ref="AM56" si="111">$AE56*AL56</f>
        <v>0</v>
      </c>
      <c r="AN56" s="9">
        <v>0</v>
      </c>
      <c r="AO56" s="9">
        <f t="shared" si="66"/>
        <v>531000</v>
      </c>
      <c r="AP56" t="s">
        <v>164</v>
      </c>
      <c r="AQ56" t="s">
        <v>164</v>
      </c>
      <c r="AR56" s="15">
        <v>1E-3</v>
      </c>
      <c r="AS56">
        <v>450</v>
      </c>
      <c r="AT56" t="s">
        <v>169</v>
      </c>
      <c r="BZ56" t="s">
        <v>164</v>
      </c>
      <c r="CC56" t="s">
        <v>164</v>
      </c>
      <c r="CD56">
        <v>140001</v>
      </c>
      <c r="CE56" t="s">
        <v>308</v>
      </c>
      <c r="CF56" t="s">
        <v>164</v>
      </c>
      <c r="CG56">
        <v>140001</v>
      </c>
      <c r="CH56" t="s">
        <v>308</v>
      </c>
      <c r="CO56" s="16" t="s">
        <v>304</v>
      </c>
      <c r="CP56" t="s">
        <v>164</v>
      </c>
      <c r="CQ56">
        <v>140001</v>
      </c>
      <c r="CR56" t="s">
        <v>308</v>
      </c>
      <c r="CS56" t="str">
        <f t="shared" si="5"/>
        <v>N</v>
      </c>
      <c r="DB56" t="s">
        <v>164</v>
      </c>
      <c r="DC56">
        <v>140001</v>
      </c>
      <c r="DD56" t="s">
        <v>308</v>
      </c>
      <c r="DE56" s="13">
        <f t="shared" si="6"/>
        <v>450000</v>
      </c>
      <c r="DF56" s="13">
        <v>0</v>
      </c>
      <c r="DG56" s="13">
        <v>0</v>
      </c>
      <c r="DH56" s="13">
        <v>450000</v>
      </c>
      <c r="DI56" s="13">
        <v>0</v>
      </c>
      <c r="DJ56" s="13">
        <v>0</v>
      </c>
      <c r="DK56" s="13">
        <f t="shared" si="73"/>
        <v>0</v>
      </c>
      <c r="DL56" s="13"/>
      <c r="DM56" s="13" t="str">
        <f t="shared" si="7"/>
        <v>N</v>
      </c>
      <c r="DN56" s="13"/>
      <c r="DO56" s="13">
        <f t="shared" si="8"/>
        <v>0</v>
      </c>
      <c r="DP56" s="13">
        <v>0</v>
      </c>
      <c r="DQ56" s="13">
        <f t="shared" si="9"/>
        <v>0</v>
      </c>
    </row>
    <row r="57" spans="2:121" x14ac:dyDescent="0.35">
      <c r="B57" t="s">
        <v>111</v>
      </c>
      <c r="C57">
        <v>2024</v>
      </c>
      <c r="D57">
        <v>7</v>
      </c>
      <c r="E57" t="s">
        <v>172</v>
      </c>
      <c r="F57" t="s">
        <v>227</v>
      </c>
      <c r="G57" t="s">
        <v>194</v>
      </c>
      <c r="H57" t="s">
        <v>195</v>
      </c>
      <c r="I57" t="s">
        <v>196</v>
      </c>
      <c r="K57" t="s">
        <v>228</v>
      </c>
      <c r="L57" t="s">
        <v>107</v>
      </c>
      <c r="M57" t="s">
        <v>228</v>
      </c>
      <c r="N57" t="s">
        <v>107</v>
      </c>
      <c r="P57" s="8">
        <v>45483</v>
      </c>
      <c r="Q57" t="s">
        <v>388</v>
      </c>
      <c r="R57">
        <v>1</v>
      </c>
      <c r="S57" s="8">
        <v>45483</v>
      </c>
      <c r="U57" t="s">
        <v>246</v>
      </c>
      <c r="V57">
        <v>4407</v>
      </c>
      <c r="W57" t="s">
        <v>320</v>
      </c>
      <c r="X57" t="s">
        <v>257</v>
      </c>
      <c r="Y57" t="s">
        <v>321</v>
      </c>
      <c r="AA57" t="s">
        <v>263</v>
      </c>
      <c r="AB57">
        <v>1</v>
      </c>
      <c r="AC57" s="8">
        <v>45383</v>
      </c>
      <c r="AD57" t="s">
        <v>246</v>
      </c>
      <c r="AE57" s="9">
        <v>590000</v>
      </c>
      <c r="AF57" s="10">
        <v>0</v>
      </c>
      <c r="AG57" s="9">
        <f t="shared" si="2"/>
        <v>0</v>
      </c>
      <c r="AH57" s="10">
        <v>0.09</v>
      </c>
      <c r="AI57" s="9">
        <f t="shared" si="2"/>
        <v>53100</v>
      </c>
      <c r="AJ57" s="10">
        <v>0.09</v>
      </c>
      <c r="AK57" s="9">
        <f t="shared" ref="AK57" si="112">$AE57*AJ57</f>
        <v>53100</v>
      </c>
      <c r="AL57" s="10">
        <v>0</v>
      </c>
      <c r="AM57" s="9">
        <f t="shared" ref="AM57" si="113">$AE57*AL57</f>
        <v>0</v>
      </c>
      <c r="AN57" s="9">
        <v>0</v>
      </c>
      <c r="AO57" s="9">
        <f t="shared" si="66"/>
        <v>696200</v>
      </c>
      <c r="AP57" t="s">
        <v>164</v>
      </c>
      <c r="AQ57" t="s">
        <v>164</v>
      </c>
      <c r="AR57" s="15">
        <v>1E-3</v>
      </c>
      <c r="AS57">
        <v>590</v>
      </c>
      <c r="AT57" t="s">
        <v>169</v>
      </c>
      <c r="BZ57" t="s">
        <v>164</v>
      </c>
      <c r="CC57" t="s">
        <v>164</v>
      </c>
      <c r="CD57">
        <v>140001</v>
      </c>
      <c r="CE57" t="s">
        <v>308</v>
      </c>
      <c r="CF57" t="s">
        <v>164</v>
      </c>
      <c r="CG57">
        <v>140001</v>
      </c>
      <c r="CH57" t="s">
        <v>308</v>
      </c>
      <c r="CO57" s="16" t="s">
        <v>304</v>
      </c>
      <c r="CP57" t="s">
        <v>164</v>
      </c>
      <c r="CQ57">
        <v>140001</v>
      </c>
      <c r="CR57" t="s">
        <v>308</v>
      </c>
      <c r="CS57" t="str">
        <f t="shared" si="5"/>
        <v>N</v>
      </c>
      <c r="DB57" t="s">
        <v>164</v>
      </c>
      <c r="DC57">
        <v>140001</v>
      </c>
      <c r="DD57" t="s">
        <v>308</v>
      </c>
      <c r="DE57" s="13">
        <f t="shared" si="6"/>
        <v>590000</v>
      </c>
      <c r="DF57" s="13">
        <v>0</v>
      </c>
      <c r="DG57" s="13">
        <v>0</v>
      </c>
      <c r="DH57" s="13">
        <v>450000</v>
      </c>
      <c r="DI57" s="13">
        <v>0</v>
      </c>
      <c r="DJ57" s="13">
        <v>0</v>
      </c>
      <c r="DK57" s="13">
        <f t="shared" si="73"/>
        <v>140000</v>
      </c>
      <c r="DL57" s="13"/>
      <c r="DM57" s="13" t="str">
        <f t="shared" si="7"/>
        <v>N</v>
      </c>
      <c r="DN57" s="13"/>
      <c r="DO57" s="13">
        <f t="shared" si="8"/>
        <v>0</v>
      </c>
      <c r="DP57" s="13">
        <v>0</v>
      </c>
      <c r="DQ57" s="13">
        <f t="shared" si="9"/>
        <v>0</v>
      </c>
    </row>
    <row r="58" spans="2:121" x14ac:dyDescent="0.35">
      <c r="B58" t="s">
        <v>111</v>
      </c>
      <c r="C58">
        <v>2024</v>
      </c>
      <c r="D58">
        <v>7</v>
      </c>
      <c r="E58" t="s">
        <v>172</v>
      </c>
      <c r="F58" t="s">
        <v>227</v>
      </c>
      <c r="G58" t="s">
        <v>194</v>
      </c>
      <c r="H58" t="s">
        <v>195</v>
      </c>
      <c r="I58" t="s">
        <v>196</v>
      </c>
      <c r="K58" t="s">
        <v>229</v>
      </c>
      <c r="L58" t="s">
        <v>107</v>
      </c>
      <c r="M58" t="s">
        <v>229</v>
      </c>
      <c r="N58" t="s">
        <v>107</v>
      </c>
      <c r="P58" s="8">
        <v>45484</v>
      </c>
      <c r="Q58" t="s">
        <v>389</v>
      </c>
      <c r="R58">
        <v>1</v>
      </c>
      <c r="S58" s="8">
        <v>45484</v>
      </c>
      <c r="U58" t="s">
        <v>246</v>
      </c>
      <c r="V58">
        <v>4407</v>
      </c>
      <c r="W58" t="s">
        <v>320</v>
      </c>
      <c r="X58" t="s">
        <v>257</v>
      </c>
      <c r="Y58" t="s">
        <v>321</v>
      </c>
      <c r="AA58" t="s">
        <v>263</v>
      </c>
      <c r="AB58">
        <v>1</v>
      </c>
      <c r="AC58" s="8">
        <v>45383</v>
      </c>
      <c r="AD58" t="s">
        <v>246</v>
      </c>
      <c r="AE58" s="9">
        <v>900000</v>
      </c>
      <c r="AF58" s="10">
        <v>0</v>
      </c>
      <c r="AG58" s="9">
        <f t="shared" si="2"/>
        <v>0</v>
      </c>
      <c r="AH58" s="10">
        <v>0.09</v>
      </c>
      <c r="AI58" s="9">
        <f t="shared" si="2"/>
        <v>81000</v>
      </c>
      <c r="AJ58" s="10">
        <v>0.09</v>
      </c>
      <c r="AK58" s="9">
        <f t="shared" ref="AK58" si="114">$AE58*AJ58</f>
        <v>81000</v>
      </c>
      <c r="AL58" s="10">
        <v>0</v>
      </c>
      <c r="AM58" s="9">
        <f t="shared" ref="AM58" si="115">$AE58*AL58</f>
        <v>0</v>
      </c>
      <c r="AN58" s="9">
        <v>0</v>
      </c>
      <c r="AO58" s="9">
        <f t="shared" si="66"/>
        <v>1062000</v>
      </c>
      <c r="AP58" t="s">
        <v>164</v>
      </c>
      <c r="AQ58" t="s">
        <v>164</v>
      </c>
      <c r="AR58" s="15">
        <v>1E-3</v>
      </c>
      <c r="AS58">
        <v>900</v>
      </c>
      <c r="AT58" t="s">
        <v>169</v>
      </c>
      <c r="BZ58" t="s">
        <v>164</v>
      </c>
      <c r="CC58" t="s">
        <v>164</v>
      </c>
      <c r="CD58">
        <v>140001</v>
      </c>
      <c r="CE58" t="s">
        <v>308</v>
      </c>
      <c r="CF58" t="s">
        <v>164</v>
      </c>
      <c r="CG58">
        <v>140001</v>
      </c>
      <c r="CH58" t="s">
        <v>308</v>
      </c>
      <c r="CO58" s="16" t="s">
        <v>304</v>
      </c>
      <c r="CP58" t="s">
        <v>164</v>
      </c>
      <c r="CQ58">
        <v>140001</v>
      </c>
      <c r="CR58" t="s">
        <v>308</v>
      </c>
      <c r="CS58" t="str">
        <f t="shared" si="5"/>
        <v>N</v>
      </c>
      <c r="DB58" t="s">
        <v>164</v>
      </c>
      <c r="DC58">
        <v>140001</v>
      </c>
      <c r="DD58" t="s">
        <v>308</v>
      </c>
      <c r="DE58" s="13">
        <f t="shared" si="6"/>
        <v>900000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f t="shared" si="73"/>
        <v>900000</v>
      </c>
      <c r="DL58" s="13" t="s">
        <v>335</v>
      </c>
      <c r="DM58" s="13" t="str">
        <f t="shared" si="7"/>
        <v>Y</v>
      </c>
      <c r="DN58" s="13"/>
      <c r="DO58" s="13">
        <f t="shared" si="8"/>
        <v>900000</v>
      </c>
      <c r="DP58" s="13">
        <v>900000</v>
      </c>
      <c r="DQ58" s="13">
        <f t="shared" si="9"/>
        <v>0</v>
      </c>
    </row>
    <row r="59" spans="2:121" x14ac:dyDescent="0.35">
      <c r="B59" t="s">
        <v>111</v>
      </c>
      <c r="C59">
        <v>2024</v>
      </c>
      <c r="D59">
        <v>7</v>
      </c>
      <c r="E59" t="s">
        <v>172</v>
      </c>
      <c r="F59" t="s">
        <v>227</v>
      </c>
      <c r="G59" t="s">
        <v>132</v>
      </c>
      <c r="H59" t="s">
        <v>133</v>
      </c>
      <c r="I59" t="s">
        <v>134</v>
      </c>
      <c r="K59" t="s">
        <v>228</v>
      </c>
      <c r="L59" t="s">
        <v>107</v>
      </c>
      <c r="M59" t="s">
        <v>228</v>
      </c>
      <c r="N59" t="s">
        <v>107</v>
      </c>
      <c r="P59" s="8">
        <v>45503</v>
      </c>
      <c r="Q59" t="s">
        <v>390</v>
      </c>
      <c r="R59">
        <v>1</v>
      </c>
      <c r="S59" s="8">
        <v>45503</v>
      </c>
      <c r="U59" t="s">
        <v>249</v>
      </c>
      <c r="V59">
        <v>997212</v>
      </c>
      <c r="W59" t="s">
        <v>322</v>
      </c>
      <c r="X59" t="s">
        <v>264</v>
      </c>
      <c r="Y59" t="s">
        <v>323</v>
      </c>
      <c r="AE59" s="9">
        <v>100000</v>
      </c>
      <c r="AF59" s="10">
        <v>0</v>
      </c>
      <c r="AG59" s="9">
        <f t="shared" si="2"/>
        <v>0</v>
      </c>
      <c r="AH59" s="10">
        <v>0.09</v>
      </c>
      <c r="AI59" s="9">
        <f t="shared" si="2"/>
        <v>9000</v>
      </c>
      <c r="AJ59" s="10">
        <v>0.09</v>
      </c>
      <c r="AK59" s="9">
        <f t="shared" ref="AK59" si="116">$AE59*AJ59</f>
        <v>9000</v>
      </c>
      <c r="AL59" s="10">
        <v>0</v>
      </c>
      <c r="AM59" s="9">
        <f t="shared" ref="AM59" si="117">$AE59*AL59</f>
        <v>0</v>
      </c>
      <c r="AN59" s="9">
        <v>0</v>
      </c>
      <c r="AO59" s="9">
        <f t="shared" si="66"/>
        <v>118000</v>
      </c>
      <c r="AP59" t="s">
        <v>162</v>
      </c>
      <c r="AQ59" t="s">
        <v>162</v>
      </c>
      <c r="AR59" s="15">
        <v>0.1</v>
      </c>
      <c r="AS59">
        <v>10000</v>
      </c>
      <c r="AT59" t="s">
        <v>167</v>
      </c>
      <c r="BZ59" t="s">
        <v>162</v>
      </c>
      <c r="CC59" t="s">
        <v>326</v>
      </c>
      <c r="CD59">
        <v>118001</v>
      </c>
      <c r="CE59" t="s">
        <v>306</v>
      </c>
      <c r="CF59" t="s">
        <v>162</v>
      </c>
      <c r="CG59">
        <v>118001</v>
      </c>
      <c r="CH59" t="s">
        <v>306</v>
      </c>
      <c r="CO59" s="16" t="s">
        <v>304</v>
      </c>
      <c r="CP59" t="s">
        <v>162</v>
      </c>
      <c r="CQ59">
        <v>118001</v>
      </c>
      <c r="CR59" t="s">
        <v>306</v>
      </c>
      <c r="CS59" t="str">
        <f t="shared" si="5"/>
        <v>N</v>
      </c>
      <c r="DB59" t="s">
        <v>162</v>
      </c>
      <c r="DC59">
        <v>118001</v>
      </c>
      <c r="DD59" t="s">
        <v>306</v>
      </c>
      <c r="DE59" s="13">
        <f t="shared" si="6"/>
        <v>100000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f t="shared" si="73"/>
        <v>100000</v>
      </c>
      <c r="DL59" s="13"/>
      <c r="DM59" s="13" t="str">
        <f t="shared" si="7"/>
        <v>N</v>
      </c>
      <c r="DN59" s="13"/>
      <c r="DO59" s="13">
        <f t="shared" si="8"/>
        <v>0</v>
      </c>
      <c r="DP59" s="13">
        <v>0</v>
      </c>
      <c r="DQ59" s="13">
        <f t="shared" si="9"/>
        <v>0</v>
      </c>
    </row>
    <row r="60" spans="2:121" x14ac:dyDescent="0.35">
      <c r="B60" t="s">
        <v>111</v>
      </c>
      <c r="C60">
        <v>2024</v>
      </c>
      <c r="D60">
        <v>7</v>
      </c>
      <c r="E60" t="s">
        <v>172</v>
      </c>
      <c r="F60" t="s">
        <v>227</v>
      </c>
      <c r="G60" t="s">
        <v>113</v>
      </c>
      <c r="H60" t="s">
        <v>114</v>
      </c>
      <c r="I60" t="s">
        <v>115</v>
      </c>
      <c r="K60" t="s">
        <v>228</v>
      </c>
      <c r="L60" t="s">
        <v>107</v>
      </c>
      <c r="M60" t="s">
        <v>228</v>
      </c>
      <c r="N60" t="s">
        <v>107</v>
      </c>
      <c r="P60" s="8">
        <v>45503</v>
      </c>
      <c r="Q60" t="s">
        <v>391</v>
      </c>
      <c r="R60">
        <v>1</v>
      </c>
      <c r="S60" s="8">
        <v>45503</v>
      </c>
      <c r="U60" t="s">
        <v>250</v>
      </c>
      <c r="X60" t="s">
        <v>265</v>
      </c>
      <c r="Y60" t="s">
        <v>324</v>
      </c>
      <c r="AE60" s="9">
        <v>22000</v>
      </c>
      <c r="AF60" s="10">
        <v>0</v>
      </c>
      <c r="AG60" s="9">
        <f t="shared" si="2"/>
        <v>0</v>
      </c>
      <c r="AH60" s="10">
        <v>0.09</v>
      </c>
      <c r="AI60" s="9">
        <f t="shared" si="2"/>
        <v>1980</v>
      </c>
      <c r="AJ60" s="10">
        <v>0.09</v>
      </c>
      <c r="AK60" s="9">
        <f t="shared" ref="AK60" si="118">$AE60*AJ60</f>
        <v>1980</v>
      </c>
      <c r="AL60" s="10">
        <v>0</v>
      </c>
      <c r="AM60" s="9">
        <f t="shared" ref="AM60" si="119">$AE60*AL60</f>
        <v>0</v>
      </c>
      <c r="AN60" s="9">
        <v>0</v>
      </c>
      <c r="AO60" s="9">
        <f t="shared" si="66"/>
        <v>25960</v>
      </c>
      <c r="AP60" t="s">
        <v>161</v>
      </c>
      <c r="AQ60" t="s">
        <v>161</v>
      </c>
      <c r="AR60" s="15">
        <v>0.02</v>
      </c>
      <c r="AS60">
        <v>440</v>
      </c>
      <c r="AT60" t="s">
        <v>166</v>
      </c>
      <c r="BZ60" t="s">
        <v>161</v>
      </c>
      <c r="CC60" t="s">
        <v>161</v>
      </c>
      <c r="CD60">
        <v>117001</v>
      </c>
      <c r="CE60" t="s">
        <v>305</v>
      </c>
      <c r="CF60" t="s">
        <v>327</v>
      </c>
      <c r="CG60" t="s">
        <v>327</v>
      </c>
      <c r="CH60" t="s">
        <v>327</v>
      </c>
      <c r="CO60" s="16" t="s">
        <v>304</v>
      </c>
      <c r="CP60" t="s">
        <v>161</v>
      </c>
      <c r="CQ60">
        <v>117001</v>
      </c>
      <c r="CR60" t="s">
        <v>305</v>
      </c>
      <c r="CS60" t="str">
        <f t="shared" si="5"/>
        <v>N</v>
      </c>
      <c r="DB60" t="s">
        <v>161</v>
      </c>
      <c r="DC60">
        <v>117001</v>
      </c>
      <c r="DD60" t="s">
        <v>305</v>
      </c>
      <c r="DE60" s="13">
        <f t="shared" si="6"/>
        <v>22000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f t="shared" si="73"/>
        <v>22000</v>
      </c>
      <c r="DL60" s="13"/>
      <c r="DM60" s="13" t="str">
        <f t="shared" si="7"/>
        <v>N</v>
      </c>
      <c r="DN60" s="13"/>
      <c r="DO60" s="13">
        <f t="shared" si="8"/>
        <v>0</v>
      </c>
      <c r="DP60" s="13">
        <v>0</v>
      </c>
      <c r="DQ60" s="13">
        <f t="shared" si="9"/>
        <v>0</v>
      </c>
    </row>
    <row r="61" spans="2:121" x14ac:dyDescent="0.35">
      <c r="B61" t="s">
        <v>111</v>
      </c>
      <c r="C61">
        <v>2024</v>
      </c>
      <c r="D61">
        <v>7</v>
      </c>
      <c r="E61" t="s">
        <v>172</v>
      </c>
      <c r="F61" t="s">
        <v>227</v>
      </c>
      <c r="G61" t="s">
        <v>117</v>
      </c>
      <c r="H61" t="s">
        <v>118</v>
      </c>
      <c r="I61" t="s">
        <v>119</v>
      </c>
      <c r="K61" t="s">
        <v>228</v>
      </c>
      <c r="L61" t="s">
        <v>107</v>
      </c>
      <c r="M61" t="s">
        <v>228</v>
      </c>
      <c r="N61" t="s">
        <v>107</v>
      </c>
      <c r="P61" s="8">
        <v>45503</v>
      </c>
      <c r="Q61" t="s">
        <v>392</v>
      </c>
      <c r="R61">
        <v>1</v>
      </c>
      <c r="S61" s="8">
        <v>45503</v>
      </c>
      <c r="U61" t="s">
        <v>251</v>
      </c>
      <c r="V61">
        <v>997212</v>
      </c>
      <c r="W61" t="s">
        <v>322</v>
      </c>
      <c r="X61" t="s">
        <v>264</v>
      </c>
      <c r="Y61" t="s">
        <v>323</v>
      </c>
      <c r="AE61" s="9">
        <v>156000</v>
      </c>
      <c r="AF61" s="10">
        <v>0</v>
      </c>
      <c r="AG61" s="9">
        <f t="shared" si="2"/>
        <v>0</v>
      </c>
      <c r="AH61" s="10">
        <v>0.09</v>
      </c>
      <c r="AI61" s="9">
        <f t="shared" si="2"/>
        <v>14040</v>
      </c>
      <c r="AJ61" s="10">
        <v>0.09</v>
      </c>
      <c r="AK61" s="9">
        <f t="shared" ref="AK61" si="120">$AE61*AJ61</f>
        <v>14040</v>
      </c>
      <c r="AL61" s="10">
        <v>0</v>
      </c>
      <c r="AM61" s="9">
        <f t="shared" ref="AM61" si="121">$AE61*AL61</f>
        <v>0</v>
      </c>
      <c r="AN61" s="9">
        <v>0</v>
      </c>
      <c r="AO61" s="9">
        <f t="shared" si="66"/>
        <v>184080</v>
      </c>
      <c r="AP61" t="s">
        <v>162</v>
      </c>
      <c r="AQ61" t="s">
        <v>162</v>
      </c>
      <c r="AR61" s="15">
        <v>0.1</v>
      </c>
      <c r="AS61">
        <v>15600</v>
      </c>
      <c r="AT61" t="s">
        <v>167</v>
      </c>
      <c r="BZ61" t="s">
        <v>162</v>
      </c>
      <c r="CC61" t="s">
        <v>326</v>
      </c>
      <c r="CD61">
        <v>118001</v>
      </c>
      <c r="CE61" t="s">
        <v>306</v>
      </c>
      <c r="CF61" t="s">
        <v>162</v>
      </c>
      <c r="CG61">
        <v>118001</v>
      </c>
      <c r="CH61" t="s">
        <v>306</v>
      </c>
      <c r="CO61" s="16" t="s">
        <v>304</v>
      </c>
      <c r="CP61" t="s">
        <v>162</v>
      </c>
      <c r="CQ61">
        <v>118001</v>
      </c>
      <c r="CR61" t="s">
        <v>306</v>
      </c>
      <c r="CS61" t="str">
        <f t="shared" si="5"/>
        <v>N</v>
      </c>
      <c r="DB61" t="s">
        <v>162</v>
      </c>
      <c r="DC61">
        <v>118001</v>
      </c>
      <c r="DD61" t="s">
        <v>306</v>
      </c>
      <c r="DE61" s="13">
        <f t="shared" si="6"/>
        <v>156000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f t="shared" si="73"/>
        <v>156000</v>
      </c>
      <c r="DL61" s="13"/>
      <c r="DM61" s="13" t="str">
        <f t="shared" si="7"/>
        <v>N</v>
      </c>
      <c r="DN61" s="13"/>
      <c r="DO61" s="13">
        <f t="shared" si="8"/>
        <v>0</v>
      </c>
      <c r="DP61" s="13">
        <v>0</v>
      </c>
      <c r="DQ61" s="13">
        <f t="shared" si="9"/>
        <v>0</v>
      </c>
    </row>
    <row r="62" spans="2:121" x14ac:dyDescent="0.35">
      <c r="B62" t="s">
        <v>111</v>
      </c>
      <c r="C62">
        <v>2024</v>
      </c>
      <c r="D62">
        <v>7</v>
      </c>
      <c r="E62" t="s">
        <v>172</v>
      </c>
      <c r="F62" t="s">
        <v>227</v>
      </c>
      <c r="G62" t="s">
        <v>117</v>
      </c>
      <c r="H62" t="s">
        <v>118</v>
      </c>
      <c r="I62" t="s">
        <v>119</v>
      </c>
      <c r="K62" t="s">
        <v>228</v>
      </c>
      <c r="L62" t="s">
        <v>107</v>
      </c>
      <c r="M62" t="s">
        <v>228</v>
      </c>
      <c r="N62" t="s">
        <v>107</v>
      </c>
      <c r="P62" s="8">
        <v>45503</v>
      </c>
      <c r="Q62" t="s">
        <v>393</v>
      </c>
      <c r="R62">
        <v>1</v>
      </c>
      <c r="S62" s="8">
        <v>45503</v>
      </c>
      <c r="U62" t="s">
        <v>252</v>
      </c>
      <c r="V62">
        <v>997212</v>
      </c>
      <c r="W62" t="s">
        <v>322</v>
      </c>
      <c r="X62" t="s">
        <v>264</v>
      </c>
      <c r="Y62" t="s">
        <v>323</v>
      </c>
      <c r="AE62" s="9">
        <v>100000</v>
      </c>
      <c r="AF62" s="10">
        <v>0</v>
      </c>
      <c r="AG62" s="9">
        <f t="shared" si="2"/>
        <v>0</v>
      </c>
      <c r="AH62" s="10">
        <v>0.09</v>
      </c>
      <c r="AI62" s="9">
        <f t="shared" si="2"/>
        <v>9000</v>
      </c>
      <c r="AJ62" s="10">
        <v>0.09</v>
      </c>
      <c r="AK62" s="9">
        <f t="shared" ref="AK62" si="122">$AE62*AJ62</f>
        <v>9000</v>
      </c>
      <c r="AL62" s="10">
        <v>0</v>
      </c>
      <c r="AM62" s="9">
        <f t="shared" ref="AM62" si="123">$AE62*AL62</f>
        <v>0</v>
      </c>
      <c r="AN62" s="9">
        <v>0</v>
      </c>
      <c r="AO62" s="9">
        <f t="shared" si="66"/>
        <v>118000</v>
      </c>
      <c r="AP62" t="s">
        <v>162</v>
      </c>
      <c r="AQ62" t="s">
        <v>162</v>
      </c>
      <c r="AR62" s="15">
        <v>0.1</v>
      </c>
      <c r="AS62">
        <v>10000</v>
      </c>
      <c r="AT62" t="s">
        <v>167</v>
      </c>
      <c r="BZ62" t="s">
        <v>162</v>
      </c>
      <c r="CC62" t="s">
        <v>326</v>
      </c>
      <c r="CD62">
        <v>118001</v>
      </c>
      <c r="CE62" t="s">
        <v>306</v>
      </c>
      <c r="CF62" t="s">
        <v>162</v>
      </c>
      <c r="CG62">
        <v>118001</v>
      </c>
      <c r="CH62" t="s">
        <v>306</v>
      </c>
      <c r="CO62" s="16" t="s">
        <v>304</v>
      </c>
      <c r="CP62" t="s">
        <v>162</v>
      </c>
      <c r="CQ62">
        <v>118001</v>
      </c>
      <c r="CR62" t="s">
        <v>306</v>
      </c>
      <c r="CS62" t="str">
        <f t="shared" si="5"/>
        <v>N</v>
      </c>
      <c r="DB62" t="s">
        <v>162</v>
      </c>
      <c r="DC62">
        <v>118001</v>
      </c>
      <c r="DD62" t="s">
        <v>306</v>
      </c>
      <c r="DE62" s="13">
        <f t="shared" si="6"/>
        <v>100000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f t="shared" si="73"/>
        <v>100000</v>
      </c>
      <c r="DL62" s="13"/>
      <c r="DM62" s="13" t="str">
        <f t="shared" si="7"/>
        <v>N</v>
      </c>
      <c r="DN62" s="13"/>
      <c r="DO62" s="13">
        <f t="shared" si="8"/>
        <v>0</v>
      </c>
      <c r="DP62" s="13">
        <v>0</v>
      </c>
      <c r="DQ62" s="13">
        <f t="shared" si="9"/>
        <v>0</v>
      </c>
    </row>
    <row r="63" spans="2:121" x14ac:dyDescent="0.35">
      <c r="B63" t="s">
        <v>111</v>
      </c>
      <c r="C63">
        <v>2024</v>
      </c>
      <c r="D63">
        <v>7</v>
      </c>
      <c r="E63" t="s">
        <v>172</v>
      </c>
      <c r="F63" t="s">
        <v>227</v>
      </c>
      <c r="G63" t="s">
        <v>197</v>
      </c>
      <c r="H63" t="s">
        <v>198</v>
      </c>
      <c r="I63" t="s">
        <v>199</v>
      </c>
      <c r="K63" t="s">
        <v>228</v>
      </c>
      <c r="L63" t="s">
        <v>107</v>
      </c>
      <c r="M63" t="s">
        <v>228</v>
      </c>
      <c r="N63" t="s">
        <v>107</v>
      </c>
      <c r="P63" s="8">
        <v>45503</v>
      </c>
      <c r="Q63" t="s">
        <v>394</v>
      </c>
      <c r="R63">
        <v>1</v>
      </c>
      <c r="S63" s="8">
        <v>45503</v>
      </c>
      <c r="U63" t="s">
        <v>253</v>
      </c>
      <c r="X63" t="s">
        <v>266</v>
      </c>
      <c r="Y63" t="s">
        <v>325</v>
      </c>
      <c r="AE63" s="9">
        <v>18000</v>
      </c>
      <c r="AF63" s="10">
        <v>0</v>
      </c>
      <c r="AG63" s="9">
        <f t="shared" si="2"/>
        <v>0</v>
      </c>
      <c r="AH63" s="10">
        <v>0.09</v>
      </c>
      <c r="AI63" s="9">
        <f t="shared" si="2"/>
        <v>1620</v>
      </c>
      <c r="AJ63" s="10">
        <v>0.09</v>
      </c>
      <c r="AK63" s="9">
        <f t="shared" ref="AK63" si="124">$AE63*AJ63</f>
        <v>1620</v>
      </c>
      <c r="AL63" s="10">
        <v>0</v>
      </c>
      <c r="AM63" s="9">
        <f t="shared" ref="AM63" si="125">$AE63*AL63</f>
        <v>0</v>
      </c>
      <c r="AN63" s="9">
        <v>0</v>
      </c>
      <c r="AO63" s="9">
        <f t="shared" si="66"/>
        <v>21240</v>
      </c>
      <c r="AP63" t="s">
        <v>165</v>
      </c>
      <c r="AQ63" t="s">
        <v>165</v>
      </c>
      <c r="AR63" s="15">
        <v>0.1</v>
      </c>
      <c r="AS63">
        <v>1800</v>
      </c>
      <c r="AT63" t="s">
        <v>170</v>
      </c>
      <c r="BZ63" t="s">
        <v>165</v>
      </c>
      <c r="CO63" s="16" t="s">
        <v>304</v>
      </c>
      <c r="CP63" t="s">
        <v>165</v>
      </c>
      <c r="CQ63">
        <v>120001</v>
      </c>
      <c r="CR63" t="s">
        <v>309</v>
      </c>
      <c r="CS63" t="str">
        <f t="shared" si="5"/>
        <v>N</v>
      </c>
      <c r="DB63" t="s">
        <v>165</v>
      </c>
      <c r="DC63">
        <v>120001</v>
      </c>
      <c r="DD63" t="s">
        <v>309</v>
      </c>
      <c r="DE63" s="13">
        <f t="shared" si="6"/>
        <v>18000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f t="shared" si="73"/>
        <v>18000</v>
      </c>
      <c r="DL63" s="13"/>
      <c r="DM63" s="13" t="str">
        <f t="shared" si="7"/>
        <v>N</v>
      </c>
      <c r="DN63" s="13"/>
      <c r="DO63" s="13">
        <f t="shared" si="8"/>
        <v>0</v>
      </c>
      <c r="DP63" s="13">
        <v>0</v>
      </c>
      <c r="DQ63" s="13">
        <f t="shared" si="9"/>
        <v>0</v>
      </c>
    </row>
    <row r="64" spans="2:121" x14ac:dyDescent="0.35">
      <c r="B64" t="s">
        <v>111</v>
      </c>
      <c r="C64">
        <v>2024</v>
      </c>
      <c r="D64">
        <v>7</v>
      </c>
      <c r="E64" t="s">
        <v>172</v>
      </c>
      <c r="F64" t="s">
        <v>227</v>
      </c>
      <c r="G64" t="s">
        <v>200</v>
      </c>
      <c r="H64" t="s">
        <v>201</v>
      </c>
      <c r="I64" t="s">
        <v>202</v>
      </c>
      <c r="K64" t="s">
        <v>228</v>
      </c>
      <c r="L64" t="s">
        <v>107</v>
      </c>
      <c r="M64" t="s">
        <v>228</v>
      </c>
      <c r="N64" t="s">
        <v>107</v>
      </c>
      <c r="P64" s="8">
        <v>45503</v>
      </c>
      <c r="Q64" t="s">
        <v>395</v>
      </c>
      <c r="R64">
        <v>1</v>
      </c>
      <c r="S64" s="8">
        <v>45503</v>
      </c>
      <c r="U64" t="s">
        <v>253</v>
      </c>
      <c r="X64" t="s">
        <v>266</v>
      </c>
      <c r="Y64" t="s">
        <v>325</v>
      </c>
      <c r="AE64" s="9">
        <v>96000</v>
      </c>
      <c r="AF64" s="10">
        <v>0</v>
      </c>
      <c r="AG64" s="9">
        <f t="shared" si="2"/>
        <v>0</v>
      </c>
      <c r="AH64" s="10">
        <v>0.09</v>
      </c>
      <c r="AI64" s="9">
        <f t="shared" si="2"/>
        <v>8640</v>
      </c>
      <c r="AJ64" s="10">
        <v>0.09</v>
      </c>
      <c r="AK64" s="9">
        <f t="shared" ref="AK64" si="126">$AE64*AJ64</f>
        <v>8640</v>
      </c>
      <c r="AL64" s="10">
        <v>0</v>
      </c>
      <c r="AM64" s="9">
        <f t="shared" ref="AM64" si="127">$AE64*AL64</f>
        <v>0</v>
      </c>
      <c r="AN64" s="9">
        <v>0</v>
      </c>
      <c r="AO64" s="9">
        <f t="shared" si="66"/>
        <v>113280</v>
      </c>
      <c r="AP64" t="s">
        <v>165</v>
      </c>
      <c r="AQ64" t="s">
        <v>165</v>
      </c>
      <c r="AR64" s="15">
        <v>0.1</v>
      </c>
      <c r="AS64">
        <v>9600</v>
      </c>
      <c r="AT64" t="s">
        <v>170</v>
      </c>
      <c r="BZ64" t="s">
        <v>165</v>
      </c>
      <c r="CO64" s="16" t="s">
        <v>304</v>
      </c>
      <c r="CP64" t="s">
        <v>165</v>
      </c>
      <c r="CQ64">
        <v>120001</v>
      </c>
      <c r="CR64" t="s">
        <v>309</v>
      </c>
      <c r="CS64" t="str">
        <f t="shared" si="5"/>
        <v>N</v>
      </c>
      <c r="DB64" t="s">
        <v>165</v>
      </c>
      <c r="DC64">
        <v>120001</v>
      </c>
      <c r="DD64" t="s">
        <v>309</v>
      </c>
      <c r="DE64" s="13">
        <f t="shared" si="6"/>
        <v>96000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f t="shared" si="73"/>
        <v>96000</v>
      </c>
      <c r="DL64" s="13"/>
      <c r="DM64" s="13" t="str">
        <f t="shared" si="7"/>
        <v>N</v>
      </c>
      <c r="DN64" s="13"/>
      <c r="DO64" s="13">
        <f t="shared" si="8"/>
        <v>0</v>
      </c>
      <c r="DP64" s="13">
        <v>0</v>
      </c>
      <c r="DQ64" s="13">
        <f t="shared" si="9"/>
        <v>0</v>
      </c>
    </row>
    <row r="65" spans="2:121" x14ac:dyDescent="0.35">
      <c r="B65" t="s">
        <v>111</v>
      </c>
      <c r="C65">
        <v>2024</v>
      </c>
      <c r="D65">
        <v>7</v>
      </c>
      <c r="E65" t="s">
        <v>172</v>
      </c>
      <c r="F65" t="s">
        <v>227</v>
      </c>
      <c r="G65" t="s">
        <v>203</v>
      </c>
      <c r="H65" t="s">
        <v>204</v>
      </c>
      <c r="I65" t="s">
        <v>205</v>
      </c>
      <c r="K65" t="s">
        <v>228</v>
      </c>
      <c r="L65" t="s">
        <v>107</v>
      </c>
      <c r="M65" t="s">
        <v>228</v>
      </c>
      <c r="N65" t="s">
        <v>107</v>
      </c>
      <c r="P65" s="8">
        <v>45503</v>
      </c>
      <c r="Q65" t="s">
        <v>396</v>
      </c>
      <c r="R65">
        <v>1</v>
      </c>
      <c r="S65" s="8">
        <v>45503</v>
      </c>
      <c r="U65" t="s">
        <v>253</v>
      </c>
      <c r="X65" t="s">
        <v>266</v>
      </c>
      <c r="Y65" t="s">
        <v>325</v>
      </c>
      <c r="AE65" s="9">
        <v>30000</v>
      </c>
      <c r="AF65" s="10">
        <v>0</v>
      </c>
      <c r="AG65" s="9">
        <f t="shared" si="2"/>
        <v>0</v>
      </c>
      <c r="AH65" s="10">
        <v>0.09</v>
      </c>
      <c r="AI65" s="9">
        <f t="shared" si="2"/>
        <v>2700</v>
      </c>
      <c r="AJ65" s="10">
        <v>0.09</v>
      </c>
      <c r="AK65" s="9">
        <f t="shared" ref="AK65" si="128">$AE65*AJ65</f>
        <v>2700</v>
      </c>
      <c r="AL65" s="10">
        <v>0</v>
      </c>
      <c r="AM65" s="9">
        <f t="shared" ref="AM65" si="129">$AE65*AL65</f>
        <v>0</v>
      </c>
      <c r="AN65" s="9">
        <v>0</v>
      </c>
      <c r="AO65" s="9">
        <f t="shared" si="66"/>
        <v>35400</v>
      </c>
      <c r="AP65" t="s">
        <v>165</v>
      </c>
      <c r="AQ65" t="s">
        <v>165</v>
      </c>
      <c r="AR65" s="15">
        <v>0.1</v>
      </c>
      <c r="AS65">
        <v>3000</v>
      </c>
      <c r="AT65" t="s">
        <v>170</v>
      </c>
      <c r="BZ65" t="s">
        <v>165</v>
      </c>
      <c r="CO65" s="16" t="s">
        <v>304</v>
      </c>
      <c r="CP65" t="s">
        <v>165</v>
      </c>
      <c r="CQ65">
        <v>120001</v>
      </c>
      <c r="CR65" t="s">
        <v>309</v>
      </c>
      <c r="CS65" t="str">
        <f t="shared" si="5"/>
        <v>N</v>
      </c>
      <c r="DB65" t="s">
        <v>165</v>
      </c>
      <c r="DC65">
        <v>120001</v>
      </c>
      <c r="DD65" t="s">
        <v>309</v>
      </c>
      <c r="DE65" s="13">
        <f t="shared" si="6"/>
        <v>30000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f t="shared" si="73"/>
        <v>30000</v>
      </c>
      <c r="DL65" s="13"/>
      <c r="DM65" s="13" t="str">
        <f t="shared" si="7"/>
        <v>N</v>
      </c>
      <c r="DN65" s="13"/>
      <c r="DO65" s="13">
        <f t="shared" si="8"/>
        <v>0</v>
      </c>
      <c r="DP65" s="13">
        <v>0</v>
      </c>
      <c r="DQ65" s="13">
        <f t="shared" si="9"/>
        <v>0</v>
      </c>
    </row>
    <row r="66" spans="2:121" x14ac:dyDescent="0.35">
      <c r="B66" t="s">
        <v>111</v>
      </c>
      <c r="C66">
        <v>2024</v>
      </c>
      <c r="D66">
        <v>7</v>
      </c>
      <c r="E66" t="s">
        <v>172</v>
      </c>
      <c r="F66" t="s">
        <v>227</v>
      </c>
      <c r="G66" t="s">
        <v>206</v>
      </c>
      <c r="H66" t="s">
        <v>207</v>
      </c>
      <c r="I66" t="s">
        <v>208</v>
      </c>
      <c r="K66" t="s">
        <v>228</v>
      </c>
      <c r="L66" t="s">
        <v>107</v>
      </c>
      <c r="M66" t="s">
        <v>228</v>
      </c>
      <c r="N66" t="s">
        <v>107</v>
      </c>
      <c r="P66" s="8">
        <v>45503</v>
      </c>
      <c r="Q66" t="s">
        <v>397</v>
      </c>
      <c r="R66">
        <v>1</v>
      </c>
      <c r="S66" s="8">
        <v>45503</v>
      </c>
      <c r="U66" t="s">
        <v>253</v>
      </c>
      <c r="X66" t="s">
        <v>266</v>
      </c>
      <c r="Y66" t="s">
        <v>325</v>
      </c>
      <c r="AE66" s="9">
        <v>49000</v>
      </c>
      <c r="AF66" s="10">
        <v>0</v>
      </c>
      <c r="AG66" s="9">
        <f t="shared" si="2"/>
        <v>0</v>
      </c>
      <c r="AH66" s="10">
        <v>0.09</v>
      </c>
      <c r="AI66" s="9">
        <f t="shared" si="2"/>
        <v>4410</v>
      </c>
      <c r="AJ66" s="10">
        <v>0.09</v>
      </c>
      <c r="AK66" s="9">
        <f t="shared" ref="AK66" si="130">$AE66*AJ66</f>
        <v>4410</v>
      </c>
      <c r="AL66" s="10">
        <v>0</v>
      </c>
      <c r="AM66" s="9">
        <f t="shared" ref="AM66" si="131">$AE66*AL66</f>
        <v>0</v>
      </c>
      <c r="AN66" s="9">
        <v>0</v>
      </c>
      <c r="AO66" s="9">
        <f t="shared" si="66"/>
        <v>57820</v>
      </c>
      <c r="AP66" t="s">
        <v>165</v>
      </c>
      <c r="AQ66" t="s">
        <v>165</v>
      </c>
      <c r="AR66" s="15">
        <v>0.1</v>
      </c>
      <c r="AS66">
        <v>4900</v>
      </c>
      <c r="AT66" t="s">
        <v>170</v>
      </c>
      <c r="BZ66" t="s">
        <v>165</v>
      </c>
      <c r="CO66" s="16" t="s">
        <v>304</v>
      </c>
      <c r="CP66" t="s">
        <v>165</v>
      </c>
      <c r="CQ66">
        <v>120001</v>
      </c>
      <c r="CR66" t="s">
        <v>309</v>
      </c>
      <c r="CS66" t="str">
        <f t="shared" si="5"/>
        <v>N</v>
      </c>
      <c r="DB66" t="s">
        <v>165</v>
      </c>
      <c r="DC66">
        <v>120001</v>
      </c>
      <c r="DD66" t="s">
        <v>309</v>
      </c>
      <c r="DE66" s="13">
        <f t="shared" si="6"/>
        <v>49000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f t="shared" si="73"/>
        <v>49000</v>
      </c>
      <c r="DL66" s="13"/>
      <c r="DM66" s="13" t="str">
        <f t="shared" si="7"/>
        <v>N</v>
      </c>
      <c r="DN66" s="13"/>
      <c r="DO66" s="13">
        <f t="shared" si="8"/>
        <v>0</v>
      </c>
      <c r="DP66" s="13">
        <v>0</v>
      </c>
      <c r="DQ66" s="13">
        <f t="shared" si="9"/>
        <v>0</v>
      </c>
    </row>
    <row r="67" spans="2:121" x14ac:dyDescent="0.35">
      <c r="B67" t="s">
        <v>111</v>
      </c>
      <c r="C67">
        <v>2024</v>
      </c>
      <c r="D67">
        <v>7</v>
      </c>
      <c r="E67" t="s">
        <v>172</v>
      </c>
      <c r="F67" t="s">
        <v>227</v>
      </c>
      <c r="G67" t="s">
        <v>209</v>
      </c>
      <c r="H67" t="s">
        <v>210</v>
      </c>
      <c r="I67" t="s">
        <v>211</v>
      </c>
      <c r="K67" t="s">
        <v>228</v>
      </c>
      <c r="L67" t="s">
        <v>107</v>
      </c>
      <c r="M67" t="s">
        <v>228</v>
      </c>
      <c r="N67" t="s">
        <v>107</v>
      </c>
      <c r="P67" s="8">
        <v>45503</v>
      </c>
      <c r="Q67" t="s">
        <v>398</v>
      </c>
      <c r="R67">
        <v>1</v>
      </c>
      <c r="S67" s="8">
        <v>45503</v>
      </c>
      <c r="U67" t="s">
        <v>253</v>
      </c>
      <c r="X67" t="s">
        <v>266</v>
      </c>
      <c r="Y67" t="s">
        <v>325</v>
      </c>
      <c r="AE67" s="9">
        <v>87000</v>
      </c>
      <c r="AF67" s="10">
        <v>0</v>
      </c>
      <c r="AG67" s="9">
        <f t="shared" si="2"/>
        <v>0</v>
      </c>
      <c r="AH67" s="10">
        <v>0.09</v>
      </c>
      <c r="AI67" s="9">
        <f t="shared" si="2"/>
        <v>7830</v>
      </c>
      <c r="AJ67" s="10">
        <v>0.09</v>
      </c>
      <c r="AK67" s="9">
        <f t="shared" ref="AK67" si="132">$AE67*AJ67</f>
        <v>7830</v>
      </c>
      <c r="AL67" s="10">
        <v>0</v>
      </c>
      <c r="AM67" s="9">
        <f t="shared" ref="AM67" si="133">$AE67*AL67</f>
        <v>0</v>
      </c>
      <c r="AN67" s="9">
        <v>0</v>
      </c>
      <c r="AO67" s="9">
        <f t="shared" si="66"/>
        <v>102660</v>
      </c>
      <c r="AP67" t="s">
        <v>165</v>
      </c>
      <c r="AQ67" t="s">
        <v>165</v>
      </c>
      <c r="AR67" s="15">
        <v>0.1</v>
      </c>
      <c r="AS67">
        <v>8700</v>
      </c>
      <c r="AT67" t="s">
        <v>170</v>
      </c>
      <c r="BZ67" t="s">
        <v>165</v>
      </c>
      <c r="CO67" s="16" t="s">
        <v>304</v>
      </c>
      <c r="CP67" t="s">
        <v>165</v>
      </c>
      <c r="CQ67">
        <v>120001</v>
      </c>
      <c r="CR67" t="s">
        <v>309</v>
      </c>
      <c r="CS67" t="str">
        <f t="shared" si="5"/>
        <v>N</v>
      </c>
      <c r="DB67" t="s">
        <v>165</v>
      </c>
      <c r="DC67">
        <v>120001</v>
      </c>
      <c r="DD67" t="s">
        <v>309</v>
      </c>
      <c r="DE67" s="13">
        <f t="shared" si="6"/>
        <v>87000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f t="shared" si="73"/>
        <v>87000</v>
      </c>
      <c r="DL67" s="13"/>
      <c r="DM67" s="13" t="str">
        <f t="shared" si="7"/>
        <v>N</v>
      </c>
      <c r="DN67" s="13"/>
      <c r="DO67" s="13">
        <f t="shared" si="8"/>
        <v>0</v>
      </c>
      <c r="DP67" s="13">
        <v>0</v>
      </c>
      <c r="DQ67" s="13">
        <f t="shared" si="9"/>
        <v>0</v>
      </c>
    </row>
    <row r="68" spans="2:121" x14ac:dyDescent="0.35">
      <c r="B68" t="s">
        <v>111</v>
      </c>
      <c r="C68">
        <v>2024</v>
      </c>
      <c r="D68">
        <v>7</v>
      </c>
      <c r="E68" t="s">
        <v>172</v>
      </c>
      <c r="F68" t="s">
        <v>227</v>
      </c>
      <c r="G68" t="s">
        <v>212</v>
      </c>
      <c r="H68" t="s">
        <v>213</v>
      </c>
      <c r="I68" t="s">
        <v>214</v>
      </c>
      <c r="K68" t="s">
        <v>228</v>
      </c>
      <c r="L68" t="s">
        <v>107</v>
      </c>
      <c r="M68" t="s">
        <v>228</v>
      </c>
      <c r="N68" t="s">
        <v>107</v>
      </c>
      <c r="P68" s="8">
        <v>45503</v>
      </c>
      <c r="Q68" t="s">
        <v>399</v>
      </c>
      <c r="R68">
        <v>1</v>
      </c>
      <c r="S68" s="8">
        <v>45503</v>
      </c>
      <c r="U68" t="s">
        <v>253</v>
      </c>
      <c r="X68" t="s">
        <v>266</v>
      </c>
      <c r="Y68" t="s">
        <v>325</v>
      </c>
      <c r="AE68" s="9">
        <v>40000</v>
      </c>
      <c r="AF68" s="10">
        <v>0</v>
      </c>
      <c r="AG68" s="9">
        <f t="shared" si="2"/>
        <v>0</v>
      </c>
      <c r="AH68" s="10">
        <v>0.09</v>
      </c>
      <c r="AI68" s="9">
        <f t="shared" si="2"/>
        <v>3600</v>
      </c>
      <c r="AJ68" s="10">
        <v>0.09</v>
      </c>
      <c r="AK68" s="9">
        <f t="shared" ref="AK68" si="134">$AE68*AJ68</f>
        <v>3600</v>
      </c>
      <c r="AL68" s="10">
        <v>0</v>
      </c>
      <c r="AM68" s="9">
        <f t="shared" ref="AM68" si="135">$AE68*AL68</f>
        <v>0</v>
      </c>
      <c r="AN68" s="9">
        <v>0</v>
      </c>
      <c r="AO68" s="9">
        <f t="shared" si="66"/>
        <v>47200</v>
      </c>
      <c r="AP68" t="s">
        <v>165</v>
      </c>
      <c r="AQ68" t="s">
        <v>165</v>
      </c>
      <c r="AR68" s="15">
        <v>0.1</v>
      </c>
      <c r="AS68">
        <v>4000</v>
      </c>
      <c r="AT68" t="s">
        <v>170</v>
      </c>
      <c r="BZ68" t="s">
        <v>165</v>
      </c>
      <c r="CO68" s="16" t="s">
        <v>304</v>
      </c>
      <c r="CP68" t="s">
        <v>165</v>
      </c>
      <c r="CQ68">
        <v>120001</v>
      </c>
      <c r="CR68" t="s">
        <v>309</v>
      </c>
      <c r="CS68" t="str">
        <f t="shared" si="5"/>
        <v>N</v>
      </c>
      <c r="DB68" t="s">
        <v>165</v>
      </c>
      <c r="DC68">
        <v>120001</v>
      </c>
      <c r="DD68" t="s">
        <v>309</v>
      </c>
      <c r="DE68" s="13">
        <f t="shared" si="6"/>
        <v>40000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f t="shared" si="73"/>
        <v>40000</v>
      </c>
      <c r="DL68" s="13"/>
      <c r="DM68" s="13" t="str">
        <f t="shared" si="7"/>
        <v>N</v>
      </c>
      <c r="DN68" s="13"/>
      <c r="DO68" s="13">
        <f t="shared" si="8"/>
        <v>0</v>
      </c>
      <c r="DP68" s="13">
        <v>0</v>
      </c>
      <c r="DQ68" s="13">
        <f t="shared" si="9"/>
        <v>0</v>
      </c>
    </row>
    <row r="69" spans="2:121" x14ac:dyDescent="0.35">
      <c r="B69" t="s">
        <v>111</v>
      </c>
      <c r="C69">
        <v>2024</v>
      </c>
      <c r="D69">
        <v>7</v>
      </c>
      <c r="E69" t="s">
        <v>172</v>
      </c>
      <c r="F69" t="s">
        <v>227</v>
      </c>
      <c r="G69" t="s">
        <v>215</v>
      </c>
      <c r="H69" t="s">
        <v>216</v>
      </c>
      <c r="I69" t="s">
        <v>217</v>
      </c>
      <c r="K69" t="s">
        <v>228</v>
      </c>
      <c r="L69" t="s">
        <v>107</v>
      </c>
      <c r="M69" t="s">
        <v>228</v>
      </c>
      <c r="N69" t="s">
        <v>107</v>
      </c>
      <c r="P69" s="8">
        <v>45503</v>
      </c>
      <c r="Q69" t="s">
        <v>400</v>
      </c>
      <c r="R69">
        <v>1</v>
      </c>
      <c r="S69" s="8">
        <v>45503</v>
      </c>
      <c r="U69" t="s">
        <v>253</v>
      </c>
      <c r="X69" t="s">
        <v>266</v>
      </c>
      <c r="Y69" t="s">
        <v>325</v>
      </c>
      <c r="AE69" s="9">
        <v>48000</v>
      </c>
      <c r="AF69" s="10">
        <v>0</v>
      </c>
      <c r="AG69" s="9">
        <f t="shared" si="2"/>
        <v>0</v>
      </c>
      <c r="AH69" s="10">
        <v>0.09</v>
      </c>
      <c r="AI69" s="9">
        <f t="shared" si="2"/>
        <v>4320</v>
      </c>
      <c r="AJ69" s="10">
        <v>0.09</v>
      </c>
      <c r="AK69" s="9">
        <f t="shared" ref="AK69" si="136">$AE69*AJ69</f>
        <v>4320</v>
      </c>
      <c r="AL69" s="10">
        <v>0</v>
      </c>
      <c r="AM69" s="9">
        <f t="shared" ref="AM69" si="137">$AE69*AL69</f>
        <v>0</v>
      </c>
      <c r="AN69" s="9">
        <v>0</v>
      </c>
      <c r="AO69" s="9">
        <f t="shared" si="66"/>
        <v>56640</v>
      </c>
      <c r="AP69" t="s">
        <v>165</v>
      </c>
      <c r="AQ69" t="s">
        <v>165</v>
      </c>
      <c r="AR69" s="15">
        <v>0.1</v>
      </c>
      <c r="AS69">
        <v>4800</v>
      </c>
      <c r="AT69" t="s">
        <v>170</v>
      </c>
      <c r="BZ69" t="s">
        <v>165</v>
      </c>
      <c r="CO69" s="16" t="s">
        <v>304</v>
      </c>
      <c r="CP69" t="s">
        <v>165</v>
      </c>
      <c r="CQ69">
        <v>120001</v>
      </c>
      <c r="CR69" t="s">
        <v>309</v>
      </c>
      <c r="CS69" t="str">
        <f t="shared" si="5"/>
        <v>N</v>
      </c>
      <c r="DB69" t="s">
        <v>165</v>
      </c>
      <c r="DC69">
        <v>120001</v>
      </c>
      <c r="DD69" t="s">
        <v>309</v>
      </c>
      <c r="DE69" s="13">
        <f t="shared" si="6"/>
        <v>48000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f t="shared" ref="DK69:DK89" si="138">DE69-SUM(DF69:DJ69)</f>
        <v>48000</v>
      </c>
      <c r="DL69" s="13"/>
      <c r="DM69" s="13" t="str">
        <f t="shared" si="7"/>
        <v>N</v>
      </c>
      <c r="DN69" s="13"/>
      <c r="DO69" s="13">
        <f t="shared" si="8"/>
        <v>0</v>
      </c>
      <c r="DP69" s="13">
        <v>0</v>
      </c>
      <c r="DQ69" s="13">
        <f t="shared" si="9"/>
        <v>0</v>
      </c>
    </row>
    <row r="70" spans="2:121" x14ac:dyDescent="0.35">
      <c r="B70" t="s">
        <v>111</v>
      </c>
      <c r="C70">
        <v>2024</v>
      </c>
      <c r="D70">
        <v>7</v>
      </c>
      <c r="E70" t="s">
        <v>172</v>
      </c>
      <c r="F70" t="s">
        <v>227</v>
      </c>
      <c r="G70" t="s">
        <v>218</v>
      </c>
      <c r="H70" t="s">
        <v>219</v>
      </c>
      <c r="I70" t="s">
        <v>220</v>
      </c>
      <c r="K70" t="s">
        <v>228</v>
      </c>
      <c r="L70" t="s">
        <v>107</v>
      </c>
      <c r="M70" t="s">
        <v>228</v>
      </c>
      <c r="N70" t="s">
        <v>107</v>
      </c>
      <c r="P70" s="8">
        <v>45503</v>
      </c>
      <c r="Q70" t="s">
        <v>401</v>
      </c>
      <c r="R70">
        <v>1</v>
      </c>
      <c r="S70" s="8">
        <v>45503</v>
      </c>
      <c r="U70" t="s">
        <v>253</v>
      </c>
      <c r="X70" t="s">
        <v>266</v>
      </c>
      <c r="Y70" t="s">
        <v>325</v>
      </c>
      <c r="AE70" s="9">
        <v>89000</v>
      </c>
      <c r="AF70" s="10">
        <v>0</v>
      </c>
      <c r="AG70" s="9">
        <f t="shared" ref="AG70:AI72" si="139">$AE70*AF70</f>
        <v>0</v>
      </c>
      <c r="AH70" s="10">
        <v>0.09</v>
      </c>
      <c r="AI70" s="9">
        <f t="shared" si="139"/>
        <v>8010</v>
      </c>
      <c r="AJ70" s="10">
        <v>0.09</v>
      </c>
      <c r="AK70" s="9">
        <f t="shared" ref="AK70" si="140">$AE70*AJ70</f>
        <v>8010</v>
      </c>
      <c r="AL70" s="10">
        <v>0</v>
      </c>
      <c r="AM70" s="9">
        <f t="shared" ref="AM70" si="141">$AE70*AL70</f>
        <v>0</v>
      </c>
      <c r="AN70" s="9">
        <v>0</v>
      </c>
      <c r="AO70" s="9">
        <f t="shared" si="66"/>
        <v>105020</v>
      </c>
      <c r="AP70" t="s">
        <v>165</v>
      </c>
      <c r="AQ70" t="s">
        <v>165</v>
      </c>
      <c r="AR70" s="15">
        <v>0.1</v>
      </c>
      <c r="AS70">
        <v>8900</v>
      </c>
      <c r="AT70" t="s">
        <v>170</v>
      </c>
      <c r="BZ70" t="s">
        <v>165</v>
      </c>
      <c r="CO70" s="16" t="s">
        <v>304</v>
      </c>
      <c r="CP70" t="s">
        <v>165</v>
      </c>
      <c r="CQ70">
        <v>120001</v>
      </c>
      <c r="CR70" t="s">
        <v>309</v>
      </c>
      <c r="CS70" t="str">
        <f t="shared" ref="CS70:CS89" si="142">IF(CP70=AQ70,"N","Y")</f>
        <v>N</v>
      </c>
      <c r="DB70" t="s">
        <v>165</v>
      </c>
      <c r="DC70">
        <v>120001</v>
      </c>
      <c r="DD70" t="s">
        <v>309</v>
      </c>
      <c r="DE70" s="13">
        <f t="shared" ref="DE70:DE89" si="143">AE70</f>
        <v>89000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f t="shared" si="138"/>
        <v>89000</v>
      </c>
      <c r="DL70" s="13"/>
      <c r="DM70" s="13" t="str">
        <f t="shared" ref="DM70:DM89" si="144">IF(OR(N70="REV",N70="CAN",M70="CR",M70="PRV",M70="ADV"),"Y","N")</f>
        <v>N</v>
      </c>
      <c r="DN70" s="13"/>
      <c r="DO70" s="13">
        <f t="shared" ref="DO70:DO89" si="145">IF(AND(DM70&lt;&gt;"N",DN70&lt;&gt;"N"),DK70,0)</f>
        <v>0</v>
      </c>
      <c r="DP70" s="13">
        <v>0</v>
      </c>
      <c r="DQ70" s="13">
        <f t="shared" ref="DQ70:DQ89" si="146">DO70-DP70</f>
        <v>0</v>
      </c>
    </row>
    <row r="71" spans="2:121" x14ac:dyDescent="0.35">
      <c r="B71" t="s">
        <v>111</v>
      </c>
      <c r="C71">
        <v>2024</v>
      </c>
      <c r="D71">
        <v>7</v>
      </c>
      <c r="E71" t="s">
        <v>172</v>
      </c>
      <c r="F71" t="s">
        <v>227</v>
      </c>
      <c r="G71" t="s">
        <v>221</v>
      </c>
      <c r="H71" t="s">
        <v>222</v>
      </c>
      <c r="I71" t="s">
        <v>223</v>
      </c>
      <c r="K71" t="s">
        <v>228</v>
      </c>
      <c r="L71" t="s">
        <v>107</v>
      </c>
      <c r="M71" t="s">
        <v>228</v>
      </c>
      <c r="N71" t="s">
        <v>107</v>
      </c>
      <c r="P71" s="8">
        <v>45503</v>
      </c>
      <c r="Q71" t="s">
        <v>402</v>
      </c>
      <c r="R71">
        <v>1</v>
      </c>
      <c r="S71" s="8">
        <v>45503</v>
      </c>
      <c r="U71" t="s">
        <v>253</v>
      </c>
      <c r="X71" t="s">
        <v>266</v>
      </c>
      <c r="Y71" t="s">
        <v>325</v>
      </c>
      <c r="AE71" s="9">
        <v>49000</v>
      </c>
      <c r="AF71" s="10">
        <v>0</v>
      </c>
      <c r="AG71" s="9">
        <f t="shared" si="139"/>
        <v>0</v>
      </c>
      <c r="AH71" s="10">
        <v>0.09</v>
      </c>
      <c r="AI71" s="9">
        <f t="shared" si="139"/>
        <v>4410</v>
      </c>
      <c r="AJ71" s="10">
        <v>0.09</v>
      </c>
      <c r="AK71" s="9">
        <f t="shared" ref="AK71" si="147">$AE71*AJ71</f>
        <v>4410</v>
      </c>
      <c r="AL71" s="10">
        <v>0</v>
      </c>
      <c r="AM71" s="9">
        <f t="shared" ref="AM71" si="148">$AE71*AL71</f>
        <v>0</v>
      </c>
      <c r="AN71" s="9">
        <v>0</v>
      </c>
      <c r="AO71" s="9">
        <f t="shared" si="66"/>
        <v>57820</v>
      </c>
      <c r="AP71" t="s">
        <v>165</v>
      </c>
      <c r="AQ71" t="s">
        <v>165</v>
      </c>
      <c r="AR71" s="15">
        <v>0.1</v>
      </c>
      <c r="AS71">
        <v>4900</v>
      </c>
      <c r="AT71" t="s">
        <v>170</v>
      </c>
      <c r="BZ71" t="s">
        <v>165</v>
      </c>
      <c r="CO71" s="16" t="s">
        <v>304</v>
      </c>
      <c r="CP71" t="s">
        <v>165</v>
      </c>
      <c r="CQ71">
        <v>120001</v>
      </c>
      <c r="CR71" t="s">
        <v>309</v>
      </c>
      <c r="CS71" t="str">
        <f t="shared" si="142"/>
        <v>N</v>
      </c>
      <c r="DB71" t="s">
        <v>165</v>
      </c>
      <c r="DC71">
        <v>120001</v>
      </c>
      <c r="DD71" t="s">
        <v>309</v>
      </c>
      <c r="DE71" s="13">
        <f t="shared" si="143"/>
        <v>49000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f t="shared" si="138"/>
        <v>49000</v>
      </c>
      <c r="DL71" s="13"/>
      <c r="DM71" s="13" t="str">
        <f t="shared" si="144"/>
        <v>N</v>
      </c>
      <c r="DN71" s="13"/>
      <c r="DO71" s="13">
        <f t="shared" si="145"/>
        <v>0</v>
      </c>
      <c r="DP71" s="13">
        <v>0</v>
      </c>
      <c r="DQ71" s="13">
        <f t="shared" si="146"/>
        <v>0</v>
      </c>
    </row>
    <row r="72" spans="2:121" x14ac:dyDescent="0.35">
      <c r="B72" t="s">
        <v>111</v>
      </c>
      <c r="C72">
        <v>2024</v>
      </c>
      <c r="D72">
        <v>7</v>
      </c>
      <c r="E72" t="s">
        <v>172</v>
      </c>
      <c r="F72" t="s">
        <v>227</v>
      </c>
      <c r="G72" t="s">
        <v>224</v>
      </c>
      <c r="H72" t="s">
        <v>225</v>
      </c>
      <c r="I72" t="s">
        <v>226</v>
      </c>
      <c r="K72" t="s">
        <v>228</v>
      </c>
      <c r="L72" t="s">
        <v>107</v>
      </c>
      <c r="M72" t="s">
        <v>228</v>
      </c>
      <c r="N72" t="s">
        <v>107</v>
      </c>
      <c r="P72" s="8">
        <v>45503</v>
      </c>
      <c r="Q72" t="s">
        <v>403</v>
      </c>
      <c r="R72">
        <v>1</v>
      </c>
      <c r="S72" s="8">
        <v>45503</v>
      </c>
      <c r="U72" t="s">
        <v>253</v>
      </c>
      <c r="X72" t="s">
        <v>266</v>
      </c>
      <c r="Y72" t="s">
        <v>325</v>
      </c>
      <c r="AE72" s="9">
        <v>86000</v>
      </c>
      <c r="AF72" s="10">
        <v>0</v>
      </c>
      <c r="AG72" s="9">
        <f t="shared" si="139"/>
        <v>0</v>
      </c>
      <c r="AH72" s="10">
        <v>0.09</v>
      </c>
      <c r="AI72" s="9">
        <f t="shared" si="139"/>
        <v>7740</v>
      </c>
      <c r="AJ72" s="10">
        <v>0.09</v>
      </c>
      <c r="AK72" s="9">
        <f t="shared" ref="AK72" si="149">$AE72*AJ72</f>
        <v>7740</v>
      </c>
      <c r="AL72" s="10">
        <v>0</v>
      </c>
      <c r="AM72" s="9">
        <f t="shared" ref="AM72" si="150">$AE72*AL72</f>
        <v>0</v>
      </c>
      <c r="AN72" s="9">
        <v>0</v>
      </c>
      <c r="AO72" s="9">
        <f t="shared" si="66"/>
        <v>101480</v>
      </c>
      <c r="AP72" t="s">
        <v>165</v>
      </c>
      <c r="AQ72" t="s">
        <v>165</v>
      </c>
      <c r="AR72" s="15">
        <v>0.1</v>
      </c>
      <c r="AS72">
        <v>8600</v>
      </c>
      <c r="AT72" t="s">
        <v>170</v>
      </c>
      <c r="BZ72" t="s">
        <v>165</v>
      </c>
      <c r="CO72" s="16" t="s">
        <v>304</v>
      </c>
      <c r="CP72" t="s">
        <v>165</v>
      </c>
      <c r="CQ72">
        <v>120001</v>
      </c>
      <c r="CR72" t="s">
        <v>309</v>
      </c>
      <c r="CS72" t="str">
        <f t="shared" si="142"/>
        <v>N</v>
      </c>
      <c r="DB72" t="s">
        <v>165</v>
      </c>
      <c r="DC72">
        <v>120001</v>
      </c>
      <c r="DD72" t="s">
        <v>309</v>
      </c>
      <c r="DE72" s="13">
        <f t="shared" si="143"/>
        <v>86000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f t="shared" si="138"/>
        <v>86000</v>
      </c>
      <c r="DL72" s="13"/>
      <c r="DM72" s="13" t="str">
        <f t="shared" si="144"/>
        <v>N</v>
      </c>
      <c r="DN72" s="13"/>
      <c r="DO72" s="13">
        <f t="shared" si="145"/>
        <v>0</v>
      </c>
      <c r="DP72" s="13">
        <v>0</v>
      </c>
      <c r="DQ72" s="13">
        <f t="shared" si="146"/>
        <v>0</v>
      </c>
    </row>
    <row r="73" spans="2:121" x14ac:dyDescent="0.35">
      <c r="B73" t="s">
        <v>111</v>
      </c>
      <c r="C73">
        <v>2024</v>
      </c>
      <c r="D73">
        <v>7</v>
      </c>
      <c r="E73" t="s">
        <v>267</v>
      </c>
      <c r="F73" t="s">
        <v>268</v>
      </c>
      <c r="G73" t="s">
        <v>269</v>
      </c>
      <c r="H73" t="s">
        <v>270</v>
      </c>
      <c r="I73" t="s">
        <v>271</v>
      </c>
      <c r="K73" t="s">
        <v>290</v>
      </c>
      <c r="L73" t="s">
        <v>107</v>
      </c>
      <c r="M73" t="s">
        <v>290</v>
      </c>
      <c r="N73" t="s">
        <v>107</v>
      </c>
      <c r="P73" s="8">
        <v>45503</v>
      </c>
      <c r="Q73" t="s">
        <v>404</v>
      </c>
      <c r="R73">
        <v>1</v>
      </c>
      <c r="S73" s="8">
        <v>45503</v>
      </c>
      <c r="U73" t="s">
        <v>297</v>
      </c>
      <c r="AE73" s="13">
        <v>100000</v>
      </c>
      <c r="AP73" t="s">
        <v>162</v>
      </c>
      <c r="AQ73" t="s">
        <v>162</v>
      </c>
      <c r="AR73" s="15">
        <v>0.1</v>
      </c>
      <c r="AS73">
        <v>10000</v>
      </c>
      <c r="AT73" t="s">
        <v>167</v>
      </c>
      <c r="BZ73" t="s">
        <v>162</v>
      </c>
      <c r="CO73" s="16" t="s">
        <v>304</v>
      </c>
      <c r="CP73" t="s">
        <v>162</v>
      </c>
      <c r="CQ73">
        <v>118001</v>
      </c>
      <c r="CR73" t="s">
        <v>306</v>
      </c>
      <c r="CS73" t="str">
        <f t="shared" si="142"/>
        <v>N</v>
      </c>
      <c r="DB73" t="s">
        <v>162</v>
      </c>
      <c r="DC73">
        <v>118001</v>
      </c>
      <c r="DD73" t="s">
        <v>306</v>
      </c>
      <c r="DE73" s="13">
        <f t="shared" si="143"/>
        <v>100000</v>
      </c>
      <c r="DF73" s="13">
        <v>100000</v>
      </c>
      <c r="DG73" s="13">
        <v>0</v>
      </c>
      <c r="DH73" s="13">
        <v>0</v>
      </c>
      <c r="DI73" s="13">
        <v>0</v>
      </c>
      <c r="DJ73" s="13">
        <v>0</v>
      </c>
      <c r="DK73" s="13">
        <f t="shared" si="138"/>
        <v>0</v>
      </c>
      <c r="DL73" s="13" t="s">
        <v>292</v>
      </c>
      <c r="DM73" s="13" t="str">
        <f t="shared" si="144"/>
        <v>Y</v>
      </c>
      <c r="DN73" s="13" t="s">
        <v>336</v>
      </c>
      <c r="DO73" s="13">
        <f t="shared" si="145"/>
        <v>0</v>
      </c>
      <c r="DP73" s="13">
        <v>0</v>
      </c>
      <c r="DQ73" s="13">
        <f t="shared" si="146"/>
        <v>0</v>
      </c>
    </row>
    <row r="74" spans="2:121" x14ac:dyDescent="0.35">
      <c r="B74" t="s">
        <v>111</v>
      </c>
      <c r="C74">
        <v>2024</v>
      </c>
      <c r="D74">
        <v>7</v>
      </c>
      <c r="E74" t="s">
        <v>267</v>
      </c>
      <c r="F74" t="s">
        <v>268</v>
      </c>
      <c r="G74" t="s">
        <v>269</v>
      </c>
      <c r="H74" t="s">
        <v>270</v>
      </c>
      <c r="I74" t="s">
        <v>271</v>
      </c>
      <c r="K74" t="s">
        <v>290</v>
      </c>
      <c r="L74" t="s">
        <v>106</v>
      </c>
      <c r="M74" t="s">
        <v>290</v>
      </c>
      <c r="N74" t="s">
        <v>106</v>
      </c>
      <c r="P74" s="8">
        <v>45503</v>
      </c>
      <c r="Q74" t="s">
        <v>405</v>
      </c>
      <c r="R74">
        <v>1</v>
      </c>
      <c r="S74" s="8">
        <v>45503</v>
      </c>
      <c r="U74" t="s">
        <v>298</v>
      </c>
      <c r="AE74" s="13">
        <v>100000</v>
      </c>
      <c r="AP74" t="s">
        <v>162</v>
      </c>
      <c r="AQ74" t="s">
        <v>162</v>
      </c>
      <c r="AR74" s="15">
        <v>0.1</v>
      </c>
      <c r="AS74">
        <v>10000</v>
      </c>
      <c r="AT74" t="s">
        <v>167</v>
      </c>
      <c r="AZ74" t="s">
        <v>291</v>
      </c>
      <c r="BA74" s="8">
        <v>45412</v>
      </c>
      <c r="BZ74" t="s">
        <v>162</v>
      </c>
      <c r="CO74" s="16" t="s">
        <v>304</v>
      </c>
      <c r="CP74" t="s">
        <v>162</v>
      </c>
      <c r="CQ74">
        <v>118001</v>
      </c>
      <c r="CR74" t="s">
        <v>306</v>
      </c>
      <c r="CS74" t="str">
        <f t="shared" si="142"/>
        <v>N</v>
      </c>
      <c r="DB74" t="s">
        <v>162</v>
      </c>
      <c r="DC74">
        <v>118001</v>
      </c>
      <c r="DD74" t="s">
        <v>306</v>
      </c>
      <c r="DE74" s="13">
        <f t="shared" si="143"/>
        <v>100000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f t="shared" si="138"/>
        <v>100000</v>
      </c>
      <c r="DL74" t="s">
        <v>291</v>
      </c>
      <c r="DM74" s="13" t="str">
        <f t="shared" si="144"/>
        <v>Y</v>
      </c>
      <c r="DN74" s="13" t="s">
        <v>336</v>
      </c>
      <c r="DO74" s="13">
        <f t="shared" si="145"/>
        <v>100000</v>
      </c>
      <c r="DP74" s="13">
        <v>100000</v>
      </c>
      <c r="DQ74" s="13">
        <f t="shared" si="146"/>
        <v>0</v>
      </c>
    </row>
    <row r="75" spans="2:121" x14ac:dyDescent="0.35">
      <c r="B75" t="s">
        <v>111</v>
      </c>
      <c r="C75">
        <v>2024</v>
      </c>
      <c r="D75">
        <v>7</v>
      </c>
      <c r="E75" t="s">
        <v>267</v>
      </c>
      <c r="F75" t="s">
        <v>268</v>
      </c>
      <c r="G75" t="s">
        <v>269</v>
      </c>
      <c r="H75" t="s">
        <v>270</v>
      </c>
      <c r="I75" t="s">
        <v>271</v>
      </c>
      <c r="K75" t="s">
        <v>290</v>
      </c>
      <c r="L75" t="s">
        <v>107</v>
      </c>
      <c r="M75" t="s">
        <v>290</v>
      </c>
      <c r="N75" t="s">
        <v>107</v>
      </c>
      <c r="P75" s="8">
        <v>45503</v>
      </c>
      <c r="Q75" t="s">
        <v>406</v>
      </c>
      <c r="R75">
        <v>1</v>
      </c>
      <c r="S75" s="8">
        <v>45503</v>
      </c>
      <c r="U75" t="s">
        <v>299</v>
      </c>
      <c r="AA75" t="s">
        <v>302</v>
      </c>
      <c r="AB75">
        <v>1</v>
      </c>
      <c r="AC75" s="8">
        <v>45383</v>
      </c>
      <c r="AD75" t="s">
        <v>315</v>
      </c>
      <c r="AE75" s="13">
        <v>250000</v>
      </c>
      <c r="AP75" t="s">
        <v>162</v>
      </c>
      <c r="AQ75" t="s">
        <v>162</v>
      </c>
      <c r="AR75" s="15">
        <v>0.1</v>
      </c>
      <c r="AS75">
        <v>25000</v>
      </c>
      <c r="AT75" t="s">
        <v>167</v>
      </c>
      <c r="BZ75" t="s">
        <v>162</v>
      </c>
      <c r="CO75" s="16" t="s">
        <v>304</v>
      </c>
      <c r="CP75" t="s">
        <v>162</v>
      </c>
      <c r="CQ75">
        <v>118001</v>
      </c>
      <c r="CR75" t="s">
        <v>306</v>
      </c>
      <c r="CS75" t="str">
        <f t="shared" si="142"/>
        <v>N</v>
      </c>
      <c r="DB75" t="s">
        <v>162</v>
      </c>
      <c r="DC75">
        <v>118001</v>
      </c>
      <c r="DD75" t="s">
        <v>306</v>
      </c>
      <c r="DE75" s="13">
        <f t="shared" si="143"/>
        <v>250000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f t="shared" si="138"/>
        <v>250000</v>
      </c>
      <c r="DL75" s="13"/>
      <c r="DM75" s="13" t="str">
        <f t="shared" si="144"/>
        <v>Y</v>
      </c>
      <c r="DN75" s="13" t="s">
        <v>336</v>
      </c>
      <c r="DO75" s="13">
        <f t="shared" si="145"/>
        <v>250000</v>
      </c>
      <c r="DP75" s="13">
        <v>0</v>
      </c>
      <c r="DQ75" s="13">
        <f t="shared" si="146"/>
        <v>250000</v>
      </c>
    </row>
    <row r="76" spans="2:121" x14ac:dyDescent="0.35">
      <c r="B76" t="s">
        <v>111</v>
      </c>
      <c r="C76">
        <v>2024</v>
      </c>
      <c r="D76">
        <v>7</v>
      </c>
      <c r="E76" t="s">
        <v>267</v>
      </c>
      <c r="F76" t="s">
        <v>268</v>
      </c>
      <c r="G76" t="s">
        <v>272</v>
      </c>
      <c r="H76" t="s">
        <v>273</v>
      </c>
      <c r="I76" t="s">
        <v>274</v>
      </c>
      <c r="K76" t="s">
        <v>290</v>
      </c>
      <c r="L76" t="s">
        <v>107</v>
      </c>
      <c r="M76" t="s">
        <v>290</v>
      </c>
      <c r="N76" t="s">
        <v>107</v>
      </c>
      <c r="P76" s="8">
        <v>45503</v>
      </c>
      <c r="Q76" t="s">
        <v>407</v>
      </c>
      <c r="R76">
        <v>1</v>
      </c>
      <c r="S76" s="8">
        <v>45503</v>
      </c>
      <c r="U76" t="s">
        <v>300</v>
      </c>
      <c r="AA76" t="s">
        <v>303</v>
      </c>
      <c r="AB76">
        <v>1</v>
      </c>
      <c r="AC76" s="8">
        <v>45383</v>
      </c>
      <c r="AD76" t="s">
        <v>316</v>
      </c>
      <c r="AE76" s="13">
        <v>45000</v>
      </c>
      <c r="AP76" t="s">
        <v>163</v>
      </c>
      <c r="AQ76" t="s">
        <v>163</v>
      </c>
      <c r="AR76" s="15">
        <v>0.02</v>
      </c>
      <c r="AS76">
        <v>900</v>
      </c>
      <c r="AT76" t="s">
        <v>168</v>
      </c>
      <c r="BZ76" t="s">
        <v>163</v>
      </c>
      <c r="CO76" s="16" t="s">
        <v>304</v>
      </c>
      <c r="CP76" t="s">
        <v>163</v>
      </c>
      <c r="CQ76">
        <v>109001</v>
      </c>
      <c r="CR76" t="s">
        <v>307</v>
      </c>
      <c r="CS76" t="str">
        <f t="shared" si="142"/>
        <v>N</v>
      </c>
      <c r="DB76" t="s">
        <v>163</v>
      </c>
      <c r="DC76">
        <v>109001</v>
      </c>
      <c r="DD76" t="s">
        <v>307</v>
      </c>
      <c r="DE76" s="13">
        <f t="shared" si="143"/>
        <v>45000</v>
      </c>
      <c r="DF76" s="13">
        <v>0</v>
      </c>
      <c r="DG76" s="13">
        <v>20000</v>
      </c>
      <c r="DH76" s="13">
        <v>0</v>
      </c>
      <c r="DI76" s="13">
        <v>0</v>
      </c>
      <c r="DJ76" s="13">
        <v>0</v>
      </c>
      <c r="DK76" s="13">
        <f t="shared" si="138"/>
        <v>25000</v>
      </c>
      <c r="DL76" s="13" t="s">
        <v>294</v>
      </c>
      <c r="DM76" s="13" t="str">
        <f t="shared" si="144"/>
        <v>Y</v>
      </c>
      <c r="DN76" s="13" t="s">
        <v>336</v>
      </c>
      <c r="DO76" s="13">
        <f t="shared" si="145"/>
        <v>25000</v>
      </c>
      <c r="DP76" s="13">
        <v>0</v>
      </c>
      <c r="DQ76" s="13">
        <f t="shared" si="146"/>
        <v>25000</v>
      </c>
    </row>
    <row r="77" spans="2:121" x14ac:dyDescent="0.35">
      <c r="B77" t="s">
        <v>111</v>
      </c>
      <c r="C77">
        <v>2024</v>
      </c>
      <c r="D77">
        <v>7</v>
      </c>
      <c r="E77" t="s">
        <v>267</v>
      </c>
      <c r="F77" t="s">
        <v>268</v>
      </c>
      <c r="G77" t="s">
        <v>272</v>
      </c>
      <c r="H77" t="s">
        <v>273</v>
      </c>
      <c r="I77" t="s">
        <v>274</v>
      </c>
      <c r="K77" t="s">
        <v>290</v>
      </c>
      <c r="L77" t="s">
        <v>108</v>
      </c>
      <c r="M77" t="s">
        <v>290</v>
      </c>
      <c r="N77" t="s">
        <v>108</v>
      </c>
      <c r="P77" s="8">
        <v>45503</v>
      </c>
      <c r="Q77" t="s">
        <v>408</v>
      </c>
      <c r="R77">
        <v>1</v>
      </c>
      <c r="S77" s="8">
        <v>45503</v>
      </c>
      <c r="U77" t="s">
        <v>301</v>
      </c>
      <c r="AA77" t="s">
        <v>303</v>
      </c>
      <c r="AB77">
        <v>1</v>
      </c>
      <c r="AC77" s="8">
        <v>45383</v>
      </c>
      <c r="AD77" t="s">
        <v>316</v>
      </c>
      <c r="AE77" s="13">
        <v>20000</v>
      </c>
      <c r="AP77" t="s">
        <v>163</v>
      </c>
      <c r="AQ77" t="s">
        <v>163</v>
      </c>
      <c r="AR77" s="15">
        <v>0.02</v>
      </c>
      <c r="AS77">
        <v>400</v>
      </c>
      <c r="AT77" t="s">
        <v>168</v>
      </c>
      <c r="AZ77" t="s">
        <v>293</v>
      </c>
      <c r="BA77" s="8">
        <v>45412</v>
      </c>
      <c r="BZ77" t="s">
        <v>163</v>
      </c>
      <c r="CO77" s="16" t="s">
        <v>304</v>
      </c>
      <c r="CP77" t="s">
        <v>163</v>
      </c>
      <c r="CQ77">
        <v>109001</v>
      </c>
      <c r="CR77" t="s">
        <v>307</v>
      </c>
      <c r="CS77" t="str">
        <f t="shared" si="142"/>
        <v>N</v>
      </c>
      <c r="DB77" t="s">
        <v>163</v>
      </c>
      <c r="DC77">
        <v>109001</v>
      </c>
      <c r="DD77" t="s">
        <v>307</v>
      </c>
      <c r="DE77" s="13">
        <f t="shared" si="143"/>
        <v>20000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f t="shared" si="138"/>
        <v>20000</v>
      </c>
      <c r="DL77" s="13" t="s">
        <v>293</v>
      </c>
      <c r="DM77" s="13" t="str">
        <f t="shared" si="144"/>
        <v>Y</v>
      </c>
      <c r="DN77" s="13" t="s">
        <v>336</v>
      </c>
      <c r="DO77" s="13">
        <f t="shared" si="145"/>
        <v>20000</v>
      </c>
      <c r="DP77" s="13">
        <v>20000</v>
      </c>
      <c r="DQ77" s="13">
        <f t="shared" si="146"/>
        <v>0</v>
      </c>
    </row>
    <row r="78" spans="2:121" x14ac:dyDescent="0.35">
      <c r="B78" t="s">
        <v>111</v>
      </c>
      <c r="C78">
        <v>2024</v>
      </c>
      <c r="D78">
        <v>7</v>
      </c>
      <c r="E78" t="s">
        <v>267</v>
      </c>
      <c r="F78" t="s">
        <v>268</v>
      </c>
      <c r="G78" t="s">
        <v>275</v>
      </c>
      <c r="H78" t="s">
        <v>276</v>
      </c>
      <c r="I78" t="s">
        <v>277</v>
      </c>
      <c r="K78" t="s">
        <v>290</v>
      </c>
      <c r="L78" t="s">
        <v>107</v>
      </c>
      <c r="M78" t="s">
        <v>290</v>
      </c>
      <c r="N78" t="s">
        <v>107</v>
      </c>
      <c r="P78" s="8">
        <v>45503</v>
      </c>
      <c r="Q78" t="s">
        <v>409</v>
      </c>
      <c r="R78">
        <v>1</v>
      </c>
      <c r="S78" s="8">
        <v>45503</v>
      </c>
      <c r="AE78" s="13">
        <v>25000</v>
      </c>
      <c r="AP78" t="s">
        <v>165</v>
      </c>
      <c r="AQ78" t="s">
        <v>165</v>
      </c>
      <c r="AR78" s="15">
        <v>0.1</v>
      </c>
      <c r="AS78">
        <v>2500</v>
      </c>
      <c r="AT78" t="s">
        <v>170</v>
      </c>
      <c r="BZ78" t="s">
        <v>165</v>
      </c>
      <c r="CO78" s="16" t="s">
        <v>304</v>
      </c>
      <c r="CP78" t="s">
        <v>165</v>
      </c>
      <c r="CQ78">
        <v>120001</v>
      </c>
      <c r="CR78" t="s">
        <v>309</v>
      </c>
      <c r="CS78" t="str">
        <f t="shared" si="142"/>
        <v>N</v>
      </c>
      <c r="DB78" t="s">
        <v>165</v>
      </c>
      <c r="DC78">
        <v>120001</v>
      </c>
      <c r="DD78" t="s">
        <v>309</v>
      </c>
      <c r="DE78" s="13">
        <f t="shared" si="143"/>
        <v>25000</v>
      </c>
      <c r="DF78" s="13">
        <v>0</v>
      </c>
      <c r="DG78" s="13">
        <v>25000</v>
      </c>
      <c r="DH78" s="13">
        <v>0</v>
      </c>
      <c r="DI78" s="13">
        <v>0</v>
      </c>
      <c r="DJ78" s="13">
        <v>0</v>
      </c>
      <c r="DK78" s="13">
        <f t="shared" si="138"/>
        <v>0</v>
      </c>
      <c r="DL78" s="13" t="s">
        <v>332</v>
      </c>
      <c r="DM78" s="13" t="str">
        <f t="shared" si="144"/>
        <v>Y</v>
      </c>
      <c r="DN78" s="13" t="s">
        <v>336</v>
      </c>
      <c r="DO78" s="13">
        <f t="shared" si="145"/>
        <v>0</v>
      </c>
      <c r="DP78" s="13">
        <v>0</v>
      </c>
      <c r="DQ78" s="13">
        <f t="shared" si="146"/>
        <v>0</v>
      </c>
    </row>
    <row r="79" spans="2:121" x14ac:dyDescent="0.35">
      <c r="B79" t="s">
        <v>111</v>
      </c>
      <c r="C79">
        <v>2024</v>
      </c>
      <c r="D79">
        <v>7</v>
      </c>
      <c r="E79" t="s">
        <v>267</v>
      </c>
      <c r="F79" t="s">
        <v>268</v>
      </c>
      <c r="G79" t="s">
        <v>275</v>
      </c>
      <c r="H79" t="s">
        <v>276</v>
      </c>
      <c r="I79" t="s">
        <v>277</v>
      </c>
      <c r="K79" t="s">
        <v>290</v>
      </c>
      <c r="L79" t="s">
        <v>108</v>
      </c>
      <c r="M79" t="s">
        <v>290</v>
      </c>
      <c r="N79" t="s">
        <v>108</v>
      </c>
      <c r="P79" s="8">
        <v>45503</v>
      </c>
      <c r="Q79" t="s">
        <v>410</v>
      </c>
      <c r="R79">
        <v>1</v>
      </c>
      <c r="S79" s="8">
        <v>45503</v>
      </c>
      <c r="AE79" s="13">
        <v>5000</v>
      </c>
      <c r="AP79" t="s">
        <v>165</v>
      </c>
      <c r="AQ79" t="s">
        <v>165</v>
      </c>
      <c r="AR79" s="15">
        <v>0.1</v>
      </c>
      <c r="AS79">
        <v>500</v>
      </c>
      <c r="AT79" t="s">
        <v>170</v>
      </c>
      <c r="BZ79" t="s">
        <v>165</v>
      </c>
      <c r="CO79" s="16" t="s">
        <v>304</v>
      </c>
      <c r="CP79" t="s">
        <v>165</v>
      </c>
      <c r="CQ79">
        <v>120001</v>
      </c>
      <c r="CR79" t="s">
        <v>309</v>
      </c>
      <c r="CS79" t="str">
        <f t="shared" si="142"/>
        <v>N</v>
      </c>
      <c r="DB79" t="s">
        <v>165</v>
      </c>
      <c r="DC79">
        <v>120001</v>
      </c>
      <c r="DD79" t="s">
        <v>309</v>
      </c>
      <c r="DE79" s="13">
        <f t="shared" si="143"/>
        <v>5000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f t="shared" si="138"/>
        <v>5000</v>
      </c>
      <c r="DL79" s="13" t="s">
        <v>295</v>
      </c>
      <c r="DM79" s="13" t="str">
        <f t="shared" si="144"/>
        <v>Y</v>
      </c>
      <c r="DN79" s="13" t="s">
        <v>336</v>
      </c>
      <c r="DO79" s="13">
        <f t="shared" si="145"/>
        <v>5000</v>
      </c>
      <c r="DP79" s="13">
        <v>5000</v>
      </c>
      <c r="DQ79" s="13">
        <f t="shared" si="146"/>
        <v>0</v>
      </c>
    </row>
    <row r="80" spans="2:121" x14ac:dyDescent="0.35">
      <c r="B80" t="s">
        <v>111</v>
      </c>
      <c r="C80">
        <v>2024</v>
      </c>
      <c r="D80">
        <v>7</v>
      </c>
      <c r="E80" t="s">
        <v>267</v>
      </c>
      <c r="F80" t="s">
        <v>268</v>
      </c>
      <c r="G80" t="s">
        <v>275</v>
      </c>
      <c r="H80" t="s">
        <v>276</v>
      </c>
      <c r="I80" t="s">
        <v>277</v>
      </c>
      <c r="K80" t="s">
        <v>290</v>
      </c>
      <c r="L80" t="s">
        <v>108</v>
      </c>
      <c r="M80" t="s">
        <v>290</v>
      </c>
      <c r="N80" t="s">
        <v>108</v>
      </c>
      <c r="P80" s="8">
        <v>45503</v>
      </c>
      <c r="Q80" t="s">
        <v>411</v>
      </c>
      <c r="R80">
        <v>1</v>
      </c>
      <c r="S80" s="8">
        <v>45503</v>
      </c>
      <c r="AE80" s="13">
        <v>20000</v>
      </c>
      <c r="AP80" t="s">
        <v>165</v>
      </c>
      <c r="AQ80" t="s">
        <v>165</v>
      </c>
      <c r="AR80" s="15">
        <v>0.1</v>
      </c>
      <c r="AS80">
        <v>2000</v>
      </c>
      <c r="AT80" t="s">
        <v>170</v>
      </c>
      <c r="BZ80" t="s">
        <v>165</v>
      </c>
      <c r="CO80" s="16" t="s">
        <v>304</v>
      </c>
      <c r="CP80" t="s">
        <v>165</v>
      </c>
      <c r="CQ80">
        <v>120001</v>
      </c>
      <c r="CR80" t="s">
        <v>309</v>
      </c>
      <c r="CS80" t="str">
        <f t="shared" si="142"/>
        <v>N</v>
      </c>
      <c r="DB80" t="s">
        <v>165</v>
      </c>
      <c r="DC80">
        <v>120001</v>
      </c>
      <c r="DD80" t="s">
        <v>309</v>
      </c>
      <c r="DE80" s="13">
        <f t="shared" si="143"/>
        <v>20000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f t="shared" si="138"/>
        <v>20000</v>
      </c>
      <c r="DL80" s="13" t="s">
        <v>295</v>
      </c>
      <c r="DM80" s="13" t="str">
        <f t="shared" si="144"/>
        <v>Y</v>
      </c>
      <c r="DN80" s="13" t="s">
        <v>336</v>
      </c>
      <c r="DO80" s="13">
        <f t="shared" si="145"/>
        <v>20000</v>
      </c>
      <c r="DP80" s="13">
        <v>20000</v>
      </c>
      <c r="DQ80" s="13">
        <f t="shared" si="146"/>
        <v>0</v>
      </c>
    </row>
    <row r="81" spans="2:121" x14ac:dyDescent="0.35">
      <c r="B81" t="s">
        <v>111</v>
      </c>
      <c r="C81">
        <v>2024</v>
      </c>
      <c r="D81">
        <v>7</v>
      </c>
      <c r="E81" t="s">
        <v>267</v>
      </c>
      <c r="F81" t="s">
        <v>268</v>
      </c>
      <c r="G81" t="s">
        <v>278</v>
      </c>
      <c r="H81" t="s">
        <v>279</v>
      </c>
      <c r="I81" t="s">
        <v>280</v>
      </c>
      <c r="K81" t="s">
        <v>290</v>
      </c>
      <c r="L81" t="s">
        <v>107</v>
      </c>
      <c r="M81" t="s">
        <v>290</v>
      </c>
      <c r="N81" t="s">
        <v>107</v>
      </c>
      <c r="P81" s="8">
        <v>45503</v>
      </c>
      <c r="Q81" t="s">
        <v>412</v>
      </c>
      <c r="R81">
        <v>1</v>
      </c>
      <c r="S81" s="8">
        <v>45503</v>
      </c>
      <c r="AE81" s="13">
        <v>45000</v>
      </c>
      <c r="AP81" t="s">
        <v>163</v>
      </c>
      <c r="AQ81" t="s">
        <v>163</v>
      </c>
      <c r="AR81" s="15">
        <v>0.02</v>
      </c>
      <c r="AS81">
        <v>900</v>
      </c>
      <c r="AT81" t="s">
        <v>168</v>
      </c>
      <c r="BZ81" t="s">
        <v>163</v>
      </c>
      <c r="CO81" s="16" t="s">
        <v>304</v>
      </c>
      <c r="CP81" t="s">
        <v>163</v>
      </c>
      <c r="CQ81">
        <v>109001</v>
      </c>
      <c r="CR81" t="s">
        <v>307</v>
      </c>
      <c r="CS81" t="str">
        <f t="shared" si="142"/>
        <v>N</v>
      </c>
      <c r="DB81" t="s">
        <v>163</v>
      </c>
      <c r="DC81">
        <v>109001</v>
      </c>
      <c r="DD81" t="s">
        <v>307</v>
      </c>
      <c r="DE81" s="13">
        <f t="shared" si="143"/>
        <v>45000</v>
      </c>
      <c r="DF81" s="13">
        <v>0</v>
      </c>
      <c r="DG81" s="13">
        <v>45000</v>
      </c>
      <c r="DH81" s="13">
        <v>0</v>
      </c>
      <c r="DI81" s="13">
        <v>0</v>
      </c>
      <c r="DJ81" s="13">
        <v>0</v>
      </c>
      <c r="DK81" s="13">
        <f t="shared" si="138"/>
        <v>0</v>
      </c>
      <c r="DL81" s="13" t="s">
        <v>296</v>
      </c>
      <c r="DM81" s="13" t="str">
        <f t="shared" si="144"/>
        <v>Y</v>
      </c>
      <c r="DN81" s="13" t="s">
        <v>336</v>
      </c>
      <c r="DO81" s="13">
        <f t="shared" si="145"/>
        <v>0</v>
      </c>
      <c r="DP81" s="13">
        <v>0</v>
      </c>
      <c r="DQ81" s="13">
        <f t="shared" si="146"/>
        <v>0</v>
      </c>
    </row>
    <row r="82" spans="2:121" x14ac:dyDescent="0.35">
      <c r="B82" t="s">
        <v>111</v>
      </c>
      <c r="C82">
        <v>2024</v>
      </c>
      <c r="D82">
        <v>7</v>
      </c>
      <c r="E82" t="s">
        <v>267</v>
      </c>
      <c r="F82" t="s">
        <v>268</v>
      </c>
      <c r="G82" t="s">
        <v>278</v>
      </c>
      <c r="H82" t="s">
        <v>279</v>
      </c>
      <c r="I82" t="s">
        <v>280</v>
      </c>
      <c r="K82" t="s">
        <v>290</v>
      </c>
      <c r="L82" t="s">
        <v>107</v>
      </c>
      <c r="M82" t="s">
        <v>290</v>
      </c>
      <c r="N82" t="s">
        <v>107</v>
      </c>
      <c r="P82" s="8">
        <v>45503</v>
      </c>
      <c r="Q82" t="s">
        <v>413</v>
      </c>
      <c r="R82">
        <v>1</v>
      </c>
      <c r="S82" s="8">
        <v>45503</v>
      </c>
      <c r="AE82" s="13">
        <v>23000</v>
      </c>
      <c r="AP82" t="s">
        <v>163</v>
      </c>
      <c r="AQ82" t="s">
        <v>163</v>
      </c>
      <c r="AR82" s="15">
        <v>0.02</v>
      </c>
      <c r="AS82">
        <v>460</v>
      </c>
      <c r="AT82" t="s">
        <v>168</v>
      </c>
      <c r="BZ82" t="s">
        <v>163</v>
      </c>
      <c r="CO82" s="16" t="s">
        <v>304</v>
      </c>
      <c r="CP82" t="s">
        <v>163</v>
      </c>
      <c r="CQ82">
        <v>109001</v>
      </c>
      <c r="CR82" t="s">
        <v>307</v>
      </c>
      <c r="CS82" t="str">
        <f t="shared" si="142"/>
        <v>N</v>
      </c>
      <c r="DB82" t="s">
        <v>163</v>
      </c>
      <c r="DC82">
        <v>109001</v>
      </c>
      <c r="DD82" t="s">
        <v>307</v>
      </c>
      <c r="DE82" s="13">
        <f t="shared" si="143"/>
        <v>23000</v>
      </c>
      <c r="DF82" s="13">
        <v>0</v>
      </c>
      <c r="DG82" s="13">
        <v>15000</v>
      </c>
      <c r="DH82" s="13">
        <v>0</v>
      </c>
      <c r="DI82" s="13">
        <v>0</v>
      </c>
      <c r="DJ82" s="13">
        <v>0</v>
      </c>
      <c r="DK82" s="13">
        <f t="shared" si="138"/>
        <v>8000</v>
      </c>
      <c r="DL82" s="13" t="s">
        <v>296</v>
      </c>
      <c r="DM82" s="13" t="str">
        <f t="shared" si="144"/>
        <v>Y</v>
      </c>
      <c r="DN82" s="13" t="s">
        <v>336</v>
      </c>
      <c r="DO82" s="13">
        <f t="shared" si="145"/>
        <v>8000</v>
      </c>
      <c r="DP82" s="13">
        <v>0</v>
      </c>
      <c r="DQ82" s="13">
        <f t="shared" si="146"/>
        <v>8000</v>
      </c>
    </row>
    <row r="83" spans="2:121" x14ac:dyDescent="0.35">
      <c r="B83" t="s">
        <v>111</v>
      </c>
      <c r="C83">
        <v>2024</v>
      </c>
      <c r="D83">
        <v>7</v>
      </c>
      <c r="E83" t="s">
        <v>267</v>
      </c>
      <c r="F83" t="s">
        <v>268</v>
      </c>
      <c r="G83" t="s">
        <v>278</v>
      </c>
      <c r="H83" t="s">
        <v>279</v>
      </c>
      <c r="I83" t="s">
        <v>280</v>
      </c>
      <c r="K83" t="s">
        <v>290</v>
      </c>
      <c r="L83" t="s">
        <v>108</v>
      </c>
      <c r="M83" t="s">
        <v>290</v>
      </c>
      <c r="N83" t="s">
        <v>108</v>
      </c>
      <c r="P83" s="8">
        <v>45503</v>
      </c>
      <c r="Q83" t="s">
        <v>414</v>
      </c>
      <c r="R83">
        <v>1</v>
      </c>
      <c r="S83" s="8">
        <v>45503</v>
      </c>
      <c r="AE83" s="13">
        <v>60000</v>
      </c>
      <c r="AP83" t="s">
        <v>163</v>
      </c>
      <c r="AQ83" t="s">
        <v>163</v>
      </c>
      <c r="AR83" s="15">
        <v>0.02</v>
      </c>
      <c r="AS83">
        <v>400</v>
      </c>
      <c r="AT83" t="s">
        <v>168</v>
      </c>
      <c r="BZ83" t="s">
        <v>163</v>
      </c>
      <c r="CO83" s="16" t="s">
        <v>304</v>
      </c>
      <c r="CP83" t="s">
        <v>163</v>
      </c>
      <c r="CQ83">
        <v>109001</v>
      </c>
      <c r="CR83" t="s">
        <v>307</v>
      </c>
      <c r="CS83" t="str">
        <f t="shared" si="142"/>
        <v>N</v>
      </c>
      <c r="DB83" t="s">
        <v>163</v>
      </c>
      <c r="DC83">
        <v>109001</v>
      </c>
      <c r="DD83" t="s">
        <v>307</v>
      </c>
      <c r="DE83" s="13">
        <f t="shared" si="143"/>
        <v>60000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f t="shared" si="138"/>
        <v>60000</v>
      </c>
      <c r="DL83" s="13" t="s">
        <v>333</v>
      </c>
      <c r="DM83" s="13" t="str">
        <f t="shared" si="144"/>
        <v>Y</v>
      </c>
      <c r="DN83" s="13" t="s">
        <v>336</v>
      </c>
      <c r="DO83" s="13">
        <f t="shared" si="145"/>
        <v>60000</v>
      </c>
      <c r="DP83" s="13">
        <v>60000</v>
      </c>
      <c r="DQ83" s="13">
        <f t="shared" si="146"/>
        <v>0</v>
      </c>
    </row>
    <row r="84" spans="2:121" x14ac:dyDescent="0.35">
      <c r="B84" t="s">
        <v>111</v>
      </c>
      <c r="C84">
        <v>2024</v>
      </c>
      <c r="D84">
        <v>7</v>
      </c>
      <c r="E84" t="s">
        <v>267</v>
      </c>
      <c r="F84" t="s">
        <v>268</v>
      </c>
      <c r="G84" t="s">
        <v>281</v>
      </c>
      <c r="H84" t="s">
        <v>282</v>
      </c>
      <c r="I84" t="s">
        <v>283</v>
      </c>
      <c r="K84" t="s">
        <v>290</v>
      </c>
      <c r="L84" t="s">
        <v>107</v>
      </c>
      <c r="M84" t="s">
        <v>290</v>
      </c>
      <c r="N84" t="s">
        <v>107</v>
      </c>
      <c r="P84" s="8">
        <v>45503</v>
      </c>
      <c r="Q84" t="s">
        <v>415</v>
      </c>
      <c r="R84">
        <v>1</v>
      </c>
      <c r="S84" s="8">
        <v>45503</v>
      </c>
      <c r="AE84" s="13">
        <v>2000</v>
      </c>
      <c r="AP84" t="s">
        <v>165</v>
      </c>
      <c r="AQ84" t="s">
        <v>165</v>
      </c>
      <c r="AR84" s="15">
        <v>0.1</v>
      </c>
      <c r="AS84">
        <v>200</v>
      </c>
      <c r="AT84" t="s">
        <v>170</v>
      </c>
      <c r="BZ84" t="s">
        <v>165</v>
      </c>
      <c r="CO84" s="16" t="s">
        <v>304</v>
      </c>
      <c r="CP84" t="s">
        <v>165</v>
      </c>
      <c r="CQ84">
        <v>120001</v>
      </c>
      <c r="CR84" t="s">
        <v>309</v>
      </c>
      <c r="CS84" t="str">
        <f t="shared" si="142"/>
        <v>N</v>
      </c>
      <c r="DB84" t="s">
        <v>165</v>
      </c>
      <c r="DC84">
        <v>120001</v>
      </c>
      <c r="DD84" t="s">
        <v>309</v>
      </c>
      <c r="DE84" s="13">
        <f t="shared" si="143"/>
        <v>2000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f t="shared" si="138"/>
        <v>2000</v>
      </c>
      <c r="DL84" s="13"/>
      <c r="DM84" s="13" t="str">
        <f t="shared" si="144"/>
        <v>Y</v>
      </c>
      <c r="DN84" s="13" t="s">
        <v>336</v>
      </c>
      <c r="DO84" s="13">
        <f t="shared" si="145"/>
        <v>2000</v>
      </c>
      <c r="DP84" s="13">
        <v>0</v>
      </c>
      <c r="DQ84" s="13">
        <f t="shared" si="146"/>
        <v>2000</v>
      </c>
    </row>
    <row r="85" spans="2:121" x14ac:dyDescent="0.35">
      <c r="B85" t="s">
        <v>111</v>
      </c>
      <c r="C85">
        <v>2024</v>
      </c>
      <c r="D85">
        <v>7</v>
      </c>
      <c r="E85" t="s">
        <v>267</v>
      </c>
      <c r="F85" t="s">
        <v>268</v>
      </c>
      <c r="G85" t="s">
        <v>284</v>
      </c>
      <c r="H85" t="s">
        <v>285</v>
      </c>
      <c r="I85" t="s">
        <v>286</v>
      </c>
      <c r="K85" t="s">
        <v>290</v>
      </c>
      <c r="L85" t="s">
        <v>107</v>
      </c>
      <c r="M85" t="s">
        <v>290</v>
      </c>
      <c r="N85" t="s">
        <v>107</v>
      </c>
      <c r="P85" s="8">
        <v>45503</v>
      </c>
      <c r="Q85" t="s">
        <v>416</v>
      </c>
      <c r="R85">
        <v>1</v>
      </c>
      <c r="S85" s="8">
        <v>45503</v>
      </c>
      <c r="AE85" s="13">
        <v>33000</v>
      </c>
      <c r="AP85" t="s">
        <v>165</v>
      </c>
      <c r="AQ85" t="s">
        <v>165</v>
      </c>
      <c r="AR85" s="15">
        <v>0.1</v>
      </c>
      <c r="AS85">
        <v>3300</v>
      </c>
      <c r="AT85" t="s">
        <v>170</v>
      </c>
      <c r="BZ85" t="s">
        <v>165</v>
      </c>
      <c r="CO85" s="16" t="s">
        <v>304</v>
      </c>
      <c r="CP85" t="s">
        <v>165</v>
      </c>
      <c r="CQ85">
        <v>120001</v>
      </c>
      <c r="CR85" t="s">
        <v>309</v>
      </c>
      <c r="CS85" t="str">
        <f t="shared" si="142"/>
        <v>N</v>
      </c>
      <c r="DB85" t="s">
        <v>165</v>
      </c>
      <c r="DC85">
        <v>120001</v>
      </c>
      <c r="DD85" t="s">
        <v>309</v>
      </c>
      <c r="DE85" s="13">
        <f t="shared" si="143"/>
        <v>33000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f t="shared" si="138"/>
        <v>33000</v>
      </c>
      <c r="DL85" s="13"/>
      <c r="DM85" s="13" t="str">
        <f t="shared" si="144"/>
        <v>Y</v>
      </c>
      <c r="DN85" s="13" t="s">
        <v>336</v>
      </c>
      <c r="DO85" s="13">
        <f t="shared" si="145"/>
        <v>33000</v>
      </c>
      <c r="DP85" s="13">
        <v>0</v>
      </c>
      <c r="DQ85" s="13">
        <f t="shared" si="146"/>
        <v>33000</v>
      </c>
    </row>
    <row r="86" spans="2:121" x14ac:dyDescent="0.35">
      <c r="B86" t="s">
        <v>111</v>
      </c>
      <c r="C86">
        <v>2024</v>
      </c>
      <c r="D86">
        <v>7</v>
      </c>
      <c r="E86" t="s">
        <v>267</v>
      </c>
      <c r="F86" t="s">
        <v>268</v>
      </c>
      <c r="G86" t="s">
        <v>287</v>
      </c>
      <c r="H86" t="s">
        <v>288</v>
      </c>
      <c r="I86" t="s">
        <v>289</v>
      </c>
      <c r="K86" t="s">
        <v>290</v>
      </c>
      <c r="L86" t="s">
        <v>107</v>
      </c>
      <c r="M86" t="s">
        <v>290</v>
      </c>
      <c r="N86" t="s">
        <v>107</v>
      </c>
      <c r="P86" s="8">
        <v>45503</v>
      </c>
      <c r="Q86" t="s">
        <v>417</v>
      </c>
      <c r="R86">
        <v>1</v>
      </c>
      <c r="S86" s="8">
        <v>45503</v>
      </c>
      <c r="AE86" s="13">
        <v>93000</v>
      </c>
      <c r="AP86" t="s">
        <v>165</v>
      </c>
      <c r="AQ86" t="s">
        <v>165</v>
      </c>
      <c r="AR86" s="15">
        <v>0.1</v>
      </c>
      <c r="AS86">
        <v>9300</v>
      </c>
      <c r="AT86" t="s">
        <v>170</v>
      </c>
      <c r="BZ86" t="s">
        <v>165</v>
      </c>
      <c r="CO86" s="16" t="s">
        <v>304</v>
      </c>
      <c r="CP86" t="s">
        <v>165</v>
      </c>
      <c r="CQ86">
        <v>120001</v>
      </c>
      <c r="CR86" t="s">
        <v>309</v>
      </c>
      <c r="CS86" t="str">
        <f t="shared" si="142"/>
        <v>N</v>
      </c>
      <c r="DB86" t="s">
        <v>165</v>
      </c>
      <c r="DC86">
        <v>120001</v>
      </c>
      <c r="DD86" t="s">
        <v>309</v>
      </c>
      <c r="DE86" s="13">
        <f t="shared" si="143"/>
        <v>93000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f t="shared" si="138"/>
        <v>93000</v>
      </c>
      <c r="DL86" s="13"/>
      <c r="DM86" s="13" t="str">
        <f t="shared" si="144"/>
        <v>Y</v>
      </c>
      <c r="DN86" s="13" t="s">
        <v>336</v>
      </c>
      <c r="DO86" s="13">
        <f t="shared" si="145"/>
        <v>93000</v>
      </c>
      <c r="DP86" s="13">
        <v>0</v>
      </c>
      <c r="DQ86" s="13">
        <f t="shared" si="146"/>
        <v>93000</v>
      </c>
    </row>
    <row r="87" spans="2:121" x14ac:dyDescent="0.35">
      <c r="B87" t="s">
        <v>111</v>
      </c>
      <c r="C87">
        <v>2024</v>
      </c>
      <c r="D87">
        <v>7</v>
      </c>
      <c r="E87" t="s">
        <v>267</v>
      </c>
      <c r="F87" t="s">
        <v>268</v>
      </c>
      <c r="G87" t="s">
        <v>179</v>
      </c>
      <c r="H87" t="s">
        <v>180</v>
      </c>
      <c r="I87" t="s">
        <v>181</v>
      </c>
      <c r="K87" t="s">
        <v>290</v>
      </c>
      <c r="L87" t="s">
        <v>107</v>
      </c>
      <c r="M87" t="s">
        <v>290</v>
      </c>
      <c r="N87" t="s">
        <v>107</v>
      </c>
      <c r="P87" s="8">
        <v>45503</v>
      </c>
      <c r="Q87" t="s">
        <v>418</v>
      </c>
      <c r="R87">
        <v>1</v>
      </c>
      <c r="S87" s="8">
        <v>45503</v>
      </c>
      <c r="AE87" s="13">
        <v>83000</v>
      </c>
      <c r="AP87" s="14" t="s">
        <v>165</v>
      </c>
      <c r="AQ87" s="14" t="s">
        <v>165</v>
      </c>
      <c r="AR87" s="15">
        <v>0.1</v>
      </c>
      <c r="AS87">
        <v>8300</v>
      </c>
      <c r="AT87" t="s">
        <v>170</v>
      </c>
      <c r="BZ87" t="s">
        <v>165</v>
      </c>
      <c r="CO87" s="16" t="s">
        <v>304</v>
      </c>
      <c r="CP87" t="s">
        <v>165</v>
      </c>
      <c r="CQ87">
        <v>120001</v>
      </c>
      <c r="CR87" t="s">
        <v>309</v>
      </c>
      <c r="CS87" t="str">
        <f t="shared" si="142"/>
        <v>N</v>
      </c>
      <c r="DB87" t="s">
        <v>165</v>
      </c>
      <c r="DC87">
        <v>120001</v>
      </c>
      <c r="DD87" t="s">
        <v>309</v>
      </c>
      <c r="DE87" s="13">
        <f t="shared" si="143"/>
        <v>83000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f t="shared" si="138"/>
        <v>83000</v>
      </c>
      <c r="DL87" s="13"/>
      <c r="DM87" s="13" t="str">
        <f t="shared" si="144"/>
        <v>Y</v>
      </c>
      <c r="DN87" s="13" t="s">
        <v>336</v>
      </c>
      <c r="DO87" s="13">
        <f t="shared" si="145"/>
        <v>83000</v>
      </c>
      <c r="DP87" s="13">
        <v>0</v>
      </c>
      <c r="DQ87" s="13">
        <f t="shared" si="146"/>
        <v>83000</v>
      </c>
    </row>
    <row r="88" spans="2:121" x14ac:dyDescent="0.35">
      <c r="B88" t="s">
        <v>111</v>
      </c>
      <c r="C88">
        <v>2024</v>
      </c>
      <c r="D88">
        <v>7</v>
      </c>
      <c r="E88" t="s">
        <v>267</v>
      </c>
      <c r="F88" t="s">
        <v>268</v>
      </c>
      <c r="G88" t="s">
        <v>182</v>
      </c>
      <c r="H88" t="s">
        <v>183</v>
      </c>
      <c r="I88" t="s">
        <v>184</v>
      </c>
      <c r="K88" t="s">
        <v>290</v>
      </c>
      <c r="L88" t="s">
        <v>107</v>
      </c>
      <c r="M88" t="s">
        <v>290</v>
      </c>
      <c r="N88" t="s">
        <v>107</v>
      </c>
      <c r="P88" s="8">
        <v>45503</v>
      </c>
      <c r="Q88" t="s">
        <v>419</v>
      </c>
      <c r="R88">
        <v>1</v>
      </c>
      <c r="S88" s="8">
        <v>45503</v>
      </c>
      <c r="AE88" s="13">
        <v>89000</v>
      </c>
      <c r="AP88" s="14" t="s">
        <v>165</v>
      </c>
      <c r="AQ88" s="14" t="s">
        <v>165</v>
      </c>
      <c r="AR88" s="15">
        <v>0.1</v>
      </c>
      <c r="AS88">
        <v>8900</v>
      </c>
      <c r="AT88" t="s">
        <v>170</v>
      </c>
      <c r="BZ88" t="s">
        <v>165</v>
      </c>
      <c r="CO88" s="16" t="s">
        <v>304</v>
      </c>
      <c r="CP88" t="s">
        <v>165</v>
      </c>
      <c r="CQ88">
        <v>120001</v>
      </c>
      <c r="CR88" t="s">
        <v>309</v>
      </c>
      <c r="CS88" t="str">
        <f t="shared" si="142"/>
        <v>N</v>
      </c>
      <c r="DB88" t="s">
        <v>165</v>
      </c>
      <c r="DC88">
        <v>120001</v>
      </c>
      <c r="DD88" t="s">
        <v>309</v>
      </c>
      <c r="DE88" s="13">
        <f t="shared" si="143"/>
        <v>89000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f t="shared" si="138"/>
        <v>89000</v>
      </c>
      <c r="DL88" s="13"/>
      <c r="DM88" s="13" t="str">
        <f t="shared" si="144"/>
        <v>Y</v>
      </c>
      <c r="DN88" s="13" t="s">
        <v>336</v>
      </c>
      <c r="DO88" s="13">
        <f t="shared" si="145"/>
        <v>89000</v>
      </c>
      <c r="DP88" s="13">
        <v>0</v>
      </c>
      <c r="DQ88" s="13">
        <f t="shared" si="146"/>
        <v>89000</v>
      </c>
    </row>
    <row r="89" spans="2:121" x14ac:dyDescent="0.35">
      <c r="B89" t="s">
        <v>111</v>
      </c>
      <c r="C89">
        <v>2024</v>
      </c>
      <c r="D89">
        <v>7</v>
      </c>
      <c r="E89" t="s">
        <v>267</v>
      </c>
      <c r="F89" t="s">
        <v>268</v>
      </c>
      <c r="G89" t="s">
        <v>185</v>
      </c>
      <c r="H89" t="s">
        <v>186</v>
      </c>
      <c r="I89" t="s">
        <v>187</v>
      </c>
      <c r="K89" t="s">
        <v>290</v>
      </c>
      <c r="L89" t="s">
        <v>107</v>
      </c>
      <c r="M89" t="s">
        <v>290</v>
      </c>
      <c r="N89" t="s">
        <v>107</v>
      </c>
      <c r="P89" s="8">
        <v>45503</v>
      </c>
      <c r="Q89" t="s">
        <v>420</v>
      </c>
      <c r="R89">
        <v>1</v>
      </c>
      <c r="S89" s="8">
        <v>45503</v>
      </c>
      <c r="AE89" s="13">
        <v>89000</v>
      </c>
      <c r="AP89" s="14" t="s">
        <v>165</v>
      </c>
      <c r="AQ89" s="14" t="s">
        <v>165</v>
      </c>
      <c r="AR89" s="15">
        <v>0.1</v>
      </c>
      <c r="AS89">
        <v>8900</v>
      </c>
      <c r="AT89" t="s">
        <v>170</v>
      </c>
      <c r="BZ89" t="s">
        <v>165</v>
      </c>
      <c r="CO89" s="16" t="s">
        <v>304</v>
      </c>
      <c r="CP89" t="s">
        <v>165</v>
      </c>
      <c r="CQ89">
        <v>120001</v>
      </c>
      <c r="CR89" t="s">
        <v>309</v>
      </c>
      <c r="CS89" t="str">
        <f t="shared" si="142"/>
        <v>N</v>
      </c>
      <c r="DB89" t="s">
        <v>165</v>
      </c>
      <c r="DC89">
        <v>120001</v>
      </c>
      <c r="DD89" t="s">
        <v>309</v>
      </c>
      <c r="DE89" s="13">
        <f t="shared" si="143"/>
        <v>89000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f t="shared" si="138"/>
        <v>89000</v>
      </c>
      <c r="DL89" s="13"/>
      <c r="DM89" s="13" t="str">
        <f t="shared" si="144"/>
        <v>Y</v>
      </c>
      <c r="DN89" s="13" t="s">
        <v>336</v>
      </c>
      <c r="DO89" s="13">
        <f t="shared" si="145"/>
        <v>89000</v>
      </c>
      <c r="DP89" s="13">
        <v>0</v>
      </c>
      <c r="DQ89" s="13">
        <f t="shared" si="146"/>
        <v>89000</v>
      </c>
    </row>
  </sheetData>
  <autoFilter ref="B4:DQ89" xr:uid="{6ED70255-A753-43F7-A64E-C0C0F38E37EE}"/>
  <mergeCells count="12">
    <mergeCell ref="CI3:CK3"/>
    <mergeCell ref="CL3:CN3"/>
    <mergeCell ref="BZ2:CR2"/>
    <mergeCell ref="CP3:CR3"/>
    <mergeCell ref="DE3:DQ3"/>
    <mergeCell ref="CS3:DA3"/>
    <mergeCell ref="DB3:DD3"/>
    <mergeCell ref="B3:F3"/>
    <mergeCell ref="G3:BY3"/>
    <mergeCell ref="BZ3:CB3"/>
    <mergeCell ref="CC3:CE3"/>
    <mergeCell ref="CF3:C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2024-05-23T16:13:21Z</dcterms:created>
  <dcterms:modified xsi:type="dcterms:W3CDTF">2024-06-17T04:41:13Z</dcterms:modified>
</cp:coreProperties>
</file>