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niversity\Year 4\"/>
    </mc:Choice>
  </mc:AlternateContent>
  <xr:revisionPtr revIDLastSave="0" documentId="13_ncr:1_{D4B0326D-1ECB-444C-A08E-B930ED90CD8E}" xr6:coauthVersionLast="47" xr6:coauthVersionMax="47" xr10:uidLastSave="{00000000-0000-0000-0000-000000000000}"/>
  <bookViews>
    <workbookView xWindow="-120" yWindow="-120" windowWidth="38640" windowHeight="21240" tabRatio="769" firstSheet="5" activeTab="11" xr2:uid="{A1BD24B9-1795-480B-9592-5AE2E18FE68C}"/>
  </bookViews>
  <sheets>
    <sheet name="SYSC 3303" sheetId="1" state="hidden" r:id="rId1"/>
    <sheet name="SYSC 3320" sheetId="2" state="hidden" r:id="rId2"/>
    <sheet name="SYSC 4001" sheetId="3" state="hidden" r:id="rId3"/>
    <sheet name="SYSC 3501" sheetId="4" state="hidden" r:id="rId4"/>
    <sheet name="TSES 4012" sheetId="5" state="hidden" r:id="rId5"/>
    <sheet name="SYSC 4602" sheetId="7" r:id="rId6"/>
    <sheet name="ELEC 4705" sheetId="6" r:id="rId7"/>
    <sheet name="SYSC 4310" sheetId="8" r:id="rId8"/>
    <sheet name="SYSC4810" sheetId="9" r:id="rId9"/>
    <sheet name="SYSC4805" sheetId="10" r:id="rId10"/>
    <sheet name="SYSC 4907" sheetId="11" r:id="rId11"/>
    <sheet name="Transcript" sheetId="14" r:id="rId12"/>
    <sheet name="Sheet1" sheetId="15" state="hidden" r:id="rId13"/>
    <sheet name="LetterGrade Lookup" sheetId="12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17" i="10" s="1"/>
  <c r="E6" i="10"/>
  <c r="E7" i="10"/>
  <c r="E8" i="10"/>
  <c r="E5" i="10"/>
  <c r="D9" i="10"/>
  <c r="D14" i="9"/>
  <c r="D15" i="9"/>
  <c r="D16" i="9"/>
  <c r="D13" i="9"/>
  <c r="D12" i="6"/>
  <c r="E9" i="6"/>
  <c r="E19" i="7"/>
  <c r="D17" i="1"/>
  <c r="F17" i="1"/>
  <c r="F8" i="3"/>
  <c r="E23" i="5"/>
  <c r="F5" i="3"/>
  <c r="F6" i="3"/>
  <c r="F7" i="3"/>
  <c r="F12" i="3"/>
  <c r="F10" i="3"/>
  <c r="F17" i="3"/>
  <c r="F15" i="3"/>
  <c r="F16" i="3"/>
  <c r="E11" i="2"/>
  <c r="E15" i="2" s="1"/>
  <c r="D11" i="2"/>
  <c r="E20" i="4"/>
  <c r="F16" i="5"/>
  <c r="F17" i="5"/>
  <c r="F23" i="5" s="1"/>
  <c r="F18" i="5"/>
  <c r="F19" i="5"/>
  <c r="F20" i="5"/>
  <c r="F21" i="5"/>
  <c r="E12" i="4"/>
  <c r="E8" i="5"/>
  <c r="F7" i="5"/>
  <c r="F11" i="4"/>
  <c r="F10" i="4"/>
  <c r="F12" i="4" s="1"/>
  <c r="E7" i="4"/>
  <c r="F22" i="1"/>
  <c r="F21" i="1"/>
  <c r="F23" i="1" s="1"/>
  <c r="D23" i="1"/>
  <c r="D18" i="1"/>
  <c r="D10" i="1"/>
  <c r="D8" i="3"/>
  <c r="F10" i="2"/>
  <c r="E23" i="1"/>
  <c r="F8" i="1"/>
  <c r="F9" i="1"/>
  <c r="E10" i="1"/>
  <c r="B29" i="15"/>
  <c r="F15" i="5"/>
  <c r="F14" i="5"/>
  <c r="F13" i="5"/>
  <c r="F12" i="5"/>
  <c r="F6" i="5"/>
  <c r="F5" i="5"/>
  <c r="F19" i="4"/>
  <c r="F18" i="4"/>
  <c r="F17" i="4"/>
  <c r="F16" i="4"/>
  <c r="F6" i="4"/>
  <c r="F5" i="4"/>
  <c r="E8" i="3"/>
  <c r="E12" i="3" s="1"/>
  <c r="F13" i="2"/>
  <c r="F9" i="2"/>
  <c r="F8" i="2"/>
  <c r="F7" i="2"/>
  <c r="F5" i="2"/>
  <c r="F16" i="1"/>
  <c r="F15" i="1"/>
  <c r="F7" i="1"/>
  <c r="F6" i="1"/>
  <c r="F5" i="1"/>
  <c r="F25" i="11" l="1"/>
  <c r="D14" i="6"/>
  <c r="E14" i="6" s="1"/>
  <c r="E12" i="6"/>
  <c r="D18" i="9"/>
  <c r="D20" i="9" s="1"/>
  <c r="D21" i="9" s="1"/>
  <c r="D9" i="8"/>
  <c r="E9" i="10"/>
  <c r="E19" i="10"/>
  <c r="F14" i="3"/>
  <c r="F20" i="3" s="1"/>
  <c r="F10" i="1"/>
  <c r="F8" i="5"/>
  <c r="F7" i="4"/>
  <c r="F11" i="5"/>
  <c r="F15" i="4"/>
  <c r="F20" i="4" s="1"/>
  <c r="E14" i="3"/>
  <c r="F6" i="2"/>
  <c r="F11" i="2" s="1"/>
  <c r="F15" i="2" s="1"/>
  <c r="E18" i="1"/>
  <c r="E26" i="1" s="1"/>
  <c r="F14" i="1"/>
  <c r="F13" i="1"/>
  <c r="F18" i="1" s="1"/>
  <c r="E6" i="9"/>
  <c r="F26" i="1" l="1"/>
  <c r="F30" i="1" s="1"/>
  <c r="G6" i="14" s="1"/>
  <c r="F24" i="4"/>
  <c r="H24" i="4" s="1"/>
  <c r="E17" i="2"/>
  <c r="F17" i="2" s="1"/>
  <c r="E28" i="1"/>
  <c r="F28" i="1" s="1"/>
  <c r="F19" i="2" l="1"/>
  <c r="H20" i="3"/>
  <c r="G8" i="14"/>
  <c r="H8" i="14" s="1"/>
  <c r="H30" i="1"/>
  <c r="E6" i="8"/>
  <c r="E7" i="8"/>
  <c r="E8" i="8"/>
  <c r="E9" i="8" l="1"/>
  <c r="F26" i="5"/>
  <c r="H19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C11" i="14" l="1"/>
  <c r="D11" i="14" s="1"/>
  <c r="G10" i="14"/>
  <c r="H10" i="14" s="1"/>
  <c r="H26" i="5" l="1"/>
  <c r="G9" i="14"/>
  <c r="H9" i="14" s="1"/>
  <c r="C8" i="14" l="1"/>
  <c r="D8" i="14" s="1"/>
  <c r="D20" i="8" l="1"/>
  <c r="D22" i="8" l="1"/>
  <c r="E22" i="8" s="1"/>
  <c r="E24" i="8" l="1"/>
  <c r="F24" i="8" s="1"/>
  <c r="C9" i="14" l="1"/>
  <c r="D9" i="14" s="1"/>
</calcChain>
</file>

<file path=xl/sharedStrings.xml><?xml version="1.0" encoding="utf-8"?>
<sst xmlns="http://schemas.openxmlformats.org/spreadsheetml/2006/main" count="261" uniqueCount="122">
  <si>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</si>
  <si>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</si>
  <si>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</si>
  <si>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</si>
  <si>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</si>
  <si>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</si>
  <si>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</si>
  <si>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</si>
  <si>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</si>
  <si>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</si>
  <si>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</si>
  <si>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</si>
  <si>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</si>
  <si>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</si>
  <si>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</si>
  <si>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</si>
  <si>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</si>
  <si>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</si>
  <si>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</si>
  <si>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</si>
  <si>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</si>
  <si>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</si>
  <si>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</si>
  <si>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</si>
  <si>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</si>
  <si>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</si>
  <si>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</si>
  <si>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</si>
  <si>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</si>
  <si>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</si>
  <si>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</si>
  <si>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</si>
  <si>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</si>
  <si>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</si>
  <si>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</si>
  <si>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</si>
  <si>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</si>
  <si>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</si>
  <si>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</si>
  <si>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</si>
  <si>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</si>
  <si>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</si>
  <si>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</si>
  <si>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</si>
  <si>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</si>
  <si>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</si>
  <si>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</si>
  <si>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</si>
  <si>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</si>
  <si>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</si>
  <si>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Project</t>
  </si>
  <si>
    <t>Assignments</t>
  </si>
  <si>
    <t>Winter</t>
  </si>
  <si>
    <t>Fall</t>
  </si>
  <si>
    <t>Letter grade</t>
  </si>
  <si>
    <t>Project:</t>
  </si>
  <si>
    <t>Iteration 1</t>
  </si>
  <si>
    <t>Iteration 2</t>
  </si>
  <si>
    <t>Iteration 3</t>
  </si>
  <si>
    <t>Iteration 4</t>
  </si>
  <si>
    <t>Iteration 5</t>
  </si>
  <si>
    <t>Project Final</t>
  </si>
  <si>
    <t>Midterms:</t>
  </si>
  <si>
    <t>Midterm Average</t>
  </si>
  <si>
    <t>Oral</t>
  </si>
  <si>
    <t>Written</t>
  </si>
  <si>
    <t>Quizzes:</t>
  </si>
  <si>
    <t>Test Average</t>
  </si>
  <si>
    <t>Projects:</t>
  </si>
  <si>
    <t>Individual</t>
  </si>
  <si>
    <t>Group</t>
  </si>
  <si>
    <t>Projects Average</t>
  </si>
  <si>
    <t>Participation Submissions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</si>
  <si>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</si>
  <si>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</si>
  <si>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</si>
  <si>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</si>
  <si>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</si>
  <si>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</si>
  <si>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</si>
  <si>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</si>
  <si>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</si>
  <si>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</si>
  <si>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</si>
  <si>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</si>
  <si>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Book Assessment</t>
  </si>
  <si>
    <t>SYSC 3303</t>
  </si>
  <si>
    <t>SYSC 3320</t>
  </si>
  <si>
    <t>SYSC 4001</t>
  </si>
  <si>
    <t>SYSC 3501</t>
  </si>
  <si>
    <t>TSES 4012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</si>
  <si>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</si>
  <si>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</si>
  <si>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</si>
  <si>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</si>
  <si>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</si>
  <si>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</si>
  <si>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</si>
  <si>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</si>
  <si>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</si>
  <si>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</si>
  <si>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</si>
  <si>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</si>
  <si>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</si>
  <si>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</si>
  <si>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</si>
  <si>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</si>
  <si>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</si>
  <si>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</si>
  <si>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</si>
  <si>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</si>
  <si>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</si>
  <si>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</si>
  <si>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</si>
  <si>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</si>
  <si>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</si>
  <si>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</si>
  <si>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</si>
  <si>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</si>
  <si>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Unhide winter</t>
  </si>
  <si>
    <t>Tests</t>
  </si>
  <si>
    <t>Lab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</si>
</sst>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10" totalsRowShown="0">
  <autoFilter ref="F5:H10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1" totalsRowShown="0">
  <autoFilter ref="B5:D11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2"/>
  <sheetViews>
    <sheetView zoomScaleNormal="100" workbookViewId="0">
      <selection activeCell="D29" sqref="D29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51</v>
      </c>
    </row>
    <row r="5" spans="3:6" x14ac:dyDescent="0.25">
      <c r="C5" t="s">
        <v>17</v>
      </c>
      <c r="D5" s="4">
        <v>0.9</v>
      </c>
      <c r="E5" s="4">
        <v>0.02</v>
      </c>
      <c r="F5" s="4">
        <f>D5*E5</f>
        <v>1.8000000000000002E-2</v>
      </c>
    </row>
    <row r="6" spans="3:6" x14ac:dyDescent="0.25">
      <c r="C6" t="s">
        <v>18</v>
      </c>
      <c r="D6" s="4">
        <v>0.8</v>
      </c>
      <c r="E6" s="4">
        <v>0.02</v>
      </c>
      <c r="F6" s="4">
        <f t="shared" ref="F6:F9" si="0">D6*E6</f>
        <v>1.6E-2</v>
      </c>
    </row>
    <row r="7" spans="3:6" x14ac:dyDescent="0.25">
      <c r="C7" t="s">
        <v>19</v>
      </c>
      <c r="D7" s="4">
        <v>0.6</v>
      </c>
      <c r="E7" s="4">
        <v>0.02</v>
      </c>
      <c r="F7" s="4">
        <f t="shared" si="0"/>
        <v>1.2E-2</v>
      </c>
    </row>
    <row r="8" spans="3:6" x14ac:dyDescent="0.25">
      <c r="C8" t="s">
        <v>20</v>
      </c>
      <c r="D8" s="4">
        <v>0.8</v>
      </c>
      <c r="E8" s="4">
        <v>0.02</v>
      </c>
      <c r="F8" s="4">
        <f t="shared" si="0"/>
        <v>1.6E-2</v>
      </c>
    </row>
    <row r="9" spans="3:6" x14ac:dyDescent="0.25">
      <c r="C9" t="s">
        <v>42</v>
      </c>
      <c r="D9" s="4">
        <v>0.95</v>
      </c>
      <c r="E9" s="4">
        <v>0.02</v>
      </c>
      <c r="F9" s="4">
        <f t="shared" si="0"/>
        <v>1.9E-2</v>
      </c>
    </row>
    <row r="10" spans="3:6" ht="15.75" thickBot="1" x14ac:dyDescent="0.3">
      <c r="C10" s="14" t="s">
        <v>43</v>
      </c>
      <c r="D10" s="4">
        <f>AVERAGE(D5:D9)</f>
        <v>0.81000000000000016</v>
      </c>
      <c r="E10" s="10">
        <f>SUM(E5:E9)</f>
        <v>0.1</v>
      </c>
      <c r="F10" s="4">
        <f>SUM(F5:F9)</f>
        <v>8.1000000000000003E-2</v>
      </c>
    </row>
    <row r="11" spans="3:6" ht="15.75" thickTop="1" x14ac:dyDescent="0.25"/>
    <row r="12" spans="3:6" ht="15.75" thickBot="1" x14ac:dyDescent="0.3">
      <c r="C12" s="11" t="s">
        <v>55</v>
      </c>
      <c r="D12" s="4"/>
    </row>
    <row r="13" spans="3:6" x14ac:dyDescent="0.25">
      <c r="C13" t="s">
        <v>56</v>
      </c>
      <c r="D13" s="4">
        <v>0.9</v>
      </c>
      <c r="E13" s="4">
        <v>0.08</v>
      </c>
      <c r="F13" s="4">
        <f>D13*E13</f>
        <v>7.2000000000000008E-2</v>
      </c>
    </row>
    <row r="14" spans="3:6" x14ac:dyDescent="0.25">
      <c r="C14" t="s">
        <v>57</v>
      </c>
      <c r="D14" s="4">
        <v>0.93799999999999994</v>
      </c>
      <c r="E14" s="4">
        <v>0.08</v>
      </c>
      <c r="F14" s="4">
        <f t="shared" ref="F14:F17" si="1">D14*E14</f>
        <v>7.5039999999999996E-2</v>
      </c>
    </row>
    <row r="15" spans="3:6" x14ac:dyDescent="0.25">
      <c r="C15" t="s">
        <v>58</v>
      </c>
      <c r="D15" s="4">
        <v>0.85</v>
      </c>
      <c r="E15" s="4">
        <v>0.08</v>
      </c>
      <c r="F15" s="4">
        <f t="shared" si="1"/>
        <v>6.8000000000000005E-2</v>
      </c>
    </row>
    <row r="16" spans="3:6" x14ac:dyDescent="0.25">
      <c r="C16" t="s">
        <v>59</v>
      </c>
      <c r="D16" s="4">
        <v>1</v>
      </c>
      <c r="E16" s="4">
        <v>0.08</v>
      </c>
      <c r="F16" s="4">
        <f t="shared" si="1"/>
        <v>0.08</v>
      </c>
    </row>
    <row r="17" spans="3:8" x14ac:dyDescent="0.25">
      <c r="C17" t="s">
        <v>60</v>
      </c>
      <c r="D17" s="4">
        <f>19.17/20</f>
        <v>0.95850000000000013</v>
      </c>
      <c r="E17" s="4">
        <v>0.08</v>
      </c>
      <c r="F17" s="4">
        <f t="shared" si="1"/>
        <v>7.6680000000000012E-2</v>
      </c>
    </row>
    <row r="18" spans="3:8" ht="15.75" thickBot="1" x14ac:dyDescent="0.3">
      <c r="C18" s="14" t="s">
        <v>61</v>
      </c>
      <c r="D18" s="4">
        <f>AVERAGE(D13:D17)</f>
        <v>0.92930000000000013</v>
      </c>
      <c r="E18" s="4">
        <f>SUM(E13:E17)</f>
        <v>0.4</v>
      </c>
      <c r="F18" s="4">
        <f>SUM(F13:F17)</f>
        <v>0.37172000000000005</v>
      </c>
    </row>
    <row r="19" spans="3:8" ht="15.75" thickTop="1" x14ac:dyDescent="0.25"/>
    <row r="20" spans="3:8" ht="15.75" thickBot="1" x14ac:dyDescent="0.3">
      <c r="C20" s="11" t="s">
        <v>62</v>
      </c>
      <c r="D20" s="4"/>
      <c r="E20" s="4"/>
    </row>
    <row r="21" spans="3:8" x14ac:dyDescent="0.25">
      <c r="C21" t="s">
        <v>47</v>
      </c>
      <c r="D21" s="4">
        <v>0.63</v>
      </c>
      <c r="E21" s="4">
        <v>0.1</v>
      </c>
      <c r="F21" s="4">
        <f>D21*E21</f>
        <v>6.3E-2</v>
      </c>
    </row>
    <row r="22" spans="3:8" x14ac:dyDescent="0.25">
      <c r="C22" t="s">
        <v>48</v>
      </c>
      <c r="D22" s="4">
        <v>1</v>
      </c>
      <c r="E22" s="4">
        <v>0.1</v>
      </c>
      <c r="F22" s="4">
        <f t="shared" ref="F22" si="2">D22*E22</f>
        <v>0.1</v>
      </c>
    </row>
    <row r="23" spans="3:8" ht="15.75" thickBot="1" x14ac:dyDescent="0.3">
      <c r="C23" s="14" t="s">
        <v>63</v>
      </c>
      <c r="D23" s="4">
        <f>AVERAGE(D21:D22)</f>
        <v>0.81499999999999995</v>
      </c>
      <c r="E23" s="10">
        <f>SUM(E21:E22)</f>
        <v>0.2</v>
      </c>
      <c r="F23" s="4">
        <f>SUM(F21:F22)</f>
        <v>0.16300000000000001</v>
      </c>
    </row>
    <row r="24" spans="3:8" ht="15.75" thickTop="1" x14ac:dyDescent="0.25"/>
    <row r="26" spans="3:8" ht="15.75" thickBot="1" x14ac:dyDescent="0.3">
      <c r="C26" s="14" t="s">
        <v>14</v>
      </c>
      <c r="E26" s="10">
        <f>SUM(E18,E10,E23)</f>
        <v>0.7</v>
      </c>
      <c r="F26" s="1">
        <f>(SUM(F10,F18,F23)/E26)</f>
        <v>0.87960000000000016</v>
      </c>
    </row>
    <row r="27" spans="3:8" ht="15.75" thickTop="1" x14ac:dyDescent="0.25"/>
    <row r="28" spans="3:8" ht="15.75" thickBot="1" x14ac:dyDescent="0.3">
      <c r="C28" s="11" t="s">
        <v>13</v>
      </c>
      <c r="D28" s="4">
        <v>0.95</v>
      </c>
      <c r="E28" s="4">
        <f>1-E26</f>
        <v>0.30000000000000004</v>
      </c>
      <c r="F28" s="4">
        <f>D28*E28</f>
        <v>0.28500000000000003</v>
      </c>
    </row>
    <row r="29" spans="3:8" ht="18" thickBot="1" x14ac:dyDescent="0.35">
      <c r="H29" s="12" t="s">
        <v>15</v>
      </c>
    </row>
    <row r="30" spans="3:8" ht="16.5" thickTop="1" thickBot="1" x14ac:dyDescent="0.3">
      <c r="C30" s="14" t="s">
        <v>15</v>
      </c>
      <c r="D30" s="3" t="s">
        <v>16</v>
      </c>
      <c r="E30" s="3" t="s">
        <v>16</v>
      </c>
      <c r="F30" s="1">
        <f>(F26*E26)+(D28*E28)</f>
        <v>0.90072000000000008</v>
      </c>
      <c r="H30" t="str">
        <f>LOOKUP(F30,'LetterGrade Lookup'!B3:C15,'LetterGrade Lookup'!C3:C15)</f>
        <v>A+</v>
      </c>
    </row>
    <row r="31" spans="3:8" ht="15.75" thickTop="1" x14ac:dyDescent="0.25"/>
    <row r="32" spans="3:8" x14ac:dyDescent="0.25">
      <c r="C32" t="s">
        <v>45</v>
      </c>
      <c r="D32" s="10">
        <v>0.95</v>
      </c>
    </row>
  </sheetData>
  <phoneticPr fontId="2" type="noConversion"/>
  <conditionalFormatting sqref="D12:D18 D7:D10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8 D20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0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1:D23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G13" sqref="G13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109</v>
      </c>
    </row>
    <row r="5" spans="2:5" x14ac:dyDescent="0.25">
      <c r="B5" t="s">
        <v>111</v>
      </c>
      <c r="C5" s="4">
        <v>1</v>
      </c>
      <c r="D5" s="4">
        <v>0.1</v>
      </c>
      <c r="E5" s="4">
        <f>C5*D5</f>
        <v>0.1</v>
      </c>
    </row>
    <row r="6" spans="2:5" x14ac:dyDescent="0.25">
      <c r="B6" t="s">
        <v>112</v>
      </c>
      <c r="C6" s="4"/>
      <c r="D6" s="4">
        <v>0.1</v>
      </c>
      <c r="E6" s="4">
        <f t="shared" ref="E6:E8" si="0">C6*D6</f>
        <v>0</v>
      </c>
    </row>
    <row r="7" spans="2:5" x14ac:dyDescent="0.25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25">
      <c r="B8" t="s">
        <v>113</v>
      </c>
      <c r="C8" s="4"/>
      <c r="D8" s="4">
        <v>0.1</v>
      </c>
      <c r="E8" s="4">
        <f t="shared" si="0"/>
        <v>0</v>
      </c>
    </row>
    <row r="9" spans="2:5" x14ac:dyDescent="0.25">
      <c r="B9" t="s">
        <v>46</v>
      </c>
      <c r="C9" s="4"/>
      <c r="D9" s="4">
        <f>SUM(D5:D8)</f>
        <v>0.5</v>
      </c>
      <c r="E9" s="4">
        <f>SUM(E5:E8)</f>
        <v>0.29200000000000004</v>
      </c>
    </row>
    <row r="11" spans="2:5" ht="15.75" thickBot="1" x14ac:dyDescent="0.3">
      <c r="B11" s="11" t="s">
        <v>110</v>
      </c>
      <c r="C11" s="5"/>
      <c r="D11" s="4"/>
    </row>
    <row r="12" spans="2:5" x14ac:dyDescent="0.25">
      <c r="B12" t="s">
        <v>114</v>
      </c>
      <c r="C12" s="4">
        <v>0.73</v>
      </c>
      <c r="D12" s="4">
        <v>0.05</v>
      </c>
      <c r="E12" s="4">
        <f>C12*D12</f>
        <v>3.6499999999999998E-2</v>
      </c>
    </row>
    <row r="13" spans="2:5" x14ac:dyDescent="0.25">
      <c r="B13" t="s">
        <v>115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25">
      <c r="B14" t="s">
        <v>116</v>
      </c>
      <c r="C14" s="4"/>
      <c r="D14" s="4">
        <v>0.15</v>
      </c>
      <c r="E14" s="4">
        <f t="shared" si="1"/>
        <v>0</v>
      </c>
    </row>
    <row r="15" spans="2:5" x14ac:dyDescent="0.25">
      <c r="B15" t="s">
        <v>117</v>
      </c>
      <c r="C15" s="4"/>
      <c r="D15" s="4">
        <v>0.1</v>
      </c>
      <c r="E15" s="4">
        <f t="shared" si="1"/>
        <v>0</v>
      </c>
    </row>
    <row r="16" spans="2:5" x14ac:dyDescent="0.25">
      <c r="B16" t="s">
        <v>118</v>
      </c>
      <c r="C16" s="4"/>
      <c r="D16" s="4">
        <v>0.1</v>
      </c>
      <c r="E16" s="4">
        <f t="shared" si="1"/>
        <v>0</v>
      </c>
    </row>
    <row r="17" spans="2:6" x14ac:dyDescent="0.25">
      <c r="B17" t="s">
        <v>46</v>
      </c>
      <c r="D17" s="10">
        <f>SUM(D12:D16)</f>
        <v>0.5</v>
      </c>
      <c r="E17" s="10">
        <f>SUM(E12:E16)</f>
        <v>0.1275</v>
      </c>
    </row>
    <row r="19" spans="2:6" x14ac:dyDescent="0.25">
      <c r="B19" t="s">
        <v>15</v>
      </c>
      <c r="C19" s="3" t="s">
        <v>16</v>
      </c>
      <c r="D19" s="4">
        <f>SUM(D17,D9)</f>
        <v>1</v>
      </c>
      <c r="E19" s="1">
        <f>SUM(E9,E17)</f>
        <v>0.41950000000000004</v>
      </c>
      <c r="F19" t="str">
        <f>LOOKUP(E19,'LetterGrade Lookup'!B3:C15,'LetterGrade Lookup'!C3:C15)</f>
        <v>F</v>
      </c>
    </row>
    <row r="21" spans="2:6" x14ac:dyDescent="0.25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I14" sqref="I14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5" spans="3:6" x14ac:dyDescent="0.25">
      <c r="F25" t="str">
        <f>LOOKUP(E25,'LetterGrade Lookup'!B3:C15,'LetterGrade Lookup'!C3:C15)</f>
        <v>F</v>
      </c>
    </row>
    <row r="27" spans="3:6" x14ac:dyDescent="0.25">
      <c r="C27" s="10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J11"/>
  <sheetViews>
    <sheetView tabSelected="1" workbookViewId="0">
      <selection activeCell="J5" sqref="J5"/>
    </sheetView>
  </sheetViews>
  <sheetFormatPr defaultRowHeight="15" x14ac:dyDescent="0.25"/>
  <cols>
    <col min="2" max="2" width="11" customWidth="1"/>
    <col min="3" max="3" width="19.7109375" bestFit="1" customWidth="1"/>
    <col min="4" max="4" width="14.28515625" bestFit="1" customWidth="1"/>
    <col min="5" max="5" width="11.28515625" customWidth="1"/>
    <col min="6" max="6" width="10.7109375" hidden="1" customWidth="1"/>
    <col min="7" max="7" width="19.28515625" hidden="1" customWidth="1"/>
    <col min="8" max="8" width="14" hidden="1" customWidth="1"/>
  </cols>
  <sheetData>
    <row r="4" spans="2:10" ht="15.75" thickBot="1" x14ac:dyDescent="0.3">
      <c r="B4" s="11" t="s">
        <v>53</v>
      </c>
      <c r="F4" s="11" t="s">
        <v>52</v>
      </c>
    </row>
    <row r="5" spans="2:10" x14ac:dyDescent="0.25">
      <c r="B5" t="s">
        <v>39</v>
      </c>
      <c r="C5" s="1" t="s">
        <v>40</v>
      </c>
      <c r="D5" t="s">
        <v>54</v>
      </c>
      <c r="F5" t="s">
        <v>39</v>
      </c>
      <c r="G5" s="1" t="s">
        <v>40</v>
      </c>
      <c r="H5" t="s">
        <v>54</v>
      </c>
      <c r="J5" t="s">
        <v>119</v>
      </c>
    </row>
    <row r="6" spans="2:10" x14ac:dyDescent="0.25">
      <c r="B6" t="s">
        <v>91</v>
      </c>
      <c r="C6" s="1">
        <f>SYSC4810!E23</f>
        <v>0.47211253968253974</v>
      </c>
      <c r="D6" t="str">
        <f>LOOKUP(C6,'LetterGrade Lookup'!B3:C15,'LetterGrade Lookup'!C3:C15)</f>
        <v>F</v>
      </c>
      <c r="F6" t="s">
        <v>86</v>
      </c>
      <c r="G6" s="1">
        <f>'SYSC 3303'!F30</f>
        <v>0.90072000000000008</v>
      </c>
      <c r="H6" t="str">
        <f>LOOKUP(G6,'LetterGrade Lookup'!B3:C15,'LetterGrade Lookup'!C3:C15)</f>
        <v>A+</v>
      </c>
    </row>
    <row r="7" spans="2:10" x14ac:dyDescent="0.25">
      <c r="B7" t="s">
        <v>92</v>
      </c>
      <c r="C7" s="1">
        <f>SYSC4805!E19</f>
        <v>0.41950000000000004</v>
      </c>
      <c r="D7" t="str">
        <f>LOOKUP(C7,'LetterGrade Lookup'!B3:C15,'LetterGrade Lookup'!C3:C15)</f>
        <v>F</v>
      </c>
      <c r="F7" t="s">
        <v>87</v>
      </c>
      <c r="G7" s="1">
        <f>'SYSC 3320'!F19</f>
        <v>0.8899999999999999</v>
      </c>
      <c r="H7" t="str">
        <f>LOOKUP(G7,'LetterGrade Lookup'!B3:C15,'LetterGrade Lookup'!C3:C15)</f>
        <v>A</v>
      </c>
    </row>
    <row r="8" spans="2:10" x14ac:dyDescent="0.25">
      <c r="B8" t="s">
        <v>93</v>
      </c>
      <c r="C8" s="1">
        <f>'ELEC 4705'!E21</f>
        <v>0</v>
      </c>
      <c r="D8" t="str">
        <f>LOOKUP(C8,'LetterGrade Lookup'!B3:C15,'LetterGrade Lookup'!C3:C15)</f>
        <v>F</v>
      </c>
      <c r="F8" t="s">
        <v>88</v>
      </c>
      <c r="G8" s="1">
        <f>'SYSC 4001'!F20</f>
        <v>0.83499999999999996</v>
      </c>
      <c r="H8" t="str">
        <f>LOOKUP(G8,'LetterGrade Lookup'!B3:C15,'LetterGrade Lookup'!C3:C15)</f>
        <v>A-</v>
      </c>
    </row>
    <row r="9" spans="2:10" x14ac:dyDescent="0.25">
      <c r="B9" t="s">
        <v>95</v>
      </c>
      <c r="C9" s="1">
        <f>'SYSC 4310'!E24</f>
        <v>0.53964999999999996</v>
      </c>
      <c r="D9" t="str">
        <f>LOOKUP(C9,'LetterGrade Lookup'!B3:C15,'LetterGrade Lookup'!C3:C15)</f>
        <v>D</v>
      </c>
      <c r="F9" t="s">
        <v>89</v>
      </c>
      <c r="G9" s="1">
        <f>'SYSC 3501'!F24</f>
        <v>0.84189999999999998</v>
      </c>
      <c r="H9" t="str">
        <f>LOOKUP(G9,'LetterGrade Lookup'!B3:C15,'LetterGrade Lookup'!C3:C15)</f>
        <v>A-</v>
      </c>
    </row>
    <row r="10" spans="2:10" x14ac:dyDescent="0.25">
      <c r="B10" t="s">
        <v>94</v>
      </c>
      <c r="C10" s="1">
        <f>'SYSC 4602'!E24</f>
        <v>0.46899999999999997</v>
      </c>
      <c r="D10" t="str">
        <f>LOOKUP(C10,'LetterGrade Lookup'!B3:C15,'LetterGrade Lookup'!C3:C15)</f>
        <v>F</v>
      </c>
      <c r="F10" t="s">
        <v>90</v>
      </c>
      <c r="G10" s="1">
        <f>'TSES 4012'!F26</f>
        <v>0.90199999999999991</v>
      </c>
      <c r="H10" t="str">
        <f>LOOKUP(G10,'LetterGrade Lookup'!B3:C15,'LetterGrade Lookup'!C3:C15)</f>
        <v>A+</v>
      </c>
    </row>
    <row r="11" spans="2:10" x14ac:dyDescent="0.25">
      <c r="B11" t="s">
        <v>96</v>
      </c>
      <c r="C11" s="1">
        <f>'SYSC 4907'!E25</f>
        <v>0</v>
      </c>
      <c r="D11" t="str">
        <f>LOOKUP(C11,'LetterGrade Lookup'!B3:C15,'LetterGrade Lookup'!C3:C15)</f>
        <v>F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5" x14ac:dyDescent="0.25"/>
  <cols>
    <col min="2" max="2" width="9.5703125" bestFit="1" customWidth="1"/>
  </cols>
  <sheetData>
    <row r="2" spans="2:2" x14ac:dyDescent="0.25">
      <c r="B2">
        <v>9</v>
      </c>
    </row>
    <row r="3" spans="2:2" x14ac:dyDescent="0.25">
      <c r="B3">
        <v>11</v>
      </c>
    </row>
    <row r="4" spans="2:2" x14ac:dyDescent="0.25">
      <c r="B4">
        <v>10</v>
      </c>
    </row>
    <row r="5" spans="2:2" x14ac:dyDescent="0.25">
      <c r="B5">
        <v>12</v>
      </c>
    </row>
    <row r="6" spans="2:2" x14ac:dyDescent="0.25">
      <c r="B6">
        <v>11</v>
      </c>
    </row>
    <row r="7" spans="2:2" x14ac:dyDescent="0.25">
      <c r="B7">
        <v>10</v>
      </c>
    </row>
    <row r="8" spans="2:2" x14ac:dyDescent="0.25">
      <c r="B8">
        <v>10</v>
      </c>
    </row>
    <row r="9" spans="2:2" x14ac:dyDescent="0.25">
      <c r="B9">
        <v>10</v>
      </c>
    </row>
    <row r="10" spans="2:2" x14ac:dyDescent="0.25">
      <c r="B10">
        <v>12</v>
      </c>
    </row>
    <row r="11" spans="2:2" x14ac:dyDescent="0.25">
      <c r="B11">
        <v>11</v>
      </c>
    </row>
    <row r="12" spans="2:2" x14ac:dyDescent="0.25">
      <c r="B12">
        <v>11</v>
      </c>
    </row>
    <row r="13" spans="2:2" x14ac:dyDescent="0.25">
      <c r="B13">
        <v>11</v>
      </c>
    </row>
    <row r="14" spans="2:2" x14ac:dyDescent="0.25">
      <c r="B14">
        <v>11</v>
      </c>
    </row>
    <row r="15" spans="2:2" x14ac:dyDescent="0.25">
      <c r="B15">
        <v>11</v>
      </c>
    </row>
    <row r="16" spans="2:2" x14ac:dyDescent="0.25">
      <c r="B16">
        <v>8</v>
      </c>
    </row>
    <row r="17" spans="2:2" x14ac:dyDescent="0.25">
      <c r="B17">
        <v>10</v>
      </c>
    </row>
    <row r="18" spans="2:2" x14ac:dyDescent="0.25">
      <c r="B18">
        <v>10</v>
      </c>
    </row>
    <row r="19" spans="2:2" x14ac:dyDescent="0.25">
      <c r="B19">
        <v>12</v>
      </c>
    </row>
    <row r="20" spans="2:2" x14ac:dyDescent="0.25">
      <c r="B20">
        <v>12</v>
      </c>
    </row>
    <row r="21" spans="2:2" x14ac:dyDescent="0.25">
      <c r="B21">
        <v>12</v>
      </c>
    </row>
    <row r="22" spans="2:2" x14ac:dyDescent="0.25">
      <c r="B22">
        <v>12</v>
      </c>
    </row>
    <row r="23" spans="2:2" x14ac:dyDescent="0.25">
      <c r="B23">
        <v>12</v>
      </c>
    </row>
    <row r="24" spans="2:2" x14ac:dyDescent="0.25">
      <c r="B24">
        <v>8</v>
      </c>
    </row>
    <row r="25" spans="2:2" x14ac:dyDescent="0.25">
      <c r="B25">
        <v>9</v>
      </c>
    </row>
    <row r="26" spans="2:2" x14ac:dyDescent="0.25">
      <c r="B26">
        <v>11</v>
      </c>
    </row>
    <row r="27" spans="2:2" x14ac:dyDescent="0.25">
      <c r="B27">
        <v>11</v>
      </c>
    </row>
    <row r="28" spans="2:2" x14ac:dyDescent="0.25">
      <c r="B28">
        <v>11</v>
      </c>
    </row>
    <row r="29" spans="2:2" x14ac:dyDescent="0.25">
      <c r="B29" s="16">
        <f>AVERAGE(B2:B28)</f>
        <v>10.666666666666666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5" x14ac:dyDescent="0.25"/>
  <sheetData>
    <row r="3" spans="2:3" x14ac:dyDescent="0.25">
      <c r="B3" s="5">
        <v>0</v>
      </c>
      <c r="C3" t="s">
        <v>38</v>
      </c>
    </row>
    <row r="4" spans="2:3" x14ac:dyDescent="0.25">
      <c r="B4" s="4">
        <v>0.5</v>
      </c>
      <c r="C4" t="s">
        <v>37</v>
      </c>
    </row>
    <row r="5" spans="2:3" x14ac:dyDescent="0.25">
      <c r="B5" s="4">
        <v>0.53</v>
      </c>
      <c r="C5" t="s">
        <v>35</v>
      </c>
    </row>
    <row r="6" spans="2:3" x14ac:dyDescent="0.25">
      <c r="B6" s="4">
        <v>0.56999999999999995</v>
      </c>
      <c r="C6" t="s">
        <v>33</v>
      </c>
    </row>
    <row r="7" spans="2:3" x14ac:dyDescent="0.25">
      <c r="B7" s="4">
        <v>0.6</v>
      </c>
      <c r="C7" t="s">
        <v>36</v>
      </c>
    </row>
    <row r="8" spans="2:3" x14ac:dyDescent="0.25">
      <c r="B8" s="4">
        <v>0.63</v>
      </c>
      <c r="C8" t="s">
        <v>34</v>
      </c>
    </row>
    <row r="9" spans="2:3" x14ac:dyDescent="0.25">
      <c r="B9" s="4">
        <v>0.67</v>
      </c>
      <c r="C9" t="s">
        <v>32</v>
      </c>
    </row>
    <row r="10" spans="2:3" x14ac:dyDescent="0.25">
      <c r="B10" s="4">
        <v>0.7</v>
      </c>
      <c r="C10" t="s">
        <v>31</v>
      </c>
    </row>
    <row r="11" spans="2:3" x14ac:dyDescent="0.25">
      <c r="B11" s="4">
        <v>0.73</v>
      </c>
      <c r="C11" t="s">
        <v>29</v>
      </c>
    </row>
    <row r="12" spans="2:3" x14ac:dyDescent="0.25">
      <c r="B12" s="4">
        <v>0.77</v>
      </c>
      <c r="C12" t="s">
        <v>27</v>
      </c>
    </row>
    <row r="13" spans="2:3" x14ac:dyDescent="0.25">
      <c r="B13" s="4">
        <v>0.8</v>
      </c>
      <c r="C13" t="s">
        <v>30</v>
      </c>
    </row>
    <row r="14" spans="2:3" x14ac:dyDescent="0.25">
      <c r="B14" s="4">
        <v>0.85</v>
      </c>
      <c r="C14" t="s">
        <v>28</v>
      </c>
    </row>
    <row r="15" spans="2:3" x14ac:dyDescent="0.25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1"/>
  <sheetViews>
    <sheetView zoomScaleNormal="100" workbookViewId="0">
      <selection activeCell="D18" sqref="D18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7</v>
      </c>
      <c r="D4" s="4"/>
    </row>
    <row r="5" spans="3:6" x14ac:dyDescent="0.25">
      <c r="C5" t="s">
        <v>8</v>
      </c>
      <c r="D5" s="4">
        <v>1</v>
      </c>
      <c r="E5" s="4">
        <v>0.05</v>
      </c>
      <c r="F5" s="4">
        <f>D5*E5</f>
        <v>0.05</v>
      </c>
    </row>
    <row r="6" spans="3:6" x14ac:dyDescent="0.25">
      <c r="C6" t="s">
        <v>9</v>
      </c>
      <c r="D6" s="4">
        <v>1</v>
      </c>
      <c r="E6" s="4">
        <v>0.05</v>
      </c>
      <c r="F6" s="4">
        <f t="shared" ref="F6:F10" si="0">D6*E6</f>
        <v>0.05</v>
      </c>
    </row>
    <row r="7" spans="3:6" x14ac:dyDescent="0.25">
      <c r="C7" t="s">
        <v>10</v>
      </c>
      <c r="D7" s="4">
        <v>1</v>
      </c>
      <c r="E7" s="4">
        <v>0.05</v>
      </c>
      <c r="F7" s="4">
        <f t="shared" si="0"/>
        <v>0.05</v>
      </c>
    </row>
    <row r="8" spans="3:6" x14ac:dyDescent="0.25">
      <c r="C8" t="s">
        <v>11</v>
      </c>
      <c r="D8" s="4">
        <v>1</v>
      </c>
      <c r="E8" s="4">
        <v>0.05</v>
      </c>
      <c r="F8" s="4">
        <f t="shared" si="0"/>
        <v>0.05</v>
      </c>
    </row>
    <row r="9" spans="3:6" x14ac:dyDescent="0.25">
      <c r="C9" t="s">
        <v>12</v>
      </c>
      <c r="D9" s="4">
        <v>1</v>
      </c>
      <c r="E9" s="4">
        <v>0.05</v>
      </c>
      <c r="F9" s="4">
        <f t="shared" si="0"/>
        <v>0.05</v>
      </c>
    </row>
    <row r="10" spans="3:6" x14ac:dyDescent="0.25">
      <c r="D10" s="4"/>
      <c r="E10" s="4"/>
      <c r="F10" s="4">
        <f t="shared" si="0"/>
        <v>0</v>
      </c>
    </row>
    <row r="11" spans="3:6" ht="15.75" thickBot="1" x14ac:dyDescent="0.3">
      <c r="C11" s="14" t="s">
        <v>23</v>
      </c>
      <c r="D11" s="4">
        <f>AVERAGE(D5:D10)</f>
        <v>1</v>
      </c>
      <c r="E11" s="4">
        <f>SUM(E5:E10)</f>
        <v>0.25</v>
      </c>
      <c r="F11" s="4">
        <f>SUM(F5:F10)</f>
        <v>0.25</v>
      </c>
    </row>
    <row r="12" spans="3:6" ht="15.75" thickTop="1" x14ac:dyDescent="0.25"/>
    <row r="13" spans="3:6" ht="15.75" thickBot="1" x14ac:dyDescent="0.3">
      <c r="C13" s="11" t="s">
        <v>24</v>
      </c>
      <c r="D13" s="4">
        <v>0.88</v>
      </c>
      <c r="E13" s="4">
        <v>0.25</v>
      </c>
      <c r="F13" s="4">
        <f>D13*E13</f>
        <v>0.22</v>
      </c>
    </row>
    <row r="15" spans="3:6" ht="15.75" thickBot="1" x14ac:dyDescent="0.3">
      <c r="C15" s="14" t="s">
        <v>14</v>
      </c>
      <c r="E15" s="10">
        <f>SUM(E11,E13)</f>
        <v>0.5</v>
      </c>
      <c r="F15" s="1">
        <f>(SUM(F11,F13)/E15)</f>
        <v>0.94</v>
      </c>
    </row>
    <row r="16" spans="3:6" ht="15.75" thickTop="1" x14ac:dyDescent="0.25"/>
    <row r="17" spans="3:8" ht="15.75" thickBot="1" x14ac:dyDescent="0.3">
      <c r="C17" s="11" t="s">
        <v>13</v>
      </c>
      <c r="D17" s="4">
        <v>0.84</v>
      </c>
      <c r="E17" s="4">
        <f>1-E15</f>
        <v>0.5</v>
      </c>
      <c r="F17" s="4">
        <f>D17*E17</f>
        <v>0.42</v>
      </c>
    </row>
    <row r="18" spans="3:8" ht="18" thickBot="1" x14ac:dyDescent="0.35">
      <c r="H18" s="12" t="s">
        <v>15</v>
      </c>
    </row>
    <row r="19" spans="3:8" ht="16.5" thickTop="1" thickBot="1" x14ac:dyDescent="0.3">
      <c r="C19" s="14" t="s">
        <v>15</v>
      </c>
      <c r="D19" s="3" t="s">
        <v>16</v>
      </c>
      <c r="E19" s="3" t="s">
        <v>16</v>
      </c>
      <c r="F19" s="1">
        <f>(F15*E15)+(D17*E17)</f>
        <v>0.8899999999999999</v>
      </c>
      <c r="H19" t="str">
        <f>LOOKUP(F19,'LetterGrade Lookup'!B3:C15,'LetterGrade Lookup'!C3:C15)</f>
        <v>A</v>
      </c>
    </row>
    <row r="20" spans="3:8" ht="15.75" thickTop="1" x14ac:dyDescent="0.25"/>
    <row r="21" spans="3:8" x14ac:dyDescent="0.25">
      <c r="C21" t="s">
        <v>45</v>
      </c>
      <c r="D21" s="10"/>
    </row>
  </sheetData>
  <phoneticPr fontId="2" type="noConversion"/>
  <conditionalFormatting sqref="D4:D11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3 D17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22"/>
  <sheetViews>
    <sheetView zoomScaleNormal="100" workbookViewId="0">
      <selection activeCell="D8" sqref="D8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51</v>
      </c>
    </row>
    <row r="5" spans="3:6" x14ac:dyDescent="0.25">
      <c r="C5" t="s">
        <v>17</v>
      </c>
      <c r="D5" s="4">
        <v>0.91</v>
      </c>
      <c r="E5" s="4">
        <v>0.1</v>
      </c>
      <c r="F5" s="4">
        <f>D5*E5</f>
        <v>9.1000000000000011E-2</v>
      </c>
    </row>
    <row r="6" spans="3:6" x14ac:dyDescent="0.25">
      <c r="C6" t="s">
        <v>18</v>
      </c>
      <c r="D6" s="4">
        <v>0.85</v>
      </c>
      <c r="E6" s="4">
        <v>0.1</v>
      </c>
      <c r="F6" s="4">
        <f>D6*E6</f>
        <v>8.5000000000000006E-2</v>
      </c>
    </row>
    <row r="7" spans="3:6" x14ac:dyDescent="0.25">
      <c r="C7" t="s">
        <v>19</v>
      </c>
      <c r="D7" s="4">
        <v>1</v>
      </c>
      <c r="E7" s="4">
        <v>0.1</v>
      </c>
      <c r="F7" s="4">
        <f>D7*E7</f>
        <v>0.1</v>
      </c>
    </row>
    <row r="8" spans="3:6" x14ac:dyDescent="0.25">
      <c r="C8" t="s">
        <v>43</v>
      </c>
      <c r="D8" s="4">
        <f>AVERAGE(D5:D7)</f>
        <v>0.91999999999999993</v>
      </c>
      <c r="E8" s="10">
        <f>SUM(E5:E7)</f>
        <v>0.30000000000000004</v>
      </c>
      <c r="F8" s="4">
        <f>SUM(F5:F7)</f>
        <v>0.27600000000000002</v>
      </c>
    </row>
    <row r="9" spans="3:6" x14ac:dyDescent="0.25">
      <c r="D9" s="4"/>
      <c r="E9" s="4"/>
    </row>
    <row r="10" spans="3:6" ht="15.75" thickBot="1" x14ac:dyDescent="0.3">
      <c r="C10" s="11" t="s">
        <v>24</v>
      </c>
      <c r="D10" s="4">
        <v>0.67</v>
      </c>
      <c r="E10" s="4">
        <v>0.2</v>
      </c>
      <c r="F10" s="4">
        <f>D10*E10</f>
        <v>0.13400000000000001</v>
      </c>
    </row>
    <row r="12" spans="3:6" ht="15.75" thickBot="1" x14ac:dyDescent="0.3">
      <c r="C12" s="11" t="s">
        <v>14</v>
      </c>
      <c r="D12" s="3" t="s">
        <v>16</v>
      </c>
      <c r="E12" s="10">
        <f>SUM(E8,E10)</f>
        <v>0.5</v>
      </c>
      <c r="F12" s="1">
        <f>(SUM(F8,F10)/E12)</f>
        <v>0.82000000000000006</v>
      </c>
    </row>
    <row r="14" spans="3:6" ht="15.75" thickBot="1" x14ac:dyDescent="0.3">
      <c r="C14" s="11" t="s">
        <v>13</v>
      </c>
      <c r="D14" s="4"/>
      <c r="E14" s="4">
        <f>1-E12</f>
        <v>0.5</v>
      </c>
      <c r="F14" s="10">
        <f>SUM(F15:F17)/E14</f>
        <v>0.85</v>
      </c>
    </row>
    <row r="15" spans="3:6" x14ac:dyDescent="0.25">
      <c r="C15" t="s">
        <v>50</v>
      </c>
      <c r="D15" s="4">
        <v>0.85</v>
      </c>
      <c r="E15" s="4">
        <v>0.3</v>
      </c>
      <c r="F15" s="4">
        <f>D15*E15</f>
        <v>0.255</v>
      </c>
    </row>
    <row r="16" spans="3:6" x14ac:dyDescent="0.25">
      <c r="C16" t="s">
        <v>64</v>
      </c>
      <c r="D16" s="4">
        <v>1</v>
      </c>
      <c r="E16" s="4">
        <v>0.05</v>
      </c>
      <c r="F16" s="4">
        <f>D16*E16</f>
        <v>0.05</v>
      </c>
    </row>
    <row r="17" spans="3:8" x14ac:dyDescent="0.25">
      <c r="C17" t="s">
        <v>65</v>
      </c>
      <c r="D17" s="4">
        <v>0.8</v>
      </c>
      <c r="E17" s="4">
        <v>0.15</v>
      </c>
      <c r="F17" s="4">
        <f>D17*E17</f>
        <v>0.12</v>
      </c>
    </row>
    <row r="19" spans="3:8" ht="18" thickBot="1" x14ac:dyDescent="0.35">
      <c r="H19" s="12" t="s">
        <v>15</v>
      </c>
    </row>
    <row r="20" spans="3:8" ht="16.5" thickTop="1" thickBot="1" x14ac:dyDescent="0.3">
      <c r="C20" s="11" t="s">
        <v>15</v>
      </c>
      <c r="D20" s="3" t="s">
        <v>16</v>
      </c>
      <c r="E20" s="3" t="s">
        <v>16</v>
      </c>
      <c r="F20" s="1">
        <f>(F12*E12)+(F14*E14)</f>
        <v>0.83499999999999996</v>
      </c>
      <c r="H20" t="str">
        <f>LOOKUP(F20,'LetterGrade Lookup'!B3:C15,'LetterGrade Lookup'!C3:C15)</f>
        <v>A-</v>
      </c>
    </row>
    <row r="22" spans="3:8" x14ac:dyDescent="0.25">
      <c r="C22" t="s">
        <v>45</v>
      </c>
      <c r="D22" s="10"/>
    </row>
  </sheetData>
  <phoneticPr fontId="2" type="noConversion"/>
  <conditionalFormatting sqref="D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14 D8:D10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EE0F-DF8D-4EE5-96AB-54790ABFC13E}">
  <dimension ref="C2:H26"/>
  <sheetViews>
    <sheetView workbookViewId="0">
      <selection activeCell="D7" sqref="D7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66</v>
      </c>
    </row>
    <row r="5" spans="3:6" x14ac:dyDescent="0.25">
      <c r="C5" t="s">
        <v>21</v>
      </c>
      <c r="D5" s="4">
        <v>0.85</v>
      </c>
      <c r="E5" s="4">
        <v>0.1</v>
      </c>
      <c r="F5" s="4">
        <f>D5*E5</f>
        <v>8.5000000000000006E-2</v>
      </c>
    </row>
    <row r="6" spans="3:6" x14ac:dyDescent="0.25">
      <c r="C6" t="s">
        <v>22</v>
      </c>
      <c r="D6" s="4">
        <v>1.2</v>
      </c>
      <c r="E6" s="4">
        <v>0.1</v>
      </c>
      <c r="F6" s="4">
        <f t="shared" ref="F6" si="0">D6*E6</f>
        <v>0.12</v>
      </c>
    </row>
    <row r="7" spans="3:6" ht="15.75" thickBot="1" x14ac:dyDescent="0.3">
      <c r="C7" s="14" t="s">
        <v>41</v>
      </c>
      <c r="D7" s="4"/>
      <c r="E7" s="10">
        <f>SUM(E5:E6)</f>
        <v>0.2</v>
      </c>
      <c r="F7" s="4">
        <f>SUM(F5:F6)</f>
        <v>0.20500000000000002</v>
      </c>
    </row>
    <row r="8" spans="3:6" ht="15.75" thickTop="1" x14ac:dyDescent="0.25"/>
    <row r="9" spans="3:6" ht="15.75" thickBot="1" x14ac:dyDescent="0.3">
      <c r="C9" s="11" t="s">
        <v>4</v>
      </c>
      <c r="D9" s="4"/>
      <c r="E9" s="4"/>
    </row>
    <row r="10" spans="3:6" x14ac:dyDescent="0.25">
      <c r="C10" t="s">
        <v>5</v>
      </c>
      <c r="D10" s="4">
        <v>0.63</v>
      </c>
      <c r="E10" s="4">
        <v>0.25</v>
      </c>
      <c r="F10" s="4">
        <f>D10*E10</f>
        <v>0.1575</v>
      </c>
    </row>
    <row r="11" spans="3:6" x14ac:dyDescent="0.25">
      <c r="C11" t="s">
        <v>6</v>
      </c>
      <c r="D11" s="4">
        <v>0.86</v>
      </c>
      <c r="E11" s="4">
        <v>0.35</v>
      </c>
      <c r="F11" s="4">
        <f>D11*E11</f>
        <v>0.30099999999999999</v>
      </c>
    </row>
    <row r="12" spans="3:6" ht="15.75" thickBot="1" x14ac:dyDescent="0.3">
      <c r="C12" s="14" t="s">
        <v>67</v>
      </c>
      <c r="E12" s="10">
        <f>SUM(E10:E11)</f>
        <v>0.6</v>
      </c>
      <c r="F12" s="4">
        <f>SUM(F10:F11)</f>
        <v>0.45850000000000002</v>
      </c>
    </row>
    <row r="13" spans="3:6" ht="15.75" thickTop="1" x14ac:dyDescent="0.25"/>
    <row r="14" spans="3:6" ht="15.75" thickBot="1" x14ac:dyDescent="0.3">
      <c r="C14" s="11" t="s">
        <v>7</v>
      </c>
      <c r="D14" s="4"/>
    </row>
    <row r="15" spans="3:6" x14ac:dyDescent="0.25">
      <c r="C15" t="s">
        <v>8</v>
      </c>
      <c r="D15" s="4">
        <v>1</v>
      </c>
      <c r="E15" s="4">
        <v>0.04</v>
      </c>
      <c r="F15" s="4">
        <f>D15*E15</f>
        <v>0.04</v>
      </c>
    </row>
    <row r="16" spans="3:6" x14ac:dyDescent="0.25">
      <c r="C16" t="s">
        <v>9</v>
      </c>
      <c r="D16" s="4">
        <v>0.92</v>
      </c>
      <c r="E16" s="4">
        <v>0.04</v>
      </c>
      <c r="F16" s="4">
        <f t="shared" ref="F16:F19" si="1">D16*E16</f>
        <v>3.6799999999999999E-2</v>
      </c>
    </row>
    <row r="17" spans="3:8" x14ac:dyDescent="0.25">
      <c r="C17" t="s">
        <v>10</v>
      </c>
      <c r="D17" s="4">
        <v>0.87</v>
      </c>
      <c r="E17" s="4">
        <v>0.04</v>
      </c>
      <c r="F17" s="4">
        <f t="shared" si="1"/>
        <v>3.4799999999999998E-2</v>
      </c>
    </row>
    <row r="18" spans="3:8" x14ac:dyDescent="0.25">
      <c r="C18" t="s">
        <v>11</v>
      </c>
      <c r="D18" s="4">
        <v>0.88</v>
      </c>
      <c r="E18" s="4">
        <v>0.04</v>
      </c>
      <c r="F18" s="4">
        <f t="shared" si="1"/>
        <v>3.5200000000000002E-2</v>
      </c>
    </row>
    <row r="19" spans="3:8" x14ac:dyDescent="0.25">
      <c r="C19" t="s">
        <v>12</v>
      </c>
      <c r="D19" s="4">
        <v>0.79</v>
      </c>
      <c r="E19" s="4">
        <v>0.04</v>
      </c>
      <c r="F19" s="4">
        <f t="shared" si="1"/>
        <v>3.1600000000000003E-2</v>
      </c>
    </row>
    <row r="20" spans="3:8" ht="15.75" thickBot="1" x14ac:dyDescent="0.3">
      <c r="C20" s="14" t="s">
        <v>23</v>
      </c>
      <c r="D20" s="4"/>
      <c r="E20" s="4">
        <f>SUM(E15:E19)</f>
        <v>0.2</v>
      </c>
      <c r="F20" s="4">
        <f>SUM(F15:F19)</f>
        <v>0.1784</v>
      </c>
    </row>
    <row r="21" spans="3:8" ht="15.75" thickTop="1" x14ac:dyDescent="0.25"/>
    <row r="22" spans="3:8" x14ac:dyDescent="0.25">
      <c r="D22" s="4"/>
      <c r="E22" s="4"/>
      <c r="F22" s="4"/>
    </row>
    <row r="23" spans="3:8" ht="18" thickBot="1" x14ac:dyDescent="0.35">
      <c r="H23" s="12" t="s">
        <v>15</v>
      </c>
    </row>
    <row r="24" spans="3:8" ht="16.5" thickTop="1" thickBot="1" x14ac:dyDescent="0.3">
      <c r="C24" s="14" t="s">
        <v>15</v>
      </c>
      <c r="D24" s="3" t="s">
        <v>16</v>
      </c>
      <c r="E24" s="3" t="s">
        <v>16</v>
      </c>
      <c r="F24" s="1">
        <f>F7+F12+F20</f>
        <v>0.84189999999999998</v>
      </c>
      <c r="H24" t="str">
        <f>LOOKUP(F24,'LetterGrade Lookup'!B3:C15,'LetterGrade Lookup'!C3:C15)</f>
        <v>A-</v>
      </c>
    </row>
    <row r="25" spans="3:8" ht="15.75" thickTop="1" x14ac:dyDescent="0.25"/>
    <row r="26" spans="3:8" x14ac:dyDescent="0.25">
      <c r="C26" t="s">
        <v>45</v>
      </c>
      <c r="D26" s="10"/>
    </row>
  </sheetData>
  <phoneticPr fontId="2" type="noConversion"/>
  <conditionalFormatting sqref="D7 D20 D9 D1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2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7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0:D11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5:D19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26"/>
  <sheetViews>
    <sheetView workbookViewId="0">
      <selection activeCell="D6" sqref="D6"/>
    </sheetView>
  </sheetViews>
  <sheetFormatPr defaultRowHeight="15" x14ac:dyDescent="0.25"/>
  <cols>
    <col min="2" max="2" width="9.140625" customWidth="1"/>
    <col min="3" max="3" width="24.14062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2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2:6" ht="15.75" thickTop="1" x14ac:dyDescent="0.25"/>
    <row r="4" spans="2:6" ht="15.75" thickBot="1" x14ac:dyDescent="0.3">
      <c r="B4" s="6"/>
      <c r="C4" s="11" t="s">
        <v>68</v>
      </c>
    </row>
    <row r="5" spans="2:6" x14ac:dyDescent="0.25">
      <c r="B5" s="6"/>
      <c r="C5" t="s">
        <v>69</v>
      </c>
      <c r="D5" s="4">
        <v>0.88</v>
      </c>
      <c r="E5" s="4">
        <v>0.3</v>
      </c>
      <c r="F5" s="4">
        <f>D5*E5</f>
        <v>0.26400000000000001</v>
      </c>
    </row>
    <row r="6" spans="2:6" x14ac:dyDescent="0.25">
      <c r="B6" s="7"/>
      <c r="C6" t="s">
        <v>70</v>
      </c>
      <c r="D6" s="4">
        <v>0.9</v>
      </c>
      <c r="E6" s="4">
        <v>0.3</v>
      </c>
      <c r="F6" s="4">
        <f t="shared" ref="F6:F7" si="0">D6*E6</f>
        <v>0.27</v>
      </c>
    </row>
    <row r="7" spans="2:6" x14ac:dyDescent="0.25">
      <c r="B7" s="6"/>
      <c r="C7" t="s">
        <v>85</v>
      </c>
      <c r="D7" s="4">
        <v>0.94</v>
      </c>
      <c r="E7" s="10">
        <v>0.2</v>
      </c>
      <c r="F7" s="4">
        <f t="shared" si="0"/>
        <v>0.188</v>
      </c>
    </row>
    <row r="8" spans="2:6" ht="15.75" thickBot="1" x14ac:dyDescent="0.3">
      <c r="B8" s="6"/>
      <c r="C8" s="14" t="s">
        <v>71</v>
      </c>
      <c r="D8" s="4"/>
      <c r="E8" s="10">
        <f>SUM(E5:E7)</f>
        <v>0.8</v>
      </c>
      <c r="F8" s="4">
        <f>SUM(F5:F7)</f>
        <v>0.72199999999999998</v>
      </c>
    </row>
    <row r="9" spans="2:6" ht="15.75" thickTop="1" x14ac:dyDescent="0.25">
      <c r="B9" s="6"/>
      <c r="D9" s="4"/>
      <c r="E9" s="4"/>
    </row>
    <row r="10" spans="2:6" ht="15.75" thickBot="1" x14ac:dyDescent="0.3">
      <c r="B10" s="6"/>
      <c r="C10" s="11" t="s">
        <v>72</v>
      </c>
      <c r="D10" s="4"/>
    </row>
    <row r="11" spans="2:6" x14ac:dyDescent="0.25">
      <c r="B11" s="6"/>
      <c r="C11" t="s">
        <v>73</v>
      </c>
      <c r="D11" s="4">
        <v>1</v>
      </c>
      <c r="E11" s="4">
        <v>0.02</v>
      </c>
      <c r="F11" s="4">
        <f>D11*E11</f>
        <v>0.02</v>
      </c>
    </row>
    <row r="12" spans="2:6" x14ac:dyDescent="0.25">
      <c r="C12" t="s">
        <v>74</v>
      </c>
      <c r="D12" s="4">
        <v>1</v>
      </c>
      <c r="E12" s="4">
        <v>0.02</v>
      </c>
      <c r="F12" s="4">
        <f t="shared" ref="F12:F21" si="1">D12*E12</f>
        <v>0.02</v>
      </c>
    </row>
    <row r="13" spans="2:6" x14ac:dyDescent="0.25">
      <c r="C13" t="s">
        <v>75</v>
      </c>
      <c r="D13" s="4">
        <v>1</v>
      </c>
      <c r="E13" s="4">
        <v>0.02</v>
      </c>
      <c r="F13" s="4">
        <f t="shared" si="1"/>
        <v>0.02</v>
      </c>
    </row>
    <row r="14" spans="2:6" x14ac:dyDescent="0.25">
      <c r="C14" t="s">
        <v>76</v>
      </c>
      <c r="D14" s="4">
        <v>1</v>
      </c>
      <c r="E14" s="4">
        <v>0.02</v>
      </c>
      <c r="F14" s="4">
        <f t="shared" si="1"/>
        <v>0.02</v>
      </c>
    </row>
    <row r="15" spans="2:6" x14ac:dyDescent="0.25">
      <c r="C15" t="s">
        <v>77</v>
      </c>
      <c r="D15" s="4">
        <v>1</v>
      </c>
      <c r="E15" s="4">
        <v>0.02</v>
      </c>
      <c r="F15" s="4">
        <f t="shared" si="1"/>
        <v>0.02</v>
      </c>
    </row>
    <row r="16" spans="2:6" x14ac:dyDescent="0.25">
      <c r="C16" t="s">
        <v>78</v>
      </c>
      <c r="D16" s="4">
        <v>1</v>
      </c>
      <c r="E16" s="4">
        <v>0.02</v>
      </c>
      <c r="F16" s="4">
        <f t="shared" si="1"/>
        <v>0.02</v>
      </c>
    </row>
    <row r="17" spans="3:8" x14ac:dyDescent="0.25">
      <c r="C17" t="s">
        <v>79</v>
      </c>
      <c r="D17" s="4">
        <v>0</v>
      </c>
      <c r="E17" s="4">
        <v>0</v>
      </c>
      <c r="F17" s="4">
        <f t="shared" si="1"/>
        <v>0</v>
      </c>
    </row>
    <row r="18" spans="3:8" x14ac:dyDescent="0.25">
      <c r="C18" t="s">
        <v>80</v>
      </c>
      <c r="D18" s="4">
        <v>0</v>
      </c>
      <c r="E18" s="4">
        <v>0.02</v>
      </c>
      <c r="F18" s="4">
        <f t="shared" si="1"/>
        <v>0</v>
      </c>
    </row>
    <row r="19" spans="3:8" x14ac:dyDescent="0.25">
      <c r="C19" t="s">
        <v>81</v>
      </c>
      <c r="D19" s="4">
        <v>1</v>
      </c>
      <c r="E19" s="4">
        <v>0.02</v>
      </c>
      <c r="F19" s="4">
        <f t="shared" si="1"/>
        <v>0.02</v>
      </c>
    </row>
    <row r="20" spans="3:8" x14ac:dyDescent="0.25">
      <c r="C20" t="s">
        <v>82</v>
      </c>
      <c r="D20" s="4">
        <v>1</v>
      </c>
      <c r="E20" s="4">
        <v>0.02</v>
      </c>
      <c r="F20" s="4">
        <f t="shared" si="1"/>
        <v>0.02</v>
      </c>
    </row>
    <row r="21" spans="3:8" x14ac:dyDescent="0.25">
      <c r="C21" t="s">
        <v>83</v>
      </c>
      <c r="D21" s="4">
        <v>1</v>
      </c>
      <c r="E21" s="4">
        <v>0.02</v>
      </c>
      <c r="F21" s="4">
        <f t="shared" si="1"/>
        <v>0.02</v>
      </c>
    </row>
    <row r="22" spans="3:8" x14ac:dyDescent="0.25">
      <c r="D22" s="4"/>
      <c r="E22" s="4"/>
      <c r="F22" s="4"/>
    </row>
    <row r="23" spans="3:8" ht="15.75" thickBot="1" x14ac:dyDescent="0.3">
      <c r="C23" s="14" t="s">
        <v>84</v>
      </c>
      <c r="E23" s="10">
        <f>SUM(E11:E21)</f>
        <v>0.19999999999999998</v>
      </c>
      <c r="F23" s="4">
        <f>SUM(F11:F21)</f>
        <v>0.18</v>
      </c>
    </row>
    <row r="24" spans="3:8" ht="15.75" thickTop="1" x14ac:dyDescent="0.25"/>
    <row r="25" spans="3:8" ht="18" thickBot="1" x14ac:dyDescent="0.35">
      <c r="H25" s="12" t="s">
        <v>15</v>
      </c>
    </row>
    <row r="26" spans="3:8" ht="16.5" thickTop="1" thickBot="1" x14ac:dyDescent="0.3">
      <c r="C26" s="11" t="s">
        <v>15</v>
      </c>
      <c r="D26" s="3" t="s">
        <v>16</v>
      </c>
      <c r="E26" s="3" t="s">
        <v>16</v>
      </c>
      <c r="F26" s="1">
        <f>SUM(F8,F23)</f>
        <v>0.90199999999999991</v>
      </c>
      <c r="H26" t="str">
        <f>LOOKUP(F26,'LetterGrade Lookup'!B3:C15,'LetterGrade Lookup'!C3:C15)</f>
        <v>A+</v>
      </c>
    </row>
  </sheetData>
  <phoneticPr fontId="2" type="noConversion"/>
  <conditionalFormatting sqref="D8:D22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C27" sqref="C27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97</v>
      </c>
    </row>
    <row r="5" spans="2:5" x14ac:dyDescent="0.25">
      <c r="B5" t="s">
        <v>98</v>
      </c>
      <c r="C5" s="4">
        <v>1</v>
      </c>
      <c r="D5" s="4">
        <v>0.1</v>
      </c>
      <c r="E5">
        <f>C5*D5</f>
        <v>0.1</v>
      </c>
    </row>
    <row r="6" spans="2:5" x14ac:dyDescent="0.25">
      <c r="B6" t="s">
        <v>99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25">
      <c r="B7" t="s">
        <v>101</v>
      </c>
      <c r="C7" s="4"/>
      <c r="D7" s="4">
        <f>SUM(D5:D6)</f>
        <v>0.2</v>
      </c>
      <c r="E7" s="10">
        <f>SUM(E5:E6)</f>
        <v>0.185</v>
      </c>
    </row>
    <row r="8" spans="2:5" x14ac:dyDescent="0.25">
      <c r="C8" s="4"/>
      <c r="D8" s="4"/>
    </row>
    <row r="9" spans="2:5" ht="18" thickBot="1" x14ac:dyDescent="0.35">
      <c r="B9" s="12" t="s">
        <v>7</v>
      </c>
      <c r="D9" s="4"/>
    </row>
    <row r="10" spans="2:5" ht="15.75" thickTop="1" x14ac:dyDescent="0.25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25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25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25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25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25">
      <c r="B15" t="s">
        <v>121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25">
      <c r="B16" t="s">
        <v>100</v>
      </c>
      <c r="C16" s="4"/>
      <c r="D16" s="4">
        <v>0.1</v>
      </c>
      <c r="E16" s="4">
        <f>SUM(E10:E15)</f>
        <v>9.9999999999999992E-2</v>
      </c>
    </row>
    <row r="17" spans="2:6" x14ac:dyDescent="0.25">
      <c r="D17" s="4"/>
    </row>
    <row r="18" spans="2:6" ht="18" thickBot="1" x14ac:dyDescent="0.35">
      <c r="B18" s="12" t="s">
        <v>4</v>
      </c>
      <c r="D18" s="4"/>
    </row>
    <row r="19" spans="2:6" ht="15.75" thickTop="1" x14ac:dyDescent="0.25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25">
      <c r="D20" s="4"/>
    </row>
    <row r="21" spans="2:6" x14ac:dyDescent="0.25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25">
      <c r="D22" s="4"/>
    </row>
    <row r="23" spans="2:6" x14ac:dyDescent="0.25">
      <c r="B23" t="s">
        <v>13</v>
      </c>
      <c r="C23" s="4"/>
      <c r="D23" s="4">
        <f>1-D21</f>
        <v>0.5</v>
      </c>
      <c r="E23" s="8">
        <f>C23*D23</f>
        <v>0</v>
      </c>
    </row>
    <row r="24" spans="2:6" x14ac:dyDescent="0.25">
      <c r="B24" t="s">
        <v>15</v>
      </c>
      <c r="C24" s="2" t="s">
        <v>16</v>
      </c>
      <c r="D24" s="2" t="s">
        <v>16</v>
      </c>
      <c r="E24" s="1">
        <f>(E21*D21)+(D23*C23)</f>
        <v>0.46899999999999997</v>
      </c>
      <c r="F24" t="str">
        <f>LOOKUP(E24,'LetterGrade Lookup'!B3:C15,'LetterGrade Lookup'!C3:C15)</f>
        <v>F</v>
      </c>
    </row>
    <row r="26" spans="2:6" x14ac:dyDescent="0.25">
      <c r="B26" t="s">
        <v>45</v>
      </c>
      <c r="C26" s="10">
        <v>0.87</v>
      </c>
    </row>
  </sheetData>
  <phoneticPr fontId="2" type="noConversion"/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8" sqref="C18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6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6" ht="15.75" thickTop="1" x14ac:dyDescent="0.25"/>
    <row r="4" spans="2:6" ht="15.75" thickBot="1" x14ac:dyDescent="0.3">
      <c r="B4" s="11" t="s">
        <v>4</v>
      </c>
    </row>
    <row r="5" spans="2:6" x14ac:dyDescent="0.25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25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25">
      <c r="B7" t="s">
        <v>102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25">
      <c r="B8" t="s">
        <v>103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25">
      <c r="B9" t="s">
        <v>104</v>
      </c>
      <c r="C9" s="4">
        <v>1</v>
      </c>
      <c r="D9" s="4">
        <v>0.05</v>
      </c>
      <c r="E9" s="4">
        <f t="shared" si="0"/>
        <v>0.05</v>
      </c>
    </row>
    <row r="10" spans="2:6" x14ac:dyDescent="0.25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25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25">
      <c r="D13" s="4"/>
    </row>
    <row r="14" spans="2:6" x14ac:dyDescent="0.25">
      <c r="B14" t="s">
        <v>13</v>
      </c>
      <c r="C14" s="4"/>
      <c r="D14" s="4">
        <f>1-D12</f>
        <v>0.5</v>
      </c>
      <c r="E14" s="8">
        <f>C14*D14</f>
        <v>0</v>
      </c>
    </row>
    <row r="15" spans="2:6" x14ac:dyDescent="0.25">
      <c r="B15" t="s">
        <v>15</v>
      </c>
      <c r="C15" s="2" t="s">
        <v>16</v>
      </c>
      <c r="D15" s="2" t="s">
        <v>16</v>
      </c>
      <c r="E15" s="1">
        <f>(E12*D12)+(D14*C14)</f>
        <v>0.47581249999999997</v>
      </c>
      <c r="F15" t="str">
        <f>LOOKUP(E15,'LetterGrade Lookup'!B3:C15,'LetterGrade Lookup'!C3:C15)</f>
        <v>F</v>
      </c>
    </row>
    <row r="17" spans="2:5" x14ac:dyDescent="0.25">
      <c r="B17" t="s">
        <v>45</v>
      </c>
      <c r="C17" s="10">
        <v>0.85</v>
      </c>
    </row>
    <row r="18" spans="2:5" x14ac:dyDescent="0.25">
      <c r="C18" s="9"/>
      <c r="D18" s="10"/>
      <c r="E18" s="4"/>
    </row>
    <row r="20" spans="2:5" x14ac:dyDescent="0.25">
      <c r="B20" s="3"/>
    </row>
    <row r="21" spans="2:5" x14ac:dyDescent="0.25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27" sqref="C27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5" t="s">
        <v>0</v>
      </c>
      <c r="C2" s="15" t="s">
        <v>1</v>
      </c>
      <c r="D2" s="15" t="s">
        <v>2</v>
      </c>
      <c r="E2" s="15" t="s">
        <v>3</v>
      </c>
    </row>
    <row r="3" spans="2:5" ht="15.75" thickTop="1" x14ac:dyDescent="0.25"/>
    <row r="5" spans="2:5" ht="15.75" thickBot="1" x14ac:dyDescent="0.3">
      <c r="B5" s="11" t="s">
        <v>51</v>
      </c>
    </row>
    <row r="6" spans="2:5" x14ac:dyDescent="0.25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25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25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25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25">
      <c r="C10" s="4"/>
      <c r="D10" s="4"/>
    </row>
    <row r="11" spans="2:5" ht="15.75" thickBot="1" x14ac:dyDescent="0.3">
      <c r="B11" s="11" t="s">
        <v>49</v>
      </c>
      <c r="C11" s="4"/>
      <c r="D11" s="4"/>
    </row>
    <row r="12" spans="2:5" x14ac:dyDescent="0.25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25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25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25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.75" thickBot="1" x14ac:dyDescent="0.3">
      <c r="B17" s="11" t="s">
        <v>120</v>
      </c>
    </row>
    <row r="18" spans="2:6" x14ac:dyDescent="0.25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.75" thickBot="1" x14ac:dyDescent="0.3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25">
      <c r="B22" t="s">
        <v>13</v>
      </c>
      <c r="C22" s="4"/>
      <c r="D22" s="4">
        <f>1-D20</f>
        <v>0.39999999999999991</v>
      </c>
      <c r="E22">
        <f>C22*D22</f>
        <v>0</v>
      </c>
    </row>
    <row r="24" spans="2:6" x14ac:dyDescent="0.25">
      <c r="B24" t="s">
        <v>15</v>
      </c>
      <c r="C24" s="3" t="s">
        <v>16</v>
      </c>
      <c r="D24" s="3" t="s">
        <v>16</v>
      </c>
      <c r="E24" s="1">
        <f>(E20*D20)+(D22*C22)</f>
        <v>0.53964999999999996</v>
      </c>
      <c r="F24" t="str">
        <f>LOOKUP(E24,'LetterGrade Lookup'!B3:C15,'LetterGrade Lookup'!C3:C15)</f>
        <v>D</v>
      </c>
    </row>
    <row r="26" spans="2:6" x14ac:dyDescent="0.25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H16" sqref="H16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4</v>
      </c>
    </row>
    <row r="5" spans="2:5" x14ac:dyDescent="0.25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25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25">
      <c r="B7" t="s">
        <v>106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25">
      <c r="B8" t="s">
        <v>107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25">
      <c r="B9" t="s">
        <v>108</v>
      </c>
      <c r="C9" s="4">
        <v>0.7142857142857143</v>
      </c>
      <c r="D9" s="4">
        <v>0</v>
      </c>
      <c r="E9" s="4">
        <f t="shared" si="0"/>
        <v>0</v>
      </c>
    </row>
    <row r="10" spans="2:5" x14ac:dyDescent="0.25">
      <c r="B10" t="s">
        <v>46</v>
      </c>
      <c r="D10" s="4">
        <v>0.2</v>
      </c>
      <c r="E10" s="4">
        <f>SUM(E5:E9)</f>
        <v>0.17861111111111114</v>
      </c>
    </row>
    <row r="12" spans="2:5" ht="15.75" thickBot="1" x14ac:dyDescent="0.3">
      <c r="B12" s="11" t="s">
        <v>51</v>
      </c>
      <c r="C12" s="4"/>
      <c r="D12" s="4"/>
      <c r="E12" s="4"/>
    </row>
    <row r="13" spans="2:5" x14ac:dyDescent="0.25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25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25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25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25">
      <c r="B17" t="s">
        <v>105</v>
      </c>
      <c r="C17" s="4">
        <v>1</v>
      </c>
      <c r="D17" s="4">
        <v>0.1</v>
      </c>
      <c r="E17" s="4">
        <f>C17*D17</f>
        <v>0.1</v>
      </c>
    </row>
    <row r="18" spans="2:6" x14ac:dyDescent="0.25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25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25">
      <c r="B21" t="s">
        <v>13</v>
      </c>
      <c r="C21" s="5"/>
      <c r="D21" s="4">
        <f>1-D20</f>
        <v>0.5</v>
      </c>
      <c r="E21" s="4">
        <f>C21*D21</f>
        <v>0</v>
      </c>
    </row>
    <row r="22" spans="2:6" x14ac:dyDescent="0.25">
      <c r="D22" s="4"/>
    </row>
    <row r="23" spans="2:6" x14ac:dyDescent="0.25">
      <c r="B23" t="s">
        <v>15</v>
      </c>
      <c r="C23" s="3" t="s">
        <v>16</v>
      </c>
      <c r="D23" s="4"/>
      <c r="E23" s="1">
        <f>(E20*D20)+(C21*D21)</f>
        <v>0.47211253968253974</v>
      </c>
      <c r="F23" t="str">
        <f>LOOKUP(E23,'LetterGrade Lookup'!B3:C15,'LetterGrade Lookup'!C3:C15)</f>
        <v>F</v>
      </c>
    </row>
    <row r="25" spans="2:6" x14ac:dyDescent="0.25">
      <c r="B25" t="s">
        <v>44</v>
      </c>
      <c r="C25" s="10">
        <v>0.86</v>
      </c>
    </row>
  </sheetData>
  <phoneticPr fontId="2" type="noConversion"/>
  <conditionalFormatting sqref="C12:C18 C5:C9">
    <cfRule type="colorScale" priority="3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SYSC 3303</vt:lpstr>
      <vt:lpstr>SYSC 3320</vt:lpstr>
      <vt:lpstr>SYSC 4001</vt:lpstr>
      <vt:lpstr>SYSC 3501</vt:lpstr>
      <vt:lpstr>TSES 4012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2022-12-19T17:24:59Z</dcterms:modified>
</cp:coreProperties>
</file>