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2019\Report Requirmeents\MONTHLY REPORTS\MATR 2019\"/>
    </mc:Choice>
  </mc:AlternateContent>
  <bookViews>
    <workbookView xWindow="0" yWindow="0" windowWidth="23040" windowHeight="9384"/>
  </bookViews>
  <sheets>
    <sheet name="Oct " sheetId="1" r:id="rId1"/>
    <sheet name="INSTRUCTIONS" sheetId="2" r:id="rId2"/>
    <sheet name="Overall" sheetId="3" r:id="rId3"/>
  </sheets>
  <definedNames>
    <definedName name="_xlnm.Print_Area" localSheetId="0">'Oct '!$A$1:$K$76</definedName>
    <definedName name="_xlnm.Print_Area" localSheetId="2">Overall!$A$1:$K$369</definedName>
    <definedName name="_xlnm.Print_Titles" localSheetId="0">'Oct '!$6:$9</definedName>
    <definedName name="_xlnm.Print_Titles" localSheetId="2">Overall!$7:$10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5" i="3" l="1"/>
  <c r="Y354" i="3"/>
  <c r="Y353" i="3"/>
  <c r="Y352" i="3"/>
  <c r="Y351" i="3"/>
  <c r="Y350" i="3"/>
  <c r="AB349" i="3"/>
  <c r="Y349" i="3"/>
  <c r="P349" i="3"/>
  <c r="Y348" i="3"/>
  <c r="P348" i="3"/>
  <c r="Y346" i="3"/>
  <c r="X346" i="3"/>
  <c r="W346" i="3"/>
  <c r="V346" i="3"/>
  <c r="U346" i="3"/>
  <c r="T346" i="3"/>
  <c r="S346" i="3"/>
  <c r="R346" i="3"/>
  <c r="Q346" i="3"/>
  <c r="P346" i="3"/>
  <c r="I346" i="3"/>
  <c r="H346" i="3"/>
  <c r="G346" i="3"/>
  <c r="F346" i="3"/>
  <c r="Y345" i="3"/>
  <c r="P345" i="3"/>
  <c r="F345" i="3"/>
  <c r="AB344" i="3"/>
  <c r="Y344" i="3"/>
  <c r="P344" i="3"/>
  <c r="F344" i="3"/>
  <c r="I335" i="3"/>
  <c r="H335" i="3"/>
  <c r="G335" i="3"/>
  <c r="F335" i="3"/>
  <c r="I311" i="3"/>
  <c r="H311" i="3"/>
  <c r="G311" i="3"/>
  <c r="F311" i="3"/>
  <c r="I290" i="3"/>
  <c r="H290" i="3"/>
  <c r="G290" i="3"/>
  <c r="F290" i="3"/>
  <c r="I285" i="3"/>
  <c r="H285" i="3"/>
  <c r="G285" i="3"/>
  <c r="F285" i="3"/>
  <c r="G278" i="3"/>
  <c r="G277" i="3"/>
  <c r="G276" i="3"/>
  <c r="G275" i="3"/>
  <c r="G274" i="3"/>
  <c r="G254" i="3" s="1"/>
  <c r="G251" i="3" s="1"/>
  <c r="G273" i="3"/>
  <c r="G272" i="3"/>
  <c r="I254" i="3"/>
  <c r="H254" i="3"/>
  <c r="H251" i="3" s="1"/>
  <c r="F254" i="3"/>
  <c r="I251" i="3"/>
  <c r="F251" i="3"/>
  <c r="I229" i="3"/>
  <c r="H229" i="3"/>
  <c r="H156" i="3" s="1"/>
  <c r="G229" i="3"/>
  <c r="F229" i="3"/>
  <c r="G216" i="3"/>
  <c r="I206" i="3"/>
  <c r="H206" i="3"/>
  <c r="G206" i="3"/>
  <c r="F206" i="3"/>
  <c r="I187" i="3"/>
  <c r="H187" i="3"/>
  <c r="G187" i="3"/>
  <c r="F187" i="3"/>
  <c r="I182" i="3"/>
  <c r="H182" i="3"/>
  <c r="G182" i="3"/>
  <c r="F182" i="3"/>
  <c r="I165" i="3"/>
  <c r="H165" i="3"/>
  <c r="G165" i="3"/>
  <c r="F165" i="3"/>
  <c r="I158" i="3"/>
  <c r="H158" i="3"/>
  <c r="G158" i="3"/>
  <c r="F158" i="3"/>
  <c r="I156" i="3"/>
  <c r="G156" i="3"/>
  <c r="F156" i="3"/>
  <c r="J141" i="3"/>
  <c r="I141" i="3"/>
  <c r="H141" i="3"/>
  <c r="G141" i="3"/>
  <c r="F141" i="3"/>
  <c r="I127" i="3"/>
  <c r="H127" i="3"/>
  <c r="G127" i="3"/>
  <c r="F127" i="3"/>
  <c r="I106" i="3"/>
  <c r="I74" i="3" s="1"/>
  <c r="H106" i="3"/>
  <c r="G106" i="3"/>
  <c r="F106" i="3"/>
  <c r="F74" i="3" s="1"/>
  <c r="G101" i="3"/>
  <c r="G100" i="3"/>
  <c r="G91" i="3" s="1"/>
  <c r="I91" i="3"/>
  <c r="H91" i="3"/>
  <c r="F91" i="3"/>
  <c r="I78" i="3"/>
  <c r="H78" i="3"/>
  <c r="H74" i="3" s="1"/>
  <c r="G78" i="3"/>
  <c r="F78" i="3"/>
  <c r="G74" i="3"/>
  <c r="I63" i="3"/>
  <c r="H63" i="3"/>
  <c r="G63" i="3"/>
  <c r="F63" i="3"/>
  <c r="I49" i="3"/>
  <c r="H49" i="3"/>
  <c r="G49" i="3"/>
  <c r="F49" i="3"/>
  <c r="I29" i="3"/>
  <c r="I23" i="3"/>
  <c r="I16" i="3" s="1"/>
  <c r="I12" i="3" s="1"/>
  <c r="H23" i="3"/>
  <c r="G23" i="3"/>
  <c r="F23" i="3"/>
  <c r="H21" i="3"/>
  <c r="H18" i="3" s="1"/>
  <c r="I18" i="3"/>
  <c r="G18" i="3"/>
  <c r="F18" i="3"/>
  <c r="G16" i="3"/>
  <c r="G12" i="3" s="1"/>
  <c r="F16" i="3"/>
  <c r="F12" i="3" s="1"/>
  <c r="I13" i="3"/>
  <c r="H13" i="3"/>
  <c r="G13" i="3"/>
  <c r="F13" i="3"/>
  <c r="H16" i="3" l="1"/>
  <c r="H12" i="3" s="1"/>
  <c r="Y55" i="1"/>
  <c r="P55" i="1"/>
  <c r="AB54" i="1"/>
  <c r="Y54" i="1"/>
  <c r="P54" i="1"/>
  <c r="F11" i="1" l="1"/>
</calcChain>
</file>

<file path=xl/sharedStrings.xml><?xml version="1.0" encoding="utf-8"?>
<sst xmlns="http://schemas.openxmlformats.org/spreadsheetml/2006/main" count="543" uniqueCount="400">
  <si>
    <t>REGIONAL MONTHLY ACTIVITY TRACKING REPORT</t>
  </si>
  <si>
    <t xml:space="preserve">Projects/Activities </t>
  </si>
  <si>
    <t>Performance Indicators</t>
  </si>
  <si>
    <t>PHYSICAL AND FINANCIAL REQUIREMENTS (3)</t>
  </si>
  <si>
    <t>PHYSICAL AND FINANCIAL ACCOMPLISHMENTS (4)</t>
  </si>
  <si>
    <t>Reason/s for not conducting the planned activity</t>
  </si>
  <si>
    <t>REMARKS</t>
  </si>
  <si>
    <t>PHYSICAL TARGET</t>
  </si>
  <si>
    <t>PROGRAMMED AMT.</t>
  </si>
  <si>
    <t>ACTUAL ACCOMPLISH-MENT</t>
  </si>
  <si>
    <t>AMOUNT DISBURSED</t>
  </si>
  <si>
    <t>(Indicate if: (a) reset to a later date; (b) replaced by a new activity or © not to be conducted anymore)</t>
  </si>
  <si>
    <t>(1)</t>
  </si>
  <si>
    <t>(2)</t>
  </si>
  <si>
    <t>(3.1)</t>
  </si>
  <si>
    <t>(3.2)</t>
  </si>
  <si>
    <t>(4.1)</t>
  </si>
  <si>
    <t>(4.2)</t>
  </si>
  <si>
    <t>(5)</t>
  </si>
  <si>
    <t>(6)</t>
  </si>
  <si>
    <t>Prepared and submitted by:</t>
  </si>
  <si>
    <t>Noted by:</t>
  </si>
  <si>
    <t>APPROVED BY:</t>
  </si>
  <si>
    <t>___________________________</t>
  </si>
  <si>
    <t xml:space="preserve">   Name &amp; Signature of </t>
  </si>
  <si>
    <t>Name &amp; Signature of</t>
  </si>
  <si>
    <t xml:space="preserve">   Regl. Planning Officer</t>
  </si>
  <si>
    <t>Accountant</t>
  </si>
  <si>
    <t>Chief Admin. Officer</t>
  </si>
  <si>
    <t>Regional Director</t>
  </si>
  <si>
    <t>NOTE:  Data/information entered in columns 1, 2, 3.1 and 3.2 should be the same as those reflected in the Monthly Activity Action Plan for a particular month.</t>
  </si>
  <si>
    <t>Column 1</t>
  </si>
  <si>
    <t>-</t>
  </si>
  <si>
    <t>Column 2</t>
  </si>
  <si>
    <t>Column 3</t>
  </si>
  <si>
    <t>Column 3.1</t>
  </si>
  <si>
    <t>Column 3.2</t>
  </si>
  <si>
    <t>Column 4</t>
  </si>
  <si>
    <t>Column 4.1</t>
  </si>
  <si>
    <t>Column 4.2</t>
  </si>
  <si>
    <t>Column 5</t>
  </si>
  <si>
    <t>Column 6</t>
  </si>
  <si>
    <t>DILG-PS FORM 008</t>
  </si>
  <si>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–List the work/actions/tasks to be conducted or implemented by the bureau/PMO/service/office through which inputs such as funds, manpower and other types of resources are mobilized to produce specific outputs/deliverables. </t>
    </r>
  </si>
  <si>
    <r>
      <rPr>
        <b/>
        <sz val="11"/>
        <color theme="1"/>
        <rFont val="Calibri"/>
        <family val="2"/>
        <scheme val="minor"/>
      </rPr>
      <t>Performance Indicator</t>
    </r>
    <r>
      <rPr>
        <sz val="11"/>
        <color theme="1"/>
        <rFont val="Calibri"/>
        <family val="2"/>
        <scheme val="minor"/>
      </rPr>
      <t xml:space="preserve"> – Indicate here the quantitative or qualitative factor or variable that provides a simple and reliable means to measure accomplishments.  </t>
    </r>
  </si>
  <si>
    <r>
      <rPr>
        <b/>
        <sz val="11"/>
        <color theme="1"/>
        <rFont val="Calibri"/>
        <family val="2"/>
        <scheme val="minor"/>
      </rPr>
      <t>Physical and Financial Requirements</t>
    </r>
    <r>
      <rPr>
        <sz val="11"/>
        <color theme="1"/>
        <rFont val="Calibri"/>
        <family val="2"/>
        <scheme val="minor"/>
      </rPr>
      <t xml:space="preserve"> – refer to the physical units and funds needed to implement/accomplish the planned activities for the period August, September, October, November &amp; December.</t>
    </r>
  </si>
  <si>
    <r>
      <rPr>
        <b/>
        <sz val="11"/>
        <color theme="1"/>
        <rFont val="Calibri"/>
        <family val="2"/>
        <scheme val="minor"/>
      </rPr>
      <t>Physical Targets</t>
    </r>
    <r>
      <rPr>
        <sz val="11"/>
        <color theme="1"/>
        <rFont val="Calibri"/>
        <family val="2"/>
        <scheme val="minor"/>
      </rPr>
      <t xml:space="preserve"> - Indicate the quantitative unit of work measurement of the based on the key performance indicator per planned activity for a particular month.</t>
    </r>
  </si>
  <si>
    <r>
      <rPr>
        <b/>
        <sz val="11"/>
        <color theme="1"/>
        <rFont val="Calibri"/>
        <family val="2"/>
        <scheme val="minor"/>
      </rPr>
      <t>Programmed Amount</t>
    </r>
    <r>
      <rPr>
        <sz val="11"/>
        <color theme="1"/>
        <rFont val="Calibri"/>
        <family val="2"/>
        <scheme val="minor"/>
      </rPr>
      <t xml:space="preserve"> – Indicate the funds needed to implement the activity for a particular month.</t>
    </r>
  </si>
  <si>
    <t>Note: Columns 1, 2, 3, 3.1 and 3.2 should be extracted by Regional Office  in their submitted Monthly Activity Action Plan .</t>
  </si>
  <si>
    <r>
      <rPr>
        <b/>
        <sz val="11"/>
        <color theme="1"/>
        <rFont val="Calibri"/>
        <family val="2"/>
        <scheme val="minor"/>
      </rPr>
      <t>Physical and Financial Accomplishments</t>
    </r>
    <r>
      <rPr>
        <sz val="11"/>
        <color theme="1"/>
        <rFont val="Calibri"/>
        <family val="2"/>
        <scheme val="minor"/>
      </rPr>
      <t>– refer to the physical units and funds implemented/accomplished by  the office.</t>
    </r>
  </si>
  <si>
    <r>
      <rPr>
        <b/>
        <sz val="11"/>
        <color theme="1"/>
        <rFont val="Calibri"/>
        <family val="2"/>
        <scheme val="minor"/>
      </rPr>
      <t>Actual Physical Accomplishments</t>
    </r>
    <r>
      <rPr>
        <sz val="11"/>
        <color theme="1"/>
        <rFont val="Calibri"/>
        <family val="2"/>
        <scheme val="minor"/>
      </rPr>
      <t xml:space="preserve"> - Indicate the actual accomplishment based on the physical targets given in Column 3.1.</t>
    </r>
  </si>
  <si>
    <r>
      <rPr>
        <b/>
        <sz val="11"/>
        <color theme="1"/>
        <rFont val="Calibri"/>
        <family val="2"/>
        <scheme val="minor"/>
      </rPr>
      <t xml:space="preserve">Amount Disbursed </t>
    </r>
    <r>
      <rPr>
        <sz val="11"/>
        <color theme="1"/>
        <rFont val="Calibri"/>
        <family val="2"/>
        <scheme val="minor"/>
      </rPr>
      <t>– Indicate the estimated actual expenses spent vis-à-vis the programmed amount indicated in column 3.3.</t>
    </r>
  </si>
  <si>
    <r>
      <rPr>
        <b/>
        <sz val="11"/>
        <color theme="1"/>
        <rFont val="Calibri"/>
        <family val="2"/>
        <scheme val="minor"/>
      </rPr>
      <t>Reason/s for not conducting the planned activity</t>
    </r>
    <r>
      <rPr>
        <sz val="11"/>
        <color theme="1"/>
        <rFont val="Calibri"/>
        <family val="2"/>
        <scheme val="minor"/>
      </rPr>
      <t xml:space="preserve"> – Indicate here the reasons/justifications for not implementing or conducting the planned activity.</t>
    </r>
  </si>
  <si>
    <r>
      <rPr>
        <b/>
        <sz val="11"/>
        <color theme="1"/>
        <rFont val="Calibri"/>
        <family val="2"/>
        <scheme val="minor"/>
      </rPr>
      <t>Remarks</t>
    </r>
    <r>
      <rPr>
        <sz val="11"/>
        <color theme="1"/>
        <rFont val="Calibri"/>
        <family val="2"/>
        <scheme val="minor"/>
      </rPr>
      <t xml:space="preserve"> - Indicate in this column if : (a) reset to a later date; (b) replaced by a new activity or (c) not to be conducted anymore.  </t>
    </r>
  </si>
  <si>
    <t xml:space="preserve">   TOTAL LOCALLY FUNDED PROJECTS</t>
  </si>
  <si>
    <t xml:space="preserve">1. ACCOUNTABLE, TRANSPARENT, PARTICIPATIVE </t>
  </si>
  <si>
    <t xml:space="preserve">    AND EFFECTIVE LOCAL GOVERNANCE</t>
  </si>
  <si>
    <t>1.3. PERFORMANCE CHALLENGE FUND (PCF)</t>
  </si>
  <si>
    <t>1.3.7. Other Related Activities</t>
  </si>
  <si>
    <t xml:space="preserve">    - payment for 26-29 June Consultative </t>
  </si>
  <si>
    <t>No. of activities conducted/ attended</t>
  </si>
  <si>
    <t xml:space="preserve">      Conference with National and Regional PCF </t>
  </si>
  <si>
    <t xml:space="preserve">      Teams on PCF Implementation</t>
  </si>
  <si>
    <t xml:space="preserve">1.4. CSO PEOPLE'S PARTICIPATION </t>
  </si>
  <si>
    <t>LGMED</t>
  </si>
  <si>
    <t xml:space="preserve">       PARTNERSHIP PROGRAM (CSO PPPP)</t>
  </si>
  <si>
    <t xml:space="preserve">1.4.5. Conduct of Utilization Conferences: </t>
  </si>
  <si>
    <t xml:space="preserve">     - Downloading of Funds for Ucs for CSIS </t>
  </si>
  <si>
    <t xml:space="preserve"> - Magallanes</t>
  </si>
  <si>
    <t xml:space="preserve">         Phase 1 and Improving Participation in </t>
  </si>
  <si>
    <t xml:space="preserve"> - Pagbilao</t>
  </si>
  <si>
    <t xml:space="preserve"> - Pagsanjan</t>
  </si>
  <si>
    <t xml:space="preserve">         Local Investment Programming and Local </t>
  </si>
  <si>
    <t xml:space="preserve">         Planning Process Phase II</t>
  </si>
  <si>
    <t xml:space="preserve">1.4.8. Other Related Activities: </t>
  </si>
  <si>
    <t xml:space="preserve">      - payment for the conduct of the Training </t>
  </si>
  <si>
    <t>No. of activities conducted</t>
  </si>
  <si>
    <t xml:space="preserve">         on Improving Citizen Participation in Local</t>
  </si>
  <si>
    <t xml:space="preserve">         Investment Programming and Local </t>
  </si>
  <si>
    <t xml:space="preserve">        Planning Process</t>
  </si>
  <si>
    <t xml:space="preserve">       - payment for the Consultative Meeting on </t>
  </si>
  <si>
    <t xml:space="preserve">        the Status of CY 2018 CSIS Implementation </t>
  </si>
  <si>
    <t>LF</t>
  </si>
  <si>
    <t xml:space="preserve">        on  01/06/2018</t>
  </si>
  <si>
    <t xml:space="preserve">1.5. LUPONG TAGAPAMAYAPA INCENTIVES </t>
  </si>
  <si>
    <t>AND AWARDS (LTIA)</t>
  </si>
  <si>
    <t xml:space="preserve">1.5.2 Assessment and Validation of Provincial </t>
  </si>
  <si>
    <t xml:space="preserve">         Nominees per category</t>
  </si>
  <si>
    <t xml:space="preserve">    1.5.2.1. LTIA 2018 National </t>
  </si>
  <si>
    <t>01 - 03 August (LF (Sub Allotment No.</t>
  </si>
  <si>
    <t xml:space="preserve">               Field Validation</t>
  </si>
  <si>
    <t>No. of assessment conducted/ assisted</t>
  </si>
  <si>
    <t xml:space="preserve"> 2018-06-0871)_</t>
  </si>
  <si>
    <t xml:space="preserve">1.5.3 Submission of nomination documents </t>
  </si>
  <si>
    <t xml:space="preserve">No. of Regional Lupon nominees </t>
  </si>
  <si>
    <t xml:space="preserve">Final Assessment of LTIA Entries </t>
  </si>
  <si>
    <t xml:space="preserve">         of Lupons (Regional winner)</t>
  </si>
  <si>
    <t xml:space="preserve">assessed and evaluated </t>
  </si>
  <si>
    <t>and Deliberation of Regional Winners</t>
  </si>
  <si>
    <t xml:space="preserve">1.5.4. Conferment of Awards </t>
  </si>
  <si>
    <t xml:space="preserve">    (Regional Level)</t>
  </si>
  <si>
    <t>awarded on July 25</t>
  </si>
  <si>
    <t>1.11.BARANGAY NEWLY ELECTED OFFICIALS</t>
  </si>
  <si>
    <t>LGCDD</t>
  </si>
  <si>
    <t xml:space="preserve"> (BNEO) PROGRAM </t>
  </si>
  <si>
    <t>1.11.1. Coordination Meeting</t>
  </si>
  <si>
    <t>No. of meeting conducted/attended</t>
  </si>
  <si>
    <t xml:space="preserve">19 July Preparatory Meeting </t>
  </si>
  <si>
    <t xml:space="preserve">1.11.2. 'Barangay Newly Elected Officials </t>
  </si>
  <si>
    <t>July 30- August 1</t>
  </si>
  <si>
    <t xml:space="preserve">      (BNEO) towardsGrassroots Renewal </t>
  </si>
  <si>
    <t xml:space="preserve">      and Empowerment for Accountable </t>
  </si>
  <si>
    <t xml:space="preserve">      and Transparent Barangays (GREAT) </t>
  </si>
  <si>
    <t xml:space="preserve">      Enhancement and Walkthrough </t>
  </si>
  <si>
    <t xml:space="preserve">      Seminar for DILG Officers in RIV-A</t>
  </si>
  <si>
    <t>30 July - 01 August</t>
  </si>
  <si>
    <t>2. PEACEFUL, ORDERLY AND SAFE LGUs</t>
  </si>
  <si>
    <t xml:space="preserve">2.1. SUSTAINING THE EFFECTIVENESS OF </t>
  </si>
  <si>
    <t xml:space="preserve"> SUB-NATIONAL PEACE AND </t>
  </si>
  <si>
    <t xml:space="preserve"> ORDER COUNCILS</t>
  </si>
  <si>
    <t>2.1.2. Regional Peace and Order Council (RPOC)</t>
  </si>
  <si>
    <t>No. of meetings conducted</t>
  </si>
  <si>
    <t xml:space="preserve">     - payment for the conduct of the Joint </t>
  </si>
  <si>
    <t xml:space="preserve">       RPOC -Executive Committee Meeting for </t>
  </si>
  <si>
    <t xml:space="preserve">       RIV-A &amp; MIMAROPA on June 14 </t>
  </si>
  <si>
    <t xml:space="preserve">2.1.3. Nationwide Roll-out re: Orientation on the </t>
  </si>
  <si>
    <t xml:space="preserve"> - </t>
  </si>
  <si>
    <t>POCs Performance Audits</t>
  </si>
  <si>
    <t xml:space="preserve">    </t>
  </si>
  <si>
    <t>2.1.4. Support to Operations</t>
  </si>
  <si>
    <t>TEVs for POC Performance Audit TOT</t>
  </si>
  <si>
    <t xml:space="preserve">2.2. STRENGTHENING OF LOCAL ANTI DRUG </t>
  </si>
  <si>
    <t>ABUSE COUNCILS (LADACS)</t>
  </si>
  <si>
    <t xml:space="preserve">2.2.1. Strengthening Anti-Drug Abuse Council </t>
  </si>
  <si>
    <t xml:space="preserve">       Training of Trainers </t>
  </si>
  <si>
    <t xml:space="preserve">2.2.2. Roll-Out Training on Strengthening </t>
  </si>
  <si>
    <t xml:space="preserve">    Anti-Drug Abuse Councils</t>
  </si>
  <si>
    <t>No. barangays with BADAC</t>
  </si>
  <si>
    <t>2.2.8. Support to Operations</t>
  </si>
  <si>
    <t>Hiring of Staff:</t>
  </si>
  <si>
    <t>-Program Officer (SG12)</t>
  </si>
  <si>
    <t>Travelling</t>
  </si>
  <si>
    <t>Supplies</t>
  </si>
  <si>
    <t>2.3. SUPPORT TO PEOPLE'S LAW</t>
  </si>
  <si>
    <t xml:space="preserve"> ENFORCEMENT BOARDS (PLEBS)</t>
  </si>
  <si>
    <t>2.3.1. Regional Training of Trainers on the</t>
  </si>
  <si>
    <t xml:space="preserve"> PLEB Online Database System (PODS) &amp;</t>
  </si>
  <si>
    <t>and PLEB Legal Skills Enhancement</t>
  </si>
  <si>
    <t>2.3.2. Roll-Out Of PLEB Online Database System</t>
  </si>
  <si>
    <t xml:space="preserve">            and PLEB Legal Skills Enhancement</t>
  </si>
  <si>
    <t>July to October</t>
  </si>
  <si>
    <t>2.3.4. Support to Operations</t>
  </si>
  <si>
    <t xml:space="preserve"> - For the payment of salary of PLEB Program </t>
  </si>
  <si>
    <t xml:space="preserve">   Management Teams and Special PLEB </t>
  </si>
  <si>
    <t xml:space="preserve">    Provincial Coordinators</t>
  </si>
  <si>
    <t xml:space="preserve"> - To cover subsidy assistance for the provision </t>
  </si>
  <si>
    <t xml:space="preserve">    of per diem to PLEB members:</t>
  </si>
  <si>
    <t xml:space="preserve">2.4. ENHANCED COMPREHENSIVE LOCAL </t>
  </si>
  <si>
    <t>AWAITING GUIDELINES FROM CO</t>
  </si>
  <si>
    <t xml:space="preserve">  INTEGRATION PROGRAM (E-CLIP)</t>
  </si>
  <si>
    <t xml:space="preserve">2.4.1. Facilitation of Processing of Request </t>
  </si>
  <si>
    <t xml:space="preserve">          for Provision of Financial Assistance</t>
  </si>
  <si>
    <t xml:space="preserve">          to Former Rebel (FR) and Receiving </t>
  </si>
  <si>
    <t xml:space="preserve">          Unit</t>
  </si>
  <si>
    <t xml:space="preserve">100% of requests for financial assistance </t>
  </si>
  <si>
    <t xml:space="preserve">as Stand by fund on surfacing efforts </t>
  </si>
  <si>
    <t>verified and processed:</t>
  </si>
  <si>
    <t>for FRs</t>
  </si>
  <si>
    <t xml:space="preserve"> - Immediate Assistance</t>
  </si>
  <si>
    <t xml:space="preserve"> - Livelihood Assistance</t>
  </si>
  <si>
    <t xml:space="preserve"> - Reintegration Assistance</t>
  </si>
  <si>
    <t xml:space="preserve"> - Firearms Renumeation to FR's turned-in Firearms</t>
  </si>
  <si>
    <t xml:space="preserve">2.5. NATIONAL ADVOCACY FOR THE </t>
  </si>
  <si>
    <t xml:space="preserve">   PREVENTION OF ILLEGAL DRUGS, </t>
  </si>
  <si>
    <t xml:space="preserve">   CRIMINALITY, CORRUPTION AND</t>
  </si>
  <si>
    <t xml:space="preserve">    VIOLENT EXTREMISM</t>
  </si>
  <si>
    <t>2.5.1. BANTAY KORUPSYON</t>
  </si>
  <si>
    <t>2.7.1. Support to Operations</t>
  </si>
  <si>
    <t xml:space="preserve"> - Legal Officer (SG22)</t>
  </si>
  <si>
    <t xml:space="preserve"> - Regional Head Coordinator (SG13)</t>
  </si>
  <si>
    <t>payment of 26-29 June services</t>
  </si>
  <si>
    <t xml:space="preserve"> - Regional Assistant Coordinator (SG11)</t>
  </si>
  <si>
    <t>Communication Expenses</t>
  </si>
  <si>
    <t>Utilities</t>
  </si>
  <si>
    <t xml:space="preserve">Supplies </t>
  </si>
  <si>
    <t>3. SOCIALLY PROTECTIVE LGUs</t>
  </si>
  <si>
    <t>3.1. GENDER AND DEVELOPMENT (GAD)</t>
  </si>
  <si>
    <t xml:space="preserve">3.1.2. Child-Friendly Local Governance </t>
  </si>
  <si>
    <t xml:space="preserve">    Audit (CFLGA) LGU Assessment</t>
  </si>
  <si>
    <t>3.1.2.1. Regional Table Top Assessment</t>
  </si>
  <si>
    <t>23 &amp; 24 August</t>
  </si>
  <si>
    <t xml:space="preserve">3.2. SUPPORT TO LOCAL GOVERNANCE </t>
  </si>
  <si>
    <t>PROGRAM (SLGP)</t>
  </si>
  <si>
    <t xml:space="preserve">3.2.1. Improvement of the Local Investment </t>
  </si>
  <si>
    <t xml:space="preserve">         Programming and Budgeting and </t>
  </si>
  <si>
    <t xml:space="preserve">Transfer of funds for Local Investment </t>
  </si>
  <si>
    <t xml:space="preserve">         Local Planning Process </t>
  </si>
  <si>
    <t>Programming &amp; Local Planning Process</t>
  </si>
  <si>
    <t xml:space="preserve">3.2.2. Establishment and Operationalization </t>
  </si>
  <si>
    <t xml:space="preserve">No. of ADM Platform Users' Training </t>
  </si>
  <si>
    <t xml:space="preserve">         ADM Platform Users' Training</t>
  </si>
  <si>
    <t>conducted/attended</t>
  </si>
  <si>
    <t>LGUs of Laguna:</t>
  </si>
  <si>
    <t xml:space="preserve">3.2.3. Post Assessment Monitoring and </t>
  </si>
  <si>
    <t xml:space="preserve">   Evaluation on the Gender </t>
  </si>
  <si>
    <t xml:space="preserve">   Responsiveness of PPAs Cum </t>
  </si>
  <si>
    <t xml:space="preserve">   Orientation on the AM FY 2018 Program</t>
  </si>
  <si>
    <t>No. of related activities conducted/ attended</t>
  </si>
  <si>
    <t xml:space="preserve"> 02 &amp; 03 August</t>
  </si>
  <si>
    <t>3.2.4. Other Related Activities</t>
  </si>
  <si>
    <t>No. of related activities provided with TAs</t>
  </si>
  <si>
    <t>3.4. SUSTAINABLE DEVELOPMENT GOALS (SDG)</t>
  </si>
  <si>
    <t>3.4.3. Other Related Activities</t>
  </si>
  <si>
    <t>3.5. SALINTUBIG</t>
  </si>
  <si>
    <t>3.5.1. Provision of 2018 Financial Subsidy</t>
  </si>
  <si>
    <t xml:space="preserve"> - LGUs Endorsed to DILG-CO-OPDS for </t>
  </si>
  <si>
    <t>No. of LGUs provided with subsidy</t>
  </si>
  <si>
    <t xml:space="preserve">    endorsement to DBM: General Nakar, </t>
  </si>
  <si>
    <t xml:space="preserve">    Paete and San Juan</t>
  </si>
  <si>
    <t xml:space="preserve"> - as per recent guidelines, DILG shall endorse</t>
  </si>
  <si>
    <t xml:space="preserve">      LGU required documents to the DBM. DBM is </t>
  </si>
  <si>
    <t xml:space="preserve">      responsible in  providing subsidy to the LGUs</t>
  </si>
  <si>
    <t>3.5.3. Support to Operations</t>
  </si>
  <si>
    <t>Communication</t>
  </si>
  <si>
    <t>3.5.4. Other Related Activities</t>
  </si>
  <si>
    <t xml:space="preserve">1. (Feb. 12-14) SALINTUBIG Island-Wide </t>
  </si>
  <si>
    <t xml:space="preserve">No. of activities conducted </t>
  </si>
  <si>
    <t xml:space="preserve">    Stakeholders Assessment Workshop at Hive </t>
  </si>
  <si>
    <t>3.5.4. Related Activities</t>
  </si>
  <si>
    <t xml:space="preserve">     - payment for the Mid – Year Evaluation</t>
  </si>
  <si>
    <t>No. of activity conducted/ attended</t>
  </si>
  <si>
    <t xml:space="preserve">       Meeting for the Implementation of LFPs </t>
  </si>
  <si>
    <t xml:space="preserve">3.6. ASSISTANCE TO MUNICIPALITIES </t>
  </si>
  <si>
    <t>3.6.3. Coordination Meetings</t>
  </si>
  <si>
    <t>no. of meetings conducted/ attended</t>
  </si>
  <si>
    <t xml:space="preserve">Coordination Meeting for the Monitoring of ADM </t>
  </si>
  <si>
    <t>FY 2017 &amp; 2018 Projects on 3Q</t>
  </si>
  <si>
    <t xml:space="preserve">      - Payment for the conduct of Coordination Meeting </t>
  </si>
  <si>
    <t xml:space="preserve">        and Preparation for the
 Implementation of 
</t>
  </si>
  <si>
    <t xml:space="preserve">         Assistance to Municipalities (AM) 2018 Cum </t>
  </si>
  <si>
    <t xml:space="preserve">        Conditional Matching Grant to Provinces (CMGP) </t>
  </si>
  <si>
    <t xml:space="preserve">        Status Implementation Update</t>
  </si>
  <si>
    <t>3.6.4. Support to Operations</t>
  </si>
  <si>
    <t xml:space="preserve">Salaries of Hired Personnel and Support to </t>
  </si>
  <si>
    <t xml:space="preserve">Operations for the Activities of </t>
  </si>
  <si>
    <t>OPDS Locally-funded Projects</t>
  </si>
  <si>
    <t xml:space="preserve">ADM-OPMO Regional and Provincial </t>
  </si>
  <si>
    <t xml:space="preserve">Team Cost of Services, Coordination </t>
  </si>
  <si>
    <t>Activities and Mobilization Support</t>
  </si>
  <si>
    <t>3.7. TRANSITION TO FEDERALISM</t>
  </si>
  <si>
    <t>3.7.1. Production of IEC Materials</t>
  </si>
  <si>
    <t>No. of LGUs provided with IEC materials</t>
  </si>
  <si>
    <t>No. of  meetings conducted/ attended</t>
  </si>
  <si>
    <t>3.7.2. Federalism Roadshow</t>
  </si>
  <si>
    <t xml:space="preserve">    3.7.2. 1. Federalism Coordination </t>
  </si>
  <si>
    <t xml:space="preserve">                       Meetings</t>
  </si>
  <si>
    <t>3.7.3. Hiring of Regional Program Officers</t>
  </si>
  <si>
    <t>No. of personnel hired:</t>
  </si>
  <si>
    <t>-Regional Project Manager (Php 35,693.00)</t>
  </si>
  <si>
    <t xml:space="preserve"> - Provincial Coordinator (Php 27,565.00)</t>
  </si>
  <si>
    <t>3.7.4. Related Activities</t>
  </si>
  <si>
    <t xml:space="preserve">     - payment for the conduct of the  19-21 June </t>
  </si>
  <si>
    <t xml:space="preserve">      Strategic Planning Workshop on Federalism </t>
  </si>
  <si>
    <t xml:space="preserve">3.8. PRESIDENT'S DIALOGUE FOR BARANGAY </t>
  </si>
  <si>
    <t xml:space="preserve">   </t>
  </si>
  <si>
    <t>GOOD GOVERNANCE: 14 June</t>
  </si>
  <si>
    <t>No. of PLGUs attended</t>
  </si>
  <si>
    <t xml:space="preserve">4. ENVIRONMENT PROTECTIVE, DISASTER </t>
  </si>
  <si>
    <t xml:space="preserve">RESILIENT AND CLIMATE </t>
  </si>
  <si>
    <t>CHANGE ADAPTIVE LGUs</t>
  </si>
  <si>
    <t xml:space="preserve">4.2. MANILA BAY CLEAN-UP, REHABILITATION </t>
  </si>
  <si>
    <t>AND PRESERVATION PROGRAM (MBCRPP)</t>
  </si>
  <si>
    <t xml:space="preserve">4.2.5 KPI 6: Information, Education and </t>
  </si>
  <si>
    <t xml:space="preserve">  Communication (IEC) Campaigns</t>
  </si>
  <si>
    <t xml:space="preserve">   4.2.5.1. Partnership with LGUs in </t>
  </si>
  <si>
    <t>\</t>
  </si>
  <si>
    <t xml:space="preserve">              support to Manila Bayanihan </t>
  </si>
  <si>
    <t>No. of LGUs partnered with</t>
  </si>
  <si>
    <t xml:space="preserve">              Clean-ups:</t>
  </si>
  <si>
    <t>4.2.6. Project Monitoring Office (PMO):</t>
  </si>
  <si>
    <t xml:space="preserve">     4.2.6.2. MBRTG Quarterly Meetings</t>
  </si>
  <si>
    <t xml:space="preserve">     4.2.6.3. M &amp; E of LGUs using </t>
  </si>
  <si>
    <t>No. of Workshop and Orientation conducted</t>
  </si>
  <si>
    <t xml:space="preserve">           Compliance Score Sheet</t>
  </si>
  <si>
    <t>No. of LGU Compliance Score Sheets consolidated</t>
  </si>
  <si>
    <t>No. of RIAC Meetings conducted</t>
  </si>
  <si>
    <t>No. of Roll-out cum Utilization Conference conducted</t>
  </si>
  <si>
    <t>No. of related activity conducted/attended</t>
  </si>
  <si>
    <t>4.2.7. Support to Operations:</t>
  </si>
  <si>
    <t>No. of Staff &amp; Personnel hired:</t>
  </si>
  <si>
    <t>-Program Officer (SG14)</t>
  </si>
  <si>
    <t>Travelling and Communication Expenses</t>
  </si>
  <si>
    <t>Supplies and Materials:</t>
  </si>
  <si>
    <t>4.2.8. Related Activities</t>
  </si>
  <si>
    <t>5. BUSINESS-FRIENDLY AND COMPETITIVE LGUs</t>
  </si>
  <si>
    <t xml:space="preserve">5.3. IMPROVED LGU COMPETITIVENESS AND </t>
  </si>
  <si>
    <t xml:space="preserve">      EASE OF DOING BUSINESS (Component 1: </t>
  </si>
  <si>
    <t xml:space="preserve">      LGU Public-Private Partnership for the </t>
  </si>
  <si>
    <t xml:space="preserve">      People Inivitiative for Local Government (P4)</t>
  </si>
  <si>
    <t xml:space="preserve">5.3.4. Training on Enhanced Feasibility </t>
  </si>
  <si>
    <t>No. of trainings conducted</t>
  </si>
  <si>
    <t xml:space="preserve">Study (LGU P4:  Writeshop/Workshop on </t>
  </si>
  <si>
    <t>the Preparation of Enhanced Feasibility Study)</t>
  </si>
  <si>
    <t xml:space="preserve">5.3.4.1. Related Consultation Meeting </t>
  </si>
  <si>
    <t xml:space="preserve">5.3.5. Monitoring, Mentoring and Provision </t>
  </si>
  <si>
    <t>No. of LEIPOs Forum cum Business Matching</t>
  </si>
  <si>
    <t xml:space="preserve">  </t>
  </si>
  <si>
    <t>of TA on PPP</t>
  </si>
  <si>
    <t>Enhanced Feasibility conducted/ attended</t>
  </si>
  <si>
    <t>No. of technical assistance/ communication provided</t>
  </si>
  <si>
    <t>Travelling and other Related  Expenses</t>
  </si>
  <si>
    <t>5.3.6. Support to Operations</t>
  </si>
  <si>
    <t xml:space="preserve">TEVs for the Conduct of Regional Consultation </t>
  </si>
  <si>
    <t>and Progress monitoring on the</t>
  </si>
  <si>
    <t xml:space="preserve"> implementation of P4</t>
  </si>
  <si>
    <t xml:space="preserve">Awaiting final plan and targets </t>
  </si>
  <si>
    <t xml:space="preserve">     EASE OF  DOING BUSINESS (Component 2: </t>
  </si>
  <si>
    <t>from DILG CO</t>
  </si>
  <si>
    <t xml:space="preserve">      Streamlining of Construction Permitting)</t>
  </si>
  <si>
    <t>5.3.1. (2.1.  BPLS)</t>
  </si>
  <si>
    <t xml:space="preserve">5.3.1.1. Development of Policies in </t>
  </si>
  <si>
    <t xml:space="preserve">      Support to Streamlining BPLS</t>
  </si>
  <si>
    <t xml:space="preserve">      5.3.1.1.1. BPLS Automation/ </t>
  </si>
  <si>
    <t xml:space="preserve">                   Computerization</t>
  </si>
  <si>
    <t xml:space="preserve">on BPLS Automation/ Computerization cum </t>
  </si>
  <si>
    <t>E-BPLS User Training 2018 on June 19-21</t>
  </si>
  <si>
    <t xml:space="preserve">      5.3.1.1.2. Manual in Implementing the </t>
  </si>
  <si>
    <t xml:space="preserve">                    Revised Standard in </t>
  </si>
  <si>
    <t xml:space="preserve">                    Processing BPLS in all C/Ms</t>
  </si>
  <si>
    <t xml:space="preserve">5.3.4. Focus Group Discussion (FGD) on </t>
  </si>
  <si>
    <t xml:space="preserve">             the Integration of Barangay </t>
  </si>
  <si>
    <t xml:space="preserve">             Clearance in LGU Permitting </t>
  </si>
  <si>
    <t xml:space="preserve">             Process </t>
  </si>
  <si>
    <t>No. of related activity conducted</t>
  </si>
  <si>
    <t>on 17 July</t>
  </si>
  <si>
    <t>5.3.5. Other Related Activities</t>
  </si>
  <si>
    <t xml:space="preserve">5.5. SUPPORT TO CONDITIONAL MATCHING </t>
  </si>
  <si>
    <t xml:space="preserve">        GRANT TO PROVINCES (CMGP)</t>
  </si>
  <si>
    <t>5.5.5. Support to Operations</t>
  </si>
  <si>
    <t>No. of related- activities conducted</t>
  </si>
  <si>
    <t>No. of LGUs that conducted</t>
  </si>
  <si>
    <t xml:space="preserve"> Utlization Conferences :</t>
  </si>
  <si>
    <t xml:space="preserve">No. of LDIP and Provincial Dev't. </t>
  </si>
  <si>
    <t xml:space="preserve"> Plan (PDP) and Sustainable </t>
  </si>
  <si>
    <t>Dev't. Goals (SDG) reviewed and localized</t>
  </si>
  <si>
    <t xml:space="preserve">No. of related activities </t>
  </si>
  <si>
    <t>conducted/ attended</t>
  </si>
  <si>
    <t xml:space="preserve">No. of related consultation / dialogue/ </t>
  </si>
  <si>
    <t>workshop/ meeting attended</t>
  </si>
  <si>
    <t xml:space="preserve"> - payment for the Coaching and Mentoring of LGUs </t>
  </si>
  <si>
    <t>No. of related consultation / dialogue/</t>
  </si>
  <si>
    <t xml:space="preserve"> workshop/  meeting attended</t>
  </si>
  <si>
    <t xml:space="preserve">Conducted on June 18-22  in </t>
  </si>
  <si>
    <r>
      <t xml:space="preserve">NAME OF REGIONAL OFFICE: </t>
    </r>
    <r>
      <rPr>
        <b/>
        <u/>
        <sz val="11"/>
        <rFont val="Calibri"/>
        <family val="2"/>
        <scheme val="minor"/>
      </rPr>
      <t>DILG RIV-A</t>
    </r>
  </si>
  <si>
    <t>2.3.5. Support to Operations</t>
  </si>
  <si>
    <t>-Program Officer (SG_)</t>
  </si>
  <si>
    <t>ANGELIQUE MEI A. IDLAO</t>
  </si>
  <si>
    <t>RESTITUTO B. NAÑEZ, III</t>
  </si>
  <si>
    <t>ATTY. JORDAN V. NADAL</t>
  </si>
  <si>
    <t>MANUEL Q. GOTIS, CESO III</t>
  </si>
  <si>
    <t>For the Month Ending AUGUST 2018</t>
  </si>
  <si>
    <t xml:space="preserve">1.2. LGPMS - SEAL OF GOOD LOCAL </t>
  </si>
  <si>
    <t xml:space="preserve">  GOVERNANCE (SGLG)</t>
  </si>
  <si>
    <t>1.2.10. Other Related Activities</t>
  </si>
  <si>
    <t xml:space="preserve">       National Validation</t>
  </si>
  <si>
    <t>No. of regions validated</t>
  </si>
  <si>
    <t>R2 (35 LGUs) and RIV-A (33 LGUs)</t>
  </si>
  <si>
    <t xml:space="preserve">6. STRENGTHENED INTERNAL </t>
  </si>
  <si>
    <t>ORGANIZATIONAL CAPACITY</t>
  </si>
  <si>
    <t xml:space="preserve">FAD </t>
  </si>
  <si>
    <t>LGA  Fund</t>
  </si>
  <si>
    <t xml:space="preserve">6.11. LOCAL GOVERNANCE REGIONAL </t>
  </si>
  <si>
    <t>RESOURCE CENTER (LGRRC)</t>
  </si>
  <si>
    <t>6.11.5. Training on the Enhancing LGU</t>
  </si>
  <si>
    <t xml:space="preserve">Awaiting result of the related-Competency </t>
  </si>
  <si>
    <t xml:space="preserve"> Capacity on Planning</t>
  </si>
  <si>
    <t>Assessment</t>
  </si>
  <si>
    <t>No. of related activities conducted</t>
  </si>
  <si>
    <t>LGA Fund</t>
  </si>
  <si>
    <t xml:space="preserve">   6.11.5. Competency Assessment Tool </t>
  </si>
  <si>
    <t xml:space="preserve">   Administration Exit Conference cum Regional </t>
  </si>
  <si>
    <t xml:space="preserve">  Coordination Meeting For Enhancing LGU </t>
  </si>
  <si>
    <t xml:space="preserve">  Capacity on Planning and Implementation of LDPs</t>
  </si>
  <si>
    <t xml:space="preserve">   TOTAL LGA FUNDED PROJECTS</t>
  </si>
  <si>
    <t>ACTUAL ACCOMPLISHMENT</t>
  </si>
  <si>
    <t xml:space="preserve">   SUB TOTAL LOCALLY FUNDED PROJECTS</t>
  </si>
  <si>
    <t xml:space="preserve">      SUB TOTAL LGA FUNDED PROJECTS</t>
  </si>
  <si>
    <t xml:space="preserve">   SUB TOTAL LGA FUNDED PROJECTS</t>
  </si>
  <si>
    <t>LOCAL FUND</t>
  </si>
  <si>
    <t xml:space="preserve">     SUB TOTAL LOCALLY FUNDED PROJECTS</t>
  </si>
  <si>
    <t>1.2.6. National Calibration</t>
  </si>
  <si>
    <t>No. of activities attended</t>
  </si>
  <si>
    <t>1.2.8. Coordination Meeting</t>
  </si>
  <si>
    <t>1.2.7. SGLG Conferment</t>
  </si>
  <si>
    <t>% of qualified LGUs conferred with 2017 SGLG</t>
  </si>
  <si>
    <t>For the Month Ending _________  2019</t>
  </si>
  <si>
    <t xml:space="preserve">   Regl. /Designated Planning Officer</t>
  </si>
  <si>
    <t>Regional/ Provincial Director</t>
  </si>
  <si>
    <t>Chief Admin. Officer/ Senior Staff</t>
  </si>
  <si>
    <t>Accountant/ Disbursing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</si>
</sst>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685DB"/>
        <bgColor indexed="64"/>
      </patternFill>
    </fill>
    <fill>
      <patternFill patternType="solid">
        <fgColor theme="9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22">
    <xf numFmtId="0" fontId="0" fillId="0" borderId="0" xfId="0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top" wrapText="1"/>
    </xf>
    <xf numFmtId="49" fontId="8" fillId="0" borderId="7" xfId="0" applyNumberFormat="1" applyFont="1" applyFill="1" applyBorder="1" applyAlignment="1">
      <alignment horizontal="right" vertical="center"/>
    </xf>
    <xf numFmtId="0" fontId="8" fillId="0" borderId="11" xfId="0" applyFont="1" applyFill="1" applyBorder="1"/>
    <xf numFmtId="0" fontId="8" fillId="0" borderId="0" xfId="0" applyFont="1"/>
    <xf numFmtId="0" fontId="9" fillId="0" borderId="0" xfId="0" quotePrefix="1" applyFont="1" applyFill="1" applyBorder="1" applyAlignment="1">
      <alignment horizontal="center"/>
    </xf>
    <xf numFmtId="0" fontId="8" fillId="0" borderId="0" xfId="0" applyFont="1" applyFill="1"/>
    <xf numFmtId="0" fontId="9" fillId="0" borderId="0" xfId="0" applyFont="1"/>
    <xf numFmtId="0" fontId="8" fillId="0" borderId="1" xfId="0" applyFont="1" applyBorder="1"/>
    <xf numFmtId="0" fontId="8" fillId="0" borderId="0" xfId="0" applyFont="1" applyBorder="1"/>
    <xf numFmtId="0" fontId="7" fillId="0" borderId="0" xfId="0" applyFont="1"/>
    <xf numFmtId="0" fontId="8" fillId="0" borderId="4" xfId="0" applyFont="1" applyFill="1" applyBorder="1" applyAlignment="1">
      <alignment horizontal="left"/>
    </xf>
    <xf numFmtId="0" fontId="8" fillId="0" borderId="7" xfId="0" applyFont="1" applyFill="1" applyBorder="1"/>
    <xf numFmtId="166" fontId="8" fillId="0" borderId="10" xfId="1" applyNumberFormat="1" applyFont="1" applyFill="1" applyBorder="1" applyAlignment="1">
      <alignment horizontal="right" vertical="center" wrapText="1"/>
    </xf>
    <xf numFmtId="43" fontId="9" fillId="0" borderId="10" xfId="1" applyFont="1" applyFill="1" applyBorder="1" applyAlignment="1">
      <alignment horizontal="left" vertical="center" wrapText="1"/>
    </xf>
    <xf numFmtId="43" fontId="8" fillId="0" borderId="11" xfId="0" applyNumberFormat="1" applyFont="1" applyFill="1" applyBorder="1"/>
    <xf numFmtId="0" fontId="8" fillId="3" borderId="13" xfId="0" applyFont="1" applyFill="1" applyBorder="1"/>
    <xf numFmtId="0" fontId="8" fillId="3" borderId="14" xfId="0" applyFont="1" applyFill="1" applyBorder="1"/>
    <xf numFmtId="166" fontId="8" fillId="3" borderId="15" xfId="1" applyNumberFormat="1" applyFont="1" applyFill="1" applyBorder="1"/>
    <xf numFmtId="43" fontId="8" fillId="3" borderId="15" xfId="1" applyFont="1" applyFill="1" applyBorder="1" applyAlignment="1">
      <alignment horizontal="left"/>
    </xf>
    <xf numFmtId="0" fontId="8" fillId="3" borderId="16" xfId="0" applyFont="1" applyFill="1" applyBorder="1" applyAlignment="1">
      <alignment horizontal="center"/>
    </xf>
    <xf numFmtId="0" fontId="9" fillId="4" borderId="18" xfId="0" applyFont="1" applyFill="1" applyBorder="1" applyAlignment="1"/>
    <xf numFmtId="0" fontId="8" fillId="4" borderId="19" xfId="0" applyFont="1" applyFill="1" applyBorder="1"/>
    <xf numFmtId="166" fontId="8" fillId="4" borderId="20" xfId="1" applyNumberFormat="1" applyFont="1" applyFill="1" applyBorder="1" applyAlignment="1">
      <alignment horizontal="right"/>
    </xf>
    <xf numFmtId="43" fontId="8" fillId="4" borderId="20" xfId="1" applyFont="1" applyFill="1" applyBorder="1" applyAlignment="1">
      <alignment horizontal="right"/>
    </xf>
    <xf numFmtId="43" fontId="9" fillId="4" borderId="21" xfId="1" applyFont="1" applyFill="1" applyBorder="1" applyAlignment="1">
      <alignment horizontal="right"/>
    </xf>
    <xf numFmtId="0" fontId="9" fillId="4" borderId="4" xfId="0" applyFont="1" applyFill="1" applyBorder="1" applyAlignment="1"/>
    <xf numFmtId="0" fontId="8" fillId="4" borderId="7" xfId="0" applyFont="1" applyFill="1" applyBorder="1"/>
    <xf numFmtId="43" fontId="8" fillId="4" borderId="10" xfId="1" applyFont="1" applyFill="1" applyBorder="1" applyAlignment="1">
      <alignment horizontal="right"/>
    </xf>
    <xf numFmtId="43" fontId="9" fillId="4" borderId="11" xfId="1" applyFont="1" applyFill="1" applyBorder="1" applyAlignment="1">
      <alignment horizontal="right"/>
    </xf>
    <xf numFmtId="0" fontId="8" fillId="3" borderId="2" xfId="0" applyFont="1" applyFill="1" applyBorder="1"/>
    <xf numFmtId="0" fontId="9" fillId="3" borderId="25" xfId="0" applyFont="1" applyFill="1" applyBorder="1"/>
    <xf numFmtId="166" fontId="8" fillId="3" borderId="26" xfId="1" applyNumberFormat="1" applyFont="1" applyFill="1" applyBorder="1"/>
    <xf numFmtId="43" fontId="8" fillId="3" borderId="26" xfId="1" applyFont="1" applyFill="1" applyBorder="1" applyAlignment="1">
      <alignment horizontal="left"/>
    </xf>
    <xf numFmtId="43" fontId="8" fillId="3" borderId="27" xfId="1" applyFont="1" applyFill="1" applyBorder="1" applyAlignment="1">
      <alignment horizontal="center"/>
    </xf>
    <xf numFmtId="0" fontId="9" fillId="3" borderId="29" xfId="0" applyFont="1" applyFill="1" applyBorder="1"/>
    <xf numFmtId="0" fontId="9" fillId="3" borderId="30" xfId="0" applyFont="1" applyFill="1" applyBorder="1"/>
    <xf numFmtId="43" fontId="9" fillId="3" borderId="8" xfId="1" applyFont="1" applyFill="1" applyBorder="1" applyAlignment="1">
      <alignment horizontal="left"/>
    </xf>
    <xf numFmtId="0" fontId="9" fillId="3" borderId="9" xfId="0" applyFont="1" applyFill="1" applyBorder="1" applyAlignment="1">
      <alignment horizontal="left"/>
    </xf>
    <xf numFmtId="0" fontId="8" fillId="3" borderId="4" xfId="0" applyFont="1" applyFill="1" applyBorder="1" applyAlignment="1"/>
    <xf numFmtId="0" fontId="9" fillId="3" borderId="4" xfId="0" applyFont="1" applyFill="1" applyBorder="1" applyAlignment="1"/>
    <xf numFmtId="0" fontId="10" fillId="3" borderId="7" xfId="0" applyFont="1" applyFill="1" applyBorder="1" applyAlignment="1">
      <alignment horizontal="right"/>
    </xf>
    <xf numFmtId="166" fontId="8" fillId="3" borderId="10" xfId="1" applyNumberFormat="1" applyFont="1" applyFill="1" applyBorder="1"/>
    <xf numFmtId="43" fontId="8" fillId="3" borderId="10" xfId="1" applyFont="1" applyFill="1" applyBorder="1" applyAlignment="1">
      <alignment horizontal="left"/>
    </xf>
    <xf numFmtId="0" fontId="8" fillId="3" borderId="11" xfId="0" quotePrefix="1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2" xfId="0" applyFont="1" applyFill="1" applyBorder="1" applyAlignment="1"/>
    <xf numFmtId="0" fontId="9" fillId="3" borderId="2" xfId="0" applyFont="1" applyFill="1" applyBorder="1" applyAlignment="1"/>
    <xf numFmtId="0" fontId="10" fillId="3" borderId="25" xfId="0" applyFont="1" applyFill="1" applyBorder="1" applyAlignment="1">
      <alignment horizontal="right"/>
    </xf>
    <xf numFmtId="0" fontId="8" fillId="3" borderId="14" xfId="0" applyFont="1" applyFill="1" applyBorder="1" applyAlignment="1">
      <alignment horizontal="right"/>
    </xf>
    <xf numFmtId="4" fontId="8" fillId="3" borderId="16" xfId="0" applyNumberFormat="1" applyFont="1" applyFill="1" applyBorder="1" applyAlignment="1">
      <alignment horizontal="center"/>
    </xf>
    <xf numFmtId="0" fontId="9" fillId="3" borderId="29" xfId="0" applyFont="1" applyFill="1" applyBorder="1" applyAlignment="1">
      <alignment horizontal="left"/>
    </xf>
    <xf numFmtId="166" fontId="9" fillId="3" borderId="8" xfId="1" applyNumberFormat="1" applyFont="1" applyFill="1" applyBorder="1"/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/>
    <xf numFmtId="0" fontId="9" fillId="3" borderId="4" xfId="0" applyFont="1" applyFill="1" applyBorder="1" applyAlignment="1">
      <alignment horizontal="left"/>
    </xf>
    <xf numFmtId="0" fontId="9" fillId="3" borderId="7" xfId="0" applyFont="1" applyFill="1" applyBorder="1"/>
    <xf numFmtId="166" fontId="9" fillId="3" borderId="10" xfId="1" applyNumberFormat="1" applyFont="1" applyFill="1" applyBorder="1"/>
    <xf numFmtId="43" fontId="9" fillId="3" borderId="10" xfId="1" applyFont="1" applyFill="1" applyBorder="1" applyAlignment="1">
      <alignment horizontal="left"/>
    </xf>
    <xf numFmtId="0" fontId="9" fillId="3" borderId="11" xfId="0" applyFont="1" applyFill="1" applyBorder="1" applyAlignment="1">
      <alignment horizontal="center"/>
    </xf>
    <xf numFmtId="0" fontId="8" fillId="3" borderId="4" xfId="0" applyFont="1" applyFill="1" applyBorder="1"/>
    <xf numFmtId="0" fontId="10" fillId="3" borderId="7" xfId="0" applyFont="1" applyFill="1" applyBorder="1" applyAlignment="1">
      <alignment horizontal="left"/>
    </xf>
    <xf numFmtId="4" fontId="8" fillId="3" borderId="11" xfId="0" applyNumberFormat="1" applyFont="1" applyFill="1" applyBorder="1" applyAlignment="1">
      <alignment horizontal="left"/>
    </xf>
    <xf numFmtId="0" fontId="8" fillId="3" borderId="11" xfId="0" applyFont="1" applyFill="1" applyBorder="1" applyAlignment="1">
      <alignment horizontal="left"/>
    </xf>
    <xf numFmtId="0" fontId="8" fillId="3" borderId="23" xfId="0" applyFont="1" applyFill="1" applyBorder="1"/>
    <xf numFmtId="0" fontId="8" fillId="3" borderId="23" xfId="0" applyFont="1" applyFill="1" applyBorder="1" applyAlignment="1"/>
    <xf numFmtId="0" fontId="8" fillId="3" borderId="7" xfId="0" applyFont="1" applyFill="1" applyBorder="1" applyAlignment="1"/>
    <xf numFmtId="0" fontId="8" fillId="3" borderId="23" xfId="0" applyFont="1" applyFill="1" applyBorder="1" applyAlignment="1">
      <alignment horizontal="left"/>
    </xf>
    <xf numFmtId="17" fontId="8" fillId="3" borderId="23" xfId="0" applyNumberFormat="1" applyFont="1" applyFill="1" applyBorder="1" applyAlignment="1">
      <alignment horizontal="left"/>
    </xf>
    <xf numFmtId="0" fontId="10" fillId="3" borderId="14" xfId="0" applyFont="1" applyFill="1" applyBorder="1" applyAlignment="1">
      <alignment horizontal="right"/>
    </xf>
    <xf numFmtId="0" fontId="8" fillId="3" borderId="16" xfId="0" applyFont="1" applyFill="1" applyBorder="1" applyAlignment="1">
      <alignment horizontal="left"/>
    </xf>
    <xf numFmtId="0" fontId="9" fillId="3" borderId="18" xfId="0" applyFont="1" applyFill="1" applyBorder="1" applyAlignment="1"/>
    <xf numFmtId="0" fontId="9" fillId="3" borderId="19" xfId="0" applyFont="1" applyFill="1" applyBorder="1"/>
    <xf numFmtId="166" fontId="9" fillId="3" borderId="20" xfId="1" applyNumberFormat="1" applyFont="1" applyFill="1" applyBorder="1"/>
    <xf numFmtId="0" fontId="9" fillId="3" borderId="20" xfId="0" applyFont="1" applyFill="1" applyBorder="1" applyAlignment="1">
      <alignment horizontal="center"/>
    </xf>
    <xf numFmtId="0" fontId="9" fillId="3" borderId="21" xfId="0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7" xfId="0" applyFont="1" applyFill="1" applyBorder="1"/>
    <xf numFmtId="0" fontId="9" fillId="3" borderId="11" xfId="0" quotePrefix="1" applyFont="1" applyFill="1" applyBorder="1" applyAlignment="1">
      <alignment horizontal="left"/>
    </xf>
    <xf numFmtId="0" fontId="9" fillId="3" borderId="4" xfId="0" applyFont="1" applyFill="1" applyBorder="1"/>
    <xf numFmtId="0" fontId="9" fillId="3" borderId="29" xfId="0" quotePrefix="1" applyFont="1" applyFill="1" applyBorder="1" applyAlignment="1">
      <alignment horizontal="left"/>
    </xf>
    <xf numFmtId="0" fontId="9" fillId="3" borderId="30" xfId="0" applyFont="1" applyFill="1" applyBorder="1" applyAlignment="1"/>
    <xf numFmtId="166" fontId="8" fillId="3" borderId="8" xfId="1" applyNumberFormat="1" applyFont="1" applyFill="1" applyBorder="1"/>
    <xf numFmtId="0" fontId="8" fillId="3" borderId="8" xfId="0" applyFont="1" applyFill="1" applyBorder="1" applyAlignment="1">
      <alignment horizontal="left"/>
    </xf>
    <xf numFmtId="0" fontId="8" fillId="3" borderId="9" xfId="0" applyFont="1" applyFill="1" applyBorder="1"/>
    <xf numFmtId="0" fontId="9" fillId="3" borderId="4" xfId="0" quotePrefix="1" applyFont="1" applyFill="1" applyBorder="1" applyAlignment="1">
      <alignment horizontal="left"/>
    </xf>
    <xf numFmtId="0" fontId="9" fillId="3" borderId="7" xfId="0" applyFont="1" applyFill="1" applyBorder="1" applyAlignment="1"/>
    <xf numFmtId="0" fontId="9" fillId="3" borderId="11" xfId="0" applyFont="1" applyFill="1" applyBorder="1" applyAlignment="1">
      <alignment horizontal="left"/>
    </xf>
    <xf numFmtId="0" fontId="11" fillId="3" borderId="4" xfId="0" applyFont="1" applyFill="1" applyBorder="1"/>
    <xf numFmtId="4" fontId="9" fillId="3" borderId="11" xfId="0" applyNumberFormat="1" applyFont="1" applyFill="1" applyBorder="1" applyAlignment="1">
      <alignment horizontal="left" wrapText="1"/>
    </xf>
    <xf numFmtId="0" fontId="10" fillId="3" borderId="7" xfId="0" quotePrefix="1" applyFont="1" applyFill="1" applyBorder="1" applyAlignment="1">
      <alignment horizontal="right"/>
    </xf>
    <xf numFmtId="0" fontId="8" fillId="0" borderId="4" xfId="0" applyFont="1" applyFill="1" applyBorder="1" applyAlignment="1"/>
    <xf numFmtId="0" fontId="9" fillId="0" borderId="4" xfId="0" quotePrefix="1" applyFont="1" applyFill="1" applyBorder="1" applyAlignment="1">
      <alignment horizontal="left"/>
    </xf>
    <xf numFmtId="0" fontId="8" fillId="0" borderId="7" xfId="0" applyFont="1" applyFill="1" applyBorder="1" applyAlignment="1"/>
    <xf numFmtId="166" fontId="8" fillId="0" borderId="10" xfId="1" applyNumberFormat="1" applyFont="1" applyFill="1" applyBorder="1"/>
    <xf numFmtId="43" fontId="8" fillId="0" borderId="10" xfId="1" applyFont="1" applyFill="1" applyBorder="1" applyAlignment="1">
      <alignment horizontal="left"/>
    </xf>
    <xf numFmtId="0" fontId="8" fillId="0" borderId="11" xfId="0" applyFont="1" applyFill="1" applyBorder="1" applyAlignment="1">
      <alignment horizontal="left"/>
    </xf>
    <xf numFmtId="0" fontId="10" fillId="0" borderId="7" xfId="0" quotePrefix="1" applyFont="1" applyFill="1" applyBorder="1" applyAlignment="1">
      <alignment horizontal="right"/>
    </xf>
    <xf numFmtId="0" fontId="10" fillId="3" borderId="14" xfId="0" quotePrefix="1" applyFont="1" applyFill="1" applyBorder="1" applyAlignment="1">
      <alignment horizontal="right"/>
    </xf>
    <xf numFmtId="43" fontId="9" fillId="5" borderId="29" xfId="1" applyFont="1" applyFill="1" applyBorder="1" applyAlignment="1">
      <alignment horizontal="center"/>
    </xf>
    <xf numFmtId="0" fontId="9" fillId="5" borderId="30" xfId="0" applyFont="1" applyFill="1" applyBorder="1" applyAlignment="1"/>
    <xf numFmtId="43" fontId="8" fillId="5" borderId="8" xfId="1" applyFont="1" applyFill="1" applyBorder="1" applyAlignment="1">
      <alignment horizontal="right"/>
    </xf>
    <xf numFmtId="43" fontId="9" fillId="5" borderId="9" xfId="1" applyFont="1" applyFill="1" applyBorder="1" applyAlignment="1">
      <alignment horizontal="right"/>
    </xf>
    <xf numFmtId="0" fontId="9" fillId="3" borderId="14" xfId="0" applyFont="1" applyFill="1" applyBorder="1"/>
    <xf numFmtId="0" fontId="9" fillId="0" borderId="18" xfId="0" applyFont="1" applyFill="1" applyBorder="1" applyAlignment="1"/>
    <xf numFmtId="0" fontId="8" fillId="0" borderId="19" xfId="0" applyFont="1" applyFill="1" applyBorder="1"/>
    <xf numFmtId="166" fontId="8" fillId="0" borderId="20" xfId="1" applyNumberFormat="1" applyFont="1" applyFill="1" applyBorder="1"/>
    <xf numFmtId="43" fontId="8" fillId="0" borderId="20" xfId="1" applyFont="1" applyFill="1" applyBorder="1" applyAlignment="1">
      <alignment horizontal="left"/>
    </xf>
    <xf numFmtId="0" fontId="8" fillId="0" borderId="21" xfId="0" quotePrefix="1" applyFont="1" applyFill="1" applyBorder="1" applyAlignment="1">
      <alignment horizontal="left"/>
    </xf>
    <xf numFmtId="0" fontId="9" fillId="0" borderId="4" xfId="0" applyFont="1" applyFill="1" applyBorder="1" applyAlignment="1"/>
    <xf numFmtId="0" fontId="8" fillId="0" borderId="11" xfId="0" quotePrefix="1" applyFont="1" applyFill="1" applyBorder="1" applyAlignment="1">
      <alignment horizontal="left"/>
    </xf>
    <xf numFmtId="0" fontId="9" fillId="0" borderId="7" xfId="0" applyFont="1" applyFill="1" applyBorder="1"/>
    <xf numFmtId="43" fontId="9" fillId="0" borderId="10" xfId="1" applyFont="1" applyFill="1" applyBorder="1" applyAlignment="1">
      <alignment horizontal="left"/>
    </xf>
    <xf numFmtId="0" fontId="9" fillId="0" borderId="11" xfId="0" quotePrefix="1" applyFont="1" applyFill="1" applyBorder="1" applyAlignment="1">
      <alignment horizontal="left"/>
    </xf>
    <xf numFmtId="0" fontId="11" fillId="0" borderId="4" xfId="0" applyFont="1" applyFill="1" applyBorder="1"/>
    <xf numFmtId="43" fontId="9" fillId="0" borderId="10" xfId="1" applyFont="1" applyFill="1" applyBorder="1" applyAlignment="1">
      <alignment horizontal="right"/>
    </xf>
    <xf numFmtId="4" fontId="9" fillId="0" borderId="11" xfId="0" applyNumberFormat="1" applyFont="1" applyFill="1" applyBorder="1" applyAlignment="1">
      <alignment horizontal="left" wrapText="1"/>
    </xf>
    <xf numFmtId="0" fontId="9" fillId="0" borderId="4" xfId="0" applyFont="1" applyFill="1" applyBorder="1" applyAlignment="1">
      <alignment horizontal="left"/>
    </xf>
    <xf numFmtId="0" fontId="8" fillId="0" borderId="4" xfId="0" applyFont="1" applyFill="1" applyBorder="1"/>
    <xf numFmtId="0" fontId="10" fillId="0" borderId="7" xfId="0" applyFont="1" applyFill="1" applyBorder="1" applyAlignment="1">
      <alignment horizontal="right"/>
    </xf>
    <xf numFmtId="0" fontId="8" fillId="0" borderId="7" xfId="0" applyFont="1" applyFill="1" applyBorder="1" applyAlignment="1">
      <alignment horizontal="right"/>
    </xf>
    <xf numFmtId="43" fontId="9" fillId="0" borderId="10" xfId="1" applyFont="1" applyFill="1" applyBorder="1" applyAlignment="1">
      <alignment horizontal="right" vertical="center" wrapText="1"/>
    </xf>
    <xf numFmtId="0" fontId="8" fillId="0" borderId="11" xfId="0" applyFont="1" applyFill="1" applyBorder="1" applyAlignment="1">
      <alignment horizontal="center"/>
    </xf>
    <xf numFmtId="0" fontId="8" fillId="0" borderId="11" xfId="0" applyFont="1" applyFill="1" applyBorder="1" applyAlignment="1"/>
    <xf numFmtId="0" fontId="9" fillId="0" borderId="7" xfId="0" applyFont="1" applyFill="1" applyBorder="1" applyAlignment="1">
      <alignment horizontal="left"/>
    </xf>
    <xf numFmtId="0" fontId="8" fillId="0" borderId="2" xfId="0" applyFont="1" applyFill="1" applyBorder="1" applyAlignment="1"/>
    <xf numFmtId="0" fontId="9" fillId="0" borderId="2" xfId="0" applyFont="1" applyFill="1" applyBorder="1" applyAlignment="1"/>
    <xf numFmtId="0" fontId="9" fillId="0" borderId="25" xfId="0" applyFont="1" applyFill="1" applyBorder="1" applyAlignment="1">
      <alignment horizontal="left"/>
    </xf>
    <xf numFmtId="166" fontId="8" fillId="0" borderId="26" xfId="1" applyNumberFormat="1" applyFont="1" applyFill="1" applyBorder="1"/>
    <xf numFmtId="43" fontId="8" fillId="0" borderId="26" xfId="1" applyFont="1" applyFill="1" applyBorder="1" applyAlignment="1">
      <alignment horizontal="left"/>
    </xf>
    <xf numFmtId="0" fontId="8" fillId="0" borderId="27" xfId="0" applyFont="1" applyFill="1" applyBorder="1" applyAlignment="1"/>
    <xf numFmtId="0" fontId="9" fillId="0" borderId="29" xfId="0" applyFont="1" applyFill="1" applyBorder="1" applyAlignment="1">
      <alignment vertical="center"/>
    </xf>
    <xf numFmtId="0" fontId="9" fillId="0" borderId="29" xfId="0" applyFont="1" applyFill="1" applyBorder="1"/>
    <xf numFmtId="0" fontId="9" fillId="0" borderId="30" xfId="0" applyFont="1" applyFill="1" applyBorder="1" applyAlignment="1">
      <alignment horizontal="left"/>
    </xf>
    <xf numFmtId="166" fontId="9" fillId="0" borderId="8" xfId="1" applyNumberFormat="1" applyFont="1" applyFill="1" applyBorder="1"/>
    <xf numFmtId="43" fontId="9" fillId="0" borderId="8" xfId="1" applyFont="1" applyFill="1" applyBorder="1" applyAlignment="1">
      <alignment horizontal="left"/>
    </xf>
    <xf numFmtId="0" fontId="9" fillId="0" borderId="9" xfId="0" applyFont="1" applyFill="1" applyBorder="1" applyAlignment="1"/>
    <xf numFmtId="0" fontId="9" fillId="0" borderId="4" xfId="0" applyFont="1" applyFill="1" applyBorder="1" applyAlignment="1">
      <alignment vertical="center"/>
    </xf>
    <xf numFmtId="0" fontId="9" fillId="0" borderId="4" xfId="0" applyFont="1" applyFill="1" applyBorder="1"/>
    <xf numFmtId="0" fontId="9" fillId="0" borderId="11" xfId="0" applyFont="1" applyFill="1" applyBorder="1" applyAlignment="1"/>
    <xf numFmtId="0" fontId="8" fillId="0" borderId="11" xfId="0" quotePrefix="1" applyFont="1" applyFill="1" applyBorder="1" applyAlignment="1"/>
    <xf numFmtId="0" fontId="9" fillId="0" borderId="23" xfId="0" applyFont="1" applyFill="1" applyBorder="1" applyAlignment="1"/>
    <xf numFmtId="0" fontId="8" fillId="0" borderId="21" xfId="0" applyFont="1" applyFill="1" applyBorder="1" applyAlignment="1"/>
    <xf numFmtId="0" fontId="8" fillId="0" borderId="10" xfId="0" applyFont="1" applyFill="1" applyBorder="1"/>
    <xf numFmtId="43" fontId="8" fillId="0" borderId="11" xfId="1" applyFont="1" applyFill="1" applyBorder="1" applyAlignment="1">
      <alignment horizontal="left"/>
    </xf>
    <xf numFmtId="0" fontId="8" fillId="0" borderId="13" xfId="0" applyFont="1" applyFill="1" applyBorder="1" applyAlignment="1"/>
    <xf numFmtId="0" fontId="9" fillId="0" borderId="13" xfId="0" applyFont="1" applyFill="1" applyBorder="1" applyAlignment="1"/>
    <xf numFmtId="0" fontId="10" fillId="0" borderId="14" xfId="0" applyFont="1" applyFill="1" applyBorder="1" applyAlignment="1">
      <alignment horizontal="right"/>
    </xf>
    <xf numFmtId="166" fontId="8" fillId="0" borderId="15" xfId="1" applyNumberFormat="1" applyFont="1" applyFill="1" applyBorder="1"/>
    <xf numFmtId="43" fontId="8" fillId="0" borderId="15" xfId="1" applyFont="1" applyFill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0" fontId="9" fillId="3" borderId="4" xfId="0" applyFont="1" applyFill="1" applyBorder="1" applyAlignment="1">
      <alignment vertical="center"/>
    </xf>
    <xf numFmtId="0" fontId="8" fillId="3" borderId="11" xfId="0" applyFont="1" applyFill="1" applyBorder="1" applyAlignment="1"/>
    <xf numFmtId="0" fontId="9" fillId="3" borderId="11" xfId="0" applyFont="1" applyFill="1" applyBorder="1" applyAlignment="1"/>
    <xf numFmtId="0" fontId="9" fillId="3" borderId="7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8" fillId="0" borderId="36" xfId="0" applyFont="1" applyFill="1" applyBorder="1" applyAlignment="1">
      <alignment horizontal="left"/>
    </xf>
    <xf numFmtId="0" fontId="10" fillId="3" borderId="38" xfId="0" applyFont="1" applyFill="1" applyBorder="1" applyAlignment="1">
      <alignment horizontal="right"/>
    </xf>
    <xf numFmtId="166" fontId="8" fillId="3" borderId="32" xfId="1" applyNumberFormat="1" applyFont="1" applyFill="1" applyBorder="1"/>
    <xf numFmtId="43" fontId="8" fillId="3" borderId="32" xfId="1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9" fillId="3" borderId="29" xfId="0" applyFont="1" applyFill="1" applyBorder="1" applyAlignment="1">
      <alignment vertical="center"/>
    </xf>
    <xf numFmtId="0" fontId="9" fillId="3" borderId="29" xfId="0" applyFont="1" applyFill="1" applyBorder="1" applyAlignment="1"/>
    <xf numFmtId="43" fontId="8" fillId="3" borderId="8" xfId="1" applyFont="1" applyFill="1" applyBorder="1" applyAlignment="1">
      <alignment horizontal="left"/>
    </xf>
    <xf numFmtId="0" fontId="8" fillId="3" borderId="9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right"/>
    </xf>
    <xf numFmtId="0" fontId="10" fillId="3" borderId="14" xfId="0" applyFont="1" applyFill="1" applyBorder="1" applyAlignment="1">
      <alignment horizontal="left"/>
    </xf>
    <xf numFmtId="0" fontId="9" fillId="3" borderId="19" xfId="0" applyFont="1" applyFill="1" applyBorder="1" applyAlignment="1">
      <alignment horizontal="left"/>
    </xf>
    <xf numFmtId="43" fontId="9" fillId="3" borderId="20" xfId="1" applyFont="1" applyFill="1" applyBorder="1" applyAlignment="1">
      <alignment horizontal="left"/>
    </xf>
    <xf numFmtId="0" fontId="9" fillId="0" borderId="30" xfId="0" applyFont="1" applyFill="1" applyBorder="1" applyAlignment="1"/>
    <xf numFmtId="0" fontId="8" fillId="0" borderId="9" xfId="0" applyFont="1" applyFill="1" applyBorder="1" applyAlignment="1">
      <alignment horizontal="left"/>
    </xf>
    <xf numFmtId="0" fontId="8" fillId="0" borderId="13" xfId="0" applyFont="1" applyFill="1" applyBorder="1"/>
    <xf numFmtId="0" fontId="10" fillId="0" borderId="14" xfId="0" applyFont="1" applyFill="1" applyBorder="1" applyAlignment="1">
      <alignment horizontal="left"/>
    </xf>
    <xf numFmtId="0" fontId="8" fillId="0" borderId="16" xfId="0" applyFont="1" applyFill="1" applyBorder="1" applyAlignment="1">
      <alignment horizontal="center"/>
    </xf>
    <xf numFmtId="43" fontId="6" fillId="6" borderId="29" xfId="1" applyFont="1" applyFill="1" applyBorder="1" applyAlignment="1">
      <alignment horizontal="center"/>
    </xf>
    <xf numFmtId="43" fontId="6" fillId="6" borderId="30" xfId="1" applyFont="1" applyFill="1" applyBorder="1" applyAlignment="1">
      <alignment horizontal="center"/>
    </xf>
    <xf numFmtId="43" fontId="6" fillId="6" borderId="8" xfId="1" applyFont="1" applyFill="1" applyBorder="1" applyAlignment="1">
      <alignment horizontal="right"/>
    </xf>
    <xf numFmtId="43" fontId="6" fillId="6" borderId="9" xfId="1" applyFont="1" applyFill="1" applyBorder="1" applyAlignment="1">
      <alignment horizontal="right"/>
    </xf>
    <xf numFmtId="0" fontId="9" fillId="3" borderId="18" xfId="0" applyFont="1" applyFill="1" applyBorder="1" applyAlignment="1">
      <alignment horizontal="left"/>
    </xf>
    <xf numFmtId="0" fontId="8" fillId="3" borderId="19" xfId="0" applyFont="1" applyFill="1" applyBorder="1"/>
    <xf numFmtId="4" fontId="8" fillId="3" borderId="11" xfId="0" applyNumberFormat="1" applyFont="1" applyFill="1" applyBorder="1" applyAlignment="1">
      <alignment horizontal="left" wrapText="1"/>
    </xf>
    <xf numFmtId="3" fontId="8" fillId="3" borderId="11" xfId="0" applyNumberFormat="1" applyFont="1" applyFill="1" applyBorder="1" applyAlignment="1">
      <alignment horizontal="left"/>
    </xf>
    <xf numFmtId="0" fontId="8" fillId="3" borderId="25" xfId="0" quotePrefix="1" applyFont="1" applyFill="1" applyBorder="1" applyAlignment="1">
      <alignment horizontal="right"/>
    </xf>
    <xf numFmtId="0" fontId="8" fillId="3" borderId="27" xfId="0" quotePrefix="1" applyFont="1" applyFill="1" applyBorder="1" applyAlignment="1">
      <alignment horizontal="left"/>
    </xf>
    <xf numFmtId="0" fontId="9" fillId="3" borderId="8" xfId="0" applyFont="1" applyFill="1" applyBorder="1" applyAlignment="1">
      <alignment horizontal="left"/>
    </xf>
    <xf numFmtId="0" fontId="9" fillId="3" borderId="10" xfId="0" applyFont="1" applyFill="1" applyBorder="1" applyAlignment="1">
      <alignment horizontal="left"/>
    </xf>
    <xf numFmtId="0" fontId="8" fillId="3" borderId="11" xfId="0" applyFont="1" applyFill="1" applyBorder="1"/>
    <xf numFmtId="0" fontId="9" fillId="3" borderId="23" xfId="0" applyFont="1" applyFill="1" applyBorder="1" applyAlignment="1">
      <alignment horizontal="left"/>
    </xf>
    <xf numFmtId="0" fontId="11" fillId="3" borderId="11" xfId="0" quotePrefix="1" applyFont="1" applyFill="1" applyBorder="1" applyAlignment="1">
      <alignment horizontal="left"/>
    </xf>
    <xf numFmtId="0" fontId="9" fillId="3" borderId="23" xfId="0" applyFont="1" applyFill="1" applyBorder="1"/>
    <xf numFmtId="0" fontId="8" fillId="3" borderId="14" xfId="0" quotePrefix="1" applyFont="1" applyFill="1" applyBorder="1" applyAlignment="1">
      <alignment horizontal="right"/>
    </xf>
    <xf numFmtId="0" fontId="8" fillId="3" borderId="16" xfId="0" quotePrefix="1" applyFont="1" applyFill="1" applyBorder="1" applyAlignment="1">
      <alignment horizontal="left"/>
    </xf>
    <xf numFmtId="0" fontId="8" fillId="3" borderId="18" xfId="0" applyFont="1" applyFill="1" applyBorder="1"/>
    <xf numFmtId="0" fontId="8" fillId="3" borderId="20" xfId="0" applyFont="1" applyFill="1" applyBorder="1" applyAlignment="1">
      <alignment horizontal="left"/>
    </xf>
    <xf numFmtId="0" fontId="8" fillId="3" borderId="21" xfId="0" applyFont="1" applyFill="1" applyBorder="1"/>
    <xf numFmtId="0" fontId="8" fillId="3" borderId="25" xfId="0" applyFont="1" applyFill="1" applyBorder="1" applyAlignment="1">
      <alignment horizontal="left"/>
    </xf>
    <xf numFmtId="0" fontId="9" fillId="3" borderId="29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9" fillId="3" borderId="18" xfId="0" applyFont="1" applyFill="1" applyBorder="1" applyAlignment="1">
      <alignment horizontal="left" vertical="top"/>
    </xf>
    <xf numFmtId="0" fontId="9" fillId="3" borderId="18" xfId="0" applyFont="1" applyFill="1" applyBorder="1"/>
    <xf numFmtId="43" fontId="8" fillId="3" borderId="20" xfId="1" applyFont="1" applyFill="1" applyBorder="1" applyAlignment="1">
      <alignment horizontal="left"/>
    </xf>
    <xf numFmtId="0" fontId="10" fillId="3" borderId="7" xfId="0" applyFont="1" applyFill="1" applyBorder="1" applyAlignment="1">
      <alignment horizontal="right" vertical="top" wrapText="1"/>
    </xf>
    <xf numFmtId="0" fontId="9" fillId="3" borderId="7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 vertical="top"/>
    </xf>
    <xf numFmtId="0" fontId="10" fillId="3" borderId="25" xfId="0" applyFont="1" applyFill="1" applyBorder="1" applyAlignment="1">
      <alignment horizontal="right" vertical="top" wrapText="1"/>
    </xf>
    <xf numFmtId="166" fontId="9" fillId="3" borderId="8" xfId="1" applyNumberFormat="1" applyFont="1" applyFill="1" applyBorder="1" applyAlignment="1">
      <alignment horizontal="right"/>
    </xf>
    <xf numFmtId="0" fontId="11" fillId="3" borderId="4" xfId="0" applyFont="1" applyFill="1" applyBorder="1" applyAlignment="1"/>
    <xf numFmtId="43" fontId="9" fillId="3" borderId="10" xfId="1" applyFont="1" applyFill="1" applyBorder="1" applyAlignment="1">
      <alignment horizontal="center" vertical="center"/>
    </xf>
    <xf numFmtId="43" fontId="8" fillId="3" borderId="10" xfId="1" applyFont="1" applyFill="1" applyBorder="1" applyAlignment="1">
      <alignment horizontal="center"/>
    </xf>
    <xf numFmtId="49" fontId="8" fillId="3" borderId="7" xfId="0" applyNumberFormat="1" applyFont="1" applyFill="1" applyBorder="1" applyAlignment="1">
      <alignment horizontal="right" vertical="center"/>
    </xf>
    <xf numFmtId="0" fontId="8" fillId="3" borderId="13" xfId="0" applyFont="1" applyFill="1" applyBorder="1" applyAlignment="1"/>
    <xf numFmtId="0" fontId="9" fillId="3" borderId="13" xfId="0" applyFont="1" applyFill="1" applyBorder="1" applyAlignment="1"/>
    <xf numFmtId="43" fontId="9" fillId="3" borderId="15" xfId="1" applyFont="1" applyFill="1" applyBorder="1" applyAlignment="1">
      <alignment horizontal="center" vertical="center"/>
    </xf>
    <xf numFmtId="0" fontId="9" fillId="0" borderId="29" xfId="0" quotePrefix="1" applyFont="1" applyFill="1" applyBorder="1" applyAlignment="1">
      <alignment horizontal="left"/>
    </xf>
    <xf numFmtId="0" fontId="9" fillId="0" borderId="29" xfId="0" applyFont="1" applyFill="1" applyBorder="1" applyAlignment="1">
      <alignment horizontal="left" vertical="top" wrapText="1"/>
    </xf>
    <xf numFmtId="0" fontId="8" fillId="0" borderId="30" xfId="0" applyFont="1" applyFill="1" applyBorder="1"/>
    <xf numFmtId="166" fontId="8" fillId="3" borderId="39" xfId="1" applyNumberFormat="1" applyFont="1" applyFill="1" applyBorder="1"/>
    <xf numFmtId="43" fontId="9" fillId="3" borderId="39" xfId="1" applyFont="1" applyFill="1" applyBorder="1" applyAlignment="1">
      <alignment horizontal="center" vertical="center"/>
    </xf>
    <xf numFmtId="0" fontId="8" fillId="3" borderId="40" xfId="0" applyFont="1" applyFill="1" applyBorder="1"/>
    <xf numFmtId="43" fontId="9" fillId="3" borderId="26" xfId="1" applyFont="1" applyFill="1" applyBorder="1" applyAlignment="1">
      <alignment horizontal="center" vertical="center"/>
    </xf>
    <xf numFmtId="0" fontId="8" fillId="3" borderId="27" xfId="0" applyFont="1" applyFill="1" applyBorder="1"/>
    <xf numFmtId="43" fontId="9" fillId="7" borderId="18" xfId="1" applyFont="1" applyFill="1" applyBorder="1" applyAlignment="1">
      <alignment horizontal="center"/>
    </xf>
    <xf numFmtId="43" fontId="9" fillId="7" borderId="19" xfId="1" applyFont="1" applyFill="1" applyBorder="1" applyAlignment="1">
      <alignment horizontal="center"/>
    </xf>
    <xf numFmtId="166" fontId="8" fillId="7" borderId="20" xfId="1" applyNumberFormat="1" applyFont="1" applyFill="1" applyBorder="1" applyAlignment="1">
      <alignment horizontal="right"/>
    </xf>
    <xf numFmtId="43" fontId="8" fillId="7" borderId="20" xfId="1" applyFont="1" applyFill="1" applyBorder="1" applyAlignment="1">
      <alignment horizontal="right"/>
    </xf>
    <xf numFmtId="43" fontId="9" fillId="7" borderId="21" xfId="1" applyFont="1" applyFill="1" applyBorder="1" applyAlignment="1">
      <alignment horizontal="right"/>
    </xf>
    <xf numFmtId="43" fontId="9" fillId="7" borderId="4" xfId="1" applyFont="1" applyFill="1" applyBorder="1" applyAlignment="1">
      <alignment horizontal="left"/>
    </xf>
    <xf numFmtId="43" fontId="9" fillId="7" borderId="4" xfId="1" applyFont="1" applyFill="1" applyBorder="1" applyAlignment="1">
      <alignment horizontal="center"/>
    </xf>
    <xf numFmtId="43" fontId="9" fillId="7" borderId="7" xfId="1" applyFont="1" applyFill="1" applyBorder="1" applyAlignment="1">
      <alignment horizontal="center"/>
    </xf>
    <xf numFmtId="166" fontId="8" fillId="7" borderId="10" xfId="1" applyNumberFormat="1" applyFont="1" applyFill="1" applyBorder="1" applyAlignment="1">
      <alignment horizontal="right"/>
    </xf>
    <xf numFmtId="43" fontId="8" fillId="7" borderId="10" xfId="1" applyFont="1" applyFill="1" applyBorder="1" applyAlignment="1">
      <alignment horizontal="right"/>
    </xf>
    <xf numFmtId="43" fontId="9" fillId="7" borderId="11" xfId="1" applyFont="1" applyFill="1" applyBorder="1" applyAlignment="1">
      <alignment horizontal="right"/>
    </xf>
    <xf numFmtId="164" fontId="8" fillId="3" borderId="27" xfId="0" applyNumberFormat="1" applyFont="1" applyFill="1" applyBorder="1" applyAlignment="1">
      <alignment horizontal="center"/>
    </xf>
    <xf numFmtId="43" fontId="9" fillId="8" borderId="29" xfId="1" applyFont="1" applyFill="1" applyBorder="1" applyAlignment="1">
      <alignment horizontal="center"/>
    </xf>
    <xf numFmtId="43" fontId="9" fillId="8" borderId="30" xfId="1" applyFont="1" applyFill="1" applyBorder="1" applyAlignment="1">
      <alignment horizontal="center"/>
    </xf>
    <xf numFmtId="43" fontId="8" fillId="8" borderId="8" xfId="1" applyFont="1" applyFill="1" applyBorder="1" applyAlignment="1">
      <alignment horizontal="right"/>
    </xf>
    <xf numFmtId="43" fontId="9" fillId="8" borderId="9" xfId="1" applyFont="1" applyFill="1" applyBorder="1" applyAlignment="1">
      <alignment horizontal="right"/>
    </xf>
    <xf numFmtId="0" fontId="8" fillId="3" borderId="16" xfId="0" applyFont="1" applyFill="1" applyBorder="1"/>
    <xf numFmtId="0" fontId="8" fillId="3" borderId="29" xfId="0" applyFont="1" applyFill="1" applyBorder="1"/>
    <xf numFmtId="0" fontId="8" fillId="3" borderId="30" xfId="0" applyFont="1" applyFill="1" applyBorder="1"/>
    <xf numFmtId="0" fontId="8" fillId="3" borderId="9" xfId="0" applyFont="1" applyFill="1" applyBorder="1" applyAlignment="1"/>
    <xf numFmtId="0" fontId="9" fillId="3" borderId="23" xfId="0" applyFont="1" applyFill="1" applyBorder="1" applyAlignment="1"/>
    <xf numFmtId="16" fontId="8" fillId="3" borderId="11" xfId="0" applyNumberFormat="1" applyFont="1" applyFill="1" applyBorder="1"/>
    <xf numFmtId="0" fontId="8" fillId="3" borderId="27" xfId="0" applyFont="1" applyFill="1" applyBorder="1" applyAlignment="1">
      <alignment horizontal="center"/>
    </xf>
    <xf numFmtId="166" fontId="9" fillId="3" borderId="10" xfId="1" applyNumberFormat="1" applyFont="1" applyFill="1" applyBorder="1" applyAlignment="1">
      <alignment horizontal="right" vertical="center" wrapText="1"/>
    </xf>
    <xf numFmtId="0" fontId="8" fillId="3" borderId="11" xfId="0" quotePrefix="1" applyFont="1" applyFill="1" applyBorder="1" applyAlignment="1"/>
    <xf numFmtId="43" fontId="8" fillId="3" borderId="11" xfId="1" applyFont="1" applyFill="1" applyBorder="1" applyAlignment="1">
      <alignment horizontal="right"/>
    </xf>
    <xf numFmtId="0" fontId="8" fillId="3" borderId="14" xfId="0" quotePrefix="1" applyFont="1" applyFill="1" applyBorder="1" applyAlignment="1">
      <alignment horizontal="left"/>
    </xf>
    <xf numFmtId="0" fontId="9" fillId="0" borderId="0" xfId="0" applyFont="1" applyBorder="1" applyAlignment="1">
      <alignment readingOrder="1"/>
    </xf>
    <xf numFmtId="0" fontId="9" fillId="0" borderId="0" xfId="0" applyFont="1" applyBorder="1" applyAlignment="1">
      <alignment horizontal="center" readingOrder="1"/>
    </xf>
    <xf numFmtId="0" fontId="8" fillId="0" borderId="0" xfId="0" applyFont="1" applyAlignment="1">
      <alignment wrapText="1" readingOrder="1"/>
    </xf>
    <xf numFmtId="0" fontId="11" fillId="0" borderId="0" xfId="0" applyFont="1"/>
    <xf numFmtId="0" fontId="9" fillId="0" borderId="0" xfId="0" applyFont="1" applyFill="1" applyBorder="1" applyAlignment="1">
      <alignment horizontal="left"/>
    </xf>
    <xf numFmtId="0" fontId="8" fillId="3" borderId="12" xfId="0" applyFont="1" applyFill="1" applyBorder="1"/>
    <xf numFmtId="0" fontId="9" fillId="4" borderId="17" xfId="0" applyFont="1" applyFill="1" applyBorder="1" applyAlignment="1"/>
    <xf numFmtId="0" fontId="9" fillId="4" borderId="6" xfId="0" applyFont="1" applyFill="1" applyBorder="1" applyAlignment="1"/>
    <xf numFmtId="0" fontId="8" fillId="3" borderId="24" xfId="0" applyFont="1" applyFill="1" applyBorder="1"/>
    <xf numFmtId="0" fontId="9" fillId="3" borderId="28" xfId="0" applyFont="1" applyFill="1" applyBorder="1"/>
    <xf numFmtId="0" fontId="8" fillId="3" borderId="6" xfId="0" applyFont="1" applyFill="1" applyBorder="1" applyAlignment="1"/>
    <xf numFmtId="0" fontId="8" fillId="3" borderId="24" xfId="0" applyFont="1" applyFill="1" applyBorder="1" applyAlignment="1"/>
    <xf numFmtId="0" fontId="9" fillId="3" borderId="6" xfId="0" applyFont="1" applyFill="1" applyBorder="1"/>
    <xf numFmtId="0" fontId="8" fillId="3" borderId="6" xfId="0" applyFont="1" applyFill="1" applyBorder="1"/>
    <xf numFmtId="0" fontId="8" fillId="0" borderId="27" xfId="0" applyFont="1" applyFill="1" applyBorder="1"/>
    <xf numFmtId="0" fontId="9" fillId="3" borderId="17" xfId="0" applyFont="1" applyFill="1" applyBorder="1"/>
    <xf numFmtId="0" fontId="9" fillId="3" borderId="28" xfId="0" applyFont="1" applyFill="1" applyBorder="1" applyAlignment="1"/>
    <xf numFmtId="0" fontId="9" fillId="3" borderId="6" xfId="0" applyFont="1" applyFill="1" applyBorder="1" applyAlignment="1"/>
    <xf numFmtId="0" fontId="8" fillId="0" borderId="6" xfId="0" applyFont="1" applyFill="1" applyBorder="1" applyAlignment="1"/>
    <xf numFmtId="0" fontId="9" fillId="5" borderId="28" xfId="0" applyFont="1" applyFill="1" applyBorder="1" applyAlignment="1"/>
    <xf numFmtId="0" fontId="8" fillId="0" borderId="17" xfId="0" applyFont="1" applyFill="1" applyBorder="1"/>
    <xf numFmtId="0" fontId="8" fillId="0" borderId="6" xfId="0" applyFont="1" applyFill="1" applyBorder="1"/>
    <xf numFmtId="0" fontId="9" fillId="0" borderId="6" xfId="0" applyFont="1" applyFill="1" applyBorder="1"/>
    <xf numFmtId="0" fontId="8" fillId="0" borderId="24" xfId="0" applyFont="1" applyFill="1" applyBorder="1" applyAlignment="1"/>
    <xf numFmtId="0" fontId="9" fillId="0" borderId="28" xfId="0" applyFont="1" applyFill="1" applyBorder="1"/>
    <xf numFmtId="0" fontId="8" fillId="0" borderId="12" xfId="0" applyFont="1" applyFill="1" applyBorder="1" applyAlignment="1"/>
    <xf numFmtId="0" fontId="8" fillId="3" borderId="28" xfId="0" applyFont="1" applyFill="1" applyBorder="1"/>
    <xf numFmtId="0" fontId="9" fillId="3" borderId="17" xfId="0" applyFont="1" applyFill="1" applyBorder="1" applyAlignment="1"/>
    <xf numFmtId="0" fontId="8" fillId="0" borderId="12" xfId="0" applyFont="1" applyFill="1" applyBorder="1"/>
    <xf numFmtId="0" fontId="6" fillId="6" borderId="28" xfId="0" applyFont="1" applyFill="1" applyBorder="1" applyAlignment="1">
      <alignment horizontal="left" vertical="top"/>
    </xf>
    <xf numFmtId="0" fontId="8" fillId="3" borderId="17" xfId="0" applyFont="1" applyFill="1" applyBorder="1"/>
    <xf numFmtId="0" fontId="8" fillId="3" borderId="12" xfId="0" applyFont="1" applyFill="1" applyBorder="1" applyAlignment="1"/>
    <xf numFmtId="0" fontId="8" fillId="0" borderId="16" xfId="0" applyFont="1" applyFill="1" applyBorder="1"/>
    <xf numFmtId="0" fontId="8" fillId="0" borderId="28" xfId="0" applyFont="1" applyFill="1" applyBorder="1"/>
    <xf numFmtId="0" fontId="9" fillId="7" borderId="17" xfId="0" applyFont="1" applyFill="1" applyBorder="1" applyAlignment="1"/>
    <xf numFmtId="0" fontId="9" fillId="7" borderId="6" xfId="0" applyFont="1" applyFill="1" applyBorder="1" applyAlignment="1"/>
    <xf numFmtId="0" fontId="9" fillId="7" borderId="6" xfId="0" applyFont="1" applyFill="1" applyBorder="1" applyAlignment="1">
      <alignment horizontal="center"/>
    </xf>
    <xf numFmtId="0" fontId="9" fillId="8" borderId="28" xfId="0" applyFont="1" applyFill="1" applyBorder="1" applyAlignment="1"/>
    <xf numFmtId="0" fontId="9" fillId="0" borderId="6" xfId="0" applyFont="1" applyFill="1" applyBorder="1" applyAlignment="1">
      <alignment horizontal="left"/>
    </xf>
    <xf numFmtId="0" fontId="9" fillId="0" borderId="23" xfId="0" applyFont="1" applyFill="1" applyBorder="1"/>
    <xf numFmtId="0" fontId="8" fillId="3" borderId="35" xfId="0" applyFont="1" applyFill="1" applyBorder="1"/>
    <xf numFmtId="0" fontId="9" fillId="3" borderId="31" xfId="0" applyFont="1" applyFill="1" applyBorder="1"/>
    <xf numFmtId="0" fontId="8" fillId="0" borderId="23" xfId="0" applyFont="1" applyFill="1" applyBorder="1"/>
    <xf numFmtId="0" fontId="9" fillId="3" borderId="22" xfId="0" applyFont="1" applyFill="1" applyBorder="1"/>
    <xf numFmtId="0" fontId="9" fillId="3" borderId="31" xfId="0" applyFont="1" applyFill="1" applyBorder="1" applyAlignment="1"/>
    <xf numFmtId="0" fontId="8" fillId="0" borderId="23" xfId="0" applyFont="1" applyFill="1" applyBorder="1" applyAlignment="1"/>
    <xf numFmtId="0" fontId="10" fillId="0" borderId="23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left"/>
    </xf>
    <xf numFmtId="0" fontId="9" fillId="3" borderId="22" xfId="0" applyFont="1" applyFill="1" applyBorder="1" applyAlignment="1">
      <alignment horizontal="left"/>
    </xf>
    <xf numFmtId="0" fontId="9" fillId="0" borderId="31" xfId="0" applyFont="1" applyFill="1" applyBorder="1" applyAlignment="1"/>
    <xf numFmtId="43" fontId="6" fillId="6" borderId="31" xfId="1" applyFont="1" applyFill="1" applyBorder="1" applyAlignment="1">
      <alignment horizontal="center"/>
    </xf>
    <xf numFmtId="0" fontId="8" fillId="3" borderId="22" xfId="0" applyFont="1" applyFill="1" applyBorder="1"/>
    <xf numFmtId="0" fontId="8" fillId="0" borderId="5" xfId="0" applyFont="1" applyBorder="1"/>
    <xf numFmtId="0" fontId="8" fillId="0" borderId="31" xfId="0" applyFont="1" applyFill="1" applyBorder="1"/>
    <xf numFmtId="43" fontId="9" fillId="7" borderId="22" xfId="1" applyFont="1" applyFill="1" applyBorder="1" applyAlignment="1">
      <alignment horizontal="center"/>
    </xf>
    <xf numFmtId="43" fontId="9" fillId="7" borderId="23" xfId="1" applyFont="1" applyFill="1" applyBorder="1" applyAlignment="1">
      <alignment horizontal="center"/>
    </xf>
    <xf numFmtId="43" fontId="9" fillId="8" borderId="31" xfId="1" applyFont="1" applyFill="1" applyBorder="1" applyAlignment="1">
      <alignment horizontal="center"/>
    </xf>
    <xf numFmtId="0" fontId="8" fillId="3" borderId="31" xfId="0" applyFont="1" applyFill="1" applyBorder="1"/>
    <xf numFmtId="0" fontId="9" fillId="0" borderId="37" xfId="0" quotePrefix="1" applyFont="1" applyFill="1" applyBorder="1" applyAlignment="1">
      <alignment horizontal="center"/>
    </xf>
    <xf numFmtId="0" fontId="9" fillId="0" borderId="41" xfId="0" quotePrefix="1" applyFont="1" applyFill="1" applyBorder="1" applyAlignment="1">
      <alignment horizontal="center"/>
    </xf>
    <xf numFmtId="0" fontId="9" fillId="4" borderId="22" xfId="0" applyFont="1" applyFill="1" applyBorder="1" applyAlignment="1"/>
    <xf numFmtId="0" fontId="9" fillId="4" borderId="23" xfId="0" applyFont="1" applyFill="1" applyBorder="1" applyAlignment="1"/>
    <xf numFmtId="0" fontId="8" fillId="3" borderId="36" xfId="0" applyFont="1" applyFill="1" applyBorder="1"/>
    <xf numFmtId="0" fontId="8" fillId="3" borderId="36" xfId="0" applyFont="1" applyFill="1" applyBorder="1" applyAlignment="1"/>
    <xf numFmtId="0" fontId="9" fillId="3" borderId="31" xfId="0" applyFont="1" applyFill="1" applyBorder="1" applyAlignment="1">
      <alignment horizontal="left"/>
    </xf>
    <xf numFmtId="17" fontId="8" fillId="3" borderId="36" xfId="0" applyNumberFormat="1" applyFont="1" applyFill="1" applyBorder="1" applyAlignment="1">
      <alignment horizontal="left"/>
    </xf>
    <xf numFmtId="0" fontId="9" fillId="3" borderId="22" xfId="0" applyFont="1" applyFill="1" applyBorder="1" applyAlignment="1"/>
    <xf numFmtId="0" fontId="9" fillId="3" borderId="31" xfId="0" quotePrefix="1" applyFont="1" applyFill="1" applyBorder="1" applyAlignment="1">
      <alignment horizontal="left"/>
    </xf>
    <xf numFmtId="0" fontId="9" fillId="3" borderId="23" xfId="0" quotePrefix="1" applyFont="1" applyFill="1" applyBorder="1" applyAlignment="1">
      <alignment horizontal="left"/>
    </xf>
    <xf numFmtId="0" fontId="11" fillId="3" borderId="23" xfId="0" applyFont="1" applyFill="1" applyBorder="1"/>
    <xf numFmtId="0" fontId="9" fillId="0" borderId="23" xfId="0" quotePrefix="1" applyFont="1" applyFill="1" applyBorder="1" applyAlignment="1">
      <alignment horizontal="left"/>
    </xf>
    <xf numFmtId="43" fontId="9" fillId="5" borderId="31" xfId="1" applyFont="1" applyFill="1" applyBorder="1" applyAlignment="1">
      <alignment horizontal="center"/>
    </xf>
    <xf numFmtId="0" fontId="9" fillId="0" borderId="22" xfId="0" applyFont="1" applyFill="1" applyBorder="1" applyAlignment="1"/>
    <xf numFmtId="0" fontId="11" fillId="0" borderId="23" xfId="0" applyFont="1" applyFill="1" applyBorder="1"/>
    <xf numFmtId="0" fontId="8" fillId="0" borderId="36" xfId="0" applyFont="1" applyFill="1" applyBorder="1"/>
    <xf numFmtId="0" fontId="9" fillId="0" borderId="31" xfId="0" applyFont="1" applyFill="1" applyBorder="1"/>
    <xf numFmtId="0" fontId="9" fillId="0" borderId="35" xfId="0" applyFont="1" applyFill="1" applyBorder="1" applyAlignment="1"/>
    <xf numFmtId="0" fontId="8" fillId="3" borderId="41" xfId="0" applyFont="1" applyFill="1" applyBorder="1"/>
    <xf numFmtId="0" fontId="8" fillId="0" borderId="35" xfId="0" applyFont="1" applyFill="1" applyBorder="1"/>
    <xf numFmtId="0" fontId="8" fillId="3" borderId="44" xfId="0" applyFont="1" applyFill="1" applyBorder="1" applyAlignment="1"/>
    <xf numFmtId="0" fontId="9" fillId="2" borderId="25" xfId="0" quotePrefix="1" applyFont="1" applyFill="1" applyBorder="1" applyAlignment="1">
      <alignment horizontal="center"/>
    </xf>
    <xf numFmtId="0" fontId="9" fillId="0" borderId="25" xfId="0" quotePrefix="1" applyFont="1" applyFill="1" applyBorder="1" applyAlignment="1">
      <alignment horizontal="center"/>
    </xf>
    <xf numFmtId="0" fontId="8" fillId="0" borderId="7" xfId="0" applyFont="1" applyBorder="1"/>
    <xf numFmtId="0" fontId="9" fillId="3" borderId="7" xfId="0" applyFont="1" applyFill="1" applyBorder="1" applyAlignment="1">
      <alignment horizontal="left" vertical="top" wrapText="1"/>
    </xf>
    <xf numFmtId="0" fontId="10" fillId="3" borderId="14" xfId="0" applyFont="1" applyFill="1" applyBorder="1" applyAlignment="1">
      <alignment horizontal="right" vertical="top" wrapText="1"/>
    </xf>
    <xf numFmtId="0" fontId="9" fillId="2" borderId="26" xfId="0" quotePrefix="1" applyFont="1" applyFill="1" applyBorder="1" applyAlignment="1">
      <alignment horizontal="center"/>
    </xf>
    <xf numFmtId="0" fontId="9" fillId="2" borderId="27" xfId="0" quotePrefix="1" applyFont="1" applyFill="1" applyBorder="1" applyAlignment="1">
      <alignment horizontal="center"/>
    </xf>
    <xf numFmtId="166" fontId="9" fillId="0" borderId="26" xfId="1" quotePrefix="1" applyNumberFormat="1" applyFont="1" applyFill="1" applyBorder="1" applyAlignment="1">
      <alignment horizontal="center"/>
    </xf>
    <xf numFmtId="43" fontId="9" fillId="0" borderId="27" xfId="1" quotePrefix="1" applyFont="1" applyFill="1" applyBorder="1" applyAlignment="1">
      <alignment horizontal="center"/>
    </xf>
    <xf numFmtId="166" fontId="9" fillId="0" borderId="10" xfId="1" applyNumberFormat="1" applyFont="1" applyFill="1" applyBorder="1" applyAlignment="1">
      <alignment vertical="center" wrapText="1"/>
    </xf>
    <xf numFmtId="166" fontId="8" fillId="3" borderId="15" xfId="1" applyNumberFormat="1" applyFont="1" applyFill="1" applyBorder="1" applyAlignment="1"/>
    <xf numFmtId="43" fontId="8" fillId="3" borderId="16" xfId="1" applyFont="1" applyFill="1" applyBorder="1" applyAlignment="1">
      <alignment horizontal="right"/>
    </xf>
    <xf numFmtId="166" fontId="8" fillId="4" borderId="20" xfId="1" applyNumberFormat="1" applyFont="1" applyFill="1" applyBorder="1" applyAlignment="1"/>
    <xf numFmtId="43" fontId="8" fillId="4" borderId="21" xfId="1" applyFont="1" applyFill="1" applyBorder="1" applyAlignment="1">
      <alignment horizontal="right"/>
    </xf>
    <xf numFmtId="166" fontId="9" fillId="4" borderId="10" xfId="1" applyNumberFormat="1" applyFont="1" applyFill="1" applyBorder="1" applyAlignment="1"/>
    <xf numFmtId="166" fontId="8" fillId="3" borderId="26" xfId="1" applyNumberFormat="1" applyFont="1" applyFill="1" applyBorder="1" applyAlignment="1"/>
    <xf numFmtId="43" fontId="8" fillId="3" borderId="27" xfId="1" applyFont="1" applyFill="1" applyBorder="1" applyAlignment="1">
      <alignment horizontal="right"/>
    </xf>
    <xf numFmtId="43" fontId="9" fillId="3" borderId="9" xfId="1" applyFont="1" applyFill="1" applyBorder="1" applyAlignment="1">
      <alignment horizontal="right"/>
    </xf>
    <xf numFmtId="166" fontId="8" fillId="3" borderId="10" xfId="1" quotePrefix="1" applyNumberFormat="1" applyFont="1" applyFill="1" applyBorder="1" applyAlignment="1"/>
    <xf numFmtId="166" fontId="8" fillId="3" borderId="26" xfId="1" quotePrefix="1" applyNumberFormat="1" applyFont="1" applyFill="1" applyBorder="1" applyAlignment="1"/>
    <xf numFmtId="166" fontId="9" fillId="3" borderId="8" xfId="1" applyNumberFormat="1" applyFont="1" applyFill="1" applyBorder="1" applyAlignment="1"/>
    <xf numFmtId="166" fontId="9" fillId="3" borderId="10" xfId="1" applyNumberFormat="1" applyFont="1" applyFill="1" applyBorder="1" applyAlignment="1"/>
    <xf numFmtId="43" fontId="9" fillId="3" borderId="11" xfId="1" applyFont="1" applyFill="1" applyBorder="1" applyAlignment="1">
      <alignment horizontal="right"/>
    </xf>
    <xf numFmtId="166" fontId="8" fillId="3" borderId="10" xfId="1" applyNumberFormat="1" applyFont="1" applyFill="1" applyBorder="1" applyAlignment="1"/>
    <xf numFmtId="166" fontId="8" fillId="0" borderId="10" xfId="1" applyNumberFormat="1" applyFont="1" applyFill="1" applyBorder="1" applyAlignment="1">
      <alignment horizontal="right"/>
    </xf>
    <xf numFmtId="43" fontId="8" fillId="0" borderId="11" xfId="1" applyFont="1" applyFill="1" applyBorder="1" applyAlignment="1">
      <alignment horizontal="right"/>
    </xf>
    <xf numFmtId="166" fontId="9" fillId="3" borderId="20" xfId="1" applyNumberFormat="1" applyFont="1" applyFill="1" applyBorder="1" applyAlignment="1"/>
    <xf numFmtId="43" fontId="9" fillId="3" borderId="21" xfId="1" applyFont="1" applyFill="1" applyBorder="1" applyAlignment="1">
      <alignment horizontal="right"/>
    </xf>
    <xf numFmtId="166" fontId="8" fillId="3" borderId="8" xfId="1" applyNumberFormat="1" applyFont="1" applyFill="1" applyBorder="1" applyAlignment="1"/>
    <xf numFmtId="43" fontId="8" fillId="3" borderId="9" xfId="1" applyFont="1" applyFill="1" applyBorder="1" applyAlignment="1">
      <alignment horizontal="right"/>
    </xf>
    <xf numFmtId="43" fontId="9" fillId="3" borderId="11" xfId="1" applyFont="1" applyFill="1" applyBorder="1"/>
    <xf numFmtId="166" fontId="8" fillId="0" borderId="10" xfId="1" applyNumberFormat="1" applyFont="1" applyFill="1" applyBorder="1" applyAlignment="1"/>
    <xf numFmtId="166" fontId="9" fillId="5" borderId="8" xfId="1" applyNumberFormat="1" applyFont="1" applyFill="1" applyBorder="1" applyAlignment="1"/>
    <xf numFmtId="166" fontId="8" fillId="0" borderId="20" xfId="1" applyNumberFormat="1" applyFont="1" applyFill="1" applyBorder="1" applyAlignment="1"/>
    <xf numFmtId="43" fontId="8" fillId="0" borderId="21" xfId="1" applyFont="1" applyFill="1" applyBorder="1" applyAlignment="1">
      <alignment horizontal="right"/>
    </xf>
    <xf numFmtId="166" fontId="9" fillId="0" borderId="10" xfId="1" applyNumberFormat="1" applyFont="1" applyFill="1" applyBorder="1"/>
    <xf numFmtId="43" fontId="9" fillId="0" borderId="11" xfId="1" applyFont="1" applyFill="1" applyBorder="1"/>
    <xf numFmtId="43" fontId="8" fillId="0" borderId="11" xfId="1" applyFont="1" applyFill="1" applyBorder="1"/>
    <xf numFmtId="166" fontId="8" fillId="0" borderId="26" xfId="1" applyNumberFormat="1" applyFont="1" applyFill="1" applyBorder="1" applyAlignment="1"/>
    <xf numFmtId="43" fontId="8" fillId="0" borderId="27" xfId="1" applyFont="1" applyFill="1" applyBorder="1" applyAlignment="1">
      <alignment horizontal="right"/>
    </xf>
    <xf numFmtId="166" fontId="9" fillId="0" borderId="8" xfId="1" applyNumberFormat="1" applyFont="1" applyFill="1" applyBorder="1" applyAlignment="1"/>
    <xf numFmtId="43" fontId="9" fillId="0" borderId="9" xfId="1" applyFont="1" applyFill="1" applyBorder="1" applyAlignment="1">
      <alignment horizontal="right"/>
    </xf>
    <xf numFmtId="166" fontId="8" fillId="0" borderId="10" xfId="1" quotePrefix="1" applyNumberFormat="1" applyFont="1" applyFill="1" applyBorder="1" applyAlignment="1"/>
    <xf numFmtId="166" fontId="8" fillId="0" borderId="15" xfId="1" applyNumberFormat="1" applyFont="1" applyFill="1" applyBorder="1" applyAlignment="1"/>
    <xf numFmtId="43" fontId="8" fillId="0" borderId="16" xfId="1" applyFont="1" applyFill="1" applyBorder="1" applyAlignment="1">
      <alignment horizontal="right"/>
    </xf>
    <xf numFmtId="166" fontId="9" fillId="3" borderId="8" xfId="1" quotePrefix="1" applyNumberFormat="1" applyFont="1" applyFill="1" applyBorder="1" applyAlignment="1"/>
    <xf numFmtId="166" fontId="8" fillId="3" borderId="32" xfId="1" quotePrefix="1" applyNumberFormat="1" applyFont="1" applyFill="1" applyBorder="1" applyAlignment="1"/>
    <xf numFmtId="43" fontId="8" fillId="3" borderId="33" xfId="1" applyFont="1" applyFill="1" applyBorder="1" applyAlignment="1">
      <alignment horizontal="right"/>
    </xf>
    <xf numFmtId="166" fontId="8" fillId="3" borderId="8" xfId="1" quotePrefix="1" applyNumberFormat="1" applyFont="1" applyFill="1" applyBorder="1" applyAlignment="1"/>
    <xf numFmtId="166" fontId="9" fillId="3" borderId="10" xfId="1" quotePrefix="1" applyNumberFormat="1" applyFont="1" applyFill="1" applyBorder="1" applyAlignment="1"/>
    <xf numFmtId="166" fontId="9" fillId="3" borderId="20" xfId="1" quotePrefix="1" applyNumberFormat="1" applyFont="1" applyFill="1" applyBorder="1" applyAlignment="1"/>
    <xf numFmtId="166" fontId="9" fillId="0" borderId="8" xfId="1" quotePrefix="1" applyNumberFormat="1" applyFont="1" applyFill="1" applyBorder="1" applyAlignment="1"/>
    <xf numFmtId="166" fontId="6" fillId="6" borderId="8" xfId="1" applyNumberFormat="1" applyFont="1" applyFill="1" applyBorder="1" applyAlignment="1"/>
    <xf numFmtId="166" fontId="8" fillId="3" borderId="15" xfId="1" applyNumberFormat="1" applyFont="1" applyFill="1" applyBorder="1" applyAlignment="1">
      <alignment horizontal="right"/>
    </xf>
    <xf numFmtId="43" fontId="9" fillId="3" borderId="21" xfId="1" applyFont="1" applyFill="1" applyBorder="1"/>
    <xf numFmtId="166" fontId="8" fillId="3" borderId="10" xfId="1" applyNumberFormat="1" applyFont="1" applyFill="1" applyBorder="1" applyAlignment="1">
      <alignment horizontal="right"/>
    </xf>
    <xf numFmtId="166" fontId="8" fillId="3" borderId="20" xfId="1" applyNumberFormat="1" applyFont="1" applyFill="1" applyBorder="1" applyAlignment="1"/>
    <xf numFmtId="43" fontId="9" fillId="3" borderId="9" xfId="1" applyFont="1" applyFill="1" applyBorder="1" applyAlignment="1"/>
    <xf numFmtId="166" fontId="8" fillId="0" borderId="10" xfId="1" applyNumberFormat="1" applyFont="1" applyBorder="1"/>
    <xf numFmtId="43" fontId="8" fillId="0" borderId="11" xfId="1" applyFont="1" applyBorder="1"/>
    <xf numFmtId="43" fontId="8" fillId="3" borderId="11" xfId="1" applyFont="1" applyFill="1" applyBorder="1" applyAlignment="1">
      <alignment horizontal="right" vertical="center"/>
    </xf>
    <xf numFmtId="166" fontId="9" fillId="3" borderId="20" xfId="1" applyNumberFormat="1" applyFont="1" applyFill="1" applyBorder="1" applyAlignment="1">
      <alignment horizontal="right"/>
    </xf>
    <xf numFmtId="43" fontId="8" fillId="3" borderId="11" xfId="1" applyFont="1" applyFill="1" applyBorder="1"/>
    <xf numFmtId="43" fontId="8" fillId="3" borderId="11" xfId="1" applyFont="1" applyFill="1" applyBorder="1" applyAlignment="1">
      <alignment horizontal="center"/>
    </xf>
    <xf numFmtId="43" fontId="8" fillId="3" borderId="11" xfId="1" applyFont="1" applyFill="1" applyBorder="1" applyAlignment="1">
      <alignment horizontal="center" vertical="center"/>
    </xf>
    <xf numFmtId="43" fontId="8" fillId="3" borderId="16" xfId="1" applyFont="1" applyFill="1" applyBorder="1" applyAlignment="1">
      <alignment horizontal="center" vertical="center"/>
    </xf>
    <xf numFmtId="166" fontId="8" fillId="3" borderId="39" xfId="1" applyNumberFormat="1" applyFont="1" applyFill="1" applyBorder="1" applyAlignment="1"/>
    <xf numFmtId="43" fontId="8" fillId="3" borderId="40" xfId="1" applyFont="1" applyFill="1" applyBorder="1" applyAlignment="1">
      <alignment horizontal="center" vertical="center"/>
    </xf>
    <xf numFmtId="43" fontId="8" fillId="3" borderId="27" xfId="1" applyFont="1" applyFill="1" applyBorder="1" applyAlignment="1">
      <alignment horizontal="center" vertical="center"/>
    </xf>
    <xf numFmtId="166" fontId="8" fillId="7" borderId="20" xfId="1" applyNumberFormat="1" applyFont="1" applyFill="1" applyBorder="1" applyAlignment="1"/>
    <xf numFmtId="43" fontId="8" fillId="7" borderId="21" xfId="1" applyFont="1" applyFill="1" applyBorder="1" applyAlignment="1">
      <alignment horizontal="right"/>
    </xf>
    <xf numFmtId="166" fontId="8" fillId="7" borderId="10" xfId="1" applyNumberFormat="1" applyFont="1" applyFill="1" applyBorder="1" applyAlignment="1"/>
    <xf numFmtId="43" fontId="8" fillId="7" borderId="11" xfId="1" applyFont="1" applyFill="1" applyBorder="1" applyAlignment="1">
      <alignment horizontal="right"/>
    </xf>
    <xf numFmtId="166" fontId="9" fillId="7" borderId="10" xfId="1" applyNumberFormat="1" applyFont="1" applyFill="1" applyBorder="1" applyAlignment="1"/>
    <xf numFmtId="166" fontId="8" fillId="3" borderId="10" xfId="1" applyNumberFormat="1" applyFont="1" applyFill="1" applyBorder="1" applyAlignment="1">
      <alignment vertical="top" wrapText="1"/>
    </xf>
    <xf numFmtId="43" fontId="8" fillId="3" borderId="11" xfId="1" applyFont="1" applyFill="1" applyBorder="1" applyAlignment="1">
      <alignment horizontal="center" vertical="center" wrapText="1"/>
    </xf>
    <xf numFmtId="166" fontId="9" fillId="8" borderId="8" xfId="1" applyNumberFormat="1" applyFont="1" applyFill="1" applyBorder="1" applyAlignment="1"/>
    <xf numFmtId="166" fontId="9" fillId="3" borderId="10" xfId="1" applyNumberFormat="1" applyFont="1" applyFill="1" applyBorder="1" applyAlignment="1">
      <alignment horizontal="right"/>
    </xf>
    <xf numFmtId="43" fontId="9" fillId="0" borderId="11" xfId="1" applyFont="1" applyFill="1" applyBorder="1" applyAlignment="1">
      <alignment vertical="center" wrapText="1"/>
    </xf>
    <xf numFmtId="43" fontId="9" fillId="3" borderId="11" xfId="1" applyFont="1" applyFill="1" applyBorder="1" applyAlignment="1"/>
    <xf numFmtId="43" fontId="9" fillId="5" borderId="9" xfId="1" applyFont="1" applyFill="1" applyBorder="1" applyAlignment="1"/>
    <xf numFmtId="43" fontId="8" fillId="0" borderId="11" xfId="1" applyFont="1" applyFill="1" applyBorder="1" applyAlignment="1"/>
    <xf numFmtId="43" fontId="9" fillId="0" borderId="9" xfId="1" quotePrefix="1" applyFont="1" applyFill="1" applyBorder="1" applyAlignment="1"/>
    <xf numFmtId="166" fontId="6" fillId="6" borderId="9" xfId="1" applyNumberFormat="1" applyFont="1" applyFill="1" applyBorder="1" applyAlignment="1"/>
    <xf numFmtId="43" fontId="8" fillId="3" borderId="21" xfId="1" applyFont="1" applyFill="1" applyBorder="1" applyAlignment="1"/>
    <xf numFmtId="43" fontId="9" fillId="7" borderId="11" xfId="1" applyFont="1" applyFill="1" applyBorder="1" applyAlignment="1"/>
    <xf numFmtId="43" fontId="9" fillId="8" borderId="9" xfId="1" applyFont="1" applyFill="1" applyBorder="1" applyAlignment="1"/>
    <xf numFmtId="43" fontId="9" fillId="3" borderId="11" xfId="1" applyFont="1" applyFill="1" applyBorder="1" applyAlignment="1">
      <alignment horizontal="right" vertical="center" wrapText="1"/>
    </xf>
    <xf numFmtId="43" fontId="8" fillId="3" borderId="16" xfId="1" applyFont="1" applyFill="1" applyBorder="1"/>
    <xf numFmtId="43" fontId="8" fillId="3" borderId="27" xfId="1" applyFont="1" applyFill="1" applyBorder="1"/>
    <xf numFmtId="43" fontId="8" fillId="0" borderId="11" xfId="1" applyFont="1" applyFill="1" applyBorder="1" applyAlignment="1">
      <alignment horizontal="center"/>
    </xf>
    <xf numFmtId="43" fontId="8" fillId="3" borderId="9" xfId="1" applyFont="1" applyFill="1" applyBorder="1"/>
    <xf numFmtId="43" fontId="8" fillId="0" borderId="21" xfId="1" applyFont="1" applyFill="1" applyBorder="1"/>
    <xf numFmtId="43" fontId="8" fillId="0" borderId="27" xfId="1" applyFont="1" applyFill="1" applyBorder="1"/>
    <xf numFmtId="43" fontId="9" fillId="0" borderId="9" xfId="1" applyFont="1" applyFill="1" applyBorder="1"/>
    <xf numFmtId="43" fontId="8" fillId="0" borderId="11" xfId="1" applyFont="1" applyFill="1" applyBorder="1" applyAlignment="1">
      <alignment horizontal="right" vertical="center" wrapText="1"/>
    </xf>
    <xf numFmtId="43" fontId="8" fillId="0" borderId="16" xfId="1" applyFont="1" applyFill="1" applyBorder="1"/>
    <xf numFmtId="43" fontId="9" fillId="3" borderId="9" xfId="1" applyFont="1" applyFill="1" applyBorder="1"/>
    <xf numFmtId="166" fontId="8" fillId="3" borderId="20" xfId="1" applyNumberFormat="1" applyFont="1" applyFill="1" applyBorder="1"/>
    <xf numFmtId="43" fontId="8" fillId="3" borderId="21" xfId="1" applyFont="1" applyFill="1" applyBorder="1"/>
    <xf numFmtId="43" fontId="8" fillId="3" borderId="33" xfId="1" applyFont="1" applyFill="1" applyBorder="1"/>
    <xf numFmtId="43" fontId="9" fillId="0" borderId="11" xfId="1" applyFont="1" applyFill="1" applyBorder="1" applyAlignment="1">
      <alignment horizontal="right" vertical="center" wrapText="1"/>
    </xf>
    <xf numFmtId="43" fontId="9" fillId="0" borderId="21" xfId="1" applyFont="1" applyFill="1" applyBorder="1" applyAlignment="1">
      <alignment horizontal="right" vertical="center" wrapText="1"/>
    </xf>
    <xf numFmtId="43" fontId="8" fillId="3" borderId="40" xfId="1" applyFont="1" applyFill="1" applyBorder="1"/>
    <xf numFmtId="0" fontId="9" fillId="2" borderId="40" xfId="0" applyFont="1" applyFill="1" applyBorder="1" applyAlignment="1">
      <alignment horizontal="center" vertical="center"/>
    </xf>
    <xf numFmtId="0" fontId="9" fillId="0" borderId="26" xfId="0" quotePrefix="1" applyFont="1" applyFill="1" applyBorder="1" applyAlignment="1">
      <alignment horizontal="center"/>
    </xf>
    <xf numFmtId="0" fontId="9" fillId="0" borderId="27" xfId="0" quotePrefix="1" applyFont="1" applyFill="1" applyBorder="1" applyAlignment="1">
      <alignment horizontal="center"/>
    </xf>
    <xf numFmtId="0" fontId="8" fillId="0" borderId="33" xfId="0" applyFont="1" applyFill="1" applyBorder="1"/>
    <xf numFmtId="0" fontId="8" fillId="0" borderId="21" xfId="0" applyFont="1" applyFill="1" applyBorder="1" applyAlignment="1">
      <alignment horizontal="left"/>
    </xf>
    <xf numFmtId="165" fontId="9" fillId="0" borderId="8" xfId="1" quotePrefix="1" applyNumberFormat="1" applyFont="1" applyFill="1" applyBorder="1" applyAlignment="1"/>
    <xf numFmtId="0" fontId="8" fillId="0" borderId="9" xfId="0" applyFont="1" applyFill="1" applyBorder="1"/>
    <xf numFmtId="0" fontId="8" fillId="0" borderId="10" xfId="0" applyFont="1" applyBorder="1"/>
    <xf numFmtId="164" fontId="8" fillId="3" borderId="11" xfId="0" applyNumberFormat="1" applyFont="1" applyFill="1" applyBorder="1" applyAlignment="1">
      <alignment horizontal="center"/>
    </xf>
    <xf numFmtId="16" fontId="8" fillId="3" borderId="11" xfId="0" applyNumberFormat="1" applyFont="1" applyFill="1" applyBorder="1" applyAlignment="1">
      <alignment horizontal="left"/>
    </xf>
    <xf numFmtId="0" fontId="8" fillId="3" borderId="20" xfId="0" applyFont="1" applyFill="1" applyBorder="1" applyAlignment="1">
      <alignment horizontal="center"/>
    </xf>
    <xf numFmtId="0" fontId="9" fillId="0" borderId="0" xfId="0" applyFont="1" applyBorder="1"/>
    <xf numFmtId="0" fontId="10" fillId="0" borderId="0" xfId="0" applyFont="1" applyBorder="1"/>
    <xf numFmtId="0" fontId="9" fillId="0" borderId="0" xfId="0" quotePrefix="1" applyFont="1" applyBorder="1"/>
    <xf numFmtId="0" fontId="9" fillId="0" borderId="0" xfId="0" quotePrefix="1" applyFont="1" applyBorder="1" applyAlignment="1"/>
    <xf numFmtId="0" fontId="10" fillId="0" borderId="0" xfId="0" applyFont="1" applyBorder="1" applyAlignment="1">
      <alignment readingOrder="1"/>
    </xf>
    <xf numFmtId="0" fontId="10" fillId="0" borderId="0" xfId="0" applyFont="1" applyBorder="1" applyAlignment="1"/>
    <xf numFmtId="0" fontId="10" fillId="0" borderId="0" xfId="0" applyFont="1" applyBorder="1" applyAlignment="1">
      <alignment horizontal="left" readingOrder="1"/>
    </xf>
    <xf numFmtId="0" fontId="9" fillId="3" borderId="21" xfId="0" applyFont="1" applyFill="1" applyBorder="1" applyAlignment="1">
      <alignment horizontal="left"/>
    </xf>
    <xf numFmtId="43" fontId="9" fillId="4" borderId="10" xfId="1" applyFont="1" applyFill="1" applyBorder="1" applyAlignment="1"/>
    <xf numFmtId="0" fontId="10" fillId="3" borderId="25" xfId="0" quotePrefix="1" applyFont="1" applyFill="1" applyBorder="1" applyAlignment="1">
      <alignment horizontal="right"/>
    </xf>
    <xf numFmtId="43" fontId="9" fillId="3" borderId="26" xfId="1" applyFont="1" applyFill="1" applyBorder="1" applyAlignment="1">
      <alignment horizontal="left"/>
    </xf>
    <xf numFmtId="43" fontId="8" fillId="3" borderId="1" xfId="1" applyFont="1" applyFill="1" applyBorder="1" applyAlignment="1">
      <alignment horizontal="right"/>
    </xf>
    <xf numFmtId="43" fontId="8" fillId="3" borderId="1" xfId="1" applyFont="1" applyFill="1" applyBorder="1"/>
    <xf numFmtId="43" fontId="9" fillId="9" borderId="4" xfId="1" applyFont="1" applyFill="1" applyBorder="1" applyAlignment="1">
      <alignment horizontal="center"/>
    </xf>
    <xf numFmtId="1" fontId="9" fillId="9" borderId="1" xfId="0" applyNumberFormat="1" applyFont="1" applyFill="1" applyBorder="1" applyAlignment="1"/>
    <xf numFmtId="1" fontId="9" fillId="9" borderId="48" xfId="0" applyNumberFormat="1" applyFont="1" applyFill="1" applyBorder="1" applyAlignment="1"/>
    <xf numFmtId="1" fontId="9" fillId="9" borderId="45" xfId="0" applyNumberFormat="1" applyFont="1" applyFill="1" applyBorder="1" applyAlignment="1"/>
    <xf numFmtId="1" fontId="9" fillId="9" borderId="21" xfId="1" applyNumberFormat="1" applyFont="1" applyFill="1" applyBorder="1" applyAlignment="1">
      <alignment vertical="center" wrapText="1"/>
    </xf>
    <xf numFmtId="43" fontId="9" fillId="9" borderId="20" xfId="1" applyFont="1" applyFill="1" applyBorder="1" applyAlignment="1">
      <alignment horizontal="right"/>
    </xf>
    <xf numFmtId="43" fontId="9" fillId="9" borderId="45" xfId="1" applyFont="1" applyFill="1" applyBorder="1"/>
    <xf numFmtId="43" fontId="9" fillId="9" borderId="45" xfId="1" applyFont="1" applyFill="1" applyBorder="1" applyAlignment="1">
      <alignment horizontal="right"/>
    </xf>
    <xf numFmtId="43" fontId="9" fillId="9" borderId="21" xfId="1" applyFont="1" applyFill="1" applyBorder="1" applyAlignment="1">
      <alignment horizontal="right"/>
    </xf>
    <xf numFmtId="43" fontId="9" fillId="9" borderId="45" xfId="1" applyFont="1" applyFill="1" applyBorder="1" applyAlignment="1">
      <alignment horizontal="right" vertical="center" wrapText="1"/>
    </xf>
    <xf numFmtId="43" fontId="9" fillId="9" borderId="21" xfId="1" applyFont="1" applyFill="1" applyBorder="1"/>
    <xf numFmtId="43" fontId="9" fillId="9" borderId="4" xfId="1" applyFont="1" applyFill="1" applyBorder="1" applyAlignment="1">
      <alignment horizontal="left"/>
    </xf>
    <xf numFmtId="1" fontId="9" fillId="9" borderId="5" xfId="0" applyNumberFormat="1" applyFont="1" applyFill="1" applyBorder="1" applyAlignment="1"/>
    <xf numFmtId="1" fontId="9" fillId="9" borderId="11" xfId="1" applyNumberFormat="1" applyFont="1" applyFill="1" applyBorder="1" applyAlignment="1">
      <alignment vertical="center" wrapText="1"/>
    </xf>
    <xf numFmtId="43" fontId="9" fillId="9" borderId="10" xfId="1" applyFont="1" applyFill="1" applyBorder="1" applyAlignment="1">
      <alignment horizontal="right"/>
    </xf>
    <xf numFmtId="43" fontId="9" fillId="9" borderId="1" xfId="1" applyFont="1" applyFill="1" applyBorder="1"/>
    <xf numFmtId="43" fontId="9" fillId="9" borderId="1" xfId="1" applyFont="1" applyFill="1" applyBorder="1" applyAlignment="1">
      <alignment horizontal="right"/>
    </xf>
    <xf numFmtId="43" fontId="9" fillId="9" borderId="11" xfId="1" applyFont="1" applyFill="1" applyBorder="1" applyAlignment="1">
      <alignment horizontal="right"/>
    </xf>
    <xf numFmtId="43" fontId="9" fillId="9" borderId="1" xfId="1" applyFont="1" applyFill="1" applyBorder="1" applyAlignment="1">
      <alignment horizontal="right" vertical="center" wrapText="1"/>
    </xf>
    <xf numFmtId="43" fontId="9" fillId="9" borderId="11" xfId="1" applyFont="1" applyFill="1" applyBorder="1"/>
    <xf numFmtId="1" fontId="9" fillId="3" borderId="1" xfId="0" applyNumberFormat="1" applyFont="1" applyFill="1" applyBorder="1" applyAlignment="1"/>
    <xf numFmtId="1" fontId="9" fillId="3" borderId="5" xfId="0" applyNumberFormat="1" applyFont="1" applyFill="1" applyBorder="1" applyAlignment="1"/>
    <xf numFmtId="1" fontId="9" fillId="3" borderId="11" xfId="1" applyNumberFormat="1" applyFont="1" applyFill="1" applyBorder="1" applyAlignment="1">
      <alignment vertical="center" wrapText="1"/>
    </xf>
    <xf numFmtId="43" fontId="9" fillId="3" borderId="10" xfId="1" applyFont="1" applyFill="1" applyBorder="1"/>
    <xf numFmtId="43" fontId="9" fillId="3" borderId="1" xfId="1" applyFont="1" applyFill="1" applyBorder="1"/>
    <xf numFmtId="43" fontId="9" fillId="3" borderId="10" xfId="1" applyFont="1" applyFill="1" applyBorder="1" applyAlignment="1">
      <alignment horizontal="right"/>
    </xf>
    <xf numFmtId="164" fontId="9" fillId="3" borderId="11" xfId="0" applyNumberFormat="1" applyFont="1" applyFill="1" applyBorder="1" applyAlignment="1">
      <alignment horizontal="center"/>
    </xf>
    <xf numFmtId="1" fontId="8" fillId="3" borderId="46" xfId="1" applyNumberFormat="1" applyFont="1" applyFill="1" applyBorder="1" applyAlignment="1"/>
    <xf numFmtId="1" fontId="8" fillId="3" borderId="47" xfId="1" applyNumberFormat="1" applyFont="1" applyFill="1" applyBorder="1" applyAlignment="1"/>
    <xf numFmtId="1" fontId="9" fillId="3" borderId="9" xfId="1" applyNumberFormat="1" applyFont="1" applyFill="1" applyBorder="1" applyAlignment="1">
      <alignment vertical="center" wrapText="1"/>
    </xf>
    <xf numFmtId="43" fontId="9" fillId="3" borderId="8" xfId="1" applyFont="1" applyFill="1" applyBorder="1" applyAlignment="1">
      <alignment horizontal="right"/>
    </xf>
    <xf numFmtId="43" fontId="8" fillId="3" borderId="47" xfId="1" applyFont="1" applyFill="1" applyBorder="1"/>
    <xf numFmtId="43" fontId="8" fillId="3" borderId="47" xfId="1" applyFont="1" applyFill="1" applyBorder="1" applyAlignment="1">
      <alignment horizontal="right"/>
    </xf>
    <xf numFmtId="43" fontId="8" fillId="3" borderId="8" xfId="1" applyFont="1" applyFill="1" applyBorder="1"/>
    <xf numFmtId="1" fontId="8" fillId="3" borderId="5" xfId="1" applyNumberFormat="1" applyFont="1" applyFill="1" applyBorder="1" applyAlignment="1"/>
    <xf numFmtId="1" fontId="8" fillId="3" borderId="1" xfId="1" applyNumberFormat="1" applyFont="1" applyFill="1" applyBorder="1" applyAlignment="1"/>
    <xf numFmtId="43" fontId="8" fillId="3" borderId="10" xfId="1" applyFont="1" applyFill="1" applyBorder="1"/>
    <xf numFmtId="165" fontId="8" fillId="3" borderId="1" xfId="1" applyNumberFormat="1" applyFont="1" applyFill="1" applyBorder="1" applyAlignment="1"/>
    <xf numFmtId="165" fontId="8" fillId="3" borderId="5" xfId="1" applyNumberFormat="1" applyFont="1" applyFill="1" applyBorder="1" applyAlignment="1"/>
    <xf numFmtId="0" fontId="8" fillId="3" borderId="10" xfId="0" applyFont="1" applyFill="1" applyBorder="1" applyAlignment="1">
      <alignment horizontal="left"/>
    </xf>
    <xf numFmtId="17" fontId="8" fillId="3" borderId="11" xfId="0" applyNumberFormat="1" applyFont="1" applyFill="1" applyBorder="1" applyAlignment="1">
      <alignment horizontal="left"/>
    </xf>
    <xf numFmtId="43" fontId="8" fillId="3" borderId="11" xfId="1" applyFont="1" applyFill="1" applyBorder="1" applyAlignment="1">
      <alignment horizontal="left"/>
    </xf>
    <xf numFmtId="43" fontId="9" fillId="9" borderId="46" xfId="1" applyFont="1" applyFill="1" applyBorder="1" applyAlignment="1">
      <alignment horizontal="right" vertical="center" wrapText="1"/>
    </xf>
    <xf numFmtId="0" fontId="9" fillId="9" borderId="30" xfId="0" applyFont="1" applyFill="1" applyBorder="1" applyAlignment="1">
      <alignment horizontal="center"/>
    </xf>
    <xf numFmtId="0" fontId="9" fillId="9" borderId="31" xfId="0" applyFont="1" applyFill="1" applyBorder="1"/>
    <xf numFmtId="0" fontId="9" fillId="9" borderId="46" xfId="0" applyFont="1" applyFill="1" applyBorder="1"/>
    <xf numFmtId="0" fontId="9" fillId="9" borderId="47" xfId="0" applyFont="1" applyFill="1" applyBorder="1"/>
    <xf numFmtId="43" fontId="9" fillId="9" borderId="5" xfId="1" applyFont="1" applyFill="1" applyBorder="1" applyAlignment="1">
      <alignment horizontal="right" vertical="center" wrapText="1"/>
    </xf>
    <xf numFmtId="0" fontId="9" fillId="9" borderId="7" xfId="0" applyFont="1" applyFill="1" applyBorder="1" applyAlignment="1">
      <alignment horizontal="center"/>
    </xf>
    <xf numFmtId="0" fontId="9" fillId="9" borderId="23" xfId="0" applyFont="1" applyFill="1" applyBorder="1"/>
    <xf numFmtId="0" fontId="9" fillId="9" borderId="5" xfId="0" applyFont="1" applyFill="1" applyBorder="1"/>
    <xf numFmtId="0" fontId="9" fillId="9" borderId="1" xfId="0" applyFont="1" applyFill="1" applyBorder="1"/>
    <xf numFmtId="43" fontId="9" fillId="2" borderId="5" xfId="1" applyFont="1" applyFill="1" applyBorder="1"/>
    <xf numFmtId="0" fontId="9" fillId="10" borderId="1" xfId="0" applyFont="1" applyFill="1" applyBorder="1"/>
    <xf numFmtId="0" fontId="8" fillId="0" borderId="5" xfId="0" applyFont="1" applyFill="1" applyBorder="1"/>
    <xf numFmtId="0" fontId="8" fillId="0" borderId="1" xfId="0" applyFont="1" applyFill="1" applyBorder="1"/>
    <xf numFmtId="164" fontId="8" fillId="0" borderId="5" xfId="0" applyNumberFormat="1" applyFont="1" applyFill="1" applyBorder="1"/>
    <xf numFmtId="0" fontId="9" fillId="9" borderId="28" xfId="0" applyFont="1" applyFill="1" applyBorder="1" applyAlignment="1">
      <alignment horizontal="left"/>
    </xf>
    <xf numFmtId="43" fontId="9" fillId="9" borderId="29" xfId="1" applyFont="1" applyFill="1" applyBorder="1" applyAlignment="1">
      <alignment horizontal="center"/>
    </xf>
    <xf numFmtId="43" fontId="9" fillId="9" borderId="31" xfId="1" applyFont="1" applyFill="1" applyBorder="1" applyAlignment="1">
      <alignment horizontal="center"/>
    </xf>
    <xf numFmtId="0" fontId="9" fillId="9" borderId="6" xfId="0" applyFont="1" applyFill="1" applyBorder="1" applyAlignment="1">
      <alignment horizontal="left"/>
    </xf>
    <xf numFmtId="43" fontId="9" fillId="9" borderId="23" xfId="1" applyFont="1" applyFill="1" applyBorder="1" applyAlignment="1">
      <alignment horizontal="center"/>
    </xf>
    <xf numFmtId="43" fontId="9" fillId="9" borderId="30" xfId="1" applyFont="1" applyFill="1" applyBorder="1" applyAlignment="1">
      <alignment horizontal="center"/>
    </xf>
    <xf numFmtId="43" fontId="9" fillId="9" borderId="7" xfId="1" applyFont="1" applyFill="1" applyBorder="1" applyAlignment="1">
      <alignment horizontal="center"/>
    </xf>
    <xf numFmtId="165" fontId="9" fillId="9" borderId="8" xfId="1" applyNumberFormat="1" applyFont="1" applyFill="1" applyBorder="1" applyAlignment="1">
      <alignment vertical="center" wrapText="1"/>
    </xf>
    <xf numFmtId="0" fontId="9" fillId="9" borderId="9" xfId="0" applyFont="1" applyFill="1" applyBorder="1" applyAlignment="1"/>
    <xf numFmtId="165" fontId="9" fillId="9" borderId="10" xfId="1" applyNumberFormat="1" applyFont="1" applyFill="1" applyBorder="1" applyAlignment="1">
      <alignment vertical="center" wrapText="1"/>
    </xf>
    <xf numFmtId="0" fontId="9" fillId="9" borderId="11" xfId="0" applyFont="1" applyFill="1" applyBorder="1" applyAlignment="1"/>
    <xf numFmtId="0" fontId="9" fillId="3" borderId="10" xfId="0" applyFont="1" applyFill="1" applyBorder="1" applyAlignment="1"/>
    <xf numFmtId="165" fontId="9" fillId="3" borderId="10" xfId="1" applyNumberFormat="1" applyFont="1" applyFill="1" applyBorder="1" applyAlignment="1">
      <alignment vertical="center" wrapText="1"/>
    </xf>
    <xf numFmtId="0" fontId="9" fillId="9" borderId="8" xfId="0" applyFont="1" applyFill="1" applyBorder="1" applyAlignment="1"/>
    <xf numFmtId="165" fontId="9" fillId="9" borderId="9" xfId="1" applyNumberFormat="1" applyFont="1" applyFill="1" applyBorder="1" applyAlignment="1"/>
    <xf numFmtId="0" fontId="9" fillId="9" borderId="10" xfId="0" applyFont="1" applyFill="1" applyBorder="1" applyAlignment="1"/>
    <xf numFmtId="165" fontId="9" fillId="9" borderId="11" xfId="1" applyNumberFormat="1" applyFont="1" applyFill="1" applyBorder="1" applyAlignment="1"/>
    <xf numFmtId="0" fontId="8" fillId="3" borderId="10" xfId="0" applyFont="1" applyFill="1" applyBorder="1" applyAlignment="1"/>
    <xf numFmtId="165" fontId="8" fillId="3" borderId="11" xfId="1" applyNumberFormat="1" applyFont="1" applyFill="1" applyBorder="1" applyAlignment="1">
      <alignment vertical="center" wrapText="1"/>
    </xf>
    <xf numFmtId="165" fontId="9" fillId="9" borderId="8" xfId="1" applyNumberFormat="1" applyFont="1" applyFill="1" applyBorder="1" applyAlignment="1"/>
    <xf numFmtId="1" fontId="9" fillId="9" borderId="9" xfId="0" applyNumberFormat="1" applyFont="1" applyFill="1" applyBorder="1" applyAlignment="1"/>
    <xf numFmtId="165" fontId="9" fillId="9" borderId="10" xfId="1" applyNumberFormat="1" applyFont="1" applyFill="1" applyBorder="1" applyAlignment="1"/>
    <xf numFmtId="1" fontId="9" fillId="9" borderId="11" xfId="0" applyNumberFormat="1" applyFont="1" applyFill="1" applyBorder="1" applyAlignment="1"/>
    <xf numFmtId="165" fontId="9" fillId="3" borderId="10" xfId="1" applyNumberFormat="1" applyFont="1" applyFill="1" applyBorder="1" applyAlignment="1"/>
    <xf numFmtId="1" fontId="9" fillId="3" borderId="11" xfId="0" applyNumberFormat="1" applyFont="1" applyFill="1" applyBorder="1" applyAlignment="1"/>
    <xf numFmtId="165" fontId="8" fillId="3" borderId="10" xfId="1" applyNumberFormat="1" applyFont="1" applyFill="1" applyBorder="1" applyAlignment="1">
      <alignment vertical="center" wrapText="1"/>
    </xf>
    <xf numFmtId="1" fontId="8" fillId="3" borderId="11" xfId="0" applyNumberFormat="1" applyFont="1" applyFill="1" applyBorder="1" applyAlignment="1">
      <alignment vertical="center" wrapText="1"/>
    </xf>
    <xf numFmtId="165" fontId="8" fillId="3" borderId="10" xfId="1" applyNumberFormat="1" applyFont="1" applyFill="1" applyBorder="1" applyAlignment="1"/>
    <xf numFmtId="0" fontId="8" fillId="0" borderId="0" xfId="0" applyFont="1" applyBorder="1" applyAlignment="1">
      <alignment wrapText="1" readingOrder="1"/>
    </xf>
    <xf numFmtId="43" fontId="9" fillId="0" borderId="10" xfId="1" applyFont="1" applyFill="1" applyBorder="1" applyAlignment="1">
      <alignment vertical="center" wrapText="1"/>
    </xf>
    <xf numFmtId="16" fontId="8" fillId="3" borderId="11" xfId="1" applyNumberFormat="1" applyFont="1" applyFill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center"/>
    </xf>
    <xf numFmtId="0" fontId="16" fillId="0" borderId="4" xfId="0" applyFont="1" applyFill="1" applyBorder="1" applyAlignment="1">
      <alignment horizontal="left"/>
    </xf>
    <xf numFmtId="0" fontId="16" fillId="0" borderId="4" xfId="0" applyFont="1" applyFill="1" applyBorder="1"/>
    <xf numFmtId="0" fontId="9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center"/>
    </xf>
    <xf numFmtId="0" fontId="15" fillId="0" borderId="4" xfId="0" applyFont="1" applyFill="1" applyBorder="1" applyAlignment="1">
      <alignment horizontal="right"/>
    </xf>
    <xf numFmtId="0" fontId="15" fillId="0" borderId="11" xfId="0" applyFont="1" applyFill="1" applyBorder="1" applyAlignment="1"/>
    <xf numFmtId="0" fontId="15" fillId="3" borderId="4" xfId="0" applyFont="1" applyFill="1" applyBorder="1"/>
    <xf numFmtId="0" fontId="9" fillId="2" borderId="36" xfId="0" quotePrefix="1" applyFont="1" applyFill="1" applyBorder="1" applyAlignment="1">
      <alignment horizontal="center"/>
    </xf>
    <xf numFmtId="0" fontId="8" fillId="3" borderId="35" xfId="0" quotePrefix="1" applyFont="1" applyFill="1" applyBorder="1" applyAlignment="1">
      <alignment horizontal="left"/>
    </xf>
    <xf numFmtId="0" fontId="14" fillId="3" borderId="23" xfId="0" applyFont="1" applyFill="1" applyBorder="1" applyAlignment="1">
      <alignment horizontal="right"/>
    </xf>
    <xf numFmtId="0" fontId="9" fillId="2" borderId="2" xfId="0" quotePrefix="1" applyFont="1" applyFill="1" applyBorder="1" applyAlignment="1">
      <alignment horizontal="center"/>
    </xf>
    <xf numFmtId="0" fontId="8" fillId="4" borderId="18" xfId="0" applyFont="1" applyFill="1" applyBorder="1"/>
    <xf numFmtId="0" fontId="8" fillId="4" borderId="4" xfId="0" applyFont="1" applyFill="1" applyBorder="1"/>
    <xf numFmtId="0" fontId="8" fillId="3" borderId="13" xfId="0" applyFont="1" applyFill="1" applyBorder="1" applyAlignment="1">
      <alignment horizontal="right"/>
    </xf>
    <xf numFmtId="0" fontId="8" fillId="3" borderId="13" xfId="0" quotePrefix="1" applyFont="1" applyFill="1" applyBorder="1" applyAlignment="1">
      <alignment horizontal="right"/>
    </xf>
    <xf numFmtId="0" fontId="8" fillId="3" borderId="13" xfId="0" quotePrefix="1" applyFont="1" applyFill="1" applyBorder="1" applyAlignment="1">
      <alignment horizontal="left"/>
    </xf>
    <xf numFmtId="43" fontId="8" fillId="3" borderId="23" xfId="1" applyFont="1" applyFill="1" applyBorder="1" applyAlignment="1">
      <alignment horizontal="right"/>
    </xf>
    <xf numFmtId="0" fontId="9" fillId="2" borderId="43" xfId="0" applyFont="1" applyFill="1" applyBorder="1" applyAlignment="1">
      <alignment horizontal="center" vertical="center"/>
    </xf>
    <xf numFmtId="43" fontId="8" fillId="0" borderId="23" xfId="0" applyNumberFormat="1" applyFont="1" applyFill="1" applyBorder="1"/>
    <xf numFmtId="0" fontId="8" fillId="3" borderId="35" xfId="0" applyFont="1" applyFill="1" applyBorder="1" applyAlignment="1">
      <alignment horizontal="center"/>
    </xf>
    <xf numFmtId="43" fontId="9" fillId="4" borderId="22" xfId="1" applyFont="1" applyFill="1" applyBorder="1" applyAlignment="1">
      <alignment horizontal="right"/>
    </xf>
    <xf numFmtId="43" fontId="9" fillId="4" borderId="23" xfId="1" applyFont="1" applyFill="1" applyBorder="1" applyAlignment="1">
      <alignment horizontal="right"/>
    </xf>
    <xf numFmtId="43" fontId="8" fillId="3" borderId="36" xfId="1" applyFont="1" applyFill="1" applyBorder="1" applyAlignment="1">
      <alignment horizontal="center"/>
    </xf>
    <xf numFmtId="0" fontId="15" fillId="0" borderId="23" xfId="0" applyFont="1" applyFill="1" applyBorder="1" applyAlignment="1">
      <alignment horizontal="left"/>
    </xf>
    <xf numFmtId="43" fontId="9" fillId="0" borderId="23" xfId="0" applyNumberFormat="1" applyFont="1" applyFill="1" applyBorder="1"/>
    <xf numFmtId="43" fontId="15" fillId="0" borderId="23" xfId="1" applyFont="1" applyFill="1" applyBorder="1" applyAlignment="1">
      <alignment horizontal="left"/>
    </xf>
    <xf numFmtId="4" fontId="8" fillId="3" borderId="35" xfId="0" applyNumberFormat="1" applyFont="1" applyFill="1" applyBorder="1" applyAlignment="1">
      <alignment horizontal="center"/>
    </xf>
    <xf numFmtId="0" fontId="8" fillId="3" borderId="35" xfId="0" applyFont="1" applyFill="1" applyBorder="1" applyAlignment="1">
      <alignment horizontal="left"/>
    </xf>
    <xf numFmtId="43" fontId="9" fillId="5" borderId="31" xfId="1" applyFont="1" applyFill="1" applyBorder="1" applyAlignment="1">
      <alignment horizontal="right"/>
    </xf>
    <xf numFmtId="43" fontId="9" fillId="7" borderId="22" xfId="1" applyFont="1" applyFill="1" applyBorder="1" applyAlignment="1">
      <alignment horizontal="right"/>
    </xf>
    <xf numFmtId="43" fontId="9" fillId="7" borderId="23" xfId="1" applyFont="1" applyFill="1" applyBorder="1" applyAlignment="1">
      <alignment horizontal="right"/>
    </xf>
    <xf numFmtId="43" fontId="9" fillId="8" borderId="31" xfId="1" applyFont="1" applyFill="1" applyBorder="1" applyAlignment="1">
      <alignment horizontal="right"/>
    </xf>
    <xf numFmtId="1" fontId="9" fillId="9" borderId="31" xfId="0" applyNumberFormat="1" applyFont="1" applyFill="1" applyBorder="1" applyAlignment="1"/>
    <xf numFmtId="1" fontId="9" fillId="9" borderId="23" xfId="0" applyNumberFormat="1" applyFont="1" applyFill="1" applyBorder="1" applyAlignment="1"/>
    <xf numFmtId="1" fontId="8" fillId="3" borderId="23" xfId="0" applyNumberFormat="1" applyFont="1" applyFill="1" applyBorder="1" applyAlignment="1">
      <alignment vertical="center" wrapText="1"/>
    </xf>
    <xf numFmtId="43" fontId="9" fillId="0" borderId="7" xfId="1" applyFont="1" applyFill="1" applyBorder="1" applyAlignment="1">
      <alignment horizontal="left" vertical="center" wrapText="1"/>
    </xf>
    <xf numFmtId="43" fontId="8" fillId="3" borderId="14" xfId="1" applyFont="1" applyFill="1" applyBorder="1" applyAlignment="1">
      <alignment horizontal="left"/>
    </xf>
    <xf numFmtId="43" fontId="8" fillId="4" borderId="19" xfId="1" applyFont="1" applyFill="1" applyBorder="1" applyAlignment="1">
      <alignment horizontal="right"/>
    </xf>
    <xf numFmtId="43" fontId="8" fillId="4" borderId="7" xfId="1" applyFont="1" applyFill="1" applyBorder="1" applyAlignment="1">
      <alignment horizontal="right"/>
    </xf>
    <xf numFmtId="43" fontId="8" fillId="3" borderId="25" xfId="1" applyFont="1" applyFill="1" applyBorder="1" applyAlignment="1">
      <alignment horizontal="left"/>
    </xf>
    <xf numFmtId="43" fontId="9" fillId="3" borderId="30" xfId="1" applyFont="1" applyFill="1" applyBorder="1" applyAlignment="1">
      <alignment horizontal="left"/>
    </xf>
    <xf numFmtId="43" fontId="9" fillId="3" borderId="19" xfId="1" applyFont="1" applyFill="1" applyBorder="1" applyAlignment="1">
      <alignment horizontal="left"/>
    </xf>
    <xf numFmtId="43" fontId="8" fillId="3" borderId="7" xfId="1" applyFont="1" applyFill="1" applyBorder="1" applyAlignment="1">
      <alignment horizontal="left"/>
    </xf>
    <xf numFmtId="43" fontId="8" fillId="5" borderId="30" xfId="1" applyFont="1" applyFill="1" applyBorder="1" applyAlignment="1">
      <alignment horizontal="right"/>
    </xf>
    <xf numFmtId="43" fontId="8" fillId="7" borderId="19" xfId="1" applyFont="1" applyFill="1" applyBorder="1" applyAlignment="1">
      <alignment horizontal="right"/>
    </xf>
    <xf numFmtId="43" fontId="8" fillId="7" borderId="7" xfId="1" applyFont="1" applyFill="1" applyBorder="1" applyAlignment="1">
      <alignment horizontal="right"/>
    </xf>
    <xf numFmtId="43" fontId="8" fillId="8" borderId="30" xfId="1" applyFont="1" applyFill="1" applyBorder="1" applyAlignment="1">
      <alignment horizontal="right"/>
    </xf>
    <xf numFmtId="165" fontId="9" fillId="9" borderId="30" xfId="1" applyNumberFormat="1" applyFont="1" applyFill="1" applyBorder="1" applyAlignment="1"/>
    <xf numFmtId="165" fontId="9" fillId="9" borderId="7" xfId="1" applyNumberFormat="1" applyFont="1" applyFill="1" applyBorder="1" applyAlignment="1"/>
    <xf numFmtId="165" fontId="8" fillId="3" borderId="7" xfId="1" applyNumberFormat="1" applyFont="1" applyFill="1" applyBorder="1" applyAlignment="1">
      <alignment vertical="center" wrapText="1"/>
    </xf>
    <xf numFmtId="165" fontId="8" fillId="3" borderId="7" xfId="1" applyNumberFormat="1" applyFont="1" applyFill="1" applyBorder="1" applyAlignment="1"/>
    <xf numFmtId="43" fontId="9" fillId="3" borderId="14" xfId="1" applyFont="1" applyFill="1" applyBorder="1" applyAlignment="1">
      <alignment horizontal="left"/>
    </xf>
    <xf numFmtId="0" fontId="9" fillId="0" borderId="42" xfId="0" quotePrefix="1" applyFont="1" applyFill="1" applyBorder="1" applyAlignment="1">
      <alignment horizontal="center"/>
    </xf>
    <xf numFmtId="0" fontId="9" fillId="0" borderId="34" xfId="0" quotePrefix="1" applyFont="1" applyFill="1" applyBorder="1" applyAlignment="1">
      <alignment horizontal="center"/>
    </xf>
    <xf numFmtId="0" fontId="9" fillId="0" borderId="43" xfId="0" quotePrefix="1" applyFont="1" applyFill="1" applyBorder="1" applyAlignment="1">
      <alignment horizontal="center"/>
    </xf>
    <xf numFmtId="43" fontId="9" fillId="0" borderId="40" xfId="1" quotePrefix="1" applyFont="1" applyFill="1" applyBorder="1" applyAlignment="1">
      <alignment horizontal="center"/>
    </xf>
    <xf numFmtId="0" fontId="9" fillId="0" borderId="50" xfId="0" quotePrefix="1" applyFont="1" applyFill="1" applyBorder="1" applyAlignment="1">
      <alignment horizontal="center"/>
    </xf>
    <xf numFmtId="0" fontId="8" fillId="0" borderId="34" xfId="0" quotePrefix="1" applyFont="1" applyFill="1" applyBorder="1" applyAlignment="1">
      <alignment horizontal="center"/>
    </xf>
    <xf numFmtId="0" fontId="8" fillId="5" borderId="29" xfId="0" applyFont="1" applyFill="1" applyBorder="1" applyAlignment="1"/>
    <xf numFmtId="43" fontId="8" fillId="7" borderId="18" xfId="1" applyFont="1" applyFill="1" applyBorder="1" applyAlignment="1">
      <alignment horizontal="center"/>
    </xf>
    <xf numFmtId="43" fontId="8" fillId="7" borderId="4" xfId="1" applyFont="1" applyFill="1" applyBorder="1" applyAlignment="1">
      <alignment horizontal="center"/>
    </xf>
    <xf numFmtId="43" fontId="8" fillId="8" borderId="29" xfId="1" applyFont="1" applyFill="1" applyBorder="1" applyAlignment="1">
      <alignment horizontal="center"/>
    </xf>
    <xf numFmtId="43" fontId="8" fillId="9" borderId="29" xfId="1" applyFont="1" applyFill="1" applyBorder="1" applyAlignment="1">
      <alignment horizontal="center"/>
    </xf>
    <xf numFmtId="43" fontId="8" fillId="9" borderId="4" xfId="1" applyFont="1" applyFill="1" applyBorder="1" applyAlignment="1">
      <alignment horizontal="center"/>
    </xf>
    <xf numFmtId="0" fontId="8" fillId="3" borderId="4" xfId="0" quotePrefix="1" applyFont="1" applyFill="1" applyBorder="1" applyAlignment="1">
      <alignment horizontal="right"/>
    </xf>
    <xf numFmtId="0" fontId="8" fillId="3" borderId="13" xfId="0" applyFont="1" applyFill="1" applyBorder="1" applyAlignment="1">
      <alignment horizontal="left"/>
    </xf>
    <xf numFmtId="43" fontId="9" fillId="4" borderId="11" xfId="1" applyFont="1" applyFill="1" applyBorder="1" applyAlignment="1"/>
    <xf numFmtId="166" fontId="9" fillId="0" borderId="11" xfId="1" applyNumberFormat="1" applyFont="1" applyFill="1" applyBorder="1" applyAlignment="1">
      <alignment vertical="center" wrapText="1"/>
    </xf>
    <xf numFmtId="0" fontId="9" fillId="6" borderId="28" xfId="0" applyFont="1" applyFill="1" applyBorder="1" applyAlignment="1">
      <alignment horizontal="left" vertical="top"/>
    </xf>
    <xf numFmtId="43" fontId="9" fillId="6" borderId="29" xfId="1" applyFont="1" applyFill="1" applyBorder="1" applyAlignment="1">
      <alignment horizontal="center"/>
    </xf>
    <xf numFmtId="43" fontId="9" fillId="6" borderId="31" xfId="1" applyFont="1" applyFill="1" applyBorder="1" applyAlignment="1">
      <alignment horizontal="center"/>
    </xf>
    <xf numFmtId="43" fontId="8" fillId="6" borderId="29" xfId="1" applyFont="1" applyFill="1" applyBorder="1" applyAlignment="1">
      <alignment horizontal="center"/>
    </xf>
    <xf numFmtId="166" fontId="9" fillId="6" borderId="9" xfId="1" applyNumberFormat="1" applyFont="1" applyFill="1" applyBorder="1" applyAlignment="1"/>
    <xf numFmtId="43" fontId="9" fillId="6" borderId="30" xfId="1" applyFont="1" applyFill="1" applyBorder="1" applyAlignment="1">
      <alignment horizontal="right"/>
    </xf>
    <xf numFmtId="43" fontId="9" fillId="6" borderId="31" xfId="1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43" fontId="18" fillId="0" borderId="10" xfId="1" applyFont="1" applyFill="1" applyBorder="1" applyAlignment="1">
      <alignment vertical="center" wrapText="1"/>
    </xf>
    <xf numFmtId="166" fontId="17" fillId="3" borderId="15" xfId="1" applyNumberFormat="1" applyFont="1" applyFill="1" applyBorder="1"/>
    <xf numFmtId="43" fontId="17" fillId="3" borderId="16" xfId="1" applyFont="1" applyFill="1" applyBorder="1"/>
    <xf numFmtId="166" fontId="17" fillId="4" borderId="20" xfId="1" applyNumberFormat="1" applyFont="1" applyFill="1" applyBorder="1" applyAlignment="1">
      <alignment horizontal="right"/>
    </xf>
    <xf numFmtId="43" fontId="17" fillId="4" borderId="21" xfId="1" applyFont="1" applyFill="1" applyBorder="1" applyAlignment="1">
      <alignment horizontal="right"/>
    </xf>
    <xf numFmtId="166" fontId="18" fillId="4" borderId="10" xfId="1" applyNumberFormat="1" applyFont="1" applyFill="1" applyBorder="1" applyAlignment="1"/>
    <xf numFmtId="43" fontId="18" fillId="4" borderId="11" xfId="1" applyFont="1" applyFill="1" applyBorder="1" applyAlignment="1"/>
    <xf numFmtId="166" fontId="18" fillId="0" borderId="10" xfId="1" applyNumberFormat="1" applyFont="1" applyFill="1" applyBorder="1" applyAlignment="1">
      <alignment vertical="center" wrapText="1"/>
    </xf>
    <xf numFmtId="166" fontId="17" fillId="3" borderId="26" xfId="1" applyNumberFormat="1" applyFont="1" applyFill="1" applyBorder="1"/>
    <xf numFmtId="43" fontId="17" fillId="3" borderId="27" xfId="1" applyFont="1" applyFill="1" applyBorder="1"/>
    <xf numFmtId="166" fontId="18" fillId="3" borderId="8" xfId="1" applyNumberFormat="1" applyFont="1" applyFill="1" applyBorder="1" applyAlignment="1">
      <alignment horizontal="right"/>
    </xf>
    <xf numFmtId="43" fontId="18" fillId="3" borderId="9" xfId="1" applyFont="1" applyFill="1" applyBorder="1" applyAlignment="1">
      <alignment horizontal="right"/>
    </xf>
    <xf numFmtId="166" fontId="18" fillId="3" borderId="20" xfId="1" applyNumberFormat="1" applyFont="1" applyFill="1" applyBorder="1" applyAlignment="1">
      <alignment horizontal="right"/>
    </xf>
    <xf numFmtId="43" fontId="18" fillId="3" borderId="21" xfId="1" applyFont="1" applyFill="1" applyBorder="1" applyAlignment="1">
      <alignment horizontal="right"/>
    </xf>
    <xf numFmtId="166" fontId="18" fillId="0" borderId="10" xfId="1" applyNumberFormat="1" applyFont="1" applyFill="1" applyBorder="1"/>
    <xf numFmtId="43" fontId="18" fillId="0" borderId="11" xfId="1" applyFont="1" applyFill="1" applyBorder="1"/>
    <xf numFmtId="166" fontId="17" fillId="3" borderId="10" xfId="1" applyNumberFormat="1" applyFont="1" applyFill="1" applyBorder="1"/>
    <xf numFmtId="43" fontId="17" fillId="3" borderId="11" xfId="1" applyFont="1" applyFill="1" applyBorder="1"/>
    <xf numFmtId="166" fontId="18" fillId="5" borderId="8" xfId="1" applyNumberFormat="1" applyFont="1" applyFill="1" applyBorder="1" applyAlignment="1"/>
    <xf numFmtId="43" fontId="18" fillId="5" borderId="9" xfId="1" applyFont="1" applyFill="1" applyBorder="1" applyAlignment="1"/>
    <xf numFmtId="166" fontId="18" fillId="6" borderId="8" xfId="1" applyNumberFormat="1" applyFont="1" applyFill="1" applyBorder="1" applyAlignment="1"/>
    <xf numFmtId="166" fontId="18" fillId="6" borderId="9" xfId="1" applyNumberFormat="1" applyFont="1" applyFill="1" applyBorder="1" applyAlignment="1"/>
    <xf numFmtId="166" fontId="17" fillId="7" borderId="20" xfId="1" applyNumberFormat="1" applyFont="1" applyFill="1" applyBorder="1" applyAlignment="1">
      <alignment horizontal="right"/>
    </xf>
    <xf numFmtId="43" fontId="17" fillId="7" borderId="21" xfId="1" applyFont="1" applyFill="1" applyBorder="1" applyAlignment="1">
      <alignment horizontal="right"/>
    </xf>
    <xf numFmtId="166" fontId="17" fillId="7" borderId="10" xfId="1" applyNumberFormat="1" applyFont="1" applyFill="1" applyBorder="1" applyAlignment="1">
      <alignment horizontal="right"/>
    </xf>
    <xf numFmtId="43" fontId="17" fillId="7" borderId="11" xfId="1" applyFont="1" applyFill="1" applyBorder="1" applyAlignment="1">
      <alignment horizontal="right"/>
    </xf>
    <xf numFmtId="166" fontId="18" fillId="7" borderId="10" xfId="1" applyNumberFormat="1" applyFont="1" applyFill="1" applyBorder="1" applyAlignment="1"/>
    <xf numFmtId="43" fontId="18" fillId="7" borderId="11" xfId="1" applyFont="1" applyFill="1" applyBorder="1" applyAlignment="1"/>
    <xf numFmtId="166" fontId="18" fillId="8" borderId="8" xfId="1" applyNumberFormat="1" applyFont="1" applyFill="1" applyBorder="1" applyAlignment="1"/>
    <xf numFmtId="43" fontId="18" fillId="8" borderId="9" xfId="1" applyFont="1" applyFill="1" applyBorder="1" applyAlignment="1"/>
    <xf numFmtId="0" fontId="18" fillId="9" borderId="8" xfId="0" applyFont="1" applyFill="1" applyBorder="1" applyAlignment="1"/>
    <xf numFmtId="165" fontId="18" fillId="9" borderId="9" xfId="1" applyNumberFormat="1" applyFont="1" applyFill="1" applyBorder="1" applyAlignment="1"/>
    <xf numFmtId="0" fontId="18" fillId="9" borderId="10" xfId="0" applyFont="1" applyFill="1" applyBorder="1" applyAlignment="1"/>
    <xf numFmtId="165" fontId="18" fillId="9" borderId="11" xfId="1" applyNumberFormat="1" applyFont="1" applyFill="1" applyBorder="1" applyAlignment="1"/>
    <xf numFmtId="165" fontId="9" fillId="3" borderId="10" xfId="1" applyNumberFormat="1" applyFont="1" applyFill="1" applyBorder="1" applyAlignment="1">
      <alignment horizontal="right" vertical="center" wrapText="1"/>
    </xf>
    <xf numFmtId="0" fontId="8" fillId="3" borderId="11" xfId="0" applyFont="1" applyFill="1" applyBorder="1" applyAlignment="1">
      <alignment horizontal="right"/>
    </xf>
    <xf numFmtId="165" fontId="15" fillId="0" borderId="11" xfId="1" applyNumberFormat="1" applyFont="1" applyFill="1" applyBorder="1" applyAlignment="1">
      <alignment horizontal="right"/>
    </xf>
    <xf numFmtId="1" fontId="15" fillId="0" borderId="1" xfId="1" applyNumberFormat="1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9" fillId="2" borderId="26" xfId="0" quotePrefix="1" applyFont="1" applyFill="1" applyBorder="1" applyAlignment="1">
      <alignment horizontal="right"/>
    </xf>
    <xf numFmtId="166" fontId="9" fillId="0" borderId="39" xfId="1" quotePrefix="1" applyNumberFormat="1" applyFont="1" applyFill="1" applyBorder="1" applyAlignment="1">
      <alignment horizontal="right"/>
    </xf>
    <xf numFmtId="166" fontId="9" fillId="0" borderId="10" xfId="1" applyNumberFormat="1" applyFont="1" applyFill="1" applyBorder="1" applyAlignment="1">
      <alignment horizontal="right" vertical="center" wrapText="1"/>
    </xf>
    <xf numFmtId="166" fontId="9" fillId="4" borderId="10" xfId="1" applyNumberFormat="1" applyFont="1" applyFill="1" applyBorder="1" applyAlignment="1">
      <alignment horizontal="right"/>
    </xf>
    <xf numFmtId="166" fontId="8" fillId="3" borderId="26" xfId="1" applyNumberFormat="1" applyFont="1" applyFill="1" applyBorder="1" applyAlignment="1">
      <alignment horizontal="right"/>
    </xf>
    <xf numFmtId="166" fontId="9" fillId="0" borderId="10" xfId="1" applyNumberFormat="1" applyFont="1" applyFill="1" applyBorder="1" applyAlignment="1">
      <alignment horizontal="right"/>
    </xf>
    <xf numFmtId="9" fontId="15" fillId="0" borderId="11" xfId="1" applyNumberFormat="1" applyFont="1" applyFill="1" applyBorder="1" applyAlignment="1">
      <alignment horizontal="right"/>
    </xf>
    <xf numFmtId="166" fontId="8" fillId="3" borderId="10" xfId="1" quotePrefix="1" applyNumberFormat="1" applyFont="1" applyFill="1" applyBorder="1" applyAlignment="1">
      <alignment horizontal="right"/>
    </xf>
    <xf numFmtId="166" fontId="9" fillId="5" borderId="8" xfId="1" applyNumberFormat="1" applyFont="1" applyFill="1" applyBorder="1" applyAlignment="1">
      <alignment horizontal="right"/>
    </xf>
    <xf numFmtId="166" fontId="9" fillId="6" borderId="8" xfId="1" applyNumberFormat="1" applyFont="1" applyFill="1" applyBorder="1" applyAlignment="1">
      <alignment horizontal="right"/>
    </xf>
    <xf numFmtId="166" fontId="9" fillId="7" borderId="10" xfId="1" applyNumberFormat="1" applyFont="1" applyFill="1" applyBorder="1" applyAlignment="1">
      <alignment horizontal="right"/>
    </xf>
    <xf numFmtId="166" fontId="9" fillId="8" borderId="8" xfId="1" applyNumberFormat="1" applyFont="1" applyFill="1" applyBorder="1" applyAlignment="1">
      <alignment horizontal="right"/>
    </xf>
    <xf numFmtId="165" fontId="9" fillId="9" borderId="8" xfId="1" applyNumberFormat="1" applyFont="1" applyFill="1" applyBorder="1" applyAlignment="1">
      <alignment horizontal="right" vertical="center" wrapText="1"/>
    </xf>
    <xf numFmtId="165" fontId="9" fillId="9" borderId="10" xfId="1" applyNumberFormat="1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right"/>
    </xf>
    <xf numFmtId="0" fontId="8" fillId="3" borderId="10" xfId="0" applyFont="1" applyFill="1" applyBorder="1" applyAlignment="1">
      <alignment horizontal="right"/>
    </xf>
    <xf numFmtId="43" fontId="15" fillId="3" borderId="1" xfId="2" applyFont="1" applyFill="1" applyBorder="1" applyAlignment="1">
      <alignment horizontal="left" vertical="center" wrapText="1"/>
    </xf>
    <xf numFmtId="43" fontId="15" fillId="3" borderId="1" xfId="1" applyFont="1" applyFill="1" applyBorder="1" applyAlignment="1">
      <alignment horizontal="left" vertical="center" wrapText="1"/>
    </xf>
    <xf numFmtId="0" fontId="15" fillId="3" borderId="11" xfId="0" applyFont="1" applyFill="1" applyBorder="1"/>
    <xf numFmtId="0" fontId="9" fillId="2" borderId="51" xfId="0" quotePrefix="1" applyFont="1" applyFill="1" applyBorder="1" applyAlignment="1">
      <alignment horizontal="center"/>
    </xf>
    <xf numFmtId="166" fontId="9" fillId="0" borderId="39" xfId="1" quotePrefix="1" applyNumberFormat="1" applyFont="1" applyFill="1" applyBorder="1" applyAlignment="1">
      <alignment horizontal="center"/>
    </xf>
    <xf numFmtId="0" fontId="9" fillId="2" borderId="37" xfId="0" quotePrefix="1" applyFont="1" applyFill="1" applyBorder="1" applyAlignment="1">
      <alignment horizontal="center"/>
    </xf>
    <xf numFmtId="0" fontId="9" fillId="2" borderId="0" xfId="0" quotePrefix="1" applyFont="1" applyFill="1" applyBorder="1" applyAlignment="1">
      <alignment horizontal="center"/>
    </xf>
    <xf numFmtId="0" fontId="9" fillId="2" borderId="41" xfId="0" quotePrefix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29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wrapText="1"/>
    </xf>
    <xf numFmtId="0" fontId="9" fillId="2" borderId="9" xfId="0" applyFont="1" applyFill="1" applyBorder="1" applyAlignment="1">
      <alignment horizontal="center" wrapText="1"/>
    </xf>
    <xf numFmtId="0" fontId="9" fillId="2" borderId="46" xfId="0" applyFont="1" applyFill="1" applyBorder="1" applyAlignment="1">
      <alignment horizontal="center" wrapText="1"/>
    </xf>
    <xf numFmtId="0" fontId="9" fillId="2" borderId="49" xfId="0" applyFont="1" applyFill="1" applyBorder="1" applyAlignment="1">
      <alignment horizont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right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1" xfId="0" quotePrefix="1" applyFont="1" applyFill="1" applyBorder="1" applyAlignment="1">
      <alignment horizontal="center" vertical="center" wrapText="1"/>
    </xf>
    <xf numFmtId="0" fontId="9" fillId="2" borderId="22" xfId="0" quotePrefix="1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9" fillId="2" borderId="43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wrapText="1" readingOrder="1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33" xfId="0" quotePrefix="1" applyFont="1" applyFill="1" applyBorder="1" applyAlignment="1">
      <alignment horizontal="center" vertical="center" wrapText="1"/>
    </xf>
    <xf numFmtId="0" fontId="9" fillId="2" borderId="21" xfId="0" quotePrefix="1" applyFont="1" applyFill="1" applyBorder="1" applyAlignment="1">
      <alignment horizontal="center" vertical="center" wrapText="1"/>
    </xf>
    <xf numFmtId="0" fontId="10" fillId="0" borderId="0" xfId="0" applyFont="1"/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colors>
    <mruColors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</xdr:row>
      <xdr:rowOff>28575</xdr:rowOff>
    </xdr:from>
    <xdr:to>
      <xdr:col>10</xdr:col>
      <xdr:colOff>619125</xdr:colOff>
      <xdr:row>23</xdr:row>
      <xdr:rowOff>95250</xdr:rowOff>
    </xdr:to>
    <xdr:sp macro="" textlink="">
      <xdr:nvSpPr>
        <xdr:cNvPr id="2" name="TextBox 1"/>
        <xdr:cNvSpPr txBox="1"/>
      </xdr:nvSpPr>
      <xdr:spPr>
        <a:xfrm>
          <a:off x="257175" y="600075"/>
          <a:ext cx="6686550" cy="3495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 IN FILLING-UP DILG-PS FORM 008: REGIONAL MONTHLY ACTIVITY TRACKING REPORT</a:t>
          </a:r>
          <a:endParaRPr lang="en-PH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P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form shall be used in monitoring and tracking the monthly physical accomplishments (physical performance) and utilization of funds (financial performance) of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regionally managed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activities of the bureaus/PMOs/services/offices including the reason/s for not conducting the planned activity and indicate whether the activity will be reset to a later date, replaced by a new activity or not to be conducted anymore.</a:t>
          </a:r>
          <a:endParaRPr lang="en-P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P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Coverage: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Physical and financial accomplishments up to the last working day of each month</a:t>
          </a:r>
          <a:endParaRPr lang="en-P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P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Deadline of Submission: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On or before the </a:t>
          </a:r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en-US" sz="1100" b="1" u="sng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</a:t>
          </a:r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working day of the ensuing month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i.e., starting this September 15, 2018.  Cut-off date of report will be at the end of each month.</a:t>
          </a:r>
          <a:endParaRPr lang="en-P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P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Responsible Person   :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Regional Planning Officer in close partnership/coordination with Project Focal Persons and Regional Budget Officer/ Accountant</a:t>
          </a:r>
          <a:endParaRPr lang="en-P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P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Definition of Entries:</a:t>
          </a:r>
          <a:endParaRPr lang="en-P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P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Month ending –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 the reporting month.</a:t>
          </a:r>
          <a:endParaRPr lang="en-P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 of Regional Office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– Indicate the name of the Regional Office.</a:t>
          </a:r>
          <a:endParaRPr lang="en-P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P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35</xdr:row>
      <xdr:rowOff>85725</xdr:rowOff>
    </xdr:from>
    <xdr:to>
      <xdr:col>10</xdr:col>
      <xdr:colOff>628650</xdr:colOff>
      <xdr:row>38</xdr:row>
      <xdr:rowOff>133350</xdr:rowOff>
    </xdr:to>
    <xdr:sp macro="" textlink="">
      <xdr:nvSpPr>
        <xdr:cNvPr id="3" name="TextBox 2"/>
        <xdr:cNvSpPr txBox="1"/>
      </xdr:nvSpPr>
      <xdr:spPr>
        <a:xfrm>
          <a:off x="266700" y="6181725"/>
          <a:ext cx="668655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This accomplished form must be signed by the Regional Planning Officer and the Accountat who prepared the report, noted by the Chief Administrative Officer and approved by the Regional Director.</a:t>
          </a:r>
          <a:endParaRPr lang="en-PH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366</xdr:row>
      <xdr:rowOff>0</xdr:rowOff>
    </xdr:from>
    <xdr:to>
      <xdr:col>13</xdr:col>
      <xdr:colOff>407431</xdr:colOff>
      <xdr:row>371</xdr:row>
      <xdr:rowOff>45495</xdr:rowOff>
    </xdr:to>
    <xdr:grpSp>
      <xdr:nvGrpSpPr>
        <xdr:cNvPr id="2" name="Group 1"/>
        <xdr:cNvGrpSpPr/>
      </xdr:nvGrpSpPr>
      <xdr:grpSpPr>
        <a:xfrm>
          <a:off x="186267" y="69037200"/>
          <a:ext cx="14648364" cy="976828"/>
          <a:chOff x="108855" y="253006874"/>
          <a:chExt cx="14648364" cy="976828"/>
        </a:xfrm>
      </xdr:grpSpPr>
      <xdr:pic>
        <xdr:nvPicPr>
          <xdr:cNvPr id="3" name="Picture 2" descr="C:\Users\asus\Documents\2017\e signs\esig_rdgotis_blue.png"/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906829" y="253297267"/>
            <a:ext cx="1850390" cy="68643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592285" y="253006874"/>
            <a:ext cx="993134" cy="741708"/>
          </a:xfrm>
          <a:prstGeom prst="rect">
            <a:avLst/>
          </a:prstGeom>
        </xdr:spPr>
      </xdr:pic>
      <xdr:pic>
        <xdr:nvPicPr>
          <xdr:cNvPr id="5" name="Shape 13"/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 t="19396" b="42503"/>
          <a:stretch/>
        </xdr:blipFill>
        <xdr:spPr>
          <a:xfrm>
            <a:off x="108855" y="253495628"/>
            <a:ext cx="1636461" cy="215142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tabSelected="1" topLeftCell="A56" zoomScale="90" zoomScaleNormal="90" zoomScaleSheetLayoutView="90" workbookViewId="0">
      <selection activeCell="E84" sqref="E84"/>
    </sheetView>
  </sheetViews>
  <sheetFormatPr defaultColWidth="8.88671875" defaultRowHeight="14.4" x14ac:dyDescent="0.3"/>
  <cols>
    <col min="1" max="1" width="2.6640625" style="5" customWidth="1"/>
    <col min="2" max="2" width="2.88671875" style="5" customWidth="1"/>
    <col min="3" max="3" width="4" style="5" customWidth="1"/>
    <col min="4" max="4" width="41.5546875" style="5" customWidth="1"/>
    <col min="5" max="5" width="35" style="5" customWidth="1"/>
    <col min="6" max="6" width="11.44140625" style="663" customWidth="1"/>
    <col min="7" max="7" width="19.33203125" style="5" customWidth="1"/>
    <col min="8" max="8" width="12.6640625" style="5" customWidth="1"/>
    <col min="9" max="9" width="17.5546875" style="5" customWidth="1"/>
    <col min="10" max="10" width="23.88671875" style="5" customWidth="1"/>
    <col min="11" max="11" width="45.6640625" style="5" customWidth="1"/>
    <col min="12" max="12" width="9" style="5" bestFit="1" customWidth="1"/>
    <col min="13" max="13" width="8.88671875" style="5"/>
    <col min="14" max="14" width="9" style="5" bestFit="1" customWidth="1"/>
    <col min="15" max="15" width="8.88671875" style="5"/>
    <col min="16" max="21" width="9" style="5" bestFit="1" customWidth="1"/>
    <col min="22" max="22" width="11.109375" style="5" bestFit="1" customWidth="1"/>
    <col min="23" max="24" width="9" style="5" bestFit="1" customWidth="1"/>
    <col min="25" max="25" width="11.33203125" style="5" bestFit="1" customWidth="1"/>
    <col min="26" max="27" width="8.88671875" style="5"/>
    <col min="28" max="28" width="9" style="5" bestFit="1" customWidth="1"/>
    <col min="29" max="16384" width="8.88671875" style="5"/>
  </cols>
  <sheetData>
    <row r="1" spans="1:11" x14ac:dyDescent="0.3">
      <c r="A1" s="253" t="s">
        <v>42</v>
      </c>
      <c r="B1" s="253"/>
      <c r="E1" s="8"/>
    </row>
    <row r="2" spans="1:11" x14ac:dyDescent="0.3">
      <c r="D2" s="688" t="s">
        <v>0</v>
      </c>
      <c r="E2" s="688"/>
      <c r="F2" s="688"/>
      <c r="G2" s="688"/>
      <c r="H2" s="688"/>
      <c r="I2" s="688"/>
      <c r="J2" s="688"/>
      <c r="K2" s="688"/>
    </row>
    <row r="3" spans="1:11" x14ac:dyDescent="0.3">
      <c r="D3" s="688" t="s">
        <v>395</v>
      </c>
      <c r="E3" s="688"/>
      <c r="F3" s="688"/>
      <c r="G3" s="688"/>
      <c r="H3" s="688"/>
      <c r="I3" s="688"/>
      <c r="J3" s="688"/>
      <c r="K3" s="688"/>
    </row>
    <row r="4" spans="1:11" x14ac:dyDescent="0.3">
      <c r="A4" s="254" t="s">
        <v>353</v>
      </c>
      <c r="B4" s="254"/>
      <c r="E4" s="254"/>
    </row>
    <row r="5" spans="1:11" ht="15" thickBot="1" x14ac:dyDescent="0.35"/>
    <row r="6" spans="1:11" ht="31.95" customHeight="1" x14ac:dyDescent="0.3">
      <c r="A6" s="703" t="s">
        <v>1</v>
      </c>
      <c r="B6" s="704"/>
      <c r="C6" s="704"/>
      <c r="D6" s="705"/>
      <c r="E6" s="689" t="s">
        <v>2</v>
      </c>
      <c r="F6" s="691" t="s">
        <v>3</v>
      </c>
      <c r="G6" s="692"/>
      <c r="H6" s="693" t="s">
        <v>4</v>
      </c>
      <c r="I6" s="694"/>
      <c r="J6" s="695" t="s">
        <v>5</v>
      </c>
      <c r="K6" s="565" t="s">
        <v>6</v>
      </c>
    </row>
    <row r="7" spans="1:11" x14ac:dyDescent="0.3">
      <c r="A7" s="706"/>
      <c r="B7" s="707"/>
      <c r="C7" s="707"/>
      <c r="D7" s="708"/>
      <c r="E7" s="690"/>
      <c r="F7" s="697" t="s">
        <v>7</v>
      </c>
      <c r="G7" s="698" t="s">
        <v>8</v>
      </c>
      <c r="H7" s="699" t="s">
        <v>384</v>
      </c>
      <c r="I7" s="700" t="s">
        <v>10</v>
      </c>
      <c r="J7" s="696"/>
      <c r="K7" s="701" t="s">
        <v>11</v>
      </c>
    </row>
    <row r="8" spans="1:11" ht="43.2" customHeight="1" x14ac:dyDescent="0.3">
      <c r="A8" s="706"/>
      <c r="B8" s="707"/>
      <c r="C8" s="707"/>
      <c r="D8" s="708"/>
      <c r="E8" s="690"/>
      <c r="F8" s="697"/>
      <c r="G8" s="698"/>
      <c r="H8" s="699"/>
      <c r="I8" s="700"/>
      <c r="J8" s="696"/>
      <c r="K8" s="702"/>
    </row>
    <row r="9" spans="1:11" ht="15" thickBot="1" x14ac:dyDescent="0.35">
      <c r="A9" s="685" t="s">
        <v>12</v>
      </c>
      <c r="B9" s="686"/>
      <c r="C9" s="686"/>
      <c r="D9" s="687"/>
      <c r="E9" s="558" t="s">
        <v>13</v>
      </c>
      <c r="F9" s="664" t="s">
        <v>14</v>
      </c>
      <c r="G9" s="336" t="s">
        <v>15</v>
      </c>
      <c r="H9" s="335" t="s">
        <v>16</v>
      </c>
      <c r="I9" s="683" t="s">
        <v>17</v>
      </c>
      <c r="J9" s="330" t="s">
        <v>18</v>
      </c>
      <c r="K9" s="555" t="s">
        <v>19</v>
      </c>
    </row>
    <row r="10" spans="1:11" s="7" customFormat="1" x14ac:dyDescent="0.3">
      <c r="A10" s="600"/>
      <c r="B10" s="601"/>
      <c r="C10" s="601"/>
      <c r="D10" s="602"/>
      <c r="E10" s="605"/>
      <c r="F10" s="665"/>
      <c r="G10" s="603"/>
      <c r="H10" s="684"/>
      <c r="I10" s="603"/>
      <c r="J10" s="604"/>
      <c r="K10" s="602"/>
    </row>
    <row r="11" spans="1:11" x14ac:dyDescent="0.3">
      <c r="A11" s="288" t="s">
        <v>54</v>
      </c>
      <c r="B11" s="118"/>
      <c r="C11" s="118"/>
      <c r="D11" s="297"/>
      <c r="E11" s="119"/>
      <c r="F11" s="666">
        <f>F15+F33+F38+F45+F49</f>
        <v>0</v>
      </c>
      <c r="G11" s="408"/>
      <c r="H11" s="544"/>
      <c r="I11" s="408"/>
      <c r="J11" s="583"/>
      <c r="K11" s="566"/>
    </row>
    <row r="12" spans="1:11" x14ac:dyDescent="0.3">
      <c r="A12" s="288" t="s">
        <v>383</v>
      </c>
      <c r="B12" s="118"/>
      <c r="C12" s="118"/>
      <c r="D12" s="297"/>
      <c r="E12" s="119"/>
      <c r="F12" s="666"/>
      <c r="G12" s="408"/>
      <c r="H12" s="544"/>
      <c r="I12" s="408"/>
      <c r="J12" s="583"/>
      <c r="K12" s="566"/>
    </row>
    <row r="13" spans="1:11" ht="15" thickBot="1" x14ac:dyDescent="0.35">
      <c r="A13" s="255"/>
      <c r="B13" s="17"/>
      <c r="C13" s="17"/>
      <c r="D13" s="290"/>
      <c r="E13" s="17"/>
      <c r="F13" s="383"/>
      <c r="G13" s="341"/>
      <c r="H13" s="625"/>
      <c r="I13" s="626"/>
      <c r="J13" s="584"/>
      <c r="K13" s="567"/>
    </row>
    <row r="14" spans="1:11" x14ac:dyDescent="0.3">
      <c r="A14" s="256" t="s">
        <v>55</v>
      </c>
      <c r="B14" s="22"/>
      <c r="C14" s="22"/>
      <c r="D14" s="310"/>
      <c r="E14" s="559"/>
      <c r="F14" s="24"/>
      <c r="G14" s="343"/>
      <c r="H14" s="627"/>
      <c r="I14" s="628"/>
      <c r="J14" s="585"/>
      <c r="K14" s="568"/>
    </row>
    <row r="15" spans="1:11" x14ac:dyDescent="0.3">
      <c r="A15" s="257" t="s">
        <v>56</v>
      </c>
      <c r="B15" s="27"/>
      <c r="C15" s="27"/>
      <c r="D15" s="311"/>
      <c r="E15" s="560"/>
      <c r="F15" s="667"/>
      <c r="G15" s="614"/>
      <c r="H15" s="629"/>
      <c r="I15" s="630"/>
      <c r="J15" s="586"/>
      <c r="K15" s="569"/>
    </row>
    <row r="16" spans="1:11" x14ac:dyDescent="0.3">
      <c r="A16" s="288" t="s">
        <v>389</v>
      </c>
      <c r="B16" s="118"/>
      <c r="C16" s="118"/>
      <c r="D16" s="297"/>
      <c r="E16" s="119"/>
      <c r="F16" s="666"/>
      <c r="G16" s="408"/>
      <c r="H16" s="631"/>
      <c r="I16" s="408"/>
      <c r="J16" s="583"/>
      <c r="K16" s="566"/>
    </row>
    <row r="17" spans="1:11" x14ac:dyDescent="0.3">
      <c r="A17" s="288" t="s">
        <v>386</v>
      </c>
      <c r="B17" s="118"/>
      <c r="C17" s="118"/>
      <c r="D17" s="297"/>
      <c r="E17" s="119"/>
      <c r="F17" s="666"/>
      <c r="G17" s="615"/>
      <c r="H17" s="631"/>
      <c r="I17" s="615"/>
      <c r="J17" s="583"/>
      <c r="K17" s="566"/>
    </row>
    <row r="18" spans="1:11" ht="14.4" customHeight="1" x14ac:dyDescent="0.3">
      <c r="A18" s="258"/>
      <c r="B18" s="31"/>
      <c r="C18" s="31"/>
      <c r="D18" s="312"/>
      <c r="E18" s="31"/>
      <c r="F18" s="668"/>
      <c r="G18" s="346"/>
      <c r="H18" s="632"/>
      <c r="I18" s="633"/>
      <c r="J18" s="587"/>
      <c r="K18" s="570"/>
    </row>
    <row r="19" spans="1:11" hidden="1" x14ac:dyDescent="0.3">
      <c r="A19" s="259"/>
      <c r="B19" s="36" t="s">
        <v>361</v>
      </c>
      <c r="C19" s="36"/>
      <c r="D19" s="291"/>
      <c r="E19" s="240"/>
      <c r="F19" s="207"/>
      <c r="G19" s="347"/>
      <c r="H19" s="634"/>
      <c r="I19" s="635"/>
      <c r="J19" s="588"/>
      <c r="K19" s="314"/>
    </row>
    <row r="20" spans="1:11" hidden="1" x14ac:dyDescent="0.3">
      <c r="A20" s="265"/>
      <c r="B20" s="201"/>
      <c r="C20" s="201" t="s">
        <v>362</v>
      </c>
      <c r="D20" s="293"/>
      <c r="E20" s="194"/>
      <c r="F20" s="391"/>
      <c r="G20" s="357"/>
      <c r="H20" s="636"/>
      <c r="I20" s="637"/>
      <c r="J20" s="589"/>
      <c r="K20" s="571"/>
    </row>
    <row r="21" spans="1:11" s="8" customFormat="1" hidden="1" x14ac:dyDescent="0.3">
      <c r="A21" s="288"/>
      <c r="B21" s="118"/>
      <c r="C21" s="118" t="s">
        <v>388</v>
      </c>
      <c r="D21" s="297"/>
      <c r="E21" s="119"/>
      <c r="F21" s="669"/>
      <c r="G21" s="366"/>
      <c r="H21" s="638"/>
      <c r="I21" s="366"/>
      <c r="J21" s="583"/>
      <c r="K21" s="572"/>
    </row>
    <row r="22" spans="1:11" s="8" customFormat="1" hidden="1" x14ac:dyDescent="0.3">
      <c r="A22" s="288"/>
      <c r="B22" s="118"/>
      <c r="C22" s="118"/>
      <c r="D22" s="297"/>
      <c r="E22" s="119"/>
      <c r="F22" s="669"/>
      <c r="G22" s="366"/>
      <c r="H22" s="638"/>
      <c r="I22" s="639"/>
      <c r="J22" s="583"/>
      <c r="K22" s="571"/>
    </row>
    <row r="23" spans="1:11" s="8" customFormat="1" hidden="1" x14ac:dyDescent="0.3">
      <c r="A23" s="288"/>
      <c r="B23" s="118"/>
      <c r="C23" s="549" t="s">
        <v>390</v>
      </c>
      <c r="D23" s="297"/>
      <c r="E23" s="552" t="s">
        <v>391</v>
      </c>
      <c r="F23" s="669"/>
      <c r="G23" s="366"/>
      <c r="H23" s="638"/>
      <c r="I23" s="639"/>
      <c r="J23" s="583"/>
      <c r="K23" s="571"/>
    </row>
    <row r="24" spans="1:11" s="8" customFormat="1" hidden="1" x14ac:dyDescent="0.3">
      <c r="A24" s="288"/>
      <c r="B24" s="118"/>
      <c r="C24" s="549"/>
      <c r="D24" s="297"/>
      <c r="E24" s="552"/>
      <c r="F24" s="669"/>
      <c r="G24" s="366"/>
      <c r="H24" s="638"/>
      <c r="I24" s="639"/>
      <c r="J24" s="583"/>
      <c r="K24" s="571"/>
    </row>
    <row r="25" spans="1:11" s="8" customFormat="1" hidden="1" x14ac:dyDescent="0.3">
      <c r="A25" s="288"/>
      <c r="B25" s="118"/>
      <c r="C25" s="549" t="s">
        <v>393</v>
      </c>
      <c r="D25" s="297"/>
      <c r="E25" s="552" t="s">
        <v>394</v>
      </c>
      <c r="F25" s="670"/>
      <c r="G25" s="366"/>
      <c r="H25" s="638"/>
      <c r="I25" s="639"/>
      <c r="J25" s="583"/>
      <c r="K25" s="571"/>
    </row>
    <row r="26" spans="1:11" s="8" customFormat="1" hidden="1" x14ac:dyDescent="0.3">
      <c r="A26" s="288"/>
      <c r="B26" s="118"/>
      <c r="C26" s="118"/>
      <c r="D26" s="297"/>
      <c r="E26" s="119"/>
      <c r="F26" s="669"/>
      <c r="G26" s="366"/>
      <c r="H26" s="638"/>
      <c r="I26" s="639"/>
      <c r="J26" s="583"/>
      <c r="K26" s="571"/>
    </row>
    <row r="27" spans="1:11" s="8" customFormat="1" hidden="1" x14ac:dyDescent="0.3">
      <c r="A27" s="288"/>
      <c r="B27" s="118"/>
      <c r="C27" s="549" t="s">
        <v>392</v>
      </c>
      <c r="D27" s="297"/>
      <c r="E27" s="552" t="s">
        <v>121</v>
      </c>
      <c r="F27" s="669"/>
      <c r="G27" s="366"/>
      <c r="H27" s="638"/>
      <c r="I27" s="639"/>
      <c r="J27" s="583"/>
      <c r="K27" s="571"/>
    </row>
    <row r="28" spans="1:11" s="8" customFormat="1" hidden="1" x14ac:dyDescent="0.3">
      <c r="A28" s="288"/>
      <c r="B28" s="118"/>
      <c r="C28" s="549"/>
      <c r="D28" s="297"/>
      <c r="E28" s="552"/>
      <c r="F28" s="669"/>
      <c r="G28" s="366"/>
      <c r="H28" s="638"/>
      <c r="I28" s="639"/>
      <c r="J28" s="583"/>
      <c r="K28" s="571"/>
    </row>
    <row r="29" spans="1:11" hidden="1" x14ac:dyDescent="0.3">
      <c r="A29" s="260"/>
      <c r="B29" s="40"/>
      <c r="C29" s="41" t="s">
        <v>363</v>
      </c>
      <c r="D29" s="66"/>
      <c r="E29" s="552" t="s">
        <v>60</v>
      </c>
      <c r="F29" s="671"/>
      <c r="G29" s="248"/>
      <c r="H29" s="640"/>
      <c r="I29" s="641"/>
      <c r="J29" s="590"/>
      <c r="K29" s="573"/>
    </row>
    <row r="30" spans="1:11" ht="15.6" hidden="1" customHeight="1" thickBot="1" x14ac:dyDescent="0.35">
      <c r="A30" s="255"/>
      <c r="B30" s="17"/>
      <c r="C30" s="17"/>
      <c r="D30" s="290"/>
      <c r="E30" s="561"/>
      <c r="F30" s="383"/>
      <c r="G30" s="341"/>
      <c r="H30" s="625"/>
      <c r="I30" s="626"/>
      <c r="J30" s="584"/>
      <c r="K30" s="574"/>
    </row>
    <row r="31" spans="1:11" x14ac:dyDescent="0.3">
      <c r="A31" s="268"/>
      <c r="B31" s="92"/>
      <c r="C31" s="93"/>
      <c r="D31" s="318"/>
      <c r="E31" s="612"/>
      <c r="F31" s="385"/>
      <c r="G31" s="248"/>
      <c r="H31" s="43"/>
      <c r="I31" s="392"/>
      <c r="J31" s="590"/>
      <c r="K31" s="682"/>
    </row>
    <row r="32" spans="1:11" ht="15" thickBot="1" x14ac:dyDescent="0.35">
      <c r="A32" s="255"/>
      <c r="B32" s="17"/>
      <c r="C32" s="17"/>
      <c r="D32" s="290"/>
      <c r="E32" s="562"/>
      <c r="F32" s="383"/>
      <c r="G32" s="341"/>
      <c r="H32" s="19"/>
      <c r="I32" s="418"/>
      <c r="J32" s="584"/>
      <c r="K32" s="575"/>
    </row>
    <row r="33" spans="1:11" x14ac:dyDescent="0.3">
      <c r="A33" s="269" t="s">
        <v>116</v>
      </c>
      <c r="B33" s="100"/>
      <c r="C33" s="100"/>
      <c r="D33" s="321"/>
      <c r="E33" s="606"/>
      <c r="F33" s="672"/>
      <c r="G33" s="410"/>
      <c r="H33" s="642"/>
      <c r="I33" s="643"/>
      <c r="J33" s="591"/>
      <c r="K33" s="576"/>
    </row>
    <row r="34" spans="1:11" x14ac:dyDescent="0.3">
      <c r="A34" s="288" t="s">
        <v>385</v>
      </c>
      <c r="B34" s="118"/>
      <c r="C34" s="118"/>
      <c r="D34" s="297"/>
      <c r="E34" s="119"/>
      <c r="F34" s="666"/>
      <c r="G34" s="408"/>
      <c r="H34" s="631"/>
      <c r="I34" s="408"/>
      <c r="J34" s="583"/>
      <c r="K34" s="566"/>
    </row>
    <row r="35" spans="1:11" x14ac:dyDescent="0.3">
      <c r="A35" s="288" t="s">
        <v>386</v>
      </c>
      <c r="B35" s="118"/>
      <c r="C35" s="118"/>
      <c r="D35" s="297"/>
      <c r="E35" s="119"/>
      <c r="F35" s="666"/>
      <c r="G35" s="615"/>
      <c r="H35" s="631"/>
      <c r="I35" s="615"/>
      <c r="J35" s="583"/>
      <c r="K35" s="566"/>
    </row>
    <row r="36" spans="1:11" ht="15" thickBot="1" x14ac:dyDescent="0.35">
      <c r="A36" s="255"/>
      <c r="B36" s="17"/>
      <c r="C36" s="17"/>
      <c r="D36" s="290"/>
      <c r="E36" s="17"/>
      <c r="F36" s="383"/>
      <c r="G36" s="341"/>
      <c r="H36" s="625"/>
      <c r="I36" s="626"/>
      <c r="J36" s="584"/>
      <c r="K36" s="567"/>
    </row>
    <row r="37" spans="1:11" ht="15" thickBot="1" x14ac:dyDescent="0.35">
      <c r="A37" s="278"/>
      <c r="B37" s="173"/>
      <c r="C37" s="173"/>
      <c r="D37" s="290"/>
      <c r="E37" s="613"/>
      <c r="F37" s="383"/>
      <c r="G37" s="341"/>
      <c r="H37" s="19"/>
      <c r="I37" s="418"/>
      <c r="J37" s="584"/>
      <c r="K37" s="567"/>
    </row>
    <row r="38" spans="1:11" x14ac:dyDescent="0.3">
      <c r="A38" s="616" t="s">
        <v>185</v>
      </c>
      <c r="B38" s="617"/>
      <c r="C38" s="617"/>
      <c r="D38" s="618"/>
      <c r="E38" s="619"/>
      <c r="F38" s="673"/>
      <c r="G38" s="620"/>
      <c r="H38" s="644"/>
      <c r="I38" s="645"/>
      <c r="J38" s="621"/>
      <c r="K38" s="622"/>
    </row>
    <row r="39" spans="1:11" x14ac:dyDescent="0.3">
      <c r="A39" s="288" t="s">
        <v>385</v>
      </c>
      <c r="B39" s="118"/>
      <c r="C39" s="118"/>
      <c r="D39" s="297"/>
      <c r="E39" s="119"/>
      <c r="F39" s="666"/>
      <c r="G39" s="408"/>
      <c r="H39" s="339"/>
      <c r="I39" s="408"/>
      <c r="J39" s="583"/>
      <c r="K39" s="566"/>
    </row>
    <row r="40" spans="1:11" x14ac:dyDescent="0.3">
      <c r="A40" s="288" t="s">
        <v>386</v>
      </c>
      <c r="B40" s="118"/>
      <c r="C40" s="118"/>
      <c r="D40" s="297"/>
      <c r="E40" s="119"/>
      <c r="F40" s="666"/>
      <c r="G40" s="615"/>
      <c r="H40" s="631"/>
      <c r="I40" s="615"/>
      <c r="J40" s="583"/>
      <c r="K40" s="566"/>
    </row>
    <row r="41" spans="1:11" ht="15" thickBot="1" x14ac:dyDescent="0.35">
      <c r="A41" s="255"/>
      <c r="B41" s="554"/>
      <c r="C41" s="554"/>
      <c r="D41" s="557"/>
      <c r="E41" s="17"/>
      <c r="F41" s="383"/>
      <c r="G41" s="341"/>
      <c r="H41" s="19"/>
      <c r="I41" s="418"/>
      <c r="J41" s="584"/>
      <c r="K41" s="567"/>
    </row>
    <row r="42" spans="1:11" ht="15" thickBot="1" x14ac:dyDescent="0.35">
      <c r="A42" s="255"/>
      <c r="B42" s="17"/>
      <c r="C42" s="17"/>
      <c r="D42" s="290"/>
      <c r="E42" s="562"/>
      <c r="F42" s="383"/>
      <c r="G42" s="341"/>
      <c r="H42" s="625"/>
      <c r="I42" s="626"/>
      <c r="J42" s="584"/>
      <c r="K42" s="567"/>
    </row>
    <row r="43" spans="1:11" x14ac:dyDescent="0.3">
      <c r="A43" s="284" t="s">
        <v>267</v>
      </c>
      <c r="B43" s="223"/>
      <c r="C43" s="223"/>
      <c r="D43" s="304"/>
      <c r="E43" s="607"/>
      <c r="F43" s="225"/>
      <c r="G43" s="400"/>
      <c r="H43" s="646"/>
      <c r="I43" s="647"/>
      <c r="J43" s="592"/>
      <c r="K43" s="577"/>
    </row>
    <row r="44" spans="1:11" x14ac:dyDescent="0.3">
      <c r="A44" s="285"/>
      <c r="B44" s="228" t="s">
        <v>268</v>
      </c>
      <c r="C44" s="229"/>
      <c r="D44" s="305"/>
      <c r="E44" s="608"/>
      <c r="F44" s="231"/>
      <c r="G44" s="402"/>
      <c r="H44" s="648"/>
      <c r="I44" s="649"/>
      <c r="J44" s="593"/>
      <c r="K44" s="578"/>
    </row>
    <row r="45" spans="1:11" x14ac:dyDescent="0.3">
      <c r="A45" s="286"/>
      <c r="B45" s="228" t="s">
        <v>269</v>
      </c>
      <c r="C45" s="229"/>
      <c r="D45" s="305"/>
      <c r="E45" s="608"/>
      <c r="F45" s="674"/>
      <c r="G45" s="415"/>
      <c r="H45" s="650"/>
      <c r="I45" s="651"/>
      <c r="J45" s="593"/>
      <c r="K45" s="578"/>
    </row>
    <row r="46" spans="1:11" x14ac:dyDescent="0.3">
      <c r="A46" s="288" t="s">
        <v>385</v>
      </c>
      <c r="B46" s="118"/>
      <c r="C46" s="118"/>
      <c r="D46" s="297"/>
      <c r="E46" s="119"/>
      <c r="F46" s="666"/>
      <c r="G46" s="408"/>
      <c r="H46" s="631"/>
      <c r="I46" s="408"/>
      <c r="J46" s="583"/>
      <c r="K46" s="566"/>
    </row>
    <row r="47" spans="1:11" x14ac:dyDescent="0.3">
      <c r="A47" s="288" t="s">
        <v>387</v>
      </c>
      <c r="B47" s="118"/>
      <c r="C47" s="118"/>
      <c r="D47" s="297"/>
      <c r="E47" s="119"/>
      <c r="F47" s="666"/>
      <c r="G47" s="615"/>
      <c r="H47" s="631"/>
      <c r="I47" s="615"/>
      <c r="J47" s="583"/>
      <c r="K47" s="566"/>
    </row>
    <row r="48" spans="1:11" ht="15" thickBot="1" x14ac:dyDescent="0.35">
      <c r="A48" s="255"/>
      <c r="B48" s="17"/>
      <c r="C48" s="17"/>
      <c r="D48" s="290"/>
      <c r="E48" s="561"/>
      <c r="F48" s="383"/>
      <c r="G48" s="341"/>
      <c r="H48" s="625"/>
      <c r="I48" s="626"/>
      <c r="J48" s="584"/>
      <c r="K48" s="575"/>
    </row>
    <row r="49" spans="1:31" x14ac:dyDescent="0.3">
      <c r="A49" s="287" t="s">
        <v>294</v>
      </c>
      <c r="B49" s="235"/>
      <c r="C49" s="235"/>
      <c r="D49" s="306"/>
      <c r="E49" s="609"/>
      <c r="F49" s="675"/>
      <c r="G49" s="416"/>
      <c r="H49" s="652"/>
      <c r="I49" s="653"/>
      <c r="J49" s="594"/>
      <c r="K49" s="579"/>
    </row>
    <row r="50" spans="1:31" x14ac:dyDescent="0.3">
      <c r="A50" s="288" t="s">
        <v>385</v>
      </c>
      <c r="B50" s="118"/>
      <c r="C50" s="118"/>
      <c r="D50" s="297"/>
      <c r="E50" s="119"/>
      <c r="F50" s="666"/>
      <c r="G50" s="408"/>
      <c r="H50" s="624"/>
      <c r="I50" s="408"/>
      <c r="J50" s="583"/>
      <c r="K50" s="566"/>
    </row>
    <row r="51" spans="1:31" x14ac:dyDescent="0.3">
      <c r="A51" s="288" t="s">
        <v>387</v>
      </c>
      <c r="B51" s="118"/>
      <c r="C51" s="118"/>
      <c r="D51" s="297"/>
      <c r="E51" s="119"/>
      <c r="F51" s="666"/>
      <c r="G51" s="408"/>
      <c r="H51" s="624"/>
      <c r="I51" s="408"/>
      <c r="J51" s="583"/>
      <c r="K51" s="566"/>
    </row>
    <row r="52" spans="1:31" ht="15" thickBot="1" x14ac:dyDescent="0.35">
      <c r="A52" s="255"/>
      <c r="B52" s="17"/>
      <c r="C52" s="17"/>
      <c r="D52" s="290"/>
      <c r="E52" s="17"/>
      <c r="F52" s="383"/>
      <c r="G52" s="341"/>
      <c r="H52" s="625"/>
      <c r="I52" s="626"/>
      <c r="J52" s="584"/>
      <c r="K52" s="290"/>
    </row>
    <row r="53" spans="1:31" ht="15" thickBot="1" x14ac:dyDescent="0.35">
      <c r="A53" s="255"/>
      <c r="B53" s="17"/>
      <c r="C53" s="17"/>
      <c r="D53" s="290"/>
      <c r="E53" s="562"/>
      <c r="F53" s="383"/>
      <c r="G53" s="341"/>
      <c r="H53" s="625"/>
      <c r="I53" s="626"/>
      <c r="J53" s="599"/>
      <c r="K53" s="556"/>
    </row>
    <row r="54" spans="1:31" s="504" customFormat="1" x14ac:dyDescent="0.3">
      <c r="A54" s="515" t="s">
        <v>367</v>
      </c>
      <c r="B54" s="516"/>
      <c r="C54" s="516"/>
      <c r="D54" s="517"/>
      <c r="E54" s="610"/>
      <c r="F54" s="676"/>
      <c r="G54" s="523"/>
      <c r="H54" s="654"/>
      <c r="I54" s="655"/>
      <c r="J54" s="595"/>
      <c r="K54" s="580"/>
      <c r="L54" s="460"/>
      <c r="M54" s="461"/>
      <c r="N54" s="461"/>
      <c r="O54" s="462"/>
      <c r="P54" s="463">
        <f t="shared" ref="P54:P55" si="0">SUM(Q54:T54)</f>
        <v>0</v>
      </c>
      <c r="Q54" s="464"/>
      <c r="R54" s="464"/>
      <c r="S54" s="465"/>
      <c r="T54" s="466"/>
      <c r="U54" s="463"/>
      <c r="V54" s="465"/>
      <c r="W54" s="465"/>
      <c r="X54" s="467"/>
      <c r="Y54" s="468">
        <f t="shared" ref="Y54:Y55" si="1">SUM(U54:X54)</f>
        <v>0</v>
      </c>
      <c r="Z54" s="463"/>
      <c r="AA54" s="466"/>
      <c r="AB54" s="500" t="e">
        <f>#REF!+AA54</f>
        <v>#REF!</v>
      </c>
      <c r="AC54" s="501"/>
      <c r="AD54" s="502"/>
      <c r="AE54" s="503"/>
    </row>
    <row r="55" spans="1:31" s="509" customFormat="1" x14ac:dyDescent="0.3">
      <c r="A55" s="518"/>
      <c r="B55" s="469" t="s">
        <v>368</v>
      </c>
      <c r="C55" s="458"/>
      <c r="D55" s="519"/>
      <c r="E55" s="611"/>
      <c r="F55" s="677"/>
      <c r="G55" s="525"/>
      <c r="H55" s="656"/>
      <c r="I55" s="657"/>
      <c r="J55" s="596"/>
      <c r="K55" s="581"/>
      <c r="L55" s="470"/>
      <c r="M55" s="459"/>
      <c r="N55" s="459"/>
      <c r="O55" s="471"/>
      <c r="P55" s="472">
        <f t="shared" si="0"/>
        <v>0</v>
      </c>
      <c r="Q55" s="473"/>
      <c r="R55" s="473"/>
      <c r="S55" s="474"/>
      <c r="T55" s="475"/>
      <c r="U55" s="472"/>
      <c r="V55" s="474"/>
      <c r="W55" s="474"/>
      <c r="X55" s="476"/>
      <c r="Y55" s="477">
        <f t="shared" si="1"/>
        <v>0</v>
      </c>
      <c r="Z55" s="472"/>
      <c r="AA55" s="475"/>
      <c r="AB55" s="505"/>
      <c r="AC55" s="506"/>
      <c r="AD55" s="507"/>
      <c r="AE55" s="508" t="s">
        <v>369</v>
      </c>
    </row>
    <row r="56" spans="1:31" x14ac:dyDescent="0.3">
      <c r="A56" s="288" t="s">
        <v>385</v>
      </c>
      <c r="B56" s="118"/>
      <c r="C56" s="118"/>
      <c r="D56" s="297"/>
      <c r="E56" s="119"/>
      <c r="F56" s="666"/>
      <c r="G56" s="408"/>
      <c r="H56" s="624"/>
      <c r="I56" s="408"/>
      <c r="J56" s="583"/>
      <c r="K56" s="566"/>
    </row>
    <row r="57" spans="1:31" ht="15" thickBot="1" x14ac:dyDescent="0.35">
      <c r="A57" s="288" t="s">
        <v>387</v>
      </c>
      <c r="B57" s="118"/>
      <c r="C57" s="118"/>
      <c r="D57" s="297"/>
      <c r="E57" s="119"/>
      <c r="F57" s="666"/>
      <c r="G57" s="408"/>
      <c r="H57" s="624"/>
      <c r="I57" s="408"/>
      <c r="J57" s="583"/>
      <c r="K57" s="566"/>
    </row>
    <row r="58" spans="1:31" s="513" customFormat="1" x14ac:dyDescent="0.3">
      <c r="A58" s="263"/>
      <c r="B58" s="56"/>
      <c r="C58" s="80"/>
      <c r="D58" s="65"/>
      <c r="E58" s="61"/>
      <c r="F58" s="658"/>
      <c r="G58" s="659"/>
      <c r="H58" s="679"/>
      <c r="I58" s="533"/>
      <c r="J58" s="597"/>
      <c r="K58" s="582"/>
      <c r="L58" s="485"/>
      <c r="M58" s="486"/>
      <c r="N58" s="486"/>
      <c r="O58" s="487"/>
      <c r="P58" s="488"/>
      <c r="Q58" s="489"/>
      <c r="R58" s="489"/>
      <c r="S58" s="490"/>
      <c r="T58" s="359"/>
      <c r="U58" s="491"/>
      <c r="V58" s="489"/>
      <c r="W58" s="489"/>
      <c r="X58" s="489"/>
      <c r="Y58" s="427"/>
      <c r="Z58" s="165"/>
      <c r="AA58" s="166"/>
      <c r="AB58" s="512"/>
    </row>
    <row r="59" spans="1:31" s="513" customFormat="1" x14ac:dyDescent="0.3">
      <c r="A59" s="263"/>
      <c r="B59" s="56"/>
      <c r="C59" s="80"/>
      <c r="D59" s="65"/>
      <c r="E59" s="61"/>
      <c r="F59" s="658"/>
      <c r="G59" s="659"/>
      <c r="H59" s="679"/>
      <c r="I59" s="533"/>
      <c r="J59" s="597"/>
      <c r="K59" s="582"/>
      <c r="L59" s="492"/>
      <c r="M59" s="493"/>
      <c r="N59" s="493"/>
      <c r="O59" s="480"/>
      <c r="P59" s="483"/>
      <c r="Q59" s="457"/>
      <c r="R59" s="457"/>
      <c r="S59" s="456"/>
      <c r="T59" s="248"/>
      <c r="U59" s="494"/>
      <c r="V59" s="457"/>
      <c r="W59" s="457"/>
      <c r="X59" s="457"/>
      <c r="Y59" s="360"/>
      <c r="Z59" s="44"/>
      <c r="AA59" s="64"/>
      <c r="AB59" s="514"/>
    </row>
    <row r="60" spans="1:31" s="513" customFormat="1" x14ac:dyDescent="0.3">
      <c r="A60" s="263"/>
      <c r="B60" s="61"/>
      <c r="C60" s="548"/>
      <c r="D60" s="65"/>
      <c r="E60" s="552"/>
      <c r="F60" s="660"/>
      <c r="G60" s="659"/>
      <c r="H60" s="679"/>
      <c r="I60" s="248"/>
      <c r="J60" s="598"/>
      <c r="K60" s="564"/>
      <c r="L60" s="496"/>
      <c r="M60" s="248"/>
      <c r="N60" s="495"/>
      <c r="O60" s="248"/>
      <c r="P60" s="483"/>
      <c r="Q60" s="457"/>
      <c r="R60" s="457"/>
      <c r="S60" s="456"/>
      <c r="T60" s="248"/>
      <c r="U60" s="494"/>
      <c r="V60" s="457"/>
      <c r="W60" s="457"/>
      <c r="X60" s="457"/>
      <c r="Y60" s="360"/>
      <c r="Z60" s="497"/>
      <c r="AA60" s="64"/>
      <c r="AB60" s="512"/>
    </row>
    <row r="61" spans="1:31" s="513" customFormat="1" x14ac:dyDescent="0.3">
      <c r="A61" s="263"/>
      <c r="B61" s="61"/>
      <c r="C61" s="56"/>
      <c r="D61" s="191"/>
      <c r="E61" s="552"/>
      <c r="F61" s="658"/>
      <c r="G61" s="659"/>
      <c r="H61" s="679"/>
      <c r="I61" s="680"/>
      <c r="J61" s="598"/>
      <c r="K61" s="553"/>
      <c r="L61" s="496"/>
      <c r="M61" s="248"/>
      <c r="N61" s="495"/>
      <c r="O61" s="248"/>
      <c r="P61" s="483"/>
      <c r="Q61" s="457"/>
      <c r="R61" s="457"/>
      <c r="S61" s="456"/>
      <c r="T61" s="248"/>
      <c r="U61" s="494"/>
      <c r="V61" s="457"/>
      <c r="W61" s="457"/>
      <c r="X61" s="457"/>
      <c r="Y61" s="360"/>
      <c r="Z61" s="44"/>
      <c r="AA61" s="64"/>
      <c r="AB61" s="512"/>
    </row>
    <row r="62" spans="1:31" s="513" customFormat="1" x14ac:dyDescent="0.3">
      <c r="A62" s="263"/>
      <c r="B62" s="61"/>
      <c r="C62" s="56"/>
      <c r="D62" s="191"/>
      <c r="E62" s="552"/>
      <c r="F62" s="661"/>
      <c r="G62" s="659"/>
      <c r="H62" s="679"/>
      <c r="I62" s="680"/>
      <c r="J62" s="598"/>
      <c r="K62" s="553"/>
      <c r="L62" s="496"/>
      <c r="M62" s="248"/>
      <c r="N62" s="495"/>
      <c r="O62" s="248"/>
      <c r="P62" s="483"/>
      <c r="Q62" s="457"/>
      <c r="R62" s="457"/>
      <c r="S62" s="456"/>
      <c r="T62" s="248"/>
      <c r="U62" s="494"/>
      <c r="V62" s="457"/>
      <c r="W62" s="457"/>
      <c r="X62" s="457"/>
      <c r="Y62" s="360"/>
      <c r="Z62" s="44"/>
      <c r="AA62" s="64"/>
      <c r="AB62" s="512"/>
    </row>
    <row r="63" spans="1:31" s="513" customFormat="1" x14ac:dyDescent="0.3">
      <c r="A63" s="263"/>
      <c r="B63" s="61"/>
      <c r="C63" s="56"/>
      <c r="D63" s="191"/>
      <c r="E63" s="552"/>
      <c r="F63" s="658"/>
      <c r="G63" s="659"/>
      <c r="H63" s="679"/>
      <c r="I63" s="681"/>
      <c r="J63" s="598"/>
      <c r="K63" s="553"/>
      <c r="L63" s="496"/>
      <c r="M63" s="248"/>
      <c r="N63" s="495"/>
      <c r="O63" s="248"/>
      <c r="P63" s="483"/>
      <c r="Q63" s="457"/>
      <c r="R63" s="457"/>
      <c r="S63" s="456"/>
      <c r="T63" s="248"/>
      <c r="U63" s="494"/>
      <c r="V63" s="457"/>
      <c r="W63" s="457"/>
      <c r="X63" s="457"/>
      <c r="Y63" s="360"/>
      <c r="Z63" s="44"/>
      <c r="AA63" s="64"/>
      <c r="AB63" s="512"/>
    </row>
    <row r="64" spans="1:31" s="513" customFormat="1" x14ac:dyDescent="0.3">
      <c r="A64" s="263"/>
      <c r="B64" s="61"/>
      <c r="C64" s="56"/>
      <c r="D64" s="191"/>
      <c r="E64" s="552"/>
      <c r="F64" s="658"/>
      <c r="G64" s="659"/>
      <c r="H64" s="679"/>
      <c r="I64" s="681"/>
      <c r="J64" s="598"/>
      <c r="K64" s="553"/>
      <c r="L64" s="496"/>
      <c r="M64" s="248"/>
      <c r="N64" s="495"/>
      <c r="O64" s="248"/>
      <c r="P64" s="483"/>
      <c r="Q64" s="457"/>
      <c r="R64" s="457"/>
      <c r="S64" s="456"/>
      <c r="T64" s="248"/>
      <c r="U64" s="494"/>
      <c r="V64" s="457"/>
      <c r="W64" s="457"/>
      <c r="X64" s="457"/>
      <c r="Y64" s="360"/>
      <c r="Z64" s="44"/>
      <c r="AA64" s="64"/>
      <c r="AB64" s="512"/>
    </row>
    <row r="65" spans="1:28" s="513" customFormat="1" x14ac:dyDescent="0.3">
      <c r="A65" s="263"/>
      <c r="B65" s="61"/>
      <c r="C65" s="56"/>
      <c r="D65" s="191"/>
      <c r="E65" s="552"/>
      <c r="F65" s="658"/>
      <c r="G65" s="659"/>
      <c r="H65" s="679"/>
      <c r="I65" s="681"/>
      <c r="J65" s="598"/>
      <c r="K65" s="553"/>
      <c r="L65" s="496"/>
      <c r="M65" s="248"/>
      <c r="N65" s="495"/>
      <c r="O65" s="248"/>
      <c r="P65" s="483"/>
      <c r="Q65" s="457"/>
      <c r="R65" s="457"/>
      <c r="S65" s="456"/>
      <c r="T65" s="248"/>
      <c r="U65" s="494"/>
      <c r="V65" s="457"/>
      <c r="W65" s="457"/>
      <c r="X65" s="457"/>
      <c r="Y65" s="360"/>
      <c r="Z65" s="44"/>
      <c r="AA65" s="64"/>
      <c r="AB65" s="512"/>
    </row>
    <row r="66" spans="1:28" ht="15" thickBot="1" x14ac:dyDescent="0.35">
      <c r="A66" s="255"/>
      <c r="B66" s="17"/>
      <c r="C66" s="17"/>
      <c r="D66" s="290"/>
      <c r="E66" s="563"/>
      <c r="F66" s="383"/>
      <c r="G66" s="341"/>
      <c r="H66" s="625"/>
      <c r="I66" s="626"/>
      <c r="J66" s="584"/>
      <c r="K66" s="567"/>
    </row>
    <row r="68" spans="1:28" x14ac:dyDescent="0.3">
      <c r="A68" s="250" t="s">
        <v>20</v>
      </c>
      <c r="B68" s="10"/>
      <c r="C68" s="10"/>
      <c r="D68" s="250"/>
      <c r="E68" s="10"/>
      <c r="F68" s="623"/>
      <c r="G68" s="711" t="s">
        <v>21</v>
      </c>
      <c r="H68" s="711"/>
      <c r="I68" s="10"/>
      <c r="J68" s="10"/>
      <c r="K68" s="712" t="s">
        <v>22</v>
      </c>
      <c r="L68" s="712"/>
    </row>
    <row r="69" spans="1:28" x14ac:dyDescent="0.3">
      <c r="A69" s="250"/>
      <c r="B69" s="10"/>
      <c r="C69" s="10"/>
      <c r="D69" s="250"/>
      <c r="E69" s="10"/>
      <c r="F69" s="623"/>
      <c r="G69" s="550"/>
      <c r="H69" s="550"/>
      <c r="I69" s="10"/>
      <c r="J69" s="10"/>
      <c r="K69" s="551"/>
      <c r="L69" s="551"/>
    </row>
    <row r="70" spans="1:28" x14ac:dyDescent="0.3">
      <c r="A70" s="10"/>
      <c r="B70" s="10"/>
      <c r="C70" s="10"/>
      <c r="D70" s="10"/>
      <c r="E70" s="10"/>
      <c r="F70" s="623"/>
      <c r="G70" s="10"/>
      <c r="H70" s="10"/>
      <c r="I70" s="10"/>
      <c r="J70" s="10"/>
      <c r="K70" s="10"/>
      <c r="L70" s="10"/>
    </row>
    <row r="71" spans="1:28" s="8" customFormat="1" ht="13.95" customHeight="1" x14ac:dyDescent="0.3">
      <c r="A71" s="447"/>
      <c r="B71" s="445"/>
      <c r="C71" s="445"/>
      <c r="D71" s="448"/>
      <c r="E71" s="448"/>
      <c r="F71" s="678"/>
      <c r="G71" s="713"/>
      <c r="H71" s="713"/>
      <c r="I71" s="445"/>
      <c r="J71" s="445"/>
      <c r="K71" s="713"/>
      <c r="L71" s="712"/>
    </row>
    <row r="72" spans="1:28" s="721" customFormat="1" x14ac:dyDescent="0.3">
      <c r="A72" s="449" t="s">
        <v>24</v>
      </c>
      <c r="B72" s="446"/>
      <c r="C72" s="446"/>
      <c r="D72" s="450"/>
      <c r="E72" s="450" t="s">
        <v>25</v>
      </c>
      <c r="F72" s="662"/>
      <c r="G72" s="710" t="s">
        <v>25</v>
      </c>
      <c r="H72" s="710"/>
      <c r="I72" s="446"/>
      <c r="J72" s="446"/>
      <c r="K72" s="710" t="s">
        <v>25</v>
      </c>
      <c r="L72" s="710"/>
    </row>
    <row r="73" spans="1:28" s="721" customFormat="1" x14ac:dyDescent="0.3">
      <c r="A73" s="451" t="s">
        <v>396</v>
      </c>
      <c r="B73" s="446"/>
      <c r="C73" s="446"/>
      <c r="D73" s="450"/>
      <c r="E73" s="450" t="s">
        <v>399</v>
      </c>
      <c r="F73" s="662"/>
      <c r="G73" s="710" t="s">
        <v>398</v>
      </c>
      <c r="H73" s="710"/>
      <c r="I73" s="446"/>
      <c r="J73" s="446"/>
      <c r="K73" s="710" t="s">
        <v>397</v>
      </c>
      <c r="L73" s="710"/>
    </row>
    <row r="74" spans="1:28" x14ac:dyDescent="0.3">
      <c r="A74" s="10"/>
      <c r="B74" s="10"/>
      <c r="C74" s="251"/>
      <c r="D74" s="10"/>
      <c r="E74" s="10"/>
      <c r="F74" s="623"/>
      <c r="G74" s="10"/>
      <c r="H74" s="10"/>
      <c r="I74" s="10"/>
      <c r="J74" s="10"/>
      <c r="K74" s="10"/>
      <c r="L74" s="10"/>
    </row>
    <row r="75" spans="1:28" ht="15" customHeight="1" x14ac:dyDescent="0.3">
      <c r="A75" s="10"/>
      <c r="B75" s="10"/>
      <c r="C75" s="709" t="s">
        <v>30</v>
      </c>
      <c r="D75" s="709"/>
      <c r="E75" s="709"/>
      <c r="F75" s="709"/>
      <c r="G75" s="709"/>
      <c r="H75" s="709"/>
      <c r="I75" s="709"/>
      <c r="J75" s="709"/>
      <c r="K75" s="543"/>
      <c r="L75" s="543"/>
      <c r="M75" s="252"/>
      <c r="N75" s="252"/>
      <c r="O75" s="252"/>
      <c r="P75" s="252"/>
      <c r="Q75" s="252"/>
    </row>
  </sheetData>
  <mergeCells count="22">
    <mergeCell ref="G68:H68"/>
    <mergeCell ref="K68:L68"/>
    <mergeCell ref="G71:H71"/>
    <mergeCell ref="K71:L71"/>
    <mergeCell ref="C75:J75"/>
    <mergeCell ref="G72:H72"/>
    <mergeCell ref="K72:L72"/>
    <mergeCell ref="G73:H73"/>
    <mergeCell ref="K73:L73"/>
    <mergeCell ref="A9:D9"/>
    <mergeCell ref="D2:K2"/>
    <mergeCell ref="D3:K3"/>
    <mergeCell ref="E6:E8"/>
    <mergeCell ref="F6:G6"/>
    <mergeCell ref="H6:I6"/>
    <mergeCell ref="J6:J8"/>
    <mergeCell ref="F7:F8"/>
    <mergeCell ref="G7:G8"/>
    <mergeCell ref="H7:H8"/>
    <mergeCell ref="I7:I8"/>
    <mergeCell ref="K7:K8"/>
    <mergeCell ref="A6:D8"/>
  </mergeCells>
  <printOptions horizontalCentered="1"/>
  <pageMargins left="0.11811023622047245" right="1.1811023622047245" top="0.74803149606299213" bottom="0.74803149606299213" header="0.31496062992125984" footer="0.31496062992125984"/>
  <pageSetup paperSize="5" scale="60" fitToHeight="0" orientation="landscape" horizontalDpi="4294967293" verticalDpi="0" r:id="rId1"/>
  <rowBreaks count="2" manualBreakCount="2">
    <brk id="32" max="10" man="1"/>
    <brk id="42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K35"/>
  <sheetViews>
    <sheetView topLeftCell="A31" workbookViewId="0">
      <selection activeCell="A42" sqref="A42:XFD48"/>
    </sheetView>
  </sheetViews>
  <sheetFormatPr defaultRowHeight="14.4" x14ac:dyDescent="0.3"/>
  <cols>
    <col min="1" max="1" width="4.109375" customWidth="1"/>
    <col min="2" max="2" width="12" customWidth="1"/>
    <col min="3" max="3" width="2" customWidth="1"/>
  </cols>
  <sheetData>
    <row r="25" spans="2:11" ht="51" customHeight="1" x14ac:dyDescent="0.3">
      <c r="B25" s="2" t="s">
        <v>31</v>
      </c>
      <c r="C25" s="1" t="s">
        <v>32</v>
      </c>
      <c r="D25" s="714" t="s">
        <v>43</v>
      </c>
      <c r="E25" s="714"/>
      <c r="F25" s="714"/>
      <c r="G25" s="714"/>
      <c r="H25" s="714"/>
      <c r="I25" s="714"/>
      <c r="J25" s="714"/>
      <c r="K25" s="714"/>
    </row>
    <row r="26" spans="2:11" ht="36" customHeight="1" x14ac:dyDescent="0.3">
      <c r="B26" s="2" t="s">
        <v>33</v>
      </c>
      <c r="C26" s="1" t="s">
        <v>32</v>
      </c>
      <c r="D26" s="714" t="s">
        <v>44</v>
      </c>
      <c r="E26" s="714"/>
      <c r="F26" s="714"/>
      <c r="G26" s="714"/>
      <c r="H26" s="714"/>
      <c r="I26" s="714"/>
      <c r="J26" s="714"/>
      <c r="K26" s="714"/>
    </row>
    <row r="27" spans="2:11" ht="44.4" customHeight="1" x14ac:dyDescent="0.3">
      <c r="B27" s="2" t="s">
        <v>34</v>
      </c>
      <c r="C27" s="1" t="s">
        <v>32</v>
      </c>
      <c r="D27" s="714" t="s">
        <v>45</v>
      </c>
      <c r="E27" s="714"/>
      <c r="F27" s="714"/>
      <c r="G27" s="714"/>
      <c r="H27" s="714"/>
      <c r="I27" s="714"/>
      <c r="J27" s="714"/>
      <c r="K27" s="714"/>
    </row>
    <row r="28" spans="2:11" ht="40.950000000000003" customHeight="1" x14ac:dyDescent="0.3">
      <c r="B28" s="2" t="s">
        <v>35</v>
      </c>
      <c r="C28" s="1" t="s">
        <v>32</v>
      </c>
      <c r="D28" s="714" t="s">
        <v>46</v>
      </c>
      <c r="E28" s="714"/>
      <c r="F28" s="714"/>
      <c r="G28" s="714"/>
      <c r="H28" s="714"/>
      <c r="I28" s="714"/>
      <c r="J28" s="714"/>
      <c r="K28" s="714"/>
    </row>
    <row r="29" spans="2:11" ht="34.950000000000003" customHeight="1" x14ac:dyDescent="0.3">
      <c r="B29" s="2" t="s">
        <v>36</v>
      </c>
      <c r="C29" s="1" t="s">
        <v>32</v>
      </c>
      <c r="D29" s="714" t="s">
        <v>47</v>
      </c>
      <c r="E29" s="714"/>
      <c r="F29" s="714"/>
      <c r="G29" s="714"/>
      <c r="H29" s="714"/>
      <c r="I29" s="714"/>
      <c r="J29" s="714"/>
      <c r="K29" s="714"/>
    </row>
    <row r="30" spans="2:11" ht="34.950000000000003" customHeight="1" x14ac:dyDescent="0.3">
      <c r="B30" s="2"/>
      <c r="C30" s="1"/>
      <c r="D30" s="715" t="s">
        <v>48</v>
      </c>
      <c r="E30" s="716"/>
      <c r="F30" s="716"/>
      <c r="G30" s="716"/>
      <c r="H30" s="716"/>
      <c r="I30" s="716"/>
      <c r="J30" s="716"/>
      <c r="K30" s="717"/>
    </row>
    <row r="31" spans="2:11" ht="35.4" customHeight="1" x14ac:dyDescent="0.3">
      <c r="B31" s="2" t="s">
        <v>37</v>
      </c>
      <c r="C31" s="1" t="s">
        <v>32</v>
      </c>
      <c r="D31" s="714" t="s">
        <v>49</v>
      </c>
      <c r="E31" s="714"/>
      <c r="F31" s="714"/>
      <c r="G31" s="714"/>
      <c r="H31" s="714"/>
      <c r="I31" s="714"/>
      <c r="J31" s="714"/>
      <c r="K31" s="714"/>
    </row>
    <row r="32" spans="2:11" ht="34.950000000000003" customHeight="1" x14ac:dyDescent="0.3">
      <c r="B32" s="2" t="s">
        <v>38</v>
      </c>
      <c r="C32" s="1" t="s">
        <v>32</v>
      </c>
      <c r="D32" s="714" t="s">
        <v>50</v>
      </c>
      <c r="E32" s="714"/>
      <c r="F32" s="714"/>
      <c r="G32" s="714"/>
      <c r="H32" s="714"/>
      <c r="I32" s="714"/>
      <c r="J32" s="714"/>
      <c r="K32" s="714"/>
    </row>
    <row r="33" spans="2:11" ht="39" customHeight="1" x14ac:dyDescent="0.3">
      <c r="B33" s="2" t="s">
        <v>39</v>
      </c>
      <c r="C33" s="1" t="s">
        <v>32</v>
      </c>
      <c r="D33" s="714" t="s">
        <v>51</v>
      </c>
      <c r="E33" s="714"/>
      <c r="F33" s="714"/>
      <c r="G33" s="714"/>
      <c r="H33" s="714"/>
      <c r="I33" s="714"/>
      <c r="J33" s="714"/>
      <c r="K33" s="714"/>
    </row>
    <row r="34" spans="2:11" ht="40.200000000000003" customHeight="1" x14ac:dyDescent="0.3">
      <c r="B34" s="2" t="s">
        <v>40</v>
      </c>
      <c r="C34" s="1" t="s">
        <v>32</v>
      </c>
      <c r="D34" s="714" t="s">
        <v>52</v>
      </c>
      <c r="E34" s="714"/>
      <c r="F34" s="714"/>
      <c r="G34" s="714"/>
      <c r="H34" s="714"/>
      <c r="I34" s="714"/>
      <c r="J34" s="714"/>
      <c r="K34" s="714"/>
    </row>
    <row r="35" spans="2:11" ht="39.6" customHeight="1" x14ac:dyDescent="0.3">
      <c r="B35" s="2" t="s">
        <v>41</v>
      </c>
      <c r="C35" s="1" t="s">
        <v>32</v>
      </c>
      <c r="D35" s="714" t="s">
        <v>53</v>
      </c>
      <c r="E35" s="714"/>
      <c r="F35" s="714"/>
      <c r="G35" s="714"/>
      <c r="H35" s="714"/>
      <c r="I35" s="714"/>
      <c r="J35" s="714"/>
      <c r="K35" s="714"/>
    </row>
  </sheetData>
  <mergeCells count="11">
    <mergeCell ref="D32:K32"/>
    <mergeCell ref="D33:K33"/>
    <mergeCell ref="D34:K34"/>
    <mergeCell ref="D35:K35"/>
    <mergeCell ref="D25:K25"/>
    <mergeCell ref="D26:K26"/>
    <mergeCell ref="D27:K27"/>
    <mergeCell ref="D28:K28"/>
    <mergeCell ref="D29:K29"/>
    <mergeCell ref="D31:K31"/>
    <mergeCell ref="D30:K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7"/>
  <sheetViews>
    <sheetView view="pageBreakPreview" topLeftCell="A10" zoomScale="90" zoomScaleNormal="100" zoomScaleSheetLayoutView="90" workbookViewId="0">
      <pane ySplit="1068" topLeftCell="A340" activePane="bottomLeft"/>
      <selection activeCell="G14" sqref="G14"/>
      <selection pane="bottomLeft" activeCell="I358" sqref="I358"/>
    </sheetView>
  </sheetViews>
  <sheetFormatPr defaultColWidth="8.88671875" defaultRowHeight="14.4" x14ac:dyDescent="0.3"/>
  <cols>
    <col min="1" max="1" width="2.6640625" style="5" customWidth="1"/>
    <col min="2" max="2" width="2.88671875" style="5" customWidth="1"/>
    <col min="3" max="3" width="4" style="5" customWidth="1"/>
    <col min="4" max="4" width="41.5546875" style="5" customWidth="1"/>
    <col min="5" max="5" width="35" style="5" customWidth="1"/>
    <col min="6" max="6" width="11" style="5" customWidth="1"/>
    <col min="7" max="7" width="15.6640625" style="5" customWidth="1"/>
    <col min="8" max="8" width="12.6640625" style="5" customWidth="1"/>
    <col min="9" max="9" width="15.33203125" style="5" customWidth="1"/>
    <col min="10" max="10" width="11.6640625" style="5" customWidth="1"/>
    <col min="11" max="11" width="39.88671875" style="5" customWidth="1"/>
    <col min="12" max="12" width="9" style="5" bestFit="1" customWidth="1"/>
    <col min="13" max="13" width="8.88671875" style="5"/>
    <col min="14" max="14" width="9" style="5" bestFit="1" customWidth="1"/>
    <col min="15" max="15" width="8.88671875" style="5"/>
    <col min="16" max="21" width="9" style="5" bestFit="1" customWidth="1"/>
    <col min="22" max="22" width="11.109375" style="5" bestFit="1" customWidth="1"/>
    <col min="23" max="24" width="9" style="5" bestFit="1" customWidth="1"/>
    <col min="25" max="25" width="11.33203125" style="5" bestFit="1" customWidth="1"/>
    <col min="26" max="27" width="8.88671875" style="5"/>
    <col min="28" max="28" width="9" style="5" bestFit="1" customWidth="1"/>
    <col min="29" max="16384" width="8.88671875" style="5"/>
  </cols>
  <sheetData>
    <row r="1" spans="1:11" x14ac:dyDescent="0.3">
      <c r="A1" s="253" t="s">
        <v>42</v>
      </c>
      <c r="B1" s="253"/>
      <c r="E1" s="253"/>
    </row>
    <row r="2" spans="1:11" x14ac:dyDescent="0.3">
      <c r="D2" s="688" t="s">
        <v>0</v>
      </c>
      <c r="E2" s="688"/>
      <c r="F2" s="688"/>
      <c r="G2" s="688"/>
      <c r="H2" s="688"/>
      <c r="I2" s="688"/>
      <c r="J2" s="688"/>
      <c r="K2" s="688"/>
    </row>
    <row r="3" spans="1:11" x14ac:dyDescent="0.3">
      <c r="D3" s="688" t="s">
        <v>360</v>
      </c>
      <c r="E3" s="688"/>
      <c r="F3" s="688"/>
      <c r="G3" s="688"/>
      <c r="H3" s="688"/>
      <c r="I3" s="688"/>
      <c r="J3" s="688"/>
      <c r="K3" s="688"/>
    </row>
    <row r="5" spans="1:11" x14ac:dyDescent="0.3">
      <c r="A5" s="254" t="s">
        <v>353</v>
      </c>
      <c r="B5" s="254"/>
      <c r="E5" s="254"/>
    </row>
    <row r="6" spans="1:11" ht="15" thickBot="1" x14ac:dyDescent="0.35"/>
    <row r="7" spans="1:11" ht="31.95" customHeight="1" x14ac:dyDescent="0.3">
      <c r="A7" s="703" t="s">
        <v>1</v>
      </c>
      <c r="B7" s="704"/>
      <c r="C7" s="704"/>
      <c r="D7" s="705"/>
      <c r="E7" s="695" t="s">
        <v>2</v>
      </c>
      <c r="F7" s="691" t="s">
        <v>3</v>
      </c>
      <c r="G7" s="692"/>
      <c r="H7" s="691" t="s">
        <v>4</v>
      </c>
      <c r="I7" s="692"/>
      <c r="J7" s="718" t="s">
        <v>5</v>
      </c>
      <c r="K7" s="434" t="s">
        <v>6</v>
      </c>
    </row>
    <row r="8" spans="1:11" x14ac:dyDescent="0.3">
      <c r="A8" s="706"/>
      <c r="B8" s="707"/>
      <c r="C8" s="707"/>
      <c r="D8" s="708"/>
      <c r="E8" s="696"/>
      <c r="F8" s="699" t="s">
        <v>7</v>
      </c>
      <c r="G8" s="698" t="s">
        <v>8</v>
      </c>
      <c r="H8" s="699" t="s">
        <v>9</v>
      </c>
      <c r="I8" s="698" t="s">
        <v>10</v>
      </c>
      <c r="J8" s="699"/>
      <c r="K8" s="719" t="s">
        <v>11</v>
      </c>
    </row>
    <row r="9" spans="1:11" ht="43.2" customHeight="1" x14ac:dyDescent="0.3">
      <c r="A9" s="706"/>
      <c r="B9" s="707"/>
      <c r="C9" s="707"/>
      <c r="D9" s="708"/>
      <c r="E9" s="696"/>
      <c r="F9" s="699"/>
      <c r="G9" s="698"/>
      <c r="H9" s="699"/>
      <c r="I9" s="698"/>
      <c r="J9" s="699"/>
      <c r="K9" s="720"/>
    </row>
    <row r="10" spans="1:11" x14ac:dyDescent="0.3">
      <c r="A10" s="685" t="s">
        <v>12</v>
      </c>
      <c r="B10" s="686"/>
      <c r="C10" s="686"/>
      <c r="D10" s="687"/>
      <c r="E10" s="330" t="s">
        <v>13</v>
      </c>
      <c r="F10" s="335" t="s">
        <v>14</v>
      </c>
      <c r="G10" s="336" t="s">
        <v>15</v>
      </c>
      <c r="H10" s="335" t="s">
        <v>16</v>
      </c>
      <c r="I10" s="336" t="s">
        <v>17</v>
      </c>
      <c r="J10" s="335" t="s">
        <v>18</v>
      </c>
      <c r="K10" s="336" t="s">
        <v>19</v>
      </c>
    </row>
    <row r="11" spans="1:11" s="7" customFormat="1" x14ac:dyDescent="0.3">
      <c r="A11" s="308"/>
      <c r="B11" s="6"/>
      <c r="C11" s="6"/>
      <c r="D11" s="309"/>
      <c r="E11" s="331"/>
      <c r="F11" s="337"/>
      <c r="G11" s="338"/>
      <c r="H11" s="337"/>
      <c r="I11" s="338"/>
      <c r="J11" s="435"/>
      <c r="K11" s="436"/>
    </row>
    <row r="12" spans="1:11" x14ac:dyDescent="0.3">
      <c r="A12" s="288" t="s">
        <v>54</v>
      </c>
      <c r="B12" s="118"/>
      <c r="C12" s="118"/>
      <c r="D12" s="297"/>
      <c r="E12" s="112"/>
      <c r="F12" s="339">
        <f>F16+F74+F156+F251+F285</f>
        <v>4149.75</v>
      </c>
      <c r="G12" s="408">
        <f>G16+G74+G156+G251+G285</f>
        <v>12682296.1</v>
      </c>
      <c r="H12" s="339">
        <f>H16+H74+H156+H251+H285</f>
        <v>103</v>
      </c>
      <c r="I12" s="408">
        <f>I16+I74+I156+I251+I285</f>
        <v>13532722.07</v>
      </c>
      <c r="J12" s="15"/>
      <c r="K12" s="16"/>
    </row>
    <row r="13" spans="1:11" x14ac:dyDescent="0.3">
      <c r="A13" s="288" t="s">
        <v>383</v>
      </c>
      <c r="B13" s="118"/>
      <c r="C13" s="118"/>
      <c r="D13" s="297"/>
      <c r="E13" s="112"/>
      <c r="F13" s="339">
        <f>F346</f>
        <v>0</v>
      </c>
      <c r="G13" s="339">
        <f t="shared" ref="G13:I13" si="0">G346</f>
        <v>0</v>
      </c>
      <c r="H13" s="339">
        <f t="shared" si="0"/>
        <v>1</v>
      </c>
      <c r="I13" s="544">
        <f t="shared" si="0"/>
        <v>21000</v>
      </c>
      <c r="J13" s="15"/>
      <c r="K13" s="16"/>
    </row>
    <row r="14" spans="1:11" ht="15" thickBot="1" x14ac:dyDescent="0.35">
      <c r="A14" s="255"/>
      <c r="B14" s="17"/>
      <c r="C14" s="17"/>
      <c r="D14" s="290"/>
      <c r="E14" s="18"/>
      <c r="F14" s="340"/>
      <c r="G14" s="341"/>
      <c r="H14" s="19"/>
      <c r="I14" s="418"/>
      <c r="J14" s="20"/>
      <c r="K14" s="21"/>
    </row>
    <row r="15" spans="1:11" x14ac:dyDescent="0.3">
      <c r="A15" s="256" t="s">
        <v>55</v>
      </c>
      <c r="B15" s="22"/>
      <c r="C15" s="22"/>
      <c r="D15" s="310"/>
      <c r="E15" s="23"/>
      <c r="F15" s="342"/>
      <c r="G15" s="343"/>
      <c r="H15" s="24"/>
      <c r="I15" s="343"/>
      <c r="J15" s="25"/>
      <c r="K15" s="26"/>
    </row>
    <row r="16" spans="1:11" x14ac:dyDescent="0.3">
      <c r="A16" s="257" t="s">
        <v>56</v>
      </c>
      <c r="B16" s="27"/>
      <c r="C16" s="27"/>
      <c r="D16" s="311"/>
      <c r="E16" s="28"/>
      <c r="F16" s="344">
        <f>F23+F29+F49+F63+F18</f>
        <v>8</v>
      </c>
      <c r="G16" s="453">
        <f>G23+G29+G49+G63+G18</f>
        <v>1884000</v>
      </c>
      <c r="H16" s="344">
        <f>H23+H29+H49+H63+H18</f>
        <v>76</v>
      </c>
      <c r="I16" s="453">
        <f>I23+I29+I49+I63+I18</f>
        <v>2589410</v>
      </c>
      <c r="J16" s="29"/>
      <c r="K16" s="30"/>
    </row>
    <row r="17" spans="1:11" ht="14.4" customHeight="1" thickBot="1" x14ac:dyDescent="0.35">
      <c r="A17" s="258"/>
      <c r="B17" s="31"/>
      <c r="C17" s="31"/>
      <c r="D17" s="312"/>
      <c r="E17" s="32"/>
      <c r="F17" s="345"/>
      <c r="G17" s="346"/>
      <c r="H17" s="33"/>
      <c r="I17" s="419"/>
      <c r="J17" s="34"/>
      <c r="K17" s="35"/>
    </row>
    <row r="18" spans="1:11" x14ac:dyDescent="0.3">
      <c r="A18" s="259"/>
      <c r="B18" s="36" t="s">
        <v>361</v>
      </c>
      <c r="C18" s="36"/>
      <c r="D18" s="291"/>
      <c r="E18" s="37"/>
      <c r="F18" s="207">
        <f t="shared" ref="F18:H18" si="1">F21</f>
        <v>0</v>
      </c>
      <c r="G18" s="347">
        <f t="shared" si="1"/>
        <v>0</v>
      </c>
      <c r="H18" s="207">
        <f t="shared" si="1"/>
        <v>68</v>
      </c>
      <c r="I18" s="347">
        <f>I21</f>
        <v>265000</v>
      </c>
      <c r="J18" s="38"/>
      <c r="K18" s="39"/>
    </row>
    <row r="19" spans="1:11" x14ac:dyDescent="0.3">
      <c r="A19" s="265"/>
      <c r="B19" s="201"/>
      <c r="C19" s="201" t="s">
        <v>362</v>
      </c>
      <c r="D19" s="293"/>
      <c r="E19" s="73"/>
      <c r="F19" s="391"/>
      <c r="G19" s="357"/>
      <c r="H19" s="391"/>
      <c r="I19" s="357"/>
      <c r="J19" s="170"/>
      <c r="K19" s="452"/>
    </row>
    <row r="20" spans="1:11" x14ac:dyDescent="0.3">
      <c r="A20" s="260"/>
      <c r="B20" s="40"/>
      <c r="C20" s="41" t="s">
        <v>363</v>
      </c>
      <c r="D20" s="66"/>
      <c r="E20" s="42"/>
      <c r="F20" s="348"/>
      <c r="G20" s="248"/>
      <c r="H20" s="43"/>
      <c r="I20" s="392"/>
      <c r="J20" s="44"/>
      <c r="K20" s="45"/>
    </row>
    <row r="21" spans="1:11" ht="15.6" customHeight="1" x14ac:dyDescent="0.3">
      <c r="A21" s="260"/>
      <c r="B21" s="40"/>
      <c r="C21" s="41"/>
      <c r="D21" s="66" t="s">
        <v>364</v>
      </c>
      <c r="E21" s="42" t="s">
        <v>365</v>
      </c>
      <c r="F21" s="348"/>
      <c r="G21" s="248"/>
      <c r="H21" s="33">
        <f>35+33</f>
        <v>68</v>
      </c>
      <c r="I21" s="419">
        <v>265000</v>
      </c>
      <c r="J21" s="34"/>
      <c r="K21" s="46" t="s">
        <v>366</v>
      </c>
    </row>
    <row r="22" spans="1:11" ht="15.6" customHeight="1" thickBot="1" x14ac:dyDescent="0.35">
      <c r="A22" s="255"/>
      <c r="B22" s="17"/>
      <c r="C22" s="17"/>
      <c r="D22" s="290"/>
      <c r="E22" s="50"/>
      <c r="F22" s="340"/>
      <c r="G22" s="341"/>
      <c r="H22" s="19"/>
      <c r="I22" s="418"/>
      <c r="J22" s="20"/>
      <c r="K22" s="51"/>
    </row>
    <row r="23" spans="1:11" x14ac:dyDescent="0.3">
      <c r="A23" s="259"/>
      <c r="B23" s="36" t="s">
        <v>57</v>
      </c>
      <c r="C23" s="36"/>
      <c r="D23" s="291"/>
      <c r="E23" s="37"/>
      <c r="F23" s="207">
        <f t="shared" ref="F23:H23" si="2">F25</f>
        <v>0</v>
      </c>
      <c r="G23" s="347">
        <f t="shared" si="2"/>
        <v>0</v>
      </c>
      <c r="H23" s="207">
        <f t="shared" si="2"/>
        <v>0</v>
      </c>
      <c r="I23" s="347">
        <f>I25</f>
        <v>493250</v>
      </c>
      <c r="J23" s="38"/>
      <c r="K23" s="39"/>
    </row>
    <row r="24" spans="1:11" x14ac:dyDescent="0.3">
      <c r="A24" s="260"/>
      <c r="B24" s="40"/>
      <c r="C24" s="41" t="s">
        <v>58</v>
      </c>
      <c r="D24" s="66"/>
      <c r="E24" s="42"/>
      <c r="F24" s="348"/>
      <c r="G24" s="248"/>
      <c r="H24" s="43"/>
      <c r="I24" s="392"/>
      <c r="J24" s="44"/>
      <c r="K24" s="45"/>
    </row>
    <row r="25" spans="1:11" ht="15.6" customHeight="1" x14ac:dyDescent="0.3">
      <c r="A25" s="260"/>
      <c r="B25" s="40"/>
      <c r="C25" s="41"/>
      <c r="D25" s="66" t="s">
        <v>59</v>
      </c>
      <c r="E25" s="42" t="s">
        <v>60</v>
      </c>
      <c r="F25" s="348"/>
      <c r="G25" s="248"/>
      <c r="H25" s="33"/>
      <c r="I25" s="419">
        <v>493250</v>
      </c>
      <c r="J25" s="34"/>
      <c r="K25" s="46"/>
    </row>
    <row r="26" spans="1:11" ht="15.6" customHeight="1" x14ac:dyDescent="0.3">
      <c r="A26" s="261"/>
      <c r="B26" s="47"/>
      <c r="C26" s="48"/>
      <c r="D26" s="313" t="s">
        <v>61</v>
      </c>
      <c r="E26" s="49"/>
      <c r="F26" s="349"/>
      <c r="G26" s="346"/>
      <c r="H26" s="33"/>
      <c r="I26" s="419"/>
      <c r="J26" s="34"/>
      <c r="K26" s="46"/>
    </row>
    <row r="27" spans="1:11" x14ac:dyDescent="0.3">
      <c r="A27" s="261"/>
      <c r="B27" s="47"/>
      <c r="C27" s="48"/>
      <c r="D27" s="313" t="s">
        <v>62</v>
      </c>
      <c r="E27" s="49"/>
      <c r="F27" s="349"/>
      <c r="G27" s="346"/>
      <c r="H27" s="33"/>
      <c r="I27" s="419"/>
      <c r="J27" s="34"/>
      <c r="K27" s="46"/>
    </row>
    <row r="28" spans="1:11" ht="15.6" customHeight="1" thickBot="1" x14ac:dyDescent="0.35">
      <c r="A28" s="255"/>
      <c r="B28" s="17"/>
      <c r="C28" s="17"/>
      <c r="D28" s="290"/>
      <c r="E28" s="50"/>
      <c r="F28" s="340"/>
      <c r="G28" s="341"/>
      <c r="H28" s="19"/>
      <c r="I28" s="418"/>
      <c r="J28" s="20"/>
      <c r="K28" s="51"/>
    </row>
    <row r="29" spans="1:11" x14ac:dyDescent="0.3">
      <c r="A29" s="259"/>
      <c r="B29" s="52" t="s">
        <v>63</v>
      </c>
      <c r="C29" s="52"/>
      <c r="D29" s="314"/>
      <c r="E29" s="37"/>
      <c r="F29" s="350"/>
      <c r="G29" s="347"/>
      <c r="H29" s="53"/>
      <c r="I29" s="347">
        <f>SUM(I32+I33+I34)</f>
        <v>82160</v>
      </c>
      <c r="J29" s="54"/>
      <c r="K29" s="55"/>
    </row>
    <row r="30" spans="1:11" x14ac:dyDescent="0.3">
      <c r="A30" s="262"/>
      <c r="B30" s="56" t="s">
        <v>65</v>
      </c>
      <c r="C30" s="56"/>
      <c r="D30" s="189"/>
      <c r="E30" s="57"/>
      <c r="F30" s="351"/>
      <c r="G30" s="352"/>
      <c r="H30" s="58"/>
      <c r="I30" s="360"/>
      <c r="J30" s="59"/>
      <c r="K30" s="60"/>
    </row>
    <row r="31" spans="1:11" x14ac:dyDescent="0.3">
      <c r="A31" s="263"/>
      <c r="B31" s="61"/>
      <c r="C31" s="56" t="s">
        <v>66</v>
      </c>
      <c r="D31" s="65"/>
      <c r="E31" s="62" t="s">
        <v>340</v>
      </c>
      <c r="F31" s="353"/>
      <c r="G31" s="248"/>
      <c r="H31" s="43"/>
      <c r="I31" s="392"/>
      <c r="J31" s="44"/>
      <c r="K31" s="63"/>
    </row>
    <row r="32" spans="1:11" x14ac:dyDescent="0.3">
      <c r="A32" s="263"/>
      <c r="B32" s="61"/>
      <c r="C32" s="56"/>
      <c r="D32" s="65" t="s">
        <v>67</v>
      </c>
      <c r="E32" s="62" t="s">
        <v>341</v>
      </c>
      <c r="F32" s="353"/>
      <c r="G32" s="248"/>
      <c r="H32" s="43"/>
      <c r="I32" s="392"/>
      <c r="J32" s="44"/>
      <c r="K32" s="63"/>
    </row>
    <row r="33" spans="1:11" x14ac:dyDescent="0.3">
      <c r="A33" s="263"/>
      <c r="B33" s="61"/>
      <c r="C33" s="61"/>
      <c r="D33" s="65" t="s">
        <v>69</v>
      </c>
      <c r="E33" s="42" t="s">
        <v>68</v>
      </c>
      <c r="F33" s="353"/>
      <c r="G33" s="248"/>
      <c r="H33" s="43"/>
      <c r="I33" s="392">
        <v>41080</v>
      </c>
      <c r="J33" s="44"/>
      <c r="K33" s="64"/>
    </row>
    <row r="34" spans="1:11" x14ac:dyDescent="0.3">
      <c r="A34" s="263"/>
      <c r="B34" s="61"/>
      <c r="C34" s="61"/>
      <c r="D34" s="65" t="s">
        <v>69</v>
      </c>
      <c r="E34" s="42" t="s">
        <v>70</v>
      </c>
      <c r="F34" s="353"/>
      <c r="G34" s="248"/>
      <c r="H34" s="43"/>
      <c r="I34" s="392">
        <v>41080</v>
      </c>
      <c r="J34" s="44"/>
      <c r="K34" s="64"/>
    </row>
    <row r="35" spans="1:11" x14ac:dyDescent="0.3">
      <c r="A35" s="263"/>
      <c r="B35" s="61"/>
      <c r="C35" s="61"/>
      <c r="D35" s="65" t="s">
        <v>72</v>
      </c>
      <c r="E35" s="42" t="s">
        <v>71</v>
      </c>
      <c r="F35" s="353"/>
      <c r="G35" s="248"/>
      <c r="H35" s="43"/>
      <c r="I35" s="392">
        <v>53700</v>
      </c>
      <c r="J35" s="44"/>
      <c r="K35" s="64"/>
    </row>
    <row r="36" spans="1:11" x14ac:dyDescent="0.3">
      <c r="A36" s="263"/>
      <c r="B36" s="61"/>
      <c r="C36" s="61"/>
      <c r="D36" s="65" t="s">
        <v>73</v>
      </c>
      <c r="E36" s="13"/>
      <c r="F36" s="354"/>
      <c r="G36" s="355"/>
      <c r="H36" s="43"/>
      <c r="I36" s="367"/>
      <c r="J36" s="44"/>
      <c r="K36" s="64"/>
    </row>
    <row r="37" spans="1:11" x14ac:dyDescent="0.3">
      <c r="A37" s="263"/>
      <c r="B37" s="61"/>
      <c r="C37" s="61"/>
      <c r="D37" s="65"/>
      <c r="E37" s="13"/>
      <c r="F37" s="354"/>
      <c r="G37" s="355"/>
      <c r="H37" s="43"/>
      <c r="I37" s="367"/>
      <c r="J37" s="44"/>
      <c r="K37" s="64"/>
    </row>
    <row r="38" spans="1:11" x14ac:dyDescent="0.3">
      <c r="A38" s="263"/>
      <c r="B38" s="61"/>
      <c r="C38" s="41" t="s">
        <v>74</v>
      </c>
      <c r="D38" s="66"/>
      <c r="E38" s="67"/>
      <c r="F38" s="353"/>
      <c r="G38" s="248"/>
      <c r="H38" s="43"/>
      <c r="I38" s="392"/>
      <c r="J38" s="44"/>
      <c r="K38" s="4"/>
    </row>
    <row r="39" spans="1:11" x14ac:dyDescent="0.3">
      <c r="A39" s="263"/>
      <c r="B39" s="61"/>
      <c r="C39" s="61"/>
      <c r="D39" s="68" t="s">
        <v>75</v>
      </c>
      <c r="E39" s="42" t="s">
        <v>76</v>
      </c>
      <c r="F39" s="353"/>
      <c r="G39" s="248">
        <v>236595</v>
      </c>
      <c r="H39" s="43"/>
      <c r="I39" s="248">
        <v>236595</v>
      </c>
      <c r="J39" s="44"/>
      <c r="K39" s="4"/>
    </row>
    <row r="40" spans="1:11" x14ac:dyDescent="0.3">
      <c r="A40" s="263"/>
      <c r="B40" s="61"/>
      <c r="C40" s="61"/>
      <c r="D40" s="68" t="s">
        <v>77</v>
      </c>
      <c r="E40" s="42"/>
      <c r="F40" s="353"/>
      <c r="G40" s="248"/>
      <c r="H40" s="43"/>
      <c r="I40" s="392"/>
      <c r="J40" s="44"/>
      <c r="K40" s="4"/>
    </row>
    <row r="41" spans="1:11" x14ac:dyDescent="0.3">
      <c r="A41" s="263"/>
      <c r="B41" s="61"/>
      <c r="C41" s="61"/>
      <c r="D41" s="68" t="s">
        <v>78</v>
      </c>
      <c r="E41" s="42"/>
      <c r="F41" s="353"/>
      <c r="G41" s="248"/>
      <c r="H41" s="43"/>
      <c r="I41" s="392"/>
      <c r="J41" s="44"/>
      <c r="K41" s="4"/>
    </row>
    <row r="42" spans="1:11" x14ac:dyDescent="0.3">
      <c r="A42" s="263"/>
      <c r="B42" s="61"/>
      <c r="C42" s="61"/>
      <c r="D42" s="68" t="s">
        <v>79</v>
      </c>
      <c r="E42" s="42"/>
      <c r="F42" s="353"/>
      <c r="G42" s="248"/>
      <c r="H42" s="43"/>
      <c r="I42" s="392"/>
      <c r="J42" s="44"/>
      <c r="K42" s="64"/>
    </row>
    <row r="43" spans="1:11" x14ac:dyDescent="0.3">
      <c r="A43" s="263"/>
      <c r="B43" s="61"/>
      <c r="C43" s="61"/>
      <c r="D43" s="65"/>
      <c r="E43" s="42"/>
      <c r="F43" s="353"/>
      <c r="G43" s="248"/>
      <c r="H43" s="43"/>
      <c r="I43" s="392"/>
      <c r="J43" s="44"/>
      <c r="K43" s="64"/>
    </row>
    <row r="44" spans="1:11" x14ac:dyDescent="0.3">
      <c r="A44" s="260"/>
      <c r="B44" s="40"/>
      <c r="C44" s="40"/>
      <c r="D44" s="68" t="s">
        <v>80</v>
      </c>
      <c r="E44" s="42"/>
      <c r="F44" s="353"/>
      <c r="G44" s="248"/>
      <c r="H44" s="43"/>
      <c r="I44" s="392"/>
      <c r="J44" s="44"/>
      <c r="K44" s="4"/>
    </row>
    <row r="45" spans="1:11" x14ac:dyDescent="0.3">
      <c r="A45" s="260"/>
      <c r="B45" s="40"/>
      <c r="C45" s="40"/>
      <c r="D45" s="69" t="s">
        <v>81</v>
      </c>
      <c r="E45" s="42" t="s">
        <v>76</v>
      </c>
      <c r="F45" s="353"/>
      <c r="G45" s="248">
        <v>8800</v>
      </c>
      <c r="H45" s="43"/>
      <c r="I45" s="248">
        <v>8800</v>
      </c>
      <c r="J45" s="44" t="s">
        <v>82</v>
      </c>
      <c r="K45" s="4"/>
    </row>
    <row r="46" spans="1:11" x14ac:dyDescent="0.3">
      <c r="A46" s="261"/>
      <c r="B46" s="47"/>
      <c r="C46" s="47"/>
      <c r="D46" s="315" t="s">
        <v>83</v>
      </c>
      <c r="E46" s="49"/>
      <c r="F46" s="345"/>
      <c r="G46" s="346"/>
      <c r="H46" s="33"/>
      <c r="I46" s="346"/>
      <c r="J46" s="34"/>
      <c r="K46" s="264"/>
    </row>
    <row r="47" spans="1:11" ht="15" thickBot="1" x14ac:dyDescent="0.35">
      <c r="A47" s="255"/>
      <c r="B47" s="17"/>
      <c r="C47" s="17"/>
      <c r="D47" s="290"/>
      <c r="E47" s="70"/>
      <c r="F47" s="340"/>
      <c r="G47" s="341"/>
      <c r="H47" s="19"/>
      <c r="I47" s="418"/>
      <c r="J47" s="20"/>
      <c r="K47" s="71"/>
    </row>
    <row r="48" spans="1:11" x14ac:dyDescent="0.3">
      <c r="A48" s="265"/>
      <c r="B48" s="72" t="s">
        <v>84</v>
      </c>
      <c r="C48" s="72"/>
      <c r="D48" s="316"/>
      <c r="E48" s="73"/>
      <c r="F48" s="356"/>
      <c r="G48" s="357"/>
      <c r="H48" s="74"/>
      <c r="I48" s="384"/>
      <c r="J48" s="75" t="s">
        <v>64</v>
      </c>
      <c r="K48" s="76"/>
    </row>
    <row r="49" spans="1:11" x14ac:dyDescent="0.3">
      <c r="A49" s="262"/>
      <c r="B49" s="41"/>
      <c r="C49" s="41" t="s">
        <v>85</v>
      </c>
      <c r="D49" s="243"/>
      <c r="E49" s="57"/>
      <c r="F49" s="351">
        <f t="shared" ref="F49:H49" si="3">F54+F56+F60</f>
        <v>6</v>
      </c>
      <c r="G49" s="409">
        <f t="shared" si="3"/>
        <v>284000</v>
      </c>
      <c r="H49" s="351">
        <f t="shared" si="3"/>
        <v>6</v>
      </c>
      <c r="I49" s="409">
        <f>I54+I56+I60</f>
        <v>284000</v>
      </c>
      <c r="J49" s="59"/>
      <c r="K49" s="60"/>
    </row>
    <row r="50" spans="1:11" x14ac:dyDescent="0.3">
      <c r="A50" s="263"/>
      <c r="B50" s="61"/>
      <c r="C50" s="61"/>
      <c r="D50" s="65"/>
      <c r="E50" s="57"/>
      <c r="F50" s="353"/>
      <c r="G50" s="248"/>
      <c r="H50" s="43"/>
      <c r="I50" s="392"/>
      <c r="J50" s="44"/>
      <c r="K50" s="77"/>
    </row>
    <row r="51" spans="1:11" x14ac:dyDescent="0.3">
      <c r="A51" s="263"/>
      <c r="B51" s="61"/>
      <c r="C51" s="56" t="s">
        <v>86</v>
      </c>
      <c r="D51" s="65"/>
      <c r="E51" s="78"/>
      <c r="F51" s="353"/>
      <c r="G51" s="248"/>
      <c r="H51" s="43"/>
      <c r="I51" s="392"/>
      <c r="J51" s="44"/>
      <c r="K51" s="79"/>
    </row>
    <row r="52" spans="1:11" x14ac:dyDescent="0.3">
      <c r="A52" s="263"/>
      <c r="B52" s="61"/>
      <c r="C52" s="56" t="s">
        <v>87</v>
      </c>
      <c r="D52" s="65"/>
      <c r="E52" s="78"/>
      <c r="F52" s="353"/>
      <c r="G52" s="248"/>
      <c r="H52" s="43"/>
      <c r="I52" s="392"/>
      <c r="J52" s="44"/>
      <c r="K52" s="79"/>
    </row>
    <row r="53" spans="1:11" x14ac:dyDescent="0.3">
      <c r="A53" s="263"/>
      <c r="B53" s="61"/>
      <c r="C53" s="61"/>
      <c r="D53" s="189" t="s">
        <v>88</v>
      </c>
      <c r="E53" s="78"/>
      <c r="F53" s="353"/>
      <c r="G53" s="248"/>
      <c r="H53" s="43"/>
      <c r="I53" s="392"/>
      <c r="J53" s="44"/>
      <c r="K53" s="45" t="s">
        <v>89</v>
      </c>
    </row>
    <row r="54" spans="1:11" x14ac:dyDescent="0.3">
      <c r="A54" s="263"/>
      <c r="B54" s="61"/>
      <c r="C54" s="61"/>
      <c r="D54" s="189" t="s">
        <v>90</v>
      </c>
      <c r="E54" s="42" t="s">
        <v>91</v>
      </c>
      <c r="F54" s="353">
        <v>1</v>
      </c>
      <c r="G54" s="248">
        <v>84000</v>
      </c>
      <c r="H54" s="353">
        <v>1</v>
      </c>
      <c r="I54" s="248">
        <v>84000</v>
      </c>
      <c r="J54" s="44" t="s">
        <v>82</v>
      </c>
      <c r="K54" s="45" t="s">
        <v>92</v>
      </c>
    </row>
    <row r="55" spans="1:11" x14ac:dyDescent="0.3">
      <c r="A55" s="263"/>
      <c r="B55" s="61"/>
      <c r="C55" s="61"/>
      <c r="D55" s="65"/>
      <c r="E55" s="78"/>
      <c r="F55" s="353"/>
      <c r="G55" s="248"/>
      <c r="H55" s="43"/>
      <c r="I55" s="392"/>
      <c r="J55" s="44"/>
      <c r="K55" s="45"/>
    </row>
    <row r="56" spans="1:11" x14ac:dyDescent="0.3">
      <c r="A56" s="263"/>
      <c r="B56" s="61"/>
      <c r="C56" s="80" t="s">
        <v>93</v>
      </c>
      <c r="D56" s="65"/>
      <c r="E56" s="42" t="s">
        <v>94</v>
      </c>
      <c r="F56" s="353">
        <v>4</v>
      </c>
      <c r="G56" s="248"/>
      <c r="H56" s="43">
        <v>4</v>
      </c>
      <c r="I56" s="420"/>
      <c r="J56" s="44" t="s">
        <v>82</v>
      </c>
      <c r="K56" s="64" t="s">
        <v>95</v>
      </c>
    </row>
    <row r="57" spans="1:11" x14ac:dyDescent="0.3">
      <c r="A57" s="263"/>
      <c r="B57" s="61"/>
      <c r="C57" s="80" t="s">
        <v>96</v>
      </c>
      <c r="D57" s="65"/>
      <c r="E57" s="42" t="s">
        <v>97</v>
      </c>
      <c r="F57" s="353"/>
      <c r="G57" s="248"/>
      <c r="H57" s="43"/>
      <c r="I57" s="392"/>
      <c r="J57" s="44"/>
      <c r="K57" s="64" t="s">
        <v>98</v>
      </c>
    </row>
    <row r="58" spans="1:11" x14ac:dyDescent="0.3">
      <c r="A58" s="263"/>
      <c r="B58" s="61"/>
      <c r="C58" s="61"/>
      <c r="D58" s="65"/>
      <c r="E58" s="78"/>
      <c r="F58" s="353"/>
      <c r="G58" s="248"/>
      <c r="H58" s="43"/>
      <c r="I58" s="392"/>
      <c r="J58" s="44"/>
      <c r="K58" s="77"/>
    </row>
    <row r="59" spans="1:11" x14ac:dyDescent="0.3">
      <c r="A59" s="263"/>
      <c r="B59" s="61"/>
      <c r="C59" s="80" t="s">
        <v>99</v>
      </c>
      <c r="D59" s="65"/>
      <c r="E59" s="78"/>
      <c r="F59" s="353"/>
      <c r="G59" s="248"/>
      <c r="H59" s="43"/>
      <c r="I59" s="392"/>
      <c r="J59" s="44"/>
      <c r="K59" s="77"/>
    </row>
    <row r="60" spans="1:11" x14ac:dyDescent="0.3">
      <c r="A60" s="263"/>
      <c r="B60" s="61"/>
      <c r="C60" s="80"/>
      <c r="D60" s="191" t="s">
        <v>100</v>
      </c>
      <c r="E60" s="42" t="s">
        <v>76</v>
      </c>
      <c r="F60" s="353">
        <v>1</v>
      </c>
      <c r="G60" s="248">
        <v>200000</v>
      </c>
      <c r="H60" s="95">
        <v>1</v>
      </c>
      <c r="I60" s="392">
        <v>200000</v>
      </c>
      <c r="J60" s="44" t="s">
        <v>82</v>
      </c>
      <c r="K60" s="45" t="s">
        <v>101</v>
      </c>
    </row>
    <row r="61" spans="1:11" ht="15" thickBot="1" x14ac:dyDescent="0.35">
      <c r="A61" s="258"/>
      <c r="B61" s="31"/>
      <c r="C61" s="31"/>
      <c r="D61" s="312"/>
      <c r="E61" s="49"/>
      <c r="F61" s="345"/>
      <c r="G61" s="346"/>
      <c r="H61" s="33"/>
      <c r="I61" s="419"/>
      <c r="J61" s="34"/>
      <c r="K61" s="46"/>
    </row>
    <row r="62" spans="1:11" x14ac:dyDescent="0.3">
      <c r="A62" s="266"/>
      <c r="B62" s="81" t="s">
        <v>102</v>
      </c>
      <c r="C62" s="81"/>
      <c r="D62" s="317"/>
      <c r="E62" s="82"/>
      <c r="F62" s="358"/>
      <c r="G62" s="359"/>
      <c r="H62" s="83"/>
      <c r="I62" s="421"/>
      <c r="J62" s="84" t="s">
        <v>103</v>
      </c>
      <c r="K62" s="85"/>
    </row>
    <row r="63" spans="1:11" s="8" customFormat="1" x14ac:dyDescent="0.3">
      <c r="A63" s="267"/>
      <c r="B63" s="86"/>
      <c r="C63" s="86" t="s">
        <v>104</v>
      </c>
      <c r="D63" s="318"/>
      <c r="E63" s="87"/>
      <c r="F63" s="58">
        <f t="shared" ref="F63:H63" si="4">F65+F72</f>
        <v>2</v>
      </c>
      <c r="G63" s="360">
        <f t="shared" si="4"/>
        <v>1600000</v>
      </c>
      <c r="H63" s="58">
        <f t="shared" si="4"/>
        <v>2</v>
      </c>
      <c r="I63" s="360">
        <f>I65+I72</f>
        <v>1465000</v>
      </c>
      <c r="J63" s="59"/>
      <c r="K63" s="88"/>
    </row>
    <row r="64" spans="1:11" x14ac:dyDescent="0.3">
      <c r="A64" s="262"/>
      <c r="B64" s="89"/>
      <c r="C64" s="89"/>
      <c r="D64" s="319"/>
      <c r="E64" s="78"/>
      <c r="F64" s="353"/>
      <c r="G64" s="248"/>
      <c r="H64" s="43"/>
      <c r="I64" s="392"/>
      <c r="J64" s="44"/>
      <c r="K64" s="90"/>
    </row>
    <row r="65" spans="1:11" x14ac:dyDescent="0.3">
      <c r="A65" s="260"/>
      <c r="B65" s="40"/>
      <c r="C65" s="86" t="s">
        <v>105</v>
      </c>
      <c r="D65" s="66"/>
      <c r="E65" s="91" t="s">
        <v>106</v>
      </c>
      <c r="F65" s="353">
        <v>1</v>
      </c>
      <c r="G65" s="248">
        <v>100000</v>
      </c>
      <c r="H65" s="43">
        <v>1</v>
      </c>
      <c r="I65" s="392">
        <v>20900</v>
      </c>
      <c r="J65" s="44"/>
      <c r="K65" s="64" t="s">
        <v>107</v>
      </c>
    </row>
    <row r="66" spans="1:11" x14ac:dyDescent="0.3">
      <c r="A66" s="263"/>
      <c r="B66" s="61"/>
      <c r="C66" s="61"/>
      <c r="D66" s="65"/>
      <c r="E66" s="91"/>
      <c r="F66" s="353"/>
      <c r="G66" s="248"/>
      <c r="H66" s="43"/>
      <c r="I66" s="392"/>
      <c r="J66" s="44"/>
      <c r="K66" s="64"/>
    </row>
    <row r="67" spans="1:11" x14ac:dyDescent="0.3">
      <c r="A67" s="268"/>
      <c r="B67" s="92"/>
      <c r="C67" s="93" t="s">
        <v>108</v>
      </c>
      <c r="D67" s="295"/>
      <c r="E67" s="94"/>
      <c r="F67" s="361"/>
      <c r="G67" s="355"/>
      <c r="H67" s="95"/>
      <c r="I67" s="367"/>
      <c r="J67" s="96"/>
      <c r="K67" s="97" t="s">
        <v>109</v>
      </c>
    </row>
    <row r="68" spans="1:11" x14ac:dyDescent="0.3">
      <c r="A68" s="268"/>
      <c r="B68" s="92"/>
      <c r="C68" s="93"/>
      <c r="D68" s="320" t="s">
        <v>110</v>
      </c>
      <c r="E68" s="94"/>
      <c r="F68" s="361"/>
      <c r="G68" s="355"/>
      <c r="H68" s="95"/>
      <c r="I68" s="367"/>
      <c r="J68" s="96"/>
      <c r="K68" s="97"/>
    </row>
    <row r="69" spans="1:11" x14ac:dyDescent="0.3">
      <c r="A69" s="268"/>
      <c r="B69" s="92"/>
      <c r="C69" s="93"/>
      <c r="D69" s="320" t="s">
        <v>111</v>
      </c>
      <c r="E69" s="94"/>
      <c r="F69" s="361"/>
      <c r="G69" s="355"/>
      <c r="H69" s="95"/>
      <c r="I69" s="367"/>
      <c r="J69" s="96"/>
      <c r="K69" s="97"/>
    </row>
    <row r="70" spans="1:11" x14ac:dyDescent="0.3">
      <c r="A70" s="268"/>
      <c r="B70" s="92"/>
      <c r="C70" s="93"/>
      <c r="D70" s="320" t="s">
        <v>112</v>
      </c>
      <c r="E70" s="94"/>
      <c r="F70" s="361"/>
      <c r="G70" s="355"/>
      <c r="H70" s="95"/>
      <c r="I70" s="367"/>
      <c r="J70" s="96"/>
      <c r="K70" s="97"/>
    </row>
    <row r="71" spans="1:11" x14ac:dyDescent="0.3">
      <c r="A71" s="268"/>
      <c r="B71" s="92"/>
      <c r="C71" s="93"/>
      <c r="D71" s="320" t="s">
        <v>113</v>
      </c>
      <c r="E71" s="94"/>
      <c r="F71" s="361"/>
      <c r="G71" s="355"/>
      <c r="H71" s="95"/>
      <c r="I71" s="367"/>
      <c r="J71" s="96"/>
      <c r="K71" s="97"/>
    </row>
    <row r="72" spans="1:11" x14ac:dyDescent="0.3">
      <c r="A72" s="268"/>
      <c r="B72" s="92"/>
      <c r="C72" s="93"/>
      <c r="D72" s="320" t="s">
        <v>114</v>
      </c>
      <c r="E72" s="98" t="s">
        <v>76</v>
      </c>
      <c r="F72" s="361">
        <v>1</v>
      </c>
      <c r="G72" s="355">
        <v>1500000</v>
      </c>
      <c r="H72" s="95">
        <v>1</v>
      </c>
      <c r="I72" s="367">
        <v>1444100</v>
      </c>
      <c r="J72" s="96"/>
      <c r="K72" s="97" t="s">
        <v>115</v>
      </c>
    </row>
    <row r="73" spans="1:11" ht="15" thickBot="1" x14ac:dyDescent="0.35">
      <c r="A73" s="255"/>
      <c r="B73" s="17"/>
      <c r="C73" s="17"/>
      <c r="D73" s="290"/>
      <c r="E73" s="99"/>
      <c r="F73" s="340"/>
      <c r="G73" s="341"/>
      <c r="H73" s="19"/>
      <c r="I73" s="418"/>
      <c r="J73" s="20"/>
      <c r="K73" s="71"/>
    </row>
    <row r="74" spans="1:11" x14ac:dyDescent="0.3">
      <c r="A74" s="269" t="s">
        <v>116</v>
      </c>
      <c r="B74" s="100"/>
      <c r="C74" s="100"/>
      <c r="D74" s="321"/>
      <c r="E74" s="101"/>
      <c r="F74" s="362">
        <f>F78+F106+F127+F141</f>
        <v>11.75</v>
      </c>
      <c r="G74" s="410">
        <f t="shared" ref="G74:I74" si="5">G78+G106+G127+G141</f>
        <v>6956487.5999999996</v>
      </c>
      <c r="H74" s="362">
        <f t="shared" si="5"/>
        <v>1</v>
      </c>
      <c r="I74" s="410">
        <f t="shared" si="5"/>
        <v>7141238.0700000003</v>
      </c>
      <c r="J74" s="102"/>
      <c r="K74" s="103"/>
    </row>
    <row r="75" spans="1:11" ht="15" thickBot="1" x14ac:dyDescent="0.35">
      <c r="A75" s="255"/>
      <c r="B75" s="17"/>
      <c r="C75" s="17"/>
      <c r="D75" s="290"/>
      <c r="E75" s="104"/>
      <c r="F75" s="340"/>
      <c r="G75" s="341"/>
      <c r="H75" s="19"/>
      <c r="I75" s="418"/>
      <c r="J75" s="20"/>
      <c r="K75" s="21"/>
    </row>
    <row r="76" spans="1:11" x14ac:dyDescent="0.3">
      <c r="A76" s="270"/>
      <c r="B76" s="105" t="s">
        <v>117</v>
      </c>
      <c r="C76" s="105"/>
      <c r="D76" s="322"/>
      <c r="E76" s="106"/>
      <c r="F76" s="363"/>
      <c r="G76" s="364"/>
      <c r="H76" s="107"/>
      <c r="I76" s="422"/>
      <c r="J76" s="108"/>
      <c r="K76" s="109"/>
    </row>
    <row r="77" spans="1:11" x14ac:dyDescent="0.3">
      <c r="A77" s="271"/>
      <c r="B77" s="110"/>
      <c r="C77" s="110" t="s">
        <v>118</v>
      </c>
      <c r="D77" s="142"/>
      <c r="E77" s="13"/>
      <c r="F77" s="361"/>
      <c r="G77" s="355"/>
      <c r="H77" s="95"/>
      <c r="I77" s="367"/>
      <c r="J77" s="96"/>
      <c r="K77" s="111"/>
    </row>
    <row r="78" spans="1:11" s="8" customFormat="1" x14ac:dyDescent="0.3">
      <c r="A78" s="272"/>
      <c r="B78" s="110"/>
      <c r="C78" s="110" t="s">
        <v>119</v>
      </c>
      <c r="D78" s="142"/>
      <c r="E78" s="112"/>
      <c r="F78" s="365">
        <f t="shared" ref="F78:H78" si="6">F80+F85+F88</f>
        <v>1</v>
      </c>
      <c r="G78" s="366">
        <f t="shared" si="6"/>
        <v>247500</v>
      </c>
      <c r="H78" s="365">
        <f t="shared" si="6"/>
        <v>0</v>
      </c>
      <c r="I78" s="366">
        <f>I80+I85+I88</f>
        <v>14000</v>
      </c>
      <c r="J78" s="113"/>
      <c r="K78" s="114"/>
    </row>
    <row r="79" spans="1:11" x14ac:dyDescent="0.3">
      <c r="A79" s="272"/>
      <c r="B79" s="115"/>
      <c r="C79" s="115"/>
      <c r="D79" s="323"/>
      <c r="E79" s="13"/>
      <c r="F79" s="361"/>
      <c r="G79" s="367"/>
      <c r="H79" s="95"/>
      <c r="I79" s="367"/>
      <c r="J79" s="116"/>
      <c r="K79" s="117"/>
    </row>
    <row r="80" spans="1:11" x14ac:dyDescent="0.3">
      <c r="A80" s="271"/>
      <c r="B80" s="118" t="s">
        <v>120</v>
      </c>
      <c r="C80" s="119"/>
      <c r="D80" s="292"/>
      <c r="E80" s="120" t="s">
        <v>121</v>
      </c>
      <c r="F80" s="361">
        <v>1</v>
      </c>
      <c r="G80" s="355">
        <v>247500</v>
      </c>
      <c r="H80" s="95"/>
      <c r="I80" s="367"/>
      <c r="J80" s="96"/>
      <c r="K80" s="111"/>
    </row>
    <row r="81" spans="1:11" x14ac:dyDescent="0.3">
      <c r="A81" s="271"/>
      <c r="B81" s="119"/>
      <c r="C81" s="12" t="s">
        <v>122</v>
      </c>
      <c r="D81" s="292"/>
      <c r="E81" s="13"/>
      <c r="F81" s="95"/>
      <c r="G81" s="367"/>
      <c r="H81" s="95"/>
      <c r="I81" s="367"/>
      <c r="J81" s="96"/>
      <c r="K81" s="4"/>
    </row>
    <row r="82" spans="1:11" x14ac:dyDescent="0.3">
      <c r="A82" s="271"/>
      <c r="B82" s="119"/>
      <c r="C82" s="12" t="s">
        <v>123</v>
      </c>
      <c r="D82" s="292"/>
      <c r="E82" s="121"/>
      <c r="F82" s="361"/>
      <c r="G82" s="355"/>
      <c r="H82" s="95"/>
      <c r="I82" s="367"/>
      <c r="J82" s="144"/>
      <c r="K82" s="4"/>
    </row>
    <row r="83" spans="1:11" x14ac:dyDescent="0.3">
      <c r="A83" s="271"/>
      <c r="B83" s="119"/>
      <c r="C83" s="12" t="s">
        <v>124</v>
      </c>
      <c r="D83" s="292"/>
      <c r="E83" s="121"/>
      <c r="F83" s="361"/>
      <c r="G83" s="355"/>
      <c r="H83" s="95"/>
      <c r="I83" s="367"/>
      <c r="J83" s="122"/>
      <c r="K83" s="4"/>
    </row>
    <row r="84" spans="1:11" x14ac:dyDescent="0.3">
      <c r="A84" s="271"/>
      <c r="B84" s="119"/>
      <c r="C84" s="119"/>
      <c r="D84" s="292"/>
      <c r="E84" s="121"/>
      <c r="F84" s="361"/>
      <c r="G84" s="355"/>
      <c r="H84" s="95"/>
      <c r="I84" s="367"/>
      <c r="J84" s="96"/>
      <c r="K84" s="123"/>
    </row>
    <row r="85" spans="1:11" x14ac:dyDescent="0.3">
      <c r="A85" s="271"/>
      <c r="B85" s="110" t="s">
        <v>125</v>
      </c>
      <c r="C85" s="119"/>
      <c r="D85" s="296"/>
      <c r="E85" s="120" t="s">
        <v>60</v>
      </c>
      <c r="F85" s="361"/>
      <c r="G85" s="355"/>
      <c r="H85" s="95"/>
      <c r="I85" s="367"/>
      <c r="J85" s="96"/>
      <c r="K85" s="124" t="s">
        <v>126</v>
      </c>
    </row>
    <row r="86" spans="1:11" x14ac:dyDescent="0.3">
      <c r="A86" s="271"/>
      <c r="B86" s="119"/>
      <c r="C86" s="110"/>
      <c r="D86" s="297" t="s">
        <v>127</v>
      </c>
      <c r="E86" s="13"/>
      <c r="F86" s="361"/>
      <c r="G86" s="355"/>
      <c r="H86" s="95"/>
      <c r="I86" s="367"/>
      <c r="J86" s="96"/>
      <c r="K86" s="124" t="s">
        <v>128</v>
      </c>
    </row>
    <row r="87" spans="1:11" x14ac:dyDescent="0.3">
      <c r="A87" s="271"/>
      <c r="B87" s="119"/>
      <c r="C87" s="119"/>
      <c r="D87" s="292"/>
      <c r="E87" s="125"/>
      <c r="F87" s="361"/>
      <c r="G87" s="355"/>
      <c r="H87" s="95"/>
      <c r="I87" s="367"/>
      <c r="J87" s="96"/>
      <c r="K87" s="124"/>
    </row>
    <row r="88" spans="1:11" x14ac:dyDescent="0.3">
      <c r="A88" s="271"/>
      <c r="B88" s="118" t="s">
        <v>129</v>
      </c>
      <c r="C88" s="119"/>
      <c r="D88" s="292"/>
      <c r="E88" s="120" t="s">
        <v>130</v>
      </c>
      <c r="F88" s="361"/>
      <c r="G88" s="355"/>
      <c r="H88" s="95"/>
      <c r="I88" s="367">
        <v>14000</v>
      </c>
      <c r="J88" s="96"/>
      <c r="K88" s="97"/>
    </row>
    <row r="89" spans="1:11" ht="15" thickBot="1" x14ac:dyDescent="0.35">
      <c r="A89" s="273"/>
      <c r="B89" s="126"/>
      <c r="C89" s="127"/>
      <c r="D89" s="324"/>
      <c r="E89" s="128"/>
      <c r="F89" s="368"/>
      <c r="G89" s="369"/>
      <c r="H89" s="129"/>
      <c r="I89" s="423"/>
      <c r="J89" s="130"/>
      <c r="K89" s="131"/>
    </row>
    <row r="90" spans="1:11" x14ac:dyDescent="0.3">
      <c r="A90" s="274"/>
      <c r="B90" s="132" t="s">
        <v>131</v>
      </c>
      <c r="C90" s="133"/>
      <c r="D90" s="325"/>
      <c r="E90" s="134"/>
      <c r="F90" s="370"/>
      <c r="G90" s="371"/>
      <c r="H90" s="135"/>
      <c r="I90" s="424"/>
      <c r="J90" s="136" t="s">
        <v>64</v>
      </c>
      <c r="K90" s="137"/>
    </row>
    <row r="91" spans="1:11" x14ac:dyDescent="0.3">
      <c r="A91" s="272"/>
      <c r="B91" s="138"/>
      <c r="C91" s="139" t="s">
        <v>132</v>
      </c>
      <c r="D91" s="289"/>
      <c r="E91" s="125"/>
      <c r="F91" s="365">
        <f t="shared" ref="F91:H91" si="7">F94+F96+F97+F100+F101+F102+F103</f>
        <v>1368</v>
      </c>
      <c r="G91" s="366">
        <f t="shared" si="7"/>
        <v>201820</v>
      </c>
      <c r="H91" s="365">
        <f t="shared" si="7"/>
        <v>2</v>
      </c>
      <c r="I91" s="366">
        <f>I94+I96+I97+I100+I101+I102+I103</f>
        <v>0</v>
      </c>
      <c r="J91" s="113"/>
      <c r="K91" s="140"/>
    </row>
    <row r="92" spans="1:11" x14ac:dyDescent="0.3">
      <c r="A92" s="272"/>
      <c r="B92" s="115"/>
      <c r="C92" s="115"/>
      <c r="D92" s="323"/>
      <c r="E92" s="13"/>
      <c r="F92" s="361"/>
      <c r="G92" s="367"/>
      <c r="H92" s="95"/>
      <c r="I92" s="367"/>
      <c r="J92" s="116"/>
      <c r="K92" s="117"/>
    </row>
    <row r="93" spans="1:11" x14ac:dyDescent="0.3">
      <c r="A93" s="271"/>
      <c r="B93" s="119"/>
      <c r="C93" s="110" t="s">
        <v>133</v>
      </c>
      <c r="D93" s="296"/>
      <c r="E93" s="13"/>
      <c r="F93" s="354"/>
      <c r="G93" s="355"/>
      <c r="H93" s="95"/>
      <c r="I93" s="367"/>
      <c r="J93" s="96"/>
      <c r="K93" s="97"/>
    </row>
    <row r="94" spans="1:11" x14ac:dyDescent="0.3">
      <c r="A94" s="271"/>
      <c r="B94" s="119"/>
      <c r="C94" s="110"/>
      <c r="D94" s="142" t="s">
        <v>134</v>
      </c>
      <c r="E94" s="120" t="s">
        <v>76</v>
      </c>
      <c r="F94" s="372">
        <v>5</v>
      </c>
      <c r="G94" s="355"/>
      <c r="H94" s="95"/>
      <c r="I94" s="367"/>
      <c r="J94" s="96"/>
      <c r="K94" s="97"/>
    </row>
    <row r="95" spans="1:11" x14ac:dyDescent="0.3">
      <c r="A95" s="271"/>
      <c r="B95" s="119"/>
      <c r="C95" s="119"/>
      <c r="D95" s="292"/>
      <c r="E95" s="120"/>
      <c r="F95" s="361"/>
      <c r="G95" s="355"/>
      <c r="H95" s="95"/>
      <c r="I95" s="367"/>
      <c r="J95" s="96"/>
      <c r="K95" s="141"/>
    </row>
    <row r="96" spans="1:11" x14ac:dyDescent="0.3">
      <c r="A96" s="268"/>
      <c r="B96" s="92"/>
      <c r="C96" s="110" t="s">
        <v>135</v>
      </c>
      <c r="D96" s="292"/>
      <c r="E96" s="120" t="s">
        <v>76</v>
      </c>
      <c r="F96" s="372">
        <v>5</v>
      </c>
      <c r="G96" s="355"/>
      <c r="H96" s="95"/>
      <c r="I96" s="367"/>
      <c r="J96" s="96"/>
      <c r="K96" s="124"/>
    </row>
    <row r="97" spans="1:11" x14ac:dyDescent="0.3">
      <c r="A97" s="268"/>
      <c r="B97" s="92"/>
      <c r="C97" s="119"/>
      <c r="D97" s="142" t="s">
        <v>136</v>
      </c>
      <c r="E97" s="120" t="s">
        <v>137</v>
      </c>
      <c r="F97" s="361">
        <v>1356</v>
      </c>
      <c r="G97" s="355"/>
      <c r="H97" s="95"/>
      <c r="I97" s="367"/>
      <c r="J97" s="96"/>
      <c r="K97" s="124"/>
    </row>
    <row r="98" spans="1:11" x14ac:dyDescent="0.3">
      <c r="A98" s="268"/>
      <c r="B98" s="92"/>
      <c r="C98" s="110"/>
      <c r="D98" s="142"/>
      <c r="E98" s="13"/>
      <c r="F98" s="354"/>
      <c r="G98" s="355"/>
      <c r="H98" s="95"/>
      <c r="I98" s="367"/>
      <c r="J98" s="144"/>
      <c r="K98" s="141"/>
    </row>
    <row r="99" spans="1:11" x14ac:dyDescent="0.3">
      <c r="A99" s="271"/>
      <c r="B99" s="119"/>
      <c r="C99" s="118" t="s">
        <v>138</v>
      </c>
      <c r="D99" s="292"/>
      <c r="E99" s="120" t="s">
        <v>139</v>
      </c>
      <c r="F99" s="361"/>
      <c r="G99" s="355"/>
      <c r="H99" s="107"/>
      <c r="I99" s="422"/>
      <c r="J99" s="108"/>
      <c r="K99" s="143"/>
    </row>
    <row r="100" spans="1:11" x14ac:dyDescent="0.3">
      <c r="A100" s="271"/>
      <c r="B100" s="119"/>
      <c r="C100" s="119"/>
      <c r="D100" s="292"/>
      <c r="E100" s="3" t="s">
        <v>140</v>
      </c>
      <c r="F100" s="361">
        <v>1</v>
      </c>
      <c r="G100" s="355">
        <f>23000*3</f>
        <v>69000</v>
      </c>
      <c r="H100" s="361">
        <v>1</v>
      </c>
      <c r="I100" s="367"/>
      <c r="J100" s="144"/>
      <c r="K100" s="145"/>
    </row>
    <row r="101" spans="1:11" x14ac:dyDescent="0.3">
      <c r="A101" s="271"/>
      <c r="B101" s="119"/>
      <c r="C101" s="119"/>
      <c r="D101" s="292"/>
      <c r="E101" s="3" t="s">
        <v>140</v>
      </c>
      <c r="F101" s="361">
        <v>1</v>
      </c>
      <c r="G101" s="355">
        <f>23000*3</f>
        <v>69000</v>
      </c>
      <c r="H101" s="361">
        <v>1</v>
      </c>
      <c r="I101" s="425"/>
      <c r="J101" s="96"/>
      <c r="K101" s="123"/>
    </row>
    <row r="102" spans="1:11" x14ac:dyDescent="0.3">
      <c r="A102" s="271"/>
      <c r="B102" s="119"/>
      <c r="C102" s="119"/>
      <c r="D102" s="292"/>
      <c r="E102" s="120" t="s">
        <v>141</v>
      </c>
      <c r="F102" s="361"/>
      <c r="G102" s="355">
        <v>30487</v>
      </c>
      <c r="H102" s="14"/>
      <c r="I102" s="425"/>
      <c r="J102" s="96"/>
      <c r="K102" s="123"/>
    </row>
    <row r="103" spans="1:11" x14ac:dyDescent="0.3">
      <c r="A103" s="271"/>
      <c r="B103" s="119"/>
      <c r="C103" s="119"/>
      <c r="D103" s="292"/>
      <c r="E103" s="120" t="s">
        <v>142</v>
      </c>
      <c r="F103" s="361"/>
      <c r="G103" s="355">
        <v>33333</v>
      </c>
      <c r="H103" s="95"/>
      <c r="I103" s="367"/>
      <c r="J103" s="144"/>
      <c r="K103" s="145"/>
    </row>
    <row r="104" spans="1:11" ht="15" thickBot="1" x14ac:dyDescent="0.35">
      <c r="A104" s="275"/>
      <c r="B104" s="146"/>
      <c r="C104" s="147"/>
      <c r="D104" s="326"/>
      <c r="E104" s="148"/>
      <c r="F104" s="373"/>
      <c r="G104" s="374"/>
      <c r="H104" s="149"/>
      <c r="I104" s="426"/>
      <c r="J104" s="150"/>
      <c r="K104" s="151"/>
    </row>
    <row r="105" spans="1:11" x14ac:dyDescent="0.3">
      <c r="A105" s="262"/>
      <c r="B105" s="152" t="s">
        <v>143</v>
      </c>
      <c r="C105" s="41"/>
      <c r="D105" s="243"/>
      <c r="E105" s="87"/>
      <c r="F105" s="375"/>
      <c r="G105" s="347"/>
      <c r="H105" s="53"/>
      <c r="I105" s="427"/>
      <c r="J105" s="38"/>
      <c r="K105" s="39"/>
    </row>
    <row r="106" spans="1:11" x14ac:dyDescent="0.3">
      <c r="A106" s="262"/>
      <c r="B106" s="152"/>
      <c r="C106" s="41" t="s">
        <v>144</v>
      </c>
      <c r="D106" s="243"/>
      <c r="E106" s="87"/>
      <c r="F106" s="58">
        <f t="shared" ref="F106:H106" si="8">SUM(F108:F119)</f>
        <v>6</v>
      </c>
      <c r="G106" s="360">
        <f t="shared" si="8"/>
        <v>4543200</v>
      </c>
      <c r="H106" s="58">
        <f t="shared" si="8"/>
        <v>1</v>
      </c>
      <c r="I106" s="360">
        <f>SUM(I108:I119)</f>
        <v>7127238.0700000003</v>
      </c>
      <c r="J106" s="59"/>
      <c r="K106" s="88"/>
    </row>
    <row r="107" spans="1:11" x14ac:dyDescent="0.3">
      <c r="A107" s="272"/>
      <c r="B107" s="115"/>
      <c r="C107" s="115"/>
      <c r="D107" s="323"/>
      <c r="E107" s="13"/>
      <c r="F107" s="361"/>
      <c r="G107" s="367"/>
      <c r="H107" s="95"/>
      <c r="I107" s="367"/>
      <c r="J107" s="116"/>
      <c r="K107" s="117"/>
    </row>
    <row r="108" spans="1:11" x14ac:dyDescent="0.3">
      <c r="A108" s="263"/>
      <c r="B108" s="40"/>
      <c r="C108" s="41" t="s">
        <v>145</v>
      </c>
      <c r="D108" s="243"/>
      <c r="E108" s="42"/>
      <c r="F108" s="348"/>
      <c r="G108" s="248"/>
      <c r="H108" s="43"/>
      <c r="I108" s="392"/>
      <c r="J108" s="44"/>
      <c r="K108" s="153"/>
    </row>
    <row r="109" spans="1:11" x14ac:dyDescent="0.3">
      <c r="A109" s="263"/>
      <c r="B109" s="40"/>
      <c r="C109" s="61"/>
      <c r="D109" s="243" t="s">
        <v>146</v>
      </c>
      <c r="E109" s="42"/>
      <c r="F109" s="348"/>
      <c r="G109" s="248"/>
      <c r="H109" s="43"/>
      <c r="I109" s="392"/>
      <c r="J109" s="44"/>
      <c r="K109" s="153"/>
    </row>
    <row r="110" spans="1:11" x14ac:dyDescent="0.3">
      <c r="A110" s="263"/>
      <c r="B110" s="40"/>
      <c r="C110" s="61"/>
      <c r="D110" s="243" t="s">
        <v>147</v>
      </c>
      <c r="E110" s="42" t="s">
        <v>76</v>
      </c>
      <c r="F110" s="348">
        <v>1</v>
      </c>
      <c r="G110" s="248">
        <v>1476000</v>
      </c>
      <c r="H110" s="348">
        <v>1</v>
      </c>
      <c r="I110" s="248">
        <v>1476000</v>
      </c>
      <c r="J110" s="44"/>
      <c r="K110" s="153"/>
    </row>
    <row r="111" spans="1:11" x14ac:dyDescent="0.3">
      <c r="A111" s="263"/>
      <c r="B111" s="40"/>
      <c r="C111" s="40"/>
      <c r="D111" s="243"/>
      <c r="E111" s="42"/>
      <c r="F111" s="348"/>
      <c r="G111" s="248"/>
      <c r="H111" s="43"/>
      <c r="I111" s="392"/>
      <c r="J111" s="44"/>
      <c r="K111" s="4"/>
    </row>
    <row r="112" spans="1:11" x14ac:dyDescent="0.3">
      <c r="A112" s="263"/>
      <c r="B112" s="40"/>
      <c r="C112" s="41" t="s">
        <v>148</v>
      </c>
      <c r="D112" s="243"/>
      <c r="E112" s="42"/>
      <c r="F112" s="348"/>
      <c r="G112" s="248"/>
      <c r="H112" s="43"/>
      <c r="I112" s="392"/>
      <c r="J112" s="44"/>
      <c r="K112" s="4"/>
    </row>
    <row r="113" spans="1:12" x14ac:dyDescent="0.3">
      <c r="A113" s="263"/>
      <c r="B113" s="40"/>
      <c r="C113" s="41" t="s">
        <v>149</v>
      </c>
      <c r="D113" s="243"/>
      <c r="E113" s="42" t="s">
        <v>76</v>
      </c>
      <c r="F113" s="348">
        <v>5</v>
      </c>
      <c r="G113" s="248">
        <v>3067200</v>
      </c>
      <c r="H113" s="43"/>
      <c r="I113" s="248">
        <v>3067200</v>
      </c>
      <c r="J113" s="44"/>
      <c r="K113" s="154" t="s">
        <v>150</v>
      </c>
    </row>
    <row r="114" spans="1:12" x14ac:dyDescent="0.3">
      <c r="A114" s="263"/>
      <c r="B114" s="40"/>
      <c r="C114" s="40"/>
      <c r="D114" s="243"/>
      <c r="E114" s="42"/>
      <c r="F114" s="348"/>
      <c r="G114" s="248"/>
      <c r="H114" s="43"/>
      <c r="I114" s="392"/>
      <c r="J114" s="44"/>
      <c r="K114" s="64"/>
    </row>
    <row r="115" spans="1:12" x14ac:dyDescent="0.3">
      <c r="A115" s="263"/>
      <c r="B115" s="61"/>
      <c r="C115" s="56" t="s">
        <v>151</v>
      </c>
      <c r="D115" s="65"/>
      <c r="E115" s="155"/>
      <c r="F115" s="353"/>
      <c r="G115" s="248"/>
      <c r="H115" s="43"/>
      <c r="I115" s="423"/>
      <c r="J115" s="44"/>
      <c r="K115" s="264"/>
    </row>
    <row r="116" spans="1:12" x14ac:dyDescent="0.3">
      <c r="A116" s="263"/>
      <c r="B116" s="61"/>
      <c r="C116" s="56"/>
      <c r="D116" s="156" t="s">
        <v>152</v>
      </c>
      <c r="E116" s="42"/>
      <c r="F116" s="348"/>
      <c r="G116" s="248"/>
      <c r="H116" s="43"/>
      <c r="I116" s="425">
        <v>604038.06999999995</v>
      </c>
      <c r="J116" s="44"/>
      <c r="K116" s="4"/>
    </row>
    <row r="117" spans="1:12" x14ac:dyDescent="0.3">
      <c r="A117" s="263"/>
      <c r="B117" s="61"/>
      <c r="C117" s="56"/>
      <c r="D117" s="156" t="s">
        <v>153</v>
      </c>
      <c r="E117" s="42"/>
      <c r="F117" s="348"/>
      <c r="G117" s="248"/>
      <c r="H117" s="43"/>
      <c r="I117" s="367"/>
      <c r="J117" s="44"/>
      <c r="K117" s="4"/>
    </row>
    <row r="118" spans="1:12" x14ac:dyDescent="0.3">
      <c r="A118" s="258"/>
      <c r="B118" s="31"/>
      <c r="C118" s="157"/>
      <c r="D118" s="158" t="s">
        <v>154</v>
      </c>
      <c r="E118" s="49"/>
      <c r="F118" s="349"/>
      <c r="G118" s="346"/>
      <c r="H118" s="33"/>
      <c r="I118" s="419"/>
      <c r="J118" s="34"/>
      <c r="K118" s="437"/>
    </row>
    <row r="119" spans="1:12" s="9" customFormat="1" x14ac:dyDescent="0.3">
      <c r="A119" s="263"/>
      <c r="B119" s="61"/>
      <c r="C119" s="56"/>
      <c r="D119" s="156" t="s">
        <v>155</v>
      </c>
      <c r="E119" s="42"/>
      <c r="F119" s="348"/>
      <c r="G119" s="248"/>
      <c r="H119" s="43"/>
      <c r="I119" s="425">
        <v>1980000</v>
      </c>
      <c r="J119" s="44"/>
      <c r="K119" s="4"/>
      <c r="L119" s="302"/>
    </row>
    <row r="120" spans="1:12" s="9" customFormat="1" x14ac:dyDescent="0.3">
      <c r="A120" s="263"/>
      <c r="B120" s="61"/>
      <c r="C120" s="56"/>
      <c r="D120" s="156" t="s">
        <v>156</v>
      </c>
      <c r="E120" s="42"/>
      <c r="F120" s="348"/>
      <c r="G120" s="248"/>
      <c r="H120" s="43"/>
      <c r="I120" s="392"/>
      <c r="J120" s="44"/>
      <c r="K120" s="97"/>
      <c r="L120" s="302"/>
    </row>
    <row r="121" spans="1:12" s="10" customFormat="1" x14ac:dyDescent="0.3">
      <c r="A121" s="263"/>
      <c r="B121" s="61"/>
      <c r="C121" s="56"/>
      <c r="D121" s="156"/>
      <c r="E121" s="42"/>
      <c r="F121" s="348"/>
      <c r="G121" s="248"/>
      <c r="H121" s="428"/>
      <c r="I121" s="429"/>
      <c r="J121" s="202"/>
      <c r="K121" s="438"/>
    </row>
    <row r="122" spans="1:12" x14ac:dyDescent="0.3">
      <c r="A122" s="271"/>
      <c r="B122" s="119"/>
      <c r="C122" s="118" t="s">
        <v>354</v>
      </c>
      <c r="D122" s="292"/>
      <c r="E122" s="120" t="s">
        <v>139</v>
      </c>
      <c r="F122" s="361"/>
      <c r="G122" s="355"/>
      <c r="H122" s="107"/>
      <c r="I122" s="422"/>
      <c r="J122" s="108"/>
      <c r="K122" s="143"/>
    </row>
    <row r="123" spans="1:12" x14ac:dyDescent="0.3">
      <c r="A123" s="271"/>
      <c r="B123" s="119"/>
      <c r="C123" s="119"/>
      <c r="D123" s="292"/>
      <c r="E123" s="3" t="s">
        <v>355</v>
      </c>
      <c r="F123" s="361"/>
      <c r="G123" s="355"/>
      <c r="H123" s="361">
        <v>1</v>
      </c>
      <c r="I123" s="367"/>
      <c r="J123" s="144"/>
      <c r="K123" s="145"/>
    </row>
    <row r="124" spans="1:12" x14ac:dyDescent="0.3">
      <c r="A124" s="271"/>
      <c r="B124" s="119"/>
      <c r="C124" s="119"/>
      <c r="D124" s="292"/>
      <c r="E124" s="3" t="s">
        <v>355</v>
      </c>
      <c r="F124" s="361"/>
      <c r="G124" s="355"/>
      <c r="H124" s="361">
        <v>1</v>
      </c>
      <c r="I124" s="425"/>
      <c r="J124" s="96"/>
      <c r="K124" s="123"/>
    </row>
    <row r="125" spans="1:12" ht="15" thickBot="1" x14ac:dyDescent="0.35">
      <c r="A125" s="258"/>
      <c r="B125" s="31"/>
      <c r="C125" s="157"/>
      <c r="D125" s="327"/>
      <c r="E125" s="159"/>
      <c r="F125" s="376"/>
      <c r="G125" s="377"/>
      <c r="H125" s="160"/>
      <c r="I125" s="430"/>
      <c r="J125" s="161"/>
      <c r="K125" s="162"/>
    </row>
    <row r="126" spans="1:12" x14ac:dyDescent="0.3">
      <c r="A126" s="276"/>
      <c r="B126" s="163" t="s">
        <v>157</v>
      </c>
      <c r="C126" s="164"/>
      <c r="D126" s="294"/>
      <c r="E126" s="82"/>
      <c r="F126" s="378"/>
      <c r="G126" s="359"/>
      <c r="H126" s="83"/>
      <c r="I126" s="421"/>
      <c r="J126" s="165"/>
      <c r="K126" s="166" t="s">
        <v>158</v>
      </c>
    </row>
    <row r="127" spans="1:12" x14ac:dyDescent="0.3">
      <c r="A127" s="263"/>
      <c r="B127" s="152"/>
      <c r="C127" s="41" t="s">
        <v>159</v>
      </c>
      <c r="D127" s="243"/>
      <c r="E127" s="87"/>
      <c r="F127" s="361">
        <f>F129</f>
        <v>0.75</v>
      </c>
      <c r="G127" s="411">
        <f>G129</f>
        <v>1632000</v>
      </c>
      <c r="H127" s="361">
        <f>H129</f>
        <v>0</v>
      </c>
      <c r="I127" s="411">
        <f>I129</f>
        <v>0</v>
      </c>
      <c r="J127" s="44"/>
      <c r="K127" s="64"/>
    </row>
    <row r="128" spans="1:12" x14ac:dyDescent="0.3">
      <c r="A128" s="272"/>
      <c r="B128" s="115"/>
      <c r="C128" s="115"/>
      <c r="D128" s="323"/>
      <c r="E128" s="13"/>
      <c r="F128" s="361"/>
      <c r="G128" s="367"/>
      <c r="H128" s="95"/>
      <c r="I128" s="367"/>
      <c r="J128" s="116"/>
      <c r="K128" s="117"/>
    </row>
    <row r="129" spans="1:11" x14ac:dyDescent="0.3">
      <c r="A129" s="263"/>
      <c r="B129" s="40"/>
      <c r="C129" s="41" t="s">
        <v>160</v>
      </c>
      <c r="D129" s="243"/>
      <c r="E129" s="167" t="s">
        <v>164</v>
      </c>
      <c r="F129" s="348">
        <v>0.75</v>
      </c>
      <c r="G129" s="248">
        <v>1632000</v>
      </c>
      <c r="H129" s="43"/>
      <c r="I129" s="392"/>
      <c r="J129" s="44"/>
      <c r="K129" s="153" t="s">
        <v>165</v>
      </c>
    </row>
    <row r="130" spans="1:11" x14ac:dyDescent="0.3">
      <c r="A130" s="263"/>
      <c r="B130" s="40"/>
      <c r="C130" s="41" t="s">
        <v>161</v>
      </c>
      <c r="D130" s="243"/>
      <c r="E130" s="167" t="s">
        <v>166</v>
      </c>
      <c r="F130" s="348"/>
      <c r="G130" s="248"/>
      <c r="H130" s="43"/>
      <c r="I130" s="392"/>
      <c r="J130" s="44"/>
      <c r="K130" s="153" t="s">
        <v>167</v>
      </c>
    </row>
    <row r="131" spans="1:11" x14ac:dyDescent="0.3">
      <c r="A131" s="263"/>
      <c r="B131" s="40"/>
      <c r="C131" s="41" t="s">
        <v>162</v>
      </c>
      <c r="D131" s="243"/>
      <c r="E131" s="42" t="s">
        <v>168</v>
      </c>
      <c r="F131" s="348"/>
      <c r="G131" s="248"/>
      <c r="H131" s="43"/>
      <c r="I131" s="392"/>
      <c r="J131" s="44"/>
      <c r="K131" s="64"/>
    </row>
    <row r="132" spans="1:11" x14ac:dyDescent="0.3">
      <c r="A132" s="263"/>
      <c r="B132" s="40"/>
      <c r="C132" s="41" t="s">
        <v>163</v>
      </c>
      <c r="D132" s="243"/>
      <c r="E132" s="42" t="s">
        <v>169</v>
      </c>
      <c r="F132" s="348"/>
      <c r="G132" s="248"/>
      <c r="H132" s="43"/>
      <c r="I132" s="392"/>
      <c r="J132" s="44"/>
      <c r="K132" s="64"/>
    </row>
    <row r="133" spans="1:11" x14ac:dyDescent="0.3">
      <c r="A133" s="263"/>
      <c r="B133" s="40"/>
      <c r="C133" s="41"/>
      <c r="D133" s="243"/>
      <c r="E133" s="42" t="s">
        <v>170</v>
      </c>
      <c r="F133" s="348"/>
      <c r="G133" s="248"/>
      <c r="H133" s="43"/>
      <c r="I133" s="392"/>
      <c r="J133" s="44"/>
      <c r="K133" s="64"/>
    </row>
    <row r="134" spans="1:11" x14ac:dyDescent="0.3">
      <c r="A134" s="263"/>
      <c r="B134" s="40"/>
      <c r="C134" s="41"/>
      <c r="D134" s="243"/>
      <c r="E134" s="42" t="s">
        <v>171</v>
      </c>
      <c r="F134" s="348"/>
      <c r="G134" s="248"/>
      <c r="H134" s="43"/>
      <c r="I134" s="392"/>
      <c r="J134" s="44"/>
      <c r="K134" s="64"/>
    </row>
    <row r="135" spans="1:11" ht="15" thickBot="1" x14ac:dyDescent="0.35">
      <c r="A135" s="255"/>
      <c r="B135" s="17"/>
      <c r="C135" s="17"/>
      <c r="D135" s="290"/>
      <c r="E135" s="168"/>
      <c r="F135" s="340"/>
      <c r="G135" s="341"/>
      <c r="H135" s="19"/>
      <c r="I135" s="418"/>
      <c r="J135" s="20"/>
      <c r="K135" s="21"/>
    </row>
    <row r="136" spans="1:11" x14ac:dyDescent="0.3">
      <c r="A136" s="266"/>
      <c r="B136" s="164" t="s">
        <v>172</v>
      </c>
      <c r="C136" s="164"/>
      <c r="D136" s="294"/>
      <c r="E136" s="82"/>
      <c r="F136" s="375"/>
      <c r="G136" s="347"/>
      <c r="H136" s="53"/>
      <c r="I136" s="427"/>
      <c r="J136" s="38"/>
      <c r="K136" s="166"/>
    </row>
    <row r="137" spans="1:11" x14ac:dyDescent="0.3">
      <c r="A137" s="267"/>
      <c r="B137" s="41"/>
      <c r="C137" s="41" t="s">
        <v>173</v>
      </c>
      <c r="D137" s="243"/>
      <c r="E137" s="155"/>
      <c r="F137" s="379"/>
      <c r="G137" s="352"/>
      <c r="H137" s="58"/>
      <c r="I137" s="360"/>
      <c r="J137" s="59"/>
      <c r="K137" s="88"/>
    </row>
    <row r="138" spans="1:11" x14ac:dyDescent="0.3">
      <c r="A138" s="267"/>
      <c r="B138" s="41"/>
      <c r="C138" s="41" t="s">
        <v>174</v>
      </c>
      <c r="D138" s="243"/>
      <c r="E138" s="155"/>
      <c r="F138" s="379"/>
      <c r="G138" s="352"/>
      <c r="H138" s="58"/>
      <c r="I138" s="431"/>
      <c r="J138" s="59"/>
      <c r="K138" s="88"/>
    </row>
    <row r="139" spans="1:11" x14ac:dyDescent="0.3">
      <c r="A139" s="267"/>
      <c r="B139" s="41"/>
      <c r="C139" s="41" t="s">
        <v>175</v>
      </c>
      <c r="D139" s="243"/>
      <c r="E139" s="155"/>
      <c r="F139" s="379"/>
      <c r="G139" s="352"/>
      <c r="H139" s="58"/>
      <c r="I139" s="431"/>
      <c r="J139" s="59"/>
      <c r="K139" s="88"/>
    </row>
    <row r="140" spans="1:11" ht="15" thickBot="1" x14ac:dyDescent="0.35">
      <c r="A140" s="277"/>
      <c r="B140" s="72"/>
      <c r="C140" s="72"/>
      <c r="D140" s="316"/>
      <c r="E140" s="169"/>
      <c r="F140" s="380"/>
      <c r="G140" s="357"/>
      <c r="H140" s="74"/>
      <c r="I140" s="432"/>
      <c r="J140" s="170"/>
      <c r="K140" s="88"/>
    </row>
    <row r="141" spans="1:11" x14ac:dyDescent="0.3">
      <c r="A141" s="274"/>
      <c r="B141" s="133"/>
      <c r="C141" s="132" t="s">
        <v>176</v>
      </c>
      <c r="D141" s="299"/>
      <c r="E141" s="171"/>
      <c r="F141" s="381">
        <f>SUM(F143:F154)</f>
        <v>4</v>
      </c>
      <c r="G141" s="412">
        <f>SUM(G143:G154)</f>
        <v>533787.6</v>
      </c>
      <c r="H141" s="381">
        <f>SUM(H143:H154)</f>
        <v>0</v>
      </c>
      <c r="I141" s="412">
        <f>SUM(I143:I154)</f>
        <v>0</v>
      </c>
      <c r="J141" s="439">
        <f>SUM(J143:J154)</f>
        <v>0</v>
      </c>
      <c r="K141" s="172" t="s">
        <v>158</v>
      </c>
    </row>
    <row r="142" spans="1:11" x14ac:dyDescent="0.3">
      <c r="A142" s="271"/>
      <c r="B142" s="119"/>
      <c r="C142" s="92"/>
      <c r="D142" s="142"/>
      <c r="E142" s="120"/>
      <c r="F142" s="372"/>
      <c r="G142" s="355"/>
      <c r="H142" s="95"/>
      <c r="I142" s="367"/>
      <c r="J142" s="96"/>
      <c r="K142" s="97"/>
    </row>
    <row r="143" spans="1:11" x14ac:dyDescent="0.3">
      <c r="A143" s="271"/>
      <c r="B143" s="119"/>
      <c r="C143" s="118" t="s">
        <v>177</v>
      </c>
      <c r="D143" s="292"/>
      <c r="E143" s="125"/>
      <c r="F143" s="361"/>
      <c r="G143" s="355"/>
      <c r="H143" s="95"/>
      <c r="I143" s="367"/>
      <c r="J143" s="96"/>
      <c r="K143" s="124"/>
    </row>
    <row r="144" spans="1:11" x14ac:dyDescent="0.3">
      <c r="A144" s="271"/>
      <c r="B144" s="119"/>
      <c r="C144" s="119"/>
      <c r="D144" s="292"/>
      <c r="E144" s="120" t="s">
        <v>139</v>
      </c>
      <c r="F144" s="361"/>
      <c r="G144" s="355"/>
      <c r="H144" s="95"/>
      <c r="I144" s="367"/>
      <c r="J144" s="144"/>
      <c r="K144" s="145"/>
    </row>
    <row r="145" spans="1:11" x14ac:dyDescent="0.3">
      <c r="A145" s="271"/>
      <c r="B145" s="119"/>
      <c r="C145" s="119"/>
      <c r="D145" s="292"/>
      <c r="E145" s="3" t="s">
        <v>178</v>
      </c>
      <c r="F145" s="361">
        <v>1</v>
      </c>
      <c r="G145" s="355">
        <v>158349</v>
      </c>
      <c r="H145" s="95"/>
      <c r="I145" s="367"/>
      <c r="J145" s="144"/>
      <c r="K145" s="4"/>
    </row>
    <row r="146" spans="1:11" x14ac:dyDescent="0.3">
      <c r="A146" s="271"/>
      <c r="B146" s="119"/>
      <c r="C146" s="119"/>
      <c r="D146" s="292"/>
      <c r="E146" s="3" t="s">
        <v>178</v>
      </c>
      <c r="F146" s="361">
        <v>1</v>
      </c>
      <c r="G146" s="355">
        <v>158349</v>
      </c>
      <c r="H146" s="95"/>
      <c r="I146" s="367"/>
      <c r="J146" s="144"/>
      <c r="K146" s="4"/>
    </row>
    <row r="147" spans="1:11" x14ac:dyDescent="0.3">
      <c r="A147" s="271"/>
      <c r="B147" s="119"/>
      <c r="C147" s="119"/>
      <c r="D147" s="292"/>
      <c r="E147" s="3" t="s">
        <v>179</v>
      </c>
      <c r="F147" s="361">
        <v>1</v>
      </c>
      <c r="G147" s="355">
        <v>72672</v>
      </c>
      <c r="H147" s="95"/>
      <c r="I147" s="367"/>
      <c r="J147" s="144"/>
      <c r="K147" s="4"/>
    </row>
    <row r="148" spans="1:11" x14ac:dyDescent="0.3">
      <c r="A148" s="271"/>
      <c r="B148" s="119"/>
      <c r="C148" s="119"/>
      <c r="D148" s="292"/>
      <c r="E148" s="3"/>
      <c r="F148" s="361"/>
      <c r="G148" s="355">
        <v>4844.8</v>
      </c>
      <c r="H148" s="95"/>
      <c r="I148" s="367"/>
      <c r="J148" s="144"/>
      <c r="K148" s="4" t="s">
        <v>180</v>
      </c>
    </row>
    <row r="149" spans="1:11" x14ac:dyDescent="0.3">
      <c r="A149" s="271"/>
      <c r="B149" s="119"/>
      <c r="C149" s="92"/>
      <c r="D149" s="142"/>
      <c r="E149" s="3" t="s">
        <v>181</v>
      </c>
      <c r="F149" s="361">
        <v>1</v>
      </c>
      <c r="G149" s="355">
        <v>60537</v>
      </c>
      <c r="H149" s="95"/>
      <c r="I149" s="367"/>
      <c r="J149" s="96"/>
      <c r="K149" s="4"/>
    </row>
    <row r="150" spans="1:11" x14ac:dyDescent="0.3">
      <c r="A150" s="271"/>
      <c r="B150" s="119"/>
      <c r="C150" s="92"/>
      <c r="D150" s="142"/>
      <c r="E150" s="120"/>
      <c r="F150" s="372"/>
      <c r="G150" s="355">
        <v>4035.8</v>
      </c>
      <c r="H150" s="95"/>
      <c r="I150" s="367"/>
      <c r="J150" s="96"/>
      <c r="K150" s="4" t="s">
        <v>180</v>
      </c>
    </row>
    <row r="151" spans="1:11" x14ac:dyDescent="0.3">
      <c r="A151" s="271"/>
      <c r="B151" s="119"/>
      <c r="C151" s="119"/>
      <c r="D151" s="292"/>
      <c r="E151" s="120" t="s">
        <v>141</v>
      </c>
      <c r="F151" s="361"/>
      <c r="G151" s="355">
        <v>10000</v>
      </c>
      <c r="H151" s="95"/>
      <c r="I151" s="367"/>
      <c r="J151" s="144"/>
      <c r="K151" s="145"/>
    </row>
    <row r="152" spans="1:11" x14ac:dyDescent="0.3">
      <c r="A152" s="271"/>
      <c r="B152" s="119"/>
      <c r="C152" s="119"/>
      <c r="D152" s="292"/>
      <c r="E152" s="120" t="s">
        <v>182</v>
      </c>
      <c r="F152" s="361"/>
      <c r="G152" s="355">
        <v>5000</v>
      </c>
      <c r="H152" s="95"/>
      <c r="I152" s="367"/>
      <c r="J152" s="144"/>
      <c r="K152" s="145"/>
    </row>
    <row r="153" spans="1:11" x14ac:dyDescent="0.3">
      <c r="A153" s="271"/>
      <c r="B153" s="119"/>
      <c r="C153" s="92"/>
      <c r="D153" s="142"/>
      <c r="E153" s="120" t="s">
        <v>142</v>
      </c>
      <c r="F153" s="372"/>
      <c r="G153" s="355">
        <v>30000</v>
      </c>
      <c r="H153" s="95"/>
      <c r="I153" s="367"/>
      <c r="J153" s="96"/>
      <c r="K153" s="97"/>
    </row>
    <row r="154" spans="1:11" x14ac:dyDescent="0.3">
      <c r="A154" s="271"/>
      <c r="B154" s="119"/>
      <c r="C154" s="92"/>
      <c r="D154" s="142"/>
      <c r="E154" s="120" t="s">
        <v>183</v>
      </c>
      <c r="F154" s="372"/>
      <c r="G154" s="355">
        <v>30000</v>
      </c>
      <c r="H154" s="95"/>
      <c r="I154" s="367"/>
      <c r="J154" s="96"/>
      <c r="K154" s="97"/>
    </row>
    <row r="155" spans="1:11" ht="15" thickBot="1" x14ac:dyDescent="0.35">
      <c r="A155" s="278"/>
      <c r="B155" s="173"/>
      <c r="C155" s="173"/>
      <c r="D155" s="328"/>
      <c r="E155" s="174"/>
      <c r="F155" s="373"/>
      <c r="G155" s="374"/>
      <c r="H155" s="149"/>
      <c r="I155" s="426"/>
      <c r="J155" s="150"/>
      <c r="K155" s="175"/>
    </row>
    <row r="156" spans="1:11" s="11" customFormat="1" x14ac:dyDescent="0.3">
      <c r="A156" s="279" t="s">
        <v>185</v>
      </c>
      <c r="B156" s="176"/>
      <c r="C156" s="176"/>
      <c r="D156" s="300"/>
      <c r="E156" s="177"/>
      <c r="F156" s="382">
        <f>F158+F165+F182+F187+F206+F229+F247</f>
        <v>4038</v>
      </c>
      <c r="G156" s="413">
        <f t="shared" ref="G156:I156" si="9">G158+G165+G182+G187+G206+G229+G247</f>
        <v>2351238.5</v>
      </c>
      <c r="H156" s="382">
        <f t="shared" si="9"/>
        <v>11</v>
      </c>
      <c r="I156" s="413">
        <f t="shared" si="9"/>
        <v>3131015</v>
      </c>
      <c r="J156" s="178"/>
      <c r="K156" s="179"/>
    </row>
    <row r="157" spans="1:11" ht="15" thickBot="1" x14ac:dyDescent="0.35">
      <c r="A157" s="255"/>
      <c r="B157" s="17"/>
      <c r="C157" s="17"/>
      <c r="D157" s="290"/>
      <c r="E157" s="104"/>
      <c r="F157" s="383"/>
      <c r="G157" s="341"/>
      <c r="H157" s="19"/>
      <c r="I157" s="418"/>
      <c r="J157" s="20"/>
      <c r="K157" s="21"/>
    </row>
    <row r="158" spans="1:11" x14ac:dyDescent="0.3">
      <c r="A158" s="280"/>
      <c r="B158" s="180" t="s">
        <v>186</v>
      </c>
      <c r="C158" s="180"/>
      <c r="D158" s="298"/>
      <c r="E158" s="181"/>
      <c r="F158" s="74">
        <f>F162</f>
        <v>1</v>
      </c>
      <c r="G158" s="384">
        <f t="shared" ref="G158:H158" si="10">G162</f>
        <v>30000</v>
      </c>
      <c r="H158" s="74">
        <f t="shared" si="10"/>
        <v>1</v>
      </c>
      <c r="I158" s="384">
        <f>I162</f>
        <v>30000</v>
      </c>
      <c r="J158" s="444" t="s">
        <v>64</v>
      </c>
      <c r="K158" s="440"/>
    </row>
    <row r="159" spans="1:11" x14ac:dyDescent="0.3">
      <c r="A159" s="263"/>
      <c r="B159" s="61"/>
      <c r="C159" s="61"/>
      <c r="D159" s="65"/>
      <c r="E159" s="57"/>
      <c r="F159" s="385"/>
      <c r="G159" s="248"/>
      <c r="H159" s="43"/>
      <c r="I159" s="392"/>
      <c r="J159" s="44"/>
      <c r="K159" s="182"/>
    </row>
    <row r="160" spans="1:11" x14ac:dyDescent="0.3">
      <c r="A160" s="263"/>
      <c r="B160" s="56"/>
      <c r="C160" s="56" t="s">
        <v>187</v>
      </c>
      <c r="D160" s="65"/>
      <c r="E160" s="78"/>
      <c r="F160" s="353"/>
      <c r="G160" s="248"/>
      <c r="H160" s="43"/>
      <c r="I160" s="392"/>
      <c r="J160" s="44"/>
      <c r="K160" s="77"/>
    </row>
    <row r="161" spans="1:11" x14ac:dyDescent="0.3">
      <c r="A161" s="263"/>
      <c r="B161" s="61"/>
      <c r="C161" s="56"/>
      <c r="D161" s="189" t="s">
        <v>188</v>
      </c>
      <c r="E161" s="78"/>
      <c r="F161" s="353"/>
      <c r="G161" s="248"/>
      <c r="H161" s="43"/>
      <c r="I161" s="392"/>
      <c r="J161" s="44"/>
      <c r="K161" s="77"/>
    </row>
    <row r="162" spans="1:11" x14ac:dyDescent="0.3">
      <c r="A162" s="263"/>
      <c r="B162" s="61"/>
      <c r="C162" s="56"/>
      <c r="D162" s="189" t="s">
        <v>189</v>
      </c>
      <c r="E162" s="42" t="s">
        <v>76</v>
      </c>
      <c r="F162" s="353">
        <v>1</v>
      </c>
      <c r="G162" s="248">
        <v>30000</v>
      </c>
      <c r="H162" s="43">
        <v>1</v>
      </c>
      <c r="I162" s="248">
        <v>30000</v>
      </c>
      <c r="J162" s="44"/>
      <c r="K162" s="183" t="s">
        <v>190</v>
      </c>
    </row>
    <row r="163" spans="1:11" ht="15" thickBot="1" x14ac:dyDescent="0.35">
      <c r="A163" s="258"/>
      <c r="B163" s="31"/>
      <c r="C163" s="31"/>
      <c r="D163" s="312"/>
      <c r="E163" s="184"/>
      <c r="F163" s="345"/>
      <c r="G163" s="346"/>
      <c r="H163" s="33"/>
      <c r="I163" s="419"/>
      <c r="J163" s="34"/>
      <c r="K163" s="185"/>
    </row>
    <row r="164" spans="1:11" x14ac:dyDescent="0.3">
      <c r="A164" s="259"/>
      <c r="B164" s="81" t="s">
        <v>191</v>
      </c>
      <c r="C164" s="36"/>
      <c r="D164" s="291"/>
      <c r="E164" s="37"/>
      <c r="F164" s="350"/>
      <c r="G164" s="347"/>
      <c r="H164" s="53"/>
      <c r="I164" s="427"/>
      <c r="J164" s="186" t="s">
        <v>64</v>
      </c>
      <c r="K164" s="55"/>
    </row>
    <row r="165" spans="1:11" x14ac:dyDescent="0.3">
      <c r="A165" s="262"/>
      <c r="B165" s="86"/>
      <c r="C165" s="80" t="s">
        <v>192</v>
      </c>
      <c r="D165" s="191"/>
      <c r="E165" s="57"/>
      <c r="F165" s="58">
        <f t="shared" ref="F165:H165" si="11">SUM(F167:F180)</f>
        <v>1</v>
      </c>
      <c r="G165" s="360">
        <f t="shared" si="11"/>
        <v>180000</v>
      </c>
      <c r="H165" s="58">
        <f t="shared" si="11"/>
        <v>1</v>
      </c>
      <c r="I165" s="360">
        <f>SUM(I167:I180)</f>
        <v>409195</v>
      </c>
      <c r="J165" s="187"/>
      <c r="K165" s="88"/>
    </row>
    <row r="166" spans="1:11" x14ac:dyDescent="0.3">
      <c r="A166" s="263"/>
      <c r="B166" s="61"/>
      <c r="C166" s="61"/>
      <c r="D166" s="65"/>
      <c r="E166" s="57"/>
      <c r="F166" s="353"/>
      <c r="G166" s="248"/>
      <c r="H166" s="43"/>
      <c r="I166" s="392"/>
      <c r="J166" s="44"/>
      <c r="K166" s="77"/>
    </row>
    <row r="167" spans="1:11" x14ac:dyDescent="0.3">
      <c r="A167" s="271"/>
      <c r="B167" s="119"/>
      <c r="C167" s="118" t="s">
        <v>193</v>
      </c>
      <c r="D167" s="292"/>
      <c r="E167" s="120" t="s">
        <v>342</v>
      </c>
      <c r="F167" s="353"/>
      <c r="G167" s="248"/>
      <c r="H167" s="43"/>
      <c r="I167" s="392"/>
      <c r="J167" s="44"/>
      <c r="K167" s="4"/>
    </row>
    <row r="168" spans="1:11" x14ac:dyDescent="0.3">
      <c r="A168" s="271"/>
      <c r="B168" s="119"/>
      <c r="C168" s="118" t="s">
        <v>194</v>
      </c>
      <c r="D168" s="292"/>
      <c r="E168" s="120" t="s">
        <v>343</v>
      </c>
      <c r="F168" s="353"/>
      <c r="G168" s="248"/>
      <c r="H168" s="43"/>
      <c r="I168" s="392">
        <v>229195</v>
      </c>
      <c r="J168" s="44"/>
      <c r="K168" s="111" t="s">
        <v>195</v>
      </c>
    </row>
    <row r="169" spans="1:11" x14ac:dyDescent="0.3">
      <c r="A169" s="271"/>
      <c r="B169" s="119"/>
      <c r="C169" s="118" t="s">
        <v>196</v>
      </c>
      <c r="D169" s="292"/>
      <c r="E169" s="120" t="s">
        <v>344</v>
      </c>
      <c r="F169" s="353"/>
      <c r="G169" s="248"/>
      <c r="H169" s="43"/>
      <c r="I169" s="392"/>
      <c r="J169" s="44"/>
      <c r="K169" s="111" t="s">
        <v>197</v>
      </c>
    </row>
    <row r="170" spans="1:11" x14ac:dyDescent="0.3">
      <c r="A170" s="271"/>
      <c r="B170" s="119"/>
      <c r="C170" s="119"/>
      <c r="D170" s="292"/>
      <c r="E170" s="125"/>
      <c r="F170" s="353"/>
      <c r="G170" s="248"/>
      <c r="H170" s="43"/>
      <c r="I170" s="392"/>
      <c r="J170" s="44"/>
      <c r="K170" s="111"/>
    </row>
    <row r="171" spans="1:11" x14ac:dyDescent="0.3">
      <c r="A171" s="271"/>
      <c r="B171" s="119"/>
      <c r="C171" s="118" t="s">
        <v>198</v>
      </c>
      <c r="D171" s="292"/>
      <c r="E171" s="120" t="s">
        <v>199</v>
      </c>
      <c r="F171" s="353"/>
      <c r="G171" s="248"/>
      <c r="H171" s="43"/>
      <c r="I171" s="392"/>
      <c r="J171" s="44"/>
      <c r="K171" s="111" t="s">
        <v>352</v>
      </c>
    </row>
    <row r="172" spans="1:11" x14ac:dyDescent="0.3">
      <c r="A172" s="271"/>
      <c r="B172" s="119"/>
      <c r="C172" s="118" t="s">
        <v>200</v>
      </c>
      <c r="D172" s="292"/>
      <c r="E172" s="120" t="s">
        <v>201</v>
      </c>
      <c r="F172" s="353"/>
      <c r="G172" s="248"/>
      <c r="H172" s="43"/>
      <c r="I172" s="392"/>
      <c r="J172" s="44"/>
      <c r="K172" s="111" t="s">
        <v>202</v>
      </c>
    </row>
    <row r="173" spans="1:11" x14ac:dyDescent="0.3">
      <c r="A173" s="263"/>
      <c r="B173" s="61"/>
      <c r="C173" s="61"/>
      <c r="D173" s="65"/>
      <c r="E173" s="57"/>
      <c r="F173" s="353"/>
      <c r="G173" s="248"/>
      <c r="H173" s="43"/>
      <c r="I173" s="392"/>
      <c r="J173" s="44"/>
      <c r="K173" s="77"/>
    </row>
    <row r="174" spans="1:11" x14ac:dyDescent="0.3">
      <c r="A174" s="263"/>
      <c r="B174" s="61"/>
      <c r="C174" s="56" t="s">
        <v>203</v>
      </c>
      <c r="D174" s="292"/>
      <c r="E174" s="78"/>
      <c r="F174" s="353"/>
      <c r="G174" s="248"/>
      <c r="H174" s="43"/>
      <c r="I174" s="392"/>
      <c r="J174" s="44"/>
      <c r="K174" s="188"/>
    </row>
    <row r="175" spans="1:11" x14ac:dyDescent="0.3">
      <c r="A175" s="263"/>
      <c r="B175" s="61"/>
      <c r="C175" s="56"/>
      <c r="D175" s="189" t="s">
        <v>204</v>
      </c>
      <c r="E175" s="13"/>
      <c r="F175" s="353"/>
      <c r="G175" s="248"/>
      <c r="H175" s="43"/>
      <c r="I175" s="392"/>
      <c r="J175" s="44"/>
      <c r="K175" s="190"/>
    </row>
    <row r="176" spans="1:11" x14ac:dyDescent="0.3">
      <c r="A176" s="263"/>
      <c r="B176" s="61"/>
      <c r="C176" s="56"/>
      <c r="D176" s="191" t="s">
        <v>205</v>
      </c>
      <c r="E176" s="42" t="s">
        <v>345</v>
      </c>
      <c r="F176" s="353"/>
      <c r="G176" s="248"/>
      <c r="H176" s="43"/>
      <c r="I176" s="392"/>
      <c r="J176" s="44"/>
      <c r="K176" s="190"/>
    </row>
    <row r="177" spans="1:11" x14ac:dyDescent="0.3">
      <c r="A177" s="263"/>
      <c r="B177" s="61"/>
      <c r="C177" s="61"/>
      <c r="D177" s="189" t="s">
        <v>206</v>
      </c>
      <c r="E177" s="42" t="s">
        <v>346</v>
      </c>
      <c r="F177" s="353">
        <v>1</v>
      </c>
      <c r="G177" s="248">
        <v>180000</v>
      </c>
      <c r="H177" s="353">
        <v>1</v>
      </c>
      <c r="I177" s="248">
        <v>180000</v>
      </c>
      <c r="J177" s="44" t="s">
        <v>82</v>
      </c>
      <c r="K177" s="45" t="s">
        <v>208</v>
      </c>
    </row>
    <row r="178" spans="1:11" x14ac:dyDescent="0.3">
      <c r="A178" s="263"/>
      <c r="B178" s="61"/>
      <c r="C178" s="61"/>
      <c r="D178" s="65"/>
      <c r="E178" s="13"/>
      <c r="F178" s="95"/>
      <c r="G178" s="367"/>
      <c r="H178" s="95"/>
      <c r="I178" s="367"/>
      <c r="J178" s="144"/>
      <c r="K178" s="4"/>
    </row>
    <row r="179" spans="1:11" x14ac:dyDescent="0.3">
      <c r="A179" s="271"/>
      <c r="B179" s="119"/>
      <c r="C179" s="118" t="s">
        <v>209</v>
      </c>
      <c r="D179" s="295"/>
      <c r="E179" s="120" t="s">
        <v>210</v>
      </c>
      <c r="F179" s="353"/>
      <c r="G179" s="248"/>
      <c r="H179" s="43"/>
      <c r="I179" s="392"/>
      <c r="J179" s="44"/>
      <c r="K179" s="190"/>
    </row>
    <row r="180" spans="1:11" x14ac:dyDescent="0.3">
      <c r="A180" s="271"/>
      <c r="B180" s="119"/>
      <c r="C180" s="92"/>
      <c r="D180" s="295"/>
      <c r="E180" s="42" t="s">
        <v>207</v>
      </c>
      <c r="F180" s="353"/>
      <c r="G180" s="248"/>
      <c r="H180" s="43"/>
      <c r="I180" s="392"/>
      <c r="J180" s="44"/>
      <c r="K180" s="45"/>
    </row>
    <row r="181" spans="1:11" ht="15" thickBot="1" x14ac:dyDescent="0.35">
      <c r="A181" s="255"/>
      <c r="B181" s="17"/>
      <c r="C181" s="17"/>
      <c r="D181" s="290"/>
      <c r="E181" s="192"/>
      <c r="F181" s="340"/>
      <c r="G181" s="341"/>
      <c r="H181" s="19"/>
      <c r="I181" s="418"/>
      <c r="J181" s="20"/>
      <c r="K181" s="193"/>
    </row>
    <row r="182" spans="1:11" x14ac:dyDescent="0.3">
      <c r="A182" s="280"/>
      <c r="B182" s="180" t="s">
        <v>211</v>
      </c>
      <c r="C182" s="194"/>
      <c r="D182" s="301"/>
      <c r="E182" s="181"/>
      <c r="F182" s="386">
        <f>F184</f>
        <v>1</v>
      </c>
      <c r="G182" s="414">
        <f t="shared" ref="G182:I182" si="12">G184</f>
        <v>0</v>
      </c>
      <c r="H182" s="386">
        <f t="shared" si="12"/>
        <v>0</v>
      </c>
      <c r="I182" s="414">
        <f t="shared" si="12"/>
        <v>0</v>
      </c>
      <c r="J182" s="195" t="s">
        <v>103</v>
      </c>
      <c r="K182" s="196"/>
    </row>
    <row r="183" spans="1:11" x14ac:dyDescent="0.3">
      <c r="A183" s="263"/>
      <c r="B183" s="56"/>
      <c r="C183" s="61"/>
      <c r="D183" s="65"/>
      <c r="E183" s="78"/>
      <c r="F183" s="353"/>
      <c r="G183" s="248"/>
      <c r="H183" s="43"/>
      <c r="I183" s="392"/>
      <c r="J183" s="44"/>
      <c r="K183" s="64"/>
    </row>
    <row r="184" spans="1:11" x14ac:dyDescent="0.3">
      <c r="A184" s="263"/>
      <c r="B184" s="61"/>
      <c r="C184" s="41" t="s">
        <v>212</v>
      </c>
      <c r="D184" s="66"/>
      <c r="E184" s="42" t="s">
        <v>60</v>
      </c>
      <c r="F184" s="353">
        <v>1</v>
      </c>
      <c r="G184" s="248"/>
      <c r="H184" s="43"/>
      <c r="I184" s="392"/>
      <c r="J184" s="44"/>
      <c r="K184" s="64"/>
    </row>
    <row r="185" spans="1:11" x14ac:dyDescent="0.3">
      <c r="A185" s="263"/>
      <c r="B185" s="61"/>
      <c r="C185" s="40"/>
      <c r="D185" s="66"/>
      <c r="E185" s="13"/>
      <c r="F185" s="95"/>
      <c r="G185" s="248"/>
      <c r="H185" s="43"/>
      <c r="I185" s="392"/>
      <c r="J185" s="44"/>
      <c r="K185" s="64"/>
    </row>
    <row r="186" spans="1:11" ht="15" thickBot="1" x14ac:dyDescent="0.35">
      <c r="A186" s="258"/>
      <c r="B186" s="31"/>
      <c r="C186" s="31"/>
      <c r="D186" s="312"/>
      <c r="E186" s="197"/>
      <c r="F186" s="345"/>
      <c r="G186" s="346"/>
      <c r="H186" s="33"/>
      <c r="I186" s="419"/>
      <c r="J186" s="34"/>
      <c r="K186" s="46"/>
    </row>
    <row r="187" spans="1:11" x14ac:dyDescent="0.3">
      <c r="A187" s="259"/>
      <c r="B187" s="198" t="s">
        <v>213</v>
      </c>
      <c r="C187" s="36"/>
      <c r="D187" s="291"/>
      <c r="E187" s="37"/>
      <c r="F187" s="350">
        <f>SUM(F189:F204)</f>
        <v>10</v>
      </c>
      <c r="G187" s="387">
        <f>SUM(G189:G204)</f>
        <v>42900</v>
      </c>
      <c r="H187" s="350">
        <f>SUM(H189:H204)</f>
        <v>1</v>
      </c>
      <c r="I187" s="387">
        <f>SUM(I189:I204)</f>
        <v>42900</v>
      </c>
      <c r="J187" s="54" t="s">
        <v>64</v>
      </c>
      <c r="K187" s="55"/>
    </row>
    <row r="188" spans="1:11" x14ac:dyDescent="0.3">
      <c r="A188" s="263"/>
      <c r="B188" s="61"/>
      <c r="C188" s="61"/>
      <c r="D188" s="65"/>
      <c r="E188" s="57"/>
      <c r="F188" s="353"/>
      <c r="G188" s="248"/>
      <c r="H188" s="43"/>
      <c r="I188" s="392"/>
      <c r="J188" s="44"/>
      <c r="K188" s="77"/>
    </row>
    <row r="189" spans="1:11" x14ac:dyDescent="0.3">
      <c r="A189" s="263"/>
      <c r="B189" s="61"/>
      <c r="C189" s="199" t="s">
        <v>214</v>
      </c>
      <c r="D189" s="65"/>
      <c r="E189" s="205" t="s">
        <v>216</v>
      </c>
      <c r="F189" s="353">
        <v>8</v>
      </c>
      <c r="G189" s="248"/>
      <c r="H189" s="43"/>
      <c r="I189" s="392"/>
      <c r="J189" s="44"/>
      <c r="K189" s="45" t="s">
        <v>215</v>
      </c>
    </row>
    <row r="190" spans="1:11" x14ac:dyDescent="0.3">
      <c r="A190" s="263"/>
      <c r="B190" s="61"/>
      <c r="C190" s="61"/>
      <c r="D190" s="65"/>
      <c r="E190" s="332"/>
      <c r="F190" s="388"/>
      <c r="G190" s="389"/>
      <c r="H190" s="388"/>
      <c r="I190" s="389"/>
      <c r="J190" s="441"/>
      <c r="K190" s="45" t="s">
        <v>217</v>
      </c>
    </row>
    <row r="191" spans="1:11" x14ac:dyDescent="0.3">
      <c r="A191" s="263"/>
      <c r="B191" s="61"/>
      <c r="C191" s="61"/>
      <c r="D191" s="65"/>
      <c r="E191" s="205"/>
      <c r="F191" s="353"/>
      <c r="G191" s="248"/>
      <c r="H191" s="43"/>
      <c r="I191" s="392"/>
      <c r="J191" s="44"/>
      <c r="K191" s="45" t="s">
        <v>218</v>
      </c>
    </row>
    <row r="192" spans="1:11" x14ac:dyDescent="0.3">
      <c r="A192" s="263"/>
      <c r="B192" s="61"/>
      <c r="C192" s="61"/>
      <c r="D192" s="65"/>
      <c r="E192" s="205"/>
      <c r="F192" s="353"/>
      <c r="G192" s="248"/>
      <c r="H192" s="43"/>
      <c r="I192" s="392"/>
      <c r="J192" s="44"/>
      <c r="K192" s="45" t="s">
        <v>219</v>
      </c>
    </row>
    <row r="193" spans="1:11" x14ac:dyDescent="0.3">
      <c r="A193" s="263"/>
      <c r="B193" s="61"/>
      <c r="C193" s="61"/>
      <c r="D193" s="65"/>
      <c r="E193" s="205"/>
      <c r="F193" s="353"/>
      <c r="G193" s="248"/>
      <c r="H193" s="43"/>
      <c r="I193" s="392"/>
      <c r="J193" s="44"/>
      <c r="K193" s="45" t="s">
        <v>220</v>
      </c>
    </row>
    <row r="194" spans="1:11" x14ac:dyDescent="0.3">
      <c r="A194" s="263"/>
      <c r="B194" s="61"/>
      <c r="C194" s="61"/>
      <c r="D194" s="65"/>
      <c r="E194" s="205"/>
      <c r="F194" s="353"/>
      <c r="G194" s="248"/>
      <c r="H194" s="43"/>
      <c r="I194" s="392"/>
      <c r="J194" s="44"/>
      <c r="K194" s="45" t="s">
        <v>221</v>
      </c>
    </row>
    <row r="195" spans="1:11" x14ac:dyDescent="0.3">
      <c r="A195" s="263"/>
      <c r="B195" s="61"/>
      <c r="C195" s="61"/>
      <c r="D195" s="65"/>
      <c r="E195" s="333"/>
      <c r="F195" s="353"/>
      <c r="G195" s="248"/>
      <c r="H195" s="43"/>
      <c r="I195" s="392"/>
      <c r="J195" s="44"/>
      <c r="K195" s="45"/>
    </row>
    <row r="196" spans="1:11" x14ac:dyDescent="0.3">
      <c r="A196" s="263"/>
      <c r="B196" s="61"/>
      <c r="C196" s="199" t="s">
        <v>222</v>
      </c>
      <c r="D196" s="65"/>
      <c r="E196" s="205" t="s">
        <v>141</v>
      </c>
      <c r="F196" s="348"/>
      <c r="G196" s="248"/>
      <c r="H196" s="43"/>
      <c r="I196" s="392"/>
      <c r="J196" s="44" t="s">
        <v>82</v>
      </c>
      <c r="K196" s="188"/>
    </row>
    <row r="197" spans="1:11" x14ac:dyDescent="0.3">
      <c r="A197" s="263"/>
      <c r="B197" s="61"/>
      <c r="C197" s="61"/>
      <c r="D197" s="65"/>
      <c r="E197" s="205" t="s">
        <v>223</v>
      </c>
      <c r="F197" s="348"/>
      <c r="G197" s="248"/>
      <c r="H197" s="43"/>
      <c r="I197" s="392"/>
      <c r="J197" s="44"/>
      <c r="K197" s="188"/>
    </row>
    <row r="198" spans="1:11" x14ac:dyDescent="0.3">
      <c r="A198" s="263"/>
      <c r="B198" s="61"/>
      <c r="C198" s="61"/>
      <c r="D198" s="65"/>
      <c r="E198" s="205"/>
      <c r="F198" s="348"/>
      <c r="G198" s="248"/>
      <c r="H198" s="43"/>
      <c r="I198" s="392"/>
      <c r="J198" s="44"/>
      <c r="K198" s="188"/>
    </row>
    <row r="199" spans="1:11" x14ac:dyDescent="0.3">
      <c r="A199" s="263"/>
      <c r="B199" s="61"/>
      <c r="C199" s="41" t="s">
        <v>224</v>
      </c>
      <c r="D199" s="66"/>
      <c r="E199" s="42" t="s">
        <v>226</v>
      </c>
      <c r="F199" s="348">
        <v>1</v>
      </c>
      <c r="G199" s="248"/>
      <c r="H199" s="43"/>
      <c r="I199" s="392"/>
      <c r="J199" s="44"/>
      <c r="K199" s="45" t="s">
        <v>225</v>
      </c>
    </row>
    <row r="200" spans="1:11" x14ac:dyDescent="0.3">
      <c r="A200" s="263"/>
      <c r="B200" s="61"/>
      <c r="C200" s="41"/>
      <c r="D200" s="66"/>
      <c r="E200" s="332"/>
      <c r="F200" s="388"/>
      <c r="G200" s="389"/>
      <c r="H200" s="388"/>
      <c r="I200" s="389"/>
      <c r="J200" s="441"/>
      <c r="K200" s="64" t="s">
        <v>227</v>
      </c>
    </row>
    <row r="201" spans="1:11" x14ac:dyDescent="0.3">
      <c r="A201" s="263"/>
      <c r="B201" s="61"/>
      <c r="C201" s="61"/>
      <c r="D201" s="65"/>
      <c r="E201" s="203"/>
      <c r="F201" s="348"/>
      <c r="G201" s="248"/>
      <c r="H201" s="43"/>
      <c r="I201" s="392"/>
      <c r="J201" s="44"/>
      <c r="K201" s="188"/>
    </row>
    <row r="202" spans="1:11" x14ac:dyDescent="0.3">
      <c r="A202" s="263"/>
      <c r="B202" s="61"/>
      <c r="C202" s="199" t="s">
        <v>228</v>
      </c>
      <c r="D202" s="65"/>
      <c r="E202" s="78"/>
      <c r="F202" s="353"/>
      <c r="G202" s="390"/>
      <c r="H202" s="43"/>
      <c r="I202" s="392"/>
      <c r="J202" s="44"/>
      <c r="K202" s="4"/>
    </row>
    <row r="203" spans="1:11" x14ac:dyDescent="0.3">
      <c r="A203" s="263"/>
      <c r="B203" s="61"/>
      <c r="C203" s="61"/>
      <c r="D203" s="65" t="s">
        <v>229</v>
      </c>
      <c r="E203" s="205" t="s">
        <v>230</v>
      </c>
      <c r="F203" s="348">
        <v>1</v>
      </c>
      <c r="G203" s="248">
        <v>42900</v>
      </c>
      <c r="H203" s="348">
        <v>1</v>
      </c>
      <c r="I203" s="248">
        <v>42900</v>
      </c>
      <c r="J203" s="44" t="s">
        <v>82</v>
      </c>
      <c r="K203" s="4"/>
    </row>
    <row r="204" spans="1:11" x14ac:dyDescent="0.3">
      <c r="A204" s="263"/>
      <c r="B204" s="61"/>
      <c r="C204" s="61"/>
      <c r="D204" s="65" t="s">
        <v>231</v>
      </c>
      <c r="E204" s="205"/>
      <c r="F204" s="348"/>
      <c r="G204" s="248"/>
      <c r="H204" s="43"/>
      <c r="I204" s="392"/>
      <c r="J204" s="44"/>
      <c r="K204" s="188"/>
    </row>
    <row r="205" spans="1:11" ht="15" thickBot="1" x14ac:dyDescent="0.35">
      <c r="A205" s="255"/>
      <c r="B205" s="17"/>
      <c r="C205" s="17"/>
      <c r="D205" s="290"/>
      <c r="E205" s="334"/>
      <c r="F205" s="340"/>
      <c r="G205" s="341"/>
      <c r="H205" s="19"/>
      <c r="I205" s="418"/>
      <c r="J205" s="20"/>
      <c r="K205" s="193"/>
    </row>
    <row r="206" spans="1:11" x14ac:dyDescent="0.3">
      <c r="A206" s="265"/>
      <c r="B206" s="200" t="s">
        <v>232</v>
      </c>
      <c r="C206" s="201"/>
      <c r="D206" s="293"/>
      <c r="E206" s="73"/>
      <c r="F206" s="391">
        <f>SUM(F207:F227)</f>
        <v>2</v>
      </c>
      <c r="G206" s="357">
        <f>SUM(G207:G227)</f>
        <v>510000</v>
      </c>
      <c r="H206" s="391">
        <f>SUM(H207:H227)</f>
        <v>1</v>
      </c>
      <c r="I206" s="357">
        <f>SUM(I207:I227)</f>
        <v>53750</v>
      </c>
      <c r="J206" s="202"/>
      <c r="K206" s="196"/>
    </row>
    <row r="207" spans="1:11" x14ac:dyDescent="0.3">
      <c r="A207" s="263"/>
      <c r="B207" s="61"/>
      <c r="C207" s="61"/>
      <c r="D207" s="65"/>
      <c r="E207" s="203"/>
      <c r="F207" s="353"/>
      <c r="G207" s="248"/>
      <c r="H207" s="43"/>
      <c r="I207" s="392"/>
      <c r="J207" s="44"/>
      <c r="K207" s="188"/>
    </row>
    <row r="208" spans="1:11" x14ac:dyDescent="0.3">
      <c r="A208" s="263"/>
      <c r="B208" s="61"/>
      <c r="C208" s="199" t="s">
        <v>233</v>
      </c>
      <c r="D208" s="65"/>
      <c r="E208" s="42" t="s">
        <v>234</v>
      </c>
      <c r="F208" s="348">
        <v>1</v>
      </c>
      <c r="G208" s="248">
        <v>18500</v>
      </c>
      <c r="H208" s="348">
        <v>1</v>
      </c>
      <c r="I208" s="248">
        <v>18500</v>
      </c>
      <c r="J208" s="44" t="s">
        <v>82</v>
      </c>
      <c r="K208" s="64" t="s">
        <v>235</v>
      </c>
    </row>
    <row r="209" spans="1:11" x14ac:dyDescent="0.3">
      <c r="A209" s="263"/>
      <c r="B209" s="61"/>
      <c r="C209" s="61"/>
      <c r="D209" s="65"/>
      <c r="E209" s="13"/>
      <c r="F209" s="354"/>
      <c r="G209" s="355"/>
      <c r="H209" s="43"/>
      <c r="I209" s="367"/>
      <c r="J209" s="144"/>
      <c r="K209" s="64" t="s">
        <v>236</v>
      </c>
    </row>
    <row r="210" spans="1:11" x14ac:dyDescent="0.3">
      <c r="A210" s="263"/>
      <c r="B210" s="61"/>
      <c r="C210" s="61"/>
      <c r="D210" s="68" t="s">
        <v>237</v>
      </c>
      <c r="E210" s="13"/>
      <c r="F210" s="354"/>
      <c r="G210" s="248">
        <v>35250</v>
      </c>
      <c r="H210" s="43"/>
      <c r="I210" s="248">
        <v>35250</v>
      </c>
      <c r="J210" s="44" t="s">
        <v>82</v>
      </c>
      <c r="K210" s="4"/>
    </row>
    <row r="211" spans="1:11" x14ac:dyDescent="0.3">
      <c r="A211" s="263"/>
      <c r="B211" s="61"/>
      <c r="C211" s="61"/>
      <c r="D211" s="68" t="s">
        <v>238</v>
      </c>
      <c r="E211" s="42"/>
      <c r="F211" s="353"/>
      <c r="G211" s="248"/>
      <c r="H211" s="43"/>
      <c r="I211" s="392"/>
      <c r="J211" s="44"/>
      <c r="K211" s="4"/>
    </row>
    <row r="212" spans="1:11" x14ac:dyDescent="0.3">
      <c r="A212" s="263"/>
      <c r="B212" s="61"/>
      <c r="C212" s="61"/>
      <c r="D212" s="68" t="s">
        <v>239</v>
      </c>
      <c r="E212" s="42"/>
      <c r="F212" s="353"/>
      <c r="G212" s="248"/>
      <c r="H212" s="43"/>
      <c r="I212" s="392"/>
      <c r="J212" s="44"/>
      <c r="K212" s="4"/>
    </row>
    <row r="213" spans="1:11" x14ac:dyDescent="0.3">
      <c r="A213" s="263"/>
      <c r="B213" s="61"/>
      <c r="C213" s="61"/>
      <c r="D213" s="68" t="s">
        <v>240</v>
      </c>
      <c r="E213" s="42"/>
      <c r="F213" s="353"/>
      <c r="G213" s="248"/>
      <c r="H213" s="43"/>
      <c r="I213" s="392"/>
      <c r="J213" s="44"/>
      <c r="K213" s="4"/>
    </row>
    <row r="214" spans="1:11" x14ac:dyDescent="0.3">
      <c r="A214" s="263"/>
      <c r="B214" s="61"/>
      <c r="C214" s="61"/>
      <c r="D214" s="68" t="s">
        <v>241</v>
      </c>
      <c r="E214" s="42"/>
      <c r="F214" s="353"/>
      <c r="G214" s="248"/>
      <c r="H214" s="43"/>
      <c r="I214" s="392"/>
      <c r="J214" s="44"/>
      <c r="K214" s="4"/>
    </row>
    <row r="215" spans="1:11" x14ac:dyDescent="0.3">
      <c r="A215" s="263"/>
      <c r="B215" s="61"/>
      <c r="C215" s="61"/>
      <c r="D215" s="65"/>
      <c r="E215" s="204"/>
      <c r="F215" s="353"/>
      <c r="G215" s="248"/>
      <c r="H215" s="43"/>
      <c r="I215" s="392"/>
      <c r="J215" s="44"/>
      <c r="K215" s="88"/>
    </row>
    <row r="216" spans="1:11" x14ac:dyDescent="0.3">
      <c r="A216" s="263"/>
      <c r="B216" s="61"/>
      <c r="C216" s="199" t="s">
        <v>242</v>
      </c>
      <c r="D216" s="65"/>
      <c r="E216" s="42" t="s">
        <v>226</v>
      </c>
      <c r="F216" s="353">
        <v>1</v>
      </c>
      <c r="G216" s="248">
        <f>150000-(G208+G210)</f>
        <v>96250</v>
      </c>
      <c r="H216" s="43"/>
      <c r="I216" s="392"/>
      <c r="J216" s="44"/>
      <c r="K216" s="64"/>
    </row>
    <row r="217" spans="1:11" x14ac:dyDescent="0.3">
      <c r="A217" s="263"/>
      <c r="B217" s="61"/>
      <c r="C217" s="61"/>
      <c r="D217" s="65"/>
      <c r="E217" s="203" t="s">
        <v>184</v>
      </c>
      <c r="F217" s="353"/>
      <c r="G217" s="248">
        <v>90000</v>
      </c>
      <c r="H217" s="95"/>
      <c r="I217" s="392"/>
      <c r="J217" s="44" t="s">
        <v>82</v>
      </c>
      <c r="K217" s="64"/>
    </row>
    <row r="218" spans="1:11" x14ac:dyDescent="0.3">
      <c r="A218" s="263"/>
      <c r="B218" s="61"/>
      <c r="C218" s="61"/>
      <c r="D218" s="65"/>
      <c r="E218" s="203" t="s">
        <v>141</v>
      </c>
      <c r="F218" s="353"/>
      <c r="G218" s="248">
        <v>170000</v>
      </c>
      <c r="H218" s="43"/>
      <c r="I218" s="392"/>
      <c r="J218" s="44" t="s">
        <v>82</v>
      </c>
      <c r="K218" s="64"/>
    </row>
    <row r="219" spans="1:11" x14ac:dyDescent="0.3">
      <c r="A219" s="263"/>
      <c r="B219" s="61"/>
      <c r="C219" s="61"/>
      <c r="D219" s="65"/>
      <c r="E219" s="203" t="s">
        <v>223</v>
      </c>
      <c r="F219" s="353"/>
      <c r="G219" s="248">
        <v>100000</v>
      </c>
      <c r="H219" s="43"/>
      <c r="I219" s="392"/>
      <c r="J219" s="44" t="s">
        <v>82</v>
      </c>
      <c r="K219" s="45"/>
    </row>
    <row r="220" spans="1:11" x14ac:dyDescent="0.3">
      <c r="A220" s="263"/>
      <c r="B220" s="61"/>
      <c r="C220" s="61"/>
      <c r="D220" s="65"/>
      <c r="E220" s="203"/>
      <c r="F220" s="353"/>
      <c r="G220" s="248"/>
      <c r="H220" s="43"/>
      <c r="I220" s="392"/>
      <c r="J220" s="44"/>
      <c r="K220" s="45"/>
    </row>
    <row r="221" spans="1:11" x14ac:dyDescent="0.3">
      <c r="A221" s="263"/>
      <c r="B221" s="61"/>
      <c r="C221" s="61"/>
      <c r="D221" s="65"/>
      <c r="E221" s="205" t="s">
        <v>243</v>
      </c>
      <c r="F221" s="353"/>
      <c r="G221" s="248"/>
      <c r="H221" s="43"/>
      <c r="I221" s="392"/>
      <c r="J221" s="44"/>
      <c r="K221" s="45"/>
    </row>
    <row r="222" spans="1:11" x14ac:dyDescent="0.3">
      <c r="A222" s="263"/>
      <c r="B222" s="61"/>
      <c r="C222" s="61"/>
      <c r="D222" s="65"/>
      <c r="E222" s="205" t="s">
        <v>244</v>
      </c>
      <c r="F222" s="353"/>
      <c r="G222" s="248"/>
      <c r="H222" s="43"/>
      <c r="I222" s="392"/>
      <c r="J222" s="44"/>
      <c r="K222" s="88"/>
    </row>
    <row r="223" spans="1:11" x14ac:dyDescent="0.3">
      <c r="A223" s="263"/>
      <c r="B223" s="61"/>
      <c r="C223" s="61"/>
      <c r="D223" s="65"/>
      <c r="E223" s="205" t="s">
        <v>245</v>
      </c>
      <c r="F223" s="353"/>
      <c r="G223" s="248"/>
      <c r="H223" s="43"/>
      <c r="I223" s="392"/>
      <c r="J223" s="44"/>
      <c r="K223" s="88"/>
    </row>
    <row r="224" spans="1:11" x14ac:dyDescent="0.3">
      <c r="A224" s="263"/>
      <c r="B224" s="61"/>
      <c r="C224" s="61"/>
      <c r="D224" s="65"/>
      <c r="E224" s="203"/>
      <c r="F224" s="353"/>
      <c r="G224" s="248"/>
      <c r="H224" s="43"/>
      <c r="I224" s="392"/>
      <c r="J224" s="44"/>
      <c r="K224" s="88"/>
    </row>
    <row r="225" spans="1:11" x14ac:dyDescent="0.3">
      <c r="A225" s="263"/>
      <c r="B225" s="61"/>
      <c r="C225" s="61"/>
      <c r="D225" s="65"/>
      <c r="E225" s="205" t="s">
        <v>246</v>
      </c>
      <c r="F225" s="353"/>
      <c r="G225" s="248"/>
      <c r="H225" s="43"/>
      <c r="I225" s="392"/>
      <c r="J225" s="44"/>
      <c r="K225" s="45"/>
    </row>
    <row r="226" spans="1:11" x14ac:dyDescent="0.3">
      <c r="A226" s="263"/>
      <c r="B226" s="61"/>
      <c r="C226" s="61"/>
      <c r="D226" s="65"/>
      <c r="E226" s="205" t="s">
        <v>247</v>
      </c>
      <c r="F226" s="353"/>
      <c r="G226" s="248"/>
      <c r="H226" s="43"/>
      <c r="I226" s="392"/>
      <c r="J226" s="44"/>
      <c r="K226" s="45"/>
    </row>
    <row r="227" spans="1:11" x14ac:dyDescent="0.3">
      <c r="A227" s="263"/>
      <c r="B227" s="61"/>
      <c r="C227" s="61"/>
      <c r="D227" s="65"/>
      <c r="E227" s="205" t="s">
        <v>248</v>
      </c>
      <c r="F227" s="353"/>
      <c r="G227" s="248"/>
      <c r="H227" s="43"/>
      <c r="I227" s="392"/>
      <c r="J227" s="44"/>
      <c r="K227" s="45"/>
    </row>
    <row r="228" spans="1:11" ht="15" thickBot="1" x14ac:dyDescent="0.35">
      <c r="A228" s="258"/>
      <c r="B228" s="31"/>
      <c r="C228" s="31"/>
      <c r="D228" s="312"/>
      <c r="E228" s="206"/>
      <c r="F228" s="345"/>
      <c r="G228" s="346"/>
      <c r="H228" s="33"/>
      <c r="I228" s="419"/>
      <c r="J228" s="34"/>
      <c r="K228" s="185"/>
    </row>
    <row r="229" spans="1:11" x14ac:dyDescent="0.3">
      <c r="A229" s="259"/>
      <c r="B229" s="198" t="s">
        <v>249</v>
      </c>
      <c r="C229" s="36"/>
      <c r="D229" s="291"/>
      <c r="E229" s="37"/>
      <c r="F229" s="207">
        <f>SUM(F230:F243)</f>
        <v>4023</v>
      </c>
      <c r="G229" s="347">
        <f>SUM(G230:G243)</f>
        <v>1588338.5</v>
      </c>
      <c r="H229" s="207">
        <f>SUM(H230:H243)</f>
        <v>2</v>
      </c>
      <c r="I229" s="347">
        <f>SUM(I230:I243)</f>
        <v>204530</v>
      </c>
      <c r="J229" s="165"/>
      <c r="K229" s="166" t="s">
        <v>103</v>
      </c>
    </row>
    <row r="230" spans="1:11" x14ac:dyDescent="0.3">
      <c r="A230" s="262"/>
      <c r="B230" s="208"/>
      <c r="C230" s="208"/>
      <c r="D230" s="191"/>
      <c r="E230" s="57"/>
      <c r="F230" s="353"/>
      <c r="G230" s="248"/>
      <c r="H230" s="43"/>
      <c r="I230" s="392"/>
      <c r="J230" s="44"/>
      <c r="K230" s="63"/>
    </row>
    <row r="231" spans="1:11" x14ac:dyDescent="0.3">
      <c r="A231" s="260"/>
      <c r="B231" s="40"/>
      <c r="C231" s="41" t="s">
        <v>250</v>
      </c>
      <c r="D231" s="66"/>
      <c r="E231" s="42" t="s">
        <v>251</v>
      </c>
      <c r="F231" s="353">
        <v>4018</v>
      </c>
      <c r="G231" s="392">
        <v>1242567</v>
      </c>
      <c r="H231" s="43"/>
      <c r="I231" s="392"/>
      <c r="J231" s="209"/>
      <c r="K231" s="188"/>
    </row>
    <row r="232" spans="1:11" x14ac:dyDescent="0.3">
      <c r="A232" s="260"/>
      <c r="B232" s="40"/>
      <c r="C232" s="41"/>
      <c r="D232" s="66"/>
      <c r="E232" s="42" t="s">
        <v>252</v>
      </c>
      <c r="F232" s="353">
        <v>1</v>
      </c>
      <c r="G232" s="393"/>
      <c r="H232" s="43"/>
      <c r="I232" s="392"/>
      <c r="J232" s="210"/>
      <c r="K232" s="188"/>
    </row>
    <row r="233" spans="1:11" x14ac:dyDescent="0.3">
      <c r="A233" s="260"/>
      <c r="B233" s="40"/>
      <c r="C233" s="41"/>
      <c r="D233" s="66"/>
      <c r="E233" s="42"/>
      <c r="F233" s="353"/>
      <c r="G233" s="392"/>
      <c r="H233" s="43"/>
      <c r="I233" s="392"/>
      <c r="J233" s="209"/>
      <c r="K233" s="188"/>
    </row>
    <row r="234" spans="1:11" x14ac:dyDescent="0.3">
      <c r="A234" s="260"/>
      <c r="B234" s="40"/>
      <c r="C234" s="41" t="s">
        <v>253</v>
      </c>
      <c r="D234" s="66"/>
      <c r="E234" s="42"/>
      <c r="F234" s="348"/>
      <c r="G234" s="392"/>
      <c r="H234" s="43"/>
      <c r="I234" s="392"/>
      <c r="J234" s="209"/>
      <c r="K234" s="188"/>
    </row>
    <row r="235" spans="1:11" x14ac:dyDescent="0.3">
      <c r="A235" s="260"/>
      <c r="B235" s="40"/>
      <c r="C235" s="41"/>
      <c r="D235" s="243" t="s">
        <v>254</v>
      </c>
      <c r="E235" s="42"/>
      <c r="F235" s="348"/>
      <c r="G235" s="393"/>
      <c r="H235" s="43"/>
      <c r="I235" s="392"/>
      <c r="J235" s="209"/>
      <c r="K235" s="188"/>
    </row>
    <row r="236" spans="1:11" x14ac:dyDescent="0.3">
      <c r="A236" s="260"/>
      <c r="B236" s="40"/>
      <c r="C236" s="41"/>
      <c r="D236" s="243" t="s">
        <v>255</v>
      </c>
      <c r="E236" s="42" t="s">
        <v>252</v>
      </c>
      <c r="F236" s="353">
        <v>1</v>
      </c>
      <c r="G236" s="392">
        <v>77983.5</v>
      </c>
      <c r="H236" s="43"/>
      <c r="I236" s="392"/>
      <c r="J236" s="209"/>
      <c r="K236" s="188"/>
    </row>
    <row r="237" spans="1:11" x14ac:dyDescent="0.3">
      <c r="A237" s="260"/>
      <c r="B237" s="40"/>
      <c r="C237" s="41"/>
      <c r="D237" s="66"/>
      <c r="E237" s="42"/>
      <c r="F237" s="353"/>
      <c r="G237" s="392"/>
      <c r="H237" s="43"/>
      <c r="I237" s="392"/>
      <c r="J237" s="209"/>
      <c r="K237" s="188"/>
    </row>
    <row r="238" spans="1:11" x14ac:dyDescent="0.3">
      <c r="A238" s="260"/>
      <c r="B238" s="40"/>
      <c r="C238" s="41" t="s">
        <v>256</v>
      </c>
      <c r="D238" s="66"/>
      <c r="E238" s="42" t="s">
        <v>257</v>
      </c>
      <c r="F238" s="353"/>
      <c r="G238" s="393"/>
      <c r="H238" s="43"/>
      <c r="I238" s="392"/>
      <c r="J238" s="209"/>
      <c r="K238" s="188"/>
    </row>
    <row r="239" spans="1:11" x14ac:dyDescent="0.3">
      <c r="A239" s="260"/>
      <c r="B239" s="40"/>
      <c r="C239" s="41"/>
      <c r="D239" s="66"/>
      <c r="E239" s="211" t="s">
        <v>258</v>
      </c>
      <c r="F239" s="353">
        <v>1</v>
      </c>
      <c r="G239" s="393">
        <v>35693</v>
      </c>
      <c r="H239" s="43">
        <v>1</v>
      </c>
      <c r="I239" s="392"/>
      <c r="J239" s="210"/>
      <c r="K239" s="188"/>
    </row>
    <row r="240" spans="1:11" x14ac:dyDescent="0.3">
      <c r="A240" s="260"/>
      <c r="B240" s="40"/>
      <c r="C240" s="41"/>
      <c r="D240" s="66"/>
      <c r="E240" s="211" t="s">
        <v>259</v>
      </c>
      <c r="F240" s="353">
        <v>1</v>
      </c>
      <c r="G240" s="393">
        <v>27565</v>
      </c>
      <c r="H240" s="43">
        <v>1</v>
      </c>
      <c r="I240" s="392"/>
      <c r="J240" s="209"/>
      <c r="K240" s="188"/>
    </row>
    <row r="241" spans="1:11" x14ac:dyDescent="0.3">
      <c r="A241" s="260"/>
      <c r="B241" s="40"/>
      <c r="C241" s="41"/>
      <c r="D241" s="66"/>
      <c r="E241" s="42"/>
      <c r="F241" s="353"/>
      <c r="G241" s="394"/>
      <c r="H241" s="43"/>
      <c r="I241" s="392"/>
      <c r="J241" s="210"/>
      <c r="K241" s="188"/>
    </row>
    <row r="242" spans="1:11" x14ac:dyDescent="0.3">
      <c r="A242" s="260"/>
      <c r="B242" s="40"/>
      <c r="C242" s="41" t="s">
        <v>260</v>
      </c>
      <c r="D242" s="66"/>
      <c r="E242" s="42" t="s">
        <v>207</v>
      </c>
      <c r="F242" s="353">
        <v>1</v>
      </c>
      <c r="G242" s="367"/>
      <c r="H242" s="43"/>
      <c r="I242" s="392"/>
      <c r="J242" s="209"/>
      <c r="K242" s="188"/>
    </row>
    <row r="243" spans="1:11" x14ac:dyDescent="0.3">
      <c r="A243" s="260"/>
      <c r="B243" s="40"/>
      <c r="C243" s="41"/>
      <c r="D243" s="65" t="s">
        <v>261</v>
      </c>
      <c r="E243" s="13"/>
      <c r="F243" s="95"/>
      <c r="G243" s="394">
        <v>204530</v>
      </c>
      <c r="H243" s="43"/>
      <c r="I243" s="394">
        <v>204530</v>
      </c>
      <c r="J243" s="209"/>
      <c r="K243" s="4"/>
    </row>
    <row r="244" spans="1:11" x14ac:dyDescent="0.3">
      <c r="A244" s="260"/>
      <c r="B244" s="40"/>
      <c r="C244" s="41"/>
      <c r="D244" s="65" t="s">
        <v>262</v>
      </c>
      <c r="E244" s="42"/>
      <c r="F244" s="353"/>
      <c r="G244" s="367"/>
      <c r="H244" s="43"/>
      <c r="I244" s="392"/>
      <c r="J244" s="209"/>
      <c r="K244" s="4"/>
    </row>
    <row r="245" spans="1:11" ht="15" thickBot="1" x14ac:dyDescent="0.35">
      <c r="A245" s="281"/>
      <c r="B245" s="212"/>
      <c r="C245" s="213"/>
      <c r="D245" s="329"/>
      <c r="E245" s="70"/>
      <c r="F245" s="340"/>
      <c r="G245" s="395"/>
      <c r="H245" s="19"/>
      <c r="I245" s="418"/>
      <c r="J245" s="214"/>
      <c r="K245" s="282"/>
    </row>
    <row r="246" spans="1:11" x14ac:dyDescent="0.3">
      <c r="A246" s="283"/>
      <c r="B246" s="215" t="s">
        <v>263</v>
      </c>
      <c r="C246" s="216"/>
      <c r="D246" s="303"/>
      <c r="E246" s="217"/>
      <c r="F246" s="396"/>
      <c r="G246" s="397"/>
      <c r="H246" s="218"/>
      <c r="I246" s="433"/>
      <c r="J246" s="219"/>
      <c r="K246" s="220"/>
    </row>
    <row r="247" spans="1:11" x14ac:dyDescent="0.3">
      <c r="A247" s="271"/>
      <c r="B247" s="93" t="s">
        <v>264</v>
      </c>
      <c r="C247" s="110" t="s">
        <v>265</v>
      </c>
      <c r="D247" s="292"/>
      <c r="E247" s="98" t="s">
        <v>266</v>
      </c>
      <c r="F247" s="345"/>
      <c r="G247" s="398"/>
      <c r="H247" s="33">
        <v>5</v>
      </c>
      <c r="I247" s="419">
        <v>2390640</v>
      </c>
      <c r="J247" s="221" t="s">
        <v>82</v>
      </c>
      <c r="K247" s="222"/>
    </row>
    <row r="248" spans="1:11" ht="15" thickBot="1" x14ac:dyDescent="0.35">
      <c r="A248" s="255"/>
      <c r="B248" s="17"/>
      <c r="C248" s="17"/>
      <c r="D248" s="290"/>
      <c r="E248" s="192"/>
      <c r="F248" s="340"/>
      <c r="G248" s="341"/>
      <c r="H248" s="19"/>
      <c r="I248" s="418"/>
      <c r="J248" s="20"/>
      <c r="K248" s="21"/>
    </row>
    <row r="249" spans="1:11" x14ac:dyDescent="0.3">
      <c r="A249" s="284" t="s">
        <v>267</v>
      </c>
      <c r="B249" s="223"/>
      <c r="C249" s="223"/>
      <c r="D249" s="304"/>
      <c r="E249" s="224"/>
      <c r="F249" s="399"/>
      <c r="G249" s="400"/>
      <c r="H249" s="225"/>
      <c r="I249" s="400"/>
      <c r="J249" s="226"/>
      <c r="K249" s="227"/>
    </row>
    <row r="250" spans="1:11" x14ac:dyDescent="0.3">
      <c r="A250" s="285"/>
      <c r="B250" s="228" t="s">
        <v>268</v>
      </c>
      <c r="C250" s="229"/>
      <c r="D250" s="305"/>
      <c r="E250" s="230"/>
      <c r="F250" s="401"/>
      <c r="G250" s="402"/>
      <c r="H250" s="231"/>
      <c r="I250" s="402"/>
      <c r="J250" s="232"/>
      <c r="K250" s="233"/>
    </row>
    <row r="251" spans="1:11" x14ac:dyDescent="0.3">
      <c r="A251" s="286"/>
      <c r="B251" s="228" t="s">
        <v>269</v>
      </c>
      <c r="C251" s="229"/>
      <c r="D251" s="305"/>
      <c r="E251" s="230"/>
      <c r="F251" s="403">
        <f>F254</f>
        <v>85</v>
      </c>
      <c r="G251" s="415">
        <f t="shared" ref="G251:I251" si="13">G254</f>
        <v>303917.99999999994</v>
      </c>
      <c r="H251" s="403">
        <f t="shared" si="13"/>
        <v>12</v>
      </c>
      <c r="I251" s="415">
        <f t="shared" si="13"/>
        <v>30600</v>
      </c>
      <c r="J251" s="232"/>
      <c r="K251" s="233"/>
    </row>
    <row r="252" spans="1:11" x14ac:dyDescent="0.3">
      <c r="A252" s="258"/>
      <c r="B252" s="31"/>
      <c r="C252" s="31"/>
      <c r="D252" s="312"/>
      <c r="E252" s="32"/>
      <c r="F252" s="345"/>
      <c r="G252" s="346"/>
      <c r="H252" s="33"/>
      <c r="I252" s="419"/>
      <c r="J252" s="34"/>
      <c r="K252" s="234"/>
    </row>
    <row r="253" spans="1:11" x14ac:dyDescent="0.3">
      <c r="A253" s="263"/>
      <c r="B253" s="41" t="s">
        <v>270</v>
      </c>
      <c r="C253" s="61"/>
      <c r="D253" s="65"/>
      <c r="E253" s="78"/>
      <c r="F253" s="353"/>
      <c r="G253" s="248"/>
      <c r="H253" s="43"/>
      <c r="I253" s="392"/>
      <c r="J253" s="44"/>
      <c r="K253" s="153" t="s">
        <v>103</v>
      </c>
    </row>
    <row r="254" spans="1:11" x14ac:dyDescent="0.3">
      <c r="A254" s="263"/>
      <c r="B254" s="41"/>
      <c r="C254" s="80" t="s">
        <v>271</v>
      </c>
      <c r="D254" s="65"/>
      <c r="E254" s="78"/>
      <c r="F254" s="351">
        <f>SUM(F255:F283)</f>
        <v>85</v>
      </c>
      <c r="G254" s="409">
        <f>SUM(G255:G283)</f>
        <v>303917.99999999994</v>
      </c>
      <c r="H254" s="351">
        <f>SUM(H255:H283)</f>
        <v>12</v>
      </c>
      <c r="I254" s="409">
        <f>SUM(I255:I283)</f>
        <v>30600</v>
      </c>
      <c r="J254" s="44"/>
      <c r="K254" s="153"/>
    </row>
    <row r="255" spans="1:11" x14ac:dyDescent="0.3">
      <c r="A255" s="263"/>
      <c r="B255" s="61"/>
      <c r="C255" s="61"/>
      <c r="D255" s="65"/>
      <c r="E255" s="57"/>
      <c r="F255" s="353"/>
      <c r="G255" s="248"/>
      <c r="H255" s="43"/>
      <c r="I255" s="392"/>
      <c r="J255" s="44"/>
      <c r="K255" s="442"/>
    </row>
    <row r="256" spans="1:11" x14ac:dyDescent="0.3">
      <c r="A256" s="263"/>
      <c r="B256" s="61"/>
      <c r="C256" s="80" t="s">
        <v>272</v>
      </c>
      <c r="D256" s="65"/>
      <c r="E256" s="78"/>
      <c r="F256" s="353"/>
      <c r="G256" s="248"/>
      <c r="H256" s="43"/>
      <c r="I256" s="392"/>
      <c r="J256" s="44"/>
      <c r="K256" s="64"/>
    </row>
    <row r="257" spans="1:11" x14ac:dyDescent="0.3">
      <c r="A257" s="263"/>
      <c r="B257" s="61"/>
      <c r="C257" s="80"/>
      <c r="D257" s="191" t="s">
        <v>273</v>
      </c>
      <c r="E257" s="78"/>
      <c r="F257" s="353"/>
      <c r="G257" s="248"/>
      <c r="H257" s="43"/>
      <c r="I257" s="392"/>
      <c r="J257" s="44"/>
      <c r="K257" s="64"/>
    </row>
    <row r="258" spans="1:11" x14ac:dyDescent="0.3">
      <c r="A258" s="263"/>
      <c r="B258" s="61"/>
      <c r="C258" s="61"/>
      <c r="D258" s="191" t="s">
        <v>274</v>
      </c>
      <c r="E258" s="42" t="s">
        <v>76</v>
      </c>
      <c r="F258" s="404">
        <v>2</v>
      </c>
      <c r="G258" s="393">
        <v>20000</v>
      </c>
      <c r="H258" s="404">
        <v>2</v>
      </c>
      <c r="I258" s="392">
        <v>18000</v>
      </c>
      <c r="J258" s="44"/>
      <c r="K258" s="64" t="s">
        <v>275</v>
      </c>
    </row>
    <row r="259" spans="1:11" x14ac:dyDescent="0.3">
      <c r="A259" s="263"/>
      <c r="B259" s="61"/>
      <c r="C259" s="61"/>
      <c r="D259" s="191" t="s">
        <v>276</v>
      </c>
      <c r="E259" s="42" t="s">
        <v>277</v>
      </c>
      <c r="F259" s="404">
        <v>2</v>
      </c>
      <c r="G259" s="248"/>
      <c r="H259" s="404">
        <v>2</v>
      </c>
      <c r="I259" s="392"/>
      <c r="J259" s="44"/>
      <c r="K259" s="64"/>
    </row>
    <row r="260" spans="1:11" x14ac:dyDescent="0.3">
      <c r="A260" s="263"/>
      <c r="B260" s="61"/>
      <c r="C260" s="61"/>
      <c r="D260" s="191" t="s">
        <v>278</v>
      </c>
      <c r="E260" s="78"/>
      <c r="F260" s="353"/>
      <c r="G260" s="248"/>
      <c r="H260" s="43"/>
      <c r="I260" s="392"/>
      <c r="J260" s="44"/>
      <c r="K260" s="64"/>
    </row>
    <row r="261" spans="1:11" x14ac:dyDescent="0.3">
      <c r="A261" s="263"/>
      <c r="B261" s="61"/>
      <c r="C261" s="61"/>
      <c r="D261" s="65"/>
      <c r="E261" s="78"/>
      <c r="F261" s="353"/>
      <c r="G261" s="248"/>
      <c r="H261" s="43"/>
      <c r="I261" s="392"/>
      <c r="J261" s="44"/>
      <c r="K261" s="77"/>
    </row>
    <row r="262" spans="1:11" x14ac:dyDescent="0.3">
      <c r="A262" s="263"/>
      <c r="B262" s="61"/>
      <c r="C262" s="80" t="s">
        <v>279</v>
      </c>
      <c r="D262" s="65"/>
      <c r="E262" s="78"/>
      <c r="F262" s="353"/>
      <c r="G262" s="248"/>
      <c r="H262" s="43"/>
      <c r="I262" s="392"/>
      <c r="J262" s="44"/>
      <c r="K262" s="77"/>
    </row>
    <row r="263" spans="1:11" x14ac:dyDescent="0.3">
      <c r="A263" s="263"/>
      <c r="B263" s="61"/>
      <c r="C263" s="61"/>
      <c r="D263" s="191" t="s">
        <v>280</v>
      </c>
      <c r="E263" s="42" t="s">
        <v>121</v>
      </c>
      <c r="F263" s="353">
        <v>1</v>
      </c>
      <c r="G263" s="248">
        <v>30000</v>
      </c>
      <c r="H263" s="353">
        <v>1</v>
      </c>
      <c r="I263" s="392">
        <v>12600</v>
      </c>
      <c r="J263" s="44" t="s">
        <v>82</v>
      </c>
      <c r="K263" s="443">
        <v>43326</v>
      </c>
    </row>
    <row r="264" spans="1:11" x14ac:dyDescent="0.3">
      <c r="A264" s="263"/>
      <c r="B264" s="61"/>
      <c r="C264" s="61"/>
      <c r="D264" s="65"/>
      <c r="E264" s="42"/>
      <c r="F264" s="353"/>
      <c r="G264" s="248"/>
      <c r="H264" s="43"/>
      <c r="I264" s="392"/>
      <c r="J264" s="44"/>
      <c r="K264" s="64"/>
    </row>
    <row r="265" spans="1:11" x14ac:dyDescent="0.3">
      <c r="A265" s="263"/>
      <c r="B265" s="61"/>
      <c r="C265" s="61"/>
      <c r="D265" s="191" t="s">
        <v>281</v>
      </c>
      <c r="E265" s="42" t="s">
        <v>282</v>
      </c>
      <c r="F265" s="353">
        <v>1</v>
      </c>
      <c r="G265" s="405"/>
      <c r="H265" s="43"/>
      <c r="I265" s="392"/>
      <c r="J265" s="210"/>
      <c r="K265" s="188"/>
    </row>
    <row r="266" spans="1:11" x14ac:dyDescent="0.3">
      <c r="A266" s="263"/>
      <c r="B266" s="61"/>
      <c r="C266" s="61"/>
      <c r="D266" s="191" t="s">
        <v>283</v>
      </c>
      <c r="E266" s="205" t="s">
        <v>284</v>
      </c>
      <c r="F266" s="404">
        <v>67</v>
      </c>
      <c r="G266" s="248"/>
      <c r="H266" s="43"/>
      <c r="I266" s="392"/>
      <c r="J266" s="44"/>
      <c r="K266" s="64"/>
    </row>
    <row r="267" spans="1:11" x14ac:dyDescent="0.3">
      <c r="A267" s="263"/>
      <c r="B267" s="61"/>
      <c r="C267" s="61"/>
      <c r="D267" s="65"/>
      <c r="E267" s="205" t="s">
        <v>285</v>
      </c>
      <c r="F267" s="404">
        <v>1</v>
      </c>
      <c r="G267" s="248"/>
      <c r="H267" s="43"/>
      <c r="I267" s="392"/>
      <c r="J267" s="44"/>
      <c r="K267" s="77"/>
    </row>
    <row r="268" spans="1:11" x14ac:dyDescent="0.3">
      <c r="A268" s="263"/>
      <c r="B268" s="61"/>
      <c r="C268" s="61"/>
      <c r="D268" s="65"/>
      <c r="E268" s="205" t="s">
        <v>286</v>
      </c>
      <c r="F268" s="404">
        <v>3</v>
      </c>
      <c r="G268" s="248"/>
      <c r="H268" s="43"/>
      <c r="I268" s="392"/>
      <c r="J268" s="44"/>
      <c r="K268" s="77"/>
    </row>
    <row r="269" spans="1:11" x14ac:dyDescent="0.3">
      <c r="A269" s="263"/>
      <c r="B269" s="61"/>
      <c r="C269" s="61"/>
      <c r="D269" s="65"/>
      <c r="E269" s="42" t="s">
        <v>287</v>
      </c>
      <c r="F269" s="353"/>
      <c r="G269" s="248"/>
      <c r="H269" s="43"/>
      <c r="I269" s="392"/>
      <c r="J269" s="44"/>
      <c r="K269" s="64"/>
    </row>
    <row r="270" spans="1:11" x14ac:dyDescent="0.3">
      <c r="A270" s="263"/>
      <c r="B270" s="61"/>
      <c r="C270" s="61"/>
      <c r="D270" s="65"/>
      <c r="E270" s="13"/>
      <c r="F270" s="95"/>
      <c r="G270" s="367"/>
      <c r="H270" s="95"/>
      <c r="I270" s="367"/>
      <c r="J270" s="144"/>
      <c r="K270" s="4"/>
    </row>
    <row r="271" spans="1:11" x14ac:dyDescent="0.3">
      <c r="A271" s="263"/>
      <c r="B271" s="61"/>
      <c r="C271" s="56" t="s">
        <v>288</v>
      </c>
      <c r="D271" s="292"/>
      <c r="E271" s="42" t="s">
        <v>289</v>
      </c>
      <c r="F271" s="353"/>
      <c r="G271" s="248"/>
      <c r="H271" s="43"/>
      <c r="I271" s="392"/>
      <c r="J271" s="44" t="s">
        <v>82</v>
      </c>
      <c r="K271" s="77"/>
    </row>
    <row r="272" spans="1:11" x14ac:dyDescent="0.3">
      <c r="A272" s="263"/>
      <c r="B272" s="61"/>
      <c r="C272" s="61"/>
      <c r="D272" s="65"/>
      <c r="E272" s="211" t="s">
        <v>140</v>
      </c>
      <c r="F272" s="353">
        <v>1</v>
      </c>
      <c r="G272" s="248">
        <f>(21387*1)+4752.67</f>
        <v>26139.67</v>
      </c>
      <c r="H272" s="353">
        <v>1</v>
      </c>
      <c r="I272" s="425"/>
      <c r="J272" s="44"/>
      <c r="K272" s="77"/>
    </row>
    <row r="273" spans="1:11" x14ac:dyDescent="0.3">
      <c r="A273" s="263"/>
      <c r="B273" s="61"/>
      <c r="C273" s="61"/>
      <c r="D273" s="65"/>
      <c r="E273" s="211" t="s">
        <v>140</v>
      </c>
      <c r="F273" s="353">
        <v>1</v>
      </c>
      <c r="G273" s="248">
        <f>(21387*1)+4752.67</f>
        <v>26139.67</v>
      </c>
      <c r="H273" s="353">
        <v>1</v>
      </c>
      <c r="I273" s="425"/>
      <c r="J273" s="44"/>
      <c r="K273" s="77"/>
    </row>
    <row r="274" spans="1:11" x14ac:dyDescent="0.3">
      <c r="A274" s="263"/>
      <c r="B274" s="61"/>
      <c r="C274" s="61"/>
      <c r="D274" s="65"/>
      <c r="E274" s="211" t="s">
        <v>140</v>
      </c>
      <c r="F274" s="353">
        <v>1</v>
      </c>
      <c r="G274" s="248">
        <f>(21387*1)+4752.67</f>
        <v>26139.67</v>
      </c>
      <c r="H274" s="353">
        <v>1</v>
      </c>
      <c r="I274" s="425"/>
      <c r="J274" s="44"/>
      <c r="K274" s="77"/>
    </row>
    <row r="275" spans="1:11" x14ac:dyDescent="0.3">
      <c r="A275" s="263"/>
      <c r="B275" s="61"/>
      <c r="C275" s="61"/>
      <c r="D275" s="65"/>
      <c r="E275" s="211" t="s">
        <v>140</v>
      </c>
      <c r="F275" s="353">
        <v>1</v>
      </c>
      <c r="G275" s="248">
        <f>(21387*1)+4752.67</f>
        <v>26139.67</v>
      </c>
      <c r="H275" s="353">
        <v>1</v>
      </c>
      <c r="I275" s="425"/>
      <c r="J275" s="44"/>
      <c r="K275" s="77"/>
    </row>
    <row r="276" spans="1:11" x14ac:dyDescent="0.3">
      <c r="A276" s="263"/>
      <c r="B276" s="61"/>
      <c r="C276" s="61"/>
      <c r="D276" s="65"/>
      <c r="E276" s="211" t="s">
        <v>290</v>
      </c>
      <c r="F276" s="353">
        <v>1</v>
      </c>
      <c r="G276" s="390">
        <f>21387*1</f>
        <v>21387</v>
      </c>
      <c r="H276" s="353">
        <v>1</v>
      </c>
      <c r="I276" s="425"/>
      <c r="J276" s="44"/>
      <c r="K276" s="77"/>
    </row>
    <row r="277" spans="1:11" x14ac:dyDescent="0.3">
      <c r="A277" s="263"/>
      <c r="B277" s="61"/>
      <c r="C277" s="61"/>
      <c r="D277" s="65"/>
      <c r="E277" s="211" t="s">
        <v>140</v>
      </c>
      <c r="F277" s="353">
        <v>1</v>
      </c>
      <c r="G277" s="248">
        <f>(21387*1)+4752.67</f>
        <v>26139.67</v>
      </c>
      <c r="H277" s="353">
        <v>1</v>
      </c>
      <c r="I277" s="425"/>
      <c r="J277" s="44"/>
      <c r="K277" s="77"/>
    </row>
    <row r="278" spans="1:11" x14ac:dyDescent="0.3">
      <c r="A278" s="263"/>
      <c r="B278" s="61"/>
      <c r="C278" s="61"/>
      <c r="D278" s="65"/>
      <c r="E278" s="211" t="s">
        <v>140</v>
      </c>
      <c r="F278" s="353">
        <v>1</v>
      </c>
      <c r="G278" s="248">
        <f>(21387*1)+4752.67</f>
        <v>26139.67</v>
      </c>
      <c r="H278" s="353">
        <v>1</v>
      </c>
      <c r="I278" s="425"/>
      <c r="J278" s="44"/>
      <c r="K278" s="77"/>
    </row>
    <row r="279" spans="1:11" x14ac:dyDescent="0.3">
      <c r="A279" s="263"/>
      <c r="B279" s="61"/>
      <c r="C279" s="61"/>
      <c r="D279" s="65"/>
      <c r="E279" s="78"/>
      <c r="F279" s="353"/>
      <c r="G279" s="248"/>
      <c r="H279" s="14"/>
      <c r="I279" s="425"/>
      <c r="J279" s="44"/>
      <c r="K279" s="77"/>
    </row>
    <row r="280" spans="1:11" x14ac:dyDescent="0.3">
      <c r="A280" s="263"/>
      <c r="B280" s="61"/>
      <c r="C280" s="61"/>
      <c r="D280" s="65"/>
      <c r="E280" s="42" t="s">
        <v>291</v>
      </c>
      <c r="F280" s="353"/>
      <c r="G280" s="248">
        <v>25000</v>
      </c>
      <c r="H280" s="14"/>
      <c r="I280" s="425"/>
      <c r="J280" s="44" t="s">
        <v>82</v>
      </c>
      <c r="K280" s="77"/>
    </row>
    <row r="281" spans="1:11" x14ac:dyDescent="0.3">
      <c r="A281" s="263"/>
      <c r="B281" s="61"/>
      <c r="C281" s="61"/>
      <c r="D281" s="65"/>
      <c r="E281" s="42" t="s">
        <v>292</v>
      </c>
      <c r="F281" s="353"/>
      <c r="G281" s="248">
        <v>25000</v>
      </c>
      <c r="H281" s="14"/>
      <c r="I281" s="425"/>
      <c r="J281" s="44" t="s">
        <v>82</v>
      </c>
      <c r="K281" s="77"/>
    </row>
    <row r="282" spans="1:11" x14ac:dyDescent="0.3">
      <c r="A282" s="263"/>
      <c r="B282" s="61"/>
      <c r="C282" s="61"/>
      <c r="D282" s="65"/>
      <c r="E282" s="42"/>
      <c r="F282" s="353"/>
      <c r="G282" s="248"/>
      <c r="H282" s="43"/>
      <c r="I282" s="392"/>
      <c r="J282" s="44"/>
      <c r="K282" s="77"/>
    </row>
    <row r="283" spans="1:11" x14ac:dyDescent="0.3">
      <c r="A283" s="263"/>
      <c r="B283" s="61"/>
      <c r="C283" s="41" t="s">
        <v>293</v>
      </c>
      <c r="D283" s="292"/>
      <c r="E283" s="42" t="s">
        <v>287</v>
      </c>
      <c r="F283" s="353">
        <v>1</v>
      </c>
      <c r="G283" s="248">
        <v>25692.98</v>
      </c>
      <c r="H283" s="43"/>
      <c r="I283" s="392"/>
      <c r="J283" s="44"/>
      <c r="K283" s="64"/>
    </row>
    <row r="284" spans="1:11" ht="15" thickBot="1" x14ac:dyDescent="0.35">
      <c r="A284" s="263"/>
      <c r="B284" s="61"/>
      <c r="C284" s="61"/>
      <c r="D284" s="65"/>
      <c r="E284" s="42"/>
      <c r="F284" s="353"/>
      <c r="G284" s="248"/>
      <c r="H284" s="43"/>
      <c r="I284" s="392"/>
      <c r="J284" s="44"/>
      <c r="K284" s="64"/>
    </row>
    <row r="285" spans="1:11" x14ac:dyDescent="0.3">
      <c r="A285" s="287" t="s">
        <v>294</v>
      </c>
      <c r="B285" s="235"/>
      <c r="C285" s="235"/>
      <c r="D285" s="306"/>
      <c r="E285" s="236"/>
      <c r="F285" s="406">
        <f>F290+F311+F335</f>
        <v>7</v>
      </c>
      <c r="G285" s="416">
        <f t="shared" ref="G285:I285" si="14">G290+G311+G335</f>
        <v>1186652</v>
      </c>
      <c r="H285" s="406">
        <f t="shared" si="14"/>
        <v>3</v>
      </c>
      <c r="I285" s="416">
        <f t="shared" si="14"/>
        <v>640459</v>
      </c>
      <c r="J285" s="237"/>
      <c r="K285" s="238"/>
    </row>
    <row r="286" spans="1:11" ht="15" thickBot="1" x14ac:dyDescent="0.35">
      <c r="A286" s="255"/>
      <c r="B286" s="17"/>
      <c r="C286" s="17"/>
      <c r="D286" s="290"/>
      <c r="E286" s="18"/>
      <c r="F286" s="340"/>
      <c r="G286" s="341"/>
      <c r="H286" s="19"/>
      <c r="I286" s="418"/>
      <c r="J286" s="20"/>
      <c r="K286" s="239"/>
    </row>
    <row r="287" spans="1:11" x14ac:dyDescent="0.3">
      <c r="A287" s="276"/>
      <c r="B287" s="52" t="s">
        <v>295</v>
      </c>
      <c r="C287" s="240"/>
      <c r="D287" s="307"/>
      <c r="E287" s="241"/>
      <c r="F287" s="358"/>
      <c r="G287" s="359"/>
      <c r="H287" s="83"/>
      <c r="I287" s="421"/>
      <c r="J287" s="165"/>
      <c r="K287" s="242"/>
    </row>
    <row r="288" spans="1:11" x14ac:dyDescent="0.3">
      <c r="A288" s="263"/>
      <c r="B288" s="56" t="s">
        <v>296</v>
      </c>
      <c r="C288" s="61"/>
      <c r="D288" s="65"/>
      <c r="E288" s="78"/>
      <c r="F288" s="353"/>
      <c r="G288" s="248"/>
      <c r="H288" s="43"/>
      <c r="I288" s="392"/>
      <c r="J288" s="44"/>
      <c r="K288" s="77"/>
    </row>
    <row r="289" spans="1:11" x14ac:dyDescent="0.3">
      <c r="A289" s="263"/>
      <c r="B289" s="56" t="s">
        <v>297</v>
      </c>
      <c r="C289" s="61"/>
      <c r="D289" s="65"/>
      <c r="E289" s="78"/>
      <c r="F289" s="353"/>
      <c r="G289" s="248"/>
      <c r="H289" s="43"/>
      <c r="I289" s="392"/>
      <c r="J289" s="44"/>
      <c r="K289" s="64"/>
    </row>
    <row r="290" spans="1:11" x14ac:dyDescent="0.3">
      <c r="A290" s="263"/>
      <c r="B290" s="56" t="s">
        <v>298</v>
      </c>
      <c r="C290" s="61"/>
      <c r="D290" s="65"/>
      <c r="E290" s="78"/>
      <c r="F290" s="407">
        <f>SUM(F292:F307)</f>
        <v>4</v>
      </c>
      <c r="G290" s="352">
        <f>SUM(G292:G307)</f>
        <v>270666</v>
      </c>
      <c r="H290" s="407">
        <f>SUM(H292:H307)</f>
        <v>1</v>
      </c>
      <c r="I290" s="352">
        <f>SUM(I292:I307)</f>
        <v>28814</v>
      </c>
      <c r="J290" s="44"/>
      <c r="K290" s="64"/>
    </row>
    <row r="291" spans="1:11" x14ac:dyDescent="0.3">
      <c r="A291" s="263"/>
      <c r="B291" s="61"/>
      <c r="C291" s="61"/>
      <c r="D291" s="65"/>
      <c r="E291" s="57"/>
      <c r="F291" s="353"/>
      <c r="G291" s="248"/>
      <c r="H291" s="43"/>
      <c r="I291" s="392"/>
      <c r="J291" s="44"/>
      <c r="K291" s="182"/>
    </row>
    <row r="292" spans="1:11" x14ac:dyDescent="0.3">
      <c r="A292" s="260"/>
      <c r="B292" s="40"/>
      <c r="C292" s="41" t="s">
        <v>299</v>
      </c>
      <c r="D292" s="66"/>
      <c r="E292" s="42" t="s">
        <v>300</v>
      </c>
      <c r="F292" s="353">
        <v>1</v>
      </c>
      <c r="G292" s="393">
        <v>265480</v>
      </c>
      <c r="H292" s="43"/>
      <c r="I292" s="392"/>
      <c r="J292" s="209"/>
      <c r="K292" s="188"/>
    </row>
    <row r="293" spans="1:11" x14ac:dyDescent="0.3">
      <c r="A293" s="260"/>
      <c r="B293" s="40"/>
      <c r="C293" s="41"/>
      <c r="D293" s="243" t="s">
        <v>301</v>
      </c>
      <c r="E293" s="13"/>
      <c r="F293" s="353"/>
      <c r="G293" s="393"/>
      <c r="H293" s="43"/>
      <c r="I293" s="392"/>
      <c r="J293" s="209"/>
      <c r="K293" s="188"/>
    </row>
    <row r="294" spans="1:11" x14ac:dyDescent="0.3">
      <c r="A294" s="260"/>
      <c r="B294" s="40"/>
      <c r="C294" s="41"/>
      <c r="D294" s="243" t="s">
        <v>302</v>
      </c>
      <c r="E294" s="13"/>
      <c r="F294" s="354"/>
      <c r="G294" s="355"/>
      <c r="H294" s="43"/>
      <c r="I294" s="392"/>
      <c r="J294" s="209"/>
      <c r="K294" s="188"/>
    </row>
    <row r="295" spans="1:11" x14ac:dyDescent="0.3">
      <c r="A295" s="260"/>
      <c r="B295" s="40"/>
      <c r="C295" s="119"/>
      <c r="D295" s="243" t="s">
        <v>303</v>
      </c>
      <c r="E295" s="42" t="s">
        <v>76</v>
      </c>
      <c r="F295" s="353">
        <v>1</v>
      </c>
      <c r="G295" s="393"/>
      <c r="H295" s="353">
        <v>1</v>
      </c>
      <c r="I295" s="393">
        <v>7000</v>
      </c>
      <c r="J295" s="210"/>
      <c r="K295" s="244">
        <v>43332</v>
      </c>
    </row>
    <row r="296" spans="1:11" x14ac:dyDescent="0.3">
      <c r="A296" s="260"/>
      <c r="B296" s="40"/>
      <c r="C296" s="40"/>
      <c r="D296" s="66"/>
      <c r="E296" s="42"/>
      <c r="F296" s="353"/>
      <c r="G296" s="393"/>
      <c r="H296" s="353"/>
      <c r="I296" s="393"/>
      <c r="J296" s="210"/>
      <c r="K296" s="244"/>
    </row>
    <row r="297" spans="1:11" x14ac:dyDescent="0.3">
      <c r="A297" s="263"/>
      <c r="B297" s="61"/>
      <c r="C297" s="56" t="s">
        <v>304</v>
      </c>
      <c r="D297" s="65"/>
      <c r="E297" s="42" t="s">
        <v>305</v>
      </c>
      <c r="F297" s="353">
        <v>1</v>
      </c>
      <c r="G297" s="248"/>
      <c r="H297" s="43"/>
      <c r="I297" s="392"/>
      <c r="J297" s="44"/>
      <c r="K297" s="77"/>
    </row>
    <row r="298" spans="1:11" x14ac:dyDescent="0.3">
      <c r="A298" s="263"/>
      <c r="B298" s="61"/>
      <c r="C298" s="56" t="s">
        <v>306</v>
      </c>
      <c r="D298" s="191" t="s">
        <v>307</v>
      </c>
      <c r="E298" s="42" t="s">
        <v>308</v>
      </c>
      <c r="F298" s="353"/>
      <c r="G298" s="248"/>
      <c r="H298" s="43"/>
      <c r="I298" s="392"/>
      <c r="J298" s="44"/>
      <c r="K298" s="77"/>
    </row>
    <row r="299" spans="1:11" x14ac:dyDescent="0.3">
      <c r="A299" s="263"/>
      <c r="B299" s="61"/>
      <c r="C299" s="61"/>
      <c r="D299" s="65"/>
      <c r="E299" s="42"/>
      <c r="F299" s="353"/>
      <c r="G299" s="248"/>
      <c r="H299" s="43"/>
      <c r="I299" s="392"/>
      <c r="J299" s="44"/>
      <c r="K299" s="77"/>
    </row>
    <row r="300" spans="1:11" x14ac:dyDescent="0.3">
      <c r="A300" s="263"/>
      <c r="B300" s="61"/>
      <c r="C300" s="61"/>
      <c r="D300" s="65"/>
      <c r="E300" s="42" t="s">
        <v>309</v>
      </c>
      <c r="F300" s="353">
        <v>1</v>
      </c>
      <c r="G300" s="248"/>
      <c r="H300" s="43"/>
      <c r="I300" s="392"/>
      <c r="J300" s="44"/>
      <c r="K300" s="77"/>
    </row>
    <row r="301" spans="1:11" x14ac:dyDescent="0.3">
      <c r="A301" s="263"/>
      <c r="B301" s="61"/>
      <c r="C301" s="61"/>
      <c r="D301" s="65"/>
      <c r="E301" s="42"/>
      <c r="F301" s="353"/>
      <c r="G301" s="248"/>
      <c r="H301" s="43"/>
      <c r="I301" s="392"/>
      <c r="J301" s="44"/>
      <c r="K301" s="77"/>
    </row>
    <row r="302" spans="1:11" x14ac:dyDescent="0.3">
      <c r="A302" s="263"/>
      <c r="B302" s="61"/>
      <c r="C302" s="61"/>
      <c r="D302" s="65"/>
      <c r="E302" s="42" t="s">
        <v>310</v>
      </c>
      <c r="F302" s="353"/>
      <c r="G302" s="393">
        <v>5186</v>
      </c>
      <c r="H302" s="43"/>
      <c r="I302" s="367"/>
      <c r="J302" s="44" t="s">
        <v>82</v>
      </c>
      <c r="K302" s="4"/>
    </row>
    <row r="303" spans="1:11" x14ac:dyDescent="0.3">
      <c r="A303" s="260"/>
      <c r="B303" s="40"/>
      <c r="C303" s="40"/>
      <c r="D303" s="66"/>
      <c r="E303" s="13"/>
      <c r="F303" s="95"/>
      <c r="G303" s="367"/>
      <c r="H303" s="95"/>
      <c r="I303" s="367"/>
      <c r="J303" s="144"/>
      <c r="K303" s="4"/>
    </row>
    <row r="304" spans="1:11" x14ac:dyDescent="0.3">
      <c r="A304" s="263"/>
      <c r="B304" s="61"/>
      <c r="C304" s="56" t="s">
        <v>311</v>
      </c>
      <c r="D304" s="65"/>
      <c r="E304" s="42"/>
      <c r="F304" s="353"/>
      <c r="G304" s="248"/>
      <c r="H304" s="43"/>
      <c r="I304" s="392"/>
      <c r="J304" s="44"/>
      <c r="K304" s="77"/>
    </row>
    <row r="305" spans="1:11" x14ac:dyDescent="0.3">
      <c r="A305" s="258"/>
      <c r="B305" s="31"/>
      <c r="C305" s="157"/>
      <c r="D305" s="66" t="s">
        <v>312</v>
      </c>
      <c r="E305" s="49"/>
      <c r="F305" s="345"/>
      <c r="G305" s="346"/>
      <c r="H305" s="33"/>
      <c r="I305" s="392">
        <v>21814</v>
      </c>
      <c r="J305" s="34"/>
      <c r="K305" s="245"/>
    </row>
    <row r="306" spans="1:11" x14ac:dyDescent="0.3">
      <c r="A306" s="258"/>
      <c r="B306" s="31"/>
      <c r="C306" s="157"/>
      <c r="D306" s="66" t="s">
        <v>313</v>
      </c>
      <c r="E306" s="49"/>
      <c r="F306" s="345"/>
      <c r="G306" s="346"/>
      <c r="H306" s="33"/>
      <c r="I306" s="419"/>
      <c r="J306" s="34"/>
      <c r="K306" s="245"/>
    </row>
    <row r="307" spans="1:11" x14ac:dyDescent="0.3">
      <c r="A307" s="258"/>
      <c r="B307" s="31"/>
      <c r="C307" s="157"/>
      <c r="D307" s="66" t="s">
        <v>314</v>
      </c>
      <c r="E307" s="49"/>
      <c r="F307" s="345"/>
      <c r="G307" s="346"/>
      <c r="H307" s="33"/>
      <c r="I307" s="419"/>
      <c r="J307" s="34"/>
      <c r="K307" s="245"/>
    </row>
    <row r="308" spans="1:11" ht="15" thickBot="1" x14ac:dyDescent="0.35">
      <c r="A308" s="255"/>
      <c r="B308" s="17"/>
      <c r="C308" s="17"/>
      <c r="D308" s="290"/>
      <c r="E308" s="70"/>
      <c r="F308" s="340"/>
      <c r="G308" s="341"/>
      <c r="H308" s="19"/>
      <c r="I308" s="418"/>
      <c r="J308" s="20"/>
      <c r="K308" s="21"/>
    </row>
    <row r="309" spans="1:11" x14ac:dyDescent="0.3">
      <c r="A309" s="276"/>
      <c r="B309" s="52" t="s">
        <v>295</v>
      </c>
      <c r="C309" s="240"/>
      <c r="D309" s="307"/>
      <c r="E309" s="241"/>
      <c r="F309" s="358"/>
      <c r="G309" s="359"/>
      <c r="H309" s="83"/>
      <c r="I309" s="421"/>
      <c r="J309" s="38"/>
      <c r="K309" s="242" t="s">
        <v>315</v>
      </c>
    </row>
    <row r="310" spans="1:11" x14ac:dyDescent="0.3">
      <c r="A310" s="263"/>
      <c r="B310" s="56" t="s">
        <v>316</v>
      </c>
      <c r="C310" s="61"/>
      <c r="D310" s="65"/>
      <c r="E310" s="78"/>
      <c r="F310" s="353"/>
      <c r="G310" s="248"/>
      <c r="H310" s="43"/>
      <c r="I310" s="392"/>
      <c r="J310" s="59"/>
      <c r="K310" s="153" t="s">
        <v>317</v>
      </c>
    </row>
    <row r="311" spans="1:11" x14ac:dyDescent="0.3">
      <c r="A311" s="263"/>
      <c r="B311" s="56" t="s">
        <v>318</v>
      </c>
      <c r="C311" s="61"/>
      <c r="D311" s="65"/>
      <c r="E311" s="78"/>
      <c r="F311" s="246">
        <f>SUM(F312:F332)</f>
        <v>2</v>
      </c>
      <c r="G311" s="417">
        <f t="shared" ref="G311:I311" si="15">SUM(G312:G332)</f>
        <v>435986</v>
      </c>
      <c r="H311" s="246">
        <f t="shared" si="15"/>
        <v>2</v>
      </c>
      <c r="I311" s="417">
        <f t="shared" si="15"/>
        <v>611645</v>
      </c>
      <c r="J311" s="59"/>
      <c r="K311" s="77"/>
    </row>
    <row r="312" spans="1:11" x14ac:dyDescent="0.3">
      <c r="A312" s="263"/>
      <c r="B312" s="61"/>
      <c r="C312" s="61"/>
      <c r="D312" s="65"/>
      <c r="E312" s="155"/>
      <c r="F312" s="353"/>
      <c r="G312" s="248"/>
      <c r="H312" s="43"/>
      <c r="I312" s="392"/>
      <c r="J312" s="44"/>
      <c r="K312" s="77"/>
    </row>
    <row r="313" spans="1:11" x14ac:dyDescent="0.3">
      <c r="A313" s="263"/>
      <c r="B313" s="61"/>
      <c r="C313" s="56" t="s">
        <v>319</v>
      </c>
      <c r="D313" s="65"/>
      <c r="E313" s="57"/>
      <c r="F313" s="353"/>
      <c r="G313" s="248"/>
      <c r="H313" s="43"/>
      <c r="I313" s="392"/>
      <c r="J313" s="44"/>
      <c r="K313" s="64"/>
    </row>
    <row r="314" spans="1:11" x14ac:dyDescent="0.3">
      <c r="A314" s="263"/>
      <c r="B314" s="61"/>
      <c r="C314" s="61"/>
      <c r="D314" s="189" t="s">
        <v>320</v>
      </c>
      <c r="E314" s="57"/>
      <c r="F314" s="353"/>
      <c r="G314" s="248"/>
      <c r="H314" s="43"/>
      <c r="I314" s="392"/>
      <c r="J314" s="44"/>
      <c r="K314" s="64"/>
    </row>
    <row r="315" spans="1:11" x14ac:dyDescent="0.3">
      <c r="A315" s="263"/>
      <c r="B315" s="61"/>
      <c r="C315" s="61"/>
      <c r="D315" s="191" t="s">
        <v>321</v>
      </c>
      <c r="E315" s="13"/>
      <c r="F315" s="353"/>
      <c r="G315" s="248"/>
      <c r="H315" s="43"/>
      <c r="I315" s="392"/>
      <c r="J315" s="44"/>
      <c r="K315" s="64"/>
    </row>
    <row r="316" spans="1:11" x14ac:dyDescent="0.3">
      <c r="A316" s="263"/>
      <c r="B316" s="61"/>
      <c r="C316" s="61"/>
      <c r="D316" s="189" t="s">
        <v>322</v>
      </c>
      <c r="E316" s="42" t="s">
        <v>347</v>
      </c>
      <c r="F316" s="353"/>
      <c r="G316" s="248"/>
      <c r="H316" s="43"/>
      <c r="I316" s="392"/>
      <c r="J316" s="44"/>
      <c r="K316" s="64"/>
    </row>
    <row r="317" spans="1:11" x14ac:dyDescent="0.3">
      <c r="A317" s="263"/>
      <c r="B317" s="61"/>
      <c r="C317" s="61"/>
      <c r="D317" s="189" t="s">
        <v>323</v>
      </c>
      <c r="E317" s="42" t="s">
        <v>348</v>
      </c>
      <c r="F317" s="353"/>
      <c r="G317" s="248"/>
      <c r="H317" s="43">
        <v>1</v>
      </c>
      <c r="I317" s="392">
        <v>244645</v>
      </c>
      <c r="J317" s="44"/>
      <c r="K317" s="64"/>
    </row>
    <row r="318" spans="1:11" x14ac:dyDescent="0.3">
      <c r="A318" s="263"/>
      <c r="B318" s="61"/>
      <c r="C318" s="61"/>
      <c r="D318" s="292"/>
      <c r="E318" s="13"/>
      <c r="F318" s="353"/>
      <c r="G318" s="248"/>
      <c r="H318" s="43"/>
      <c r="I318" s="367"/>
      <c r="J318" s="44"/>
      <c r="K318" s="64"/>
    </row>
    <row r="319" spans="1:11" x14ac:dyDescent="0.3">
      <c r="A319" s="260"/>
      <c r="B319" s="40"/>
      <c r="C319" s="40"/>
      <c r="D319" s="68" t="s">
        <v>349</v>
      </c>
      <c r="E319" s="87"/>
      <c r="F319" s="353"/>
      <c r="G319" s="394">
        <v>329200</v>
      </c>
      <c r="H319" s="43"/>
      <c r="I319" s="394">
        <v>329200</v>
      </c>
      <c r="J319" s="209"/>
      <c r="K319" s="4"/>
    </row>
    <row r="320" spans="1:11" x14ac:dyDescent="0.3">
      <c r="A320" s="260"/>
      <c r="B320" s="40"/>
      <c r="C320" s="40"/>
      <c r="D320" s="65" t="s">
        <v>324</v>
      </c>
      <c r="E320" s="42"/>
      <c r="F320" s="353"/>
      <c r="G320" s="367"/>
      <c r="H320" s="43"/>
      <c r="I320" s="392"/>
      <c r="J320" s="209" t="s">
        <v>82</v>
      </c>
      <c r="K320" s="4"/>
    </row>
    <row r="321" spans="1:11" x14ac:dyDescent="0.3">
      <c r="A321" s="260"/>
      <c r="B321" s="40"/>
      <c r="C321" s="40"/>
      <c r="D321" s="65" t="s">
        <v>325</v>
      </c>
      <c r="E321" s="42"/>
      <c r="F321" s="353"/>
      <c r="G321" s="394"/>
      <c r="H321" s="43"/>
      <c r="I321" s="392"/>
      <c r="J321" s="209"/>
      <c r="K321" s="4"/>
    </row>
    <row r="322" spans="1:11" x14ac:dyDescent="0.3">
      <c r="A322" s="260"/>
      <c r="B322" s="40"/>
      <c r="C322" s="40"/>
      <c r="D322" s="66"/>
      <c r="E322" s="42"/>
      <c r="F322" s="353"/>
      <c r="G322" s="394"/>
      <c r="H322" s="43"/>
      <c r="I322" s="392"/>
      <c r="J322" s="209"/>
      <c r="K322" s="64"/>
    </row>
    <row r="323" spans="1:11" x14ac:dyDescent="0.3">
      <c r="A323" s="263"/>
      <c r="B323" s="61"/>
      <c r="C323" s="61"/>
      <c r="D323" s="189" t="s">
        <v>326</v>
      </c>
      <c r="E323" s="42"/>
      <c r="F323" s="353"/>
      <c r="G323" s="248"/>
      <c r="H323" s="43"/>
      <c r="I323" s="392"/>
      <c r="J323" s="44"/>
      <c r="K323" s="64"/>
    </row>
    <row r="324" spans="1:11" x14ac:dyDescent="0.3">
      <c r="A324" s="263"/>
      <c r="B324" s="61"/>
      <c r="C324" s="61"/>
      <c r="D324" s="189" t="s">
        <v>327</v>
      </c>
      <c r="E324" s="42" t="s">
        <v>350</v>
      </c>
      <c r="F324" s="353"/>
      <c r="G324" s="248"/>
      <c r="H324" s="43"/>
      <c r="I324" s="392"/>
      <c r="J324" s="44"/>
      <c r="K324" s="64" t="s">
        <v>334</v>
      </c>
    </row>
    <row r="325" spans="1:11" x14ac:dyDescent="0.3">
      <c r="A325" s="263"/>
      <c r="B325" s="61"/>
      <c r="C325" s="61"/>
      <c r="D325" s="189" t="s">
        <v>328</v>
      </c>
      <c r="E325" s="42" t="s">
        <v>351</v>
      </c>
      <c r="F325" s="353"/>
      <c r="G325" s="248"/>
      <c r="H325" s="43"/>
      <c r="I325" s="392"/>
      <c r="J325" s="44"/>
      <c r="K325" s="64"/>
    </row>
    <row r="326" spans="1:11" x14ac:dyDescent="0.3">
      <c r="A326" s="263"/>
      <c r="B326" s="61"/>
      <c r="C326" s="61"/>
      <c r="D326" s="189"/>
      <c r="E326" s="42"/>
      <c r="F326" s="353"/>
      <c r="G326" s="248"/>
      <c r="H326" s="43"/>
      <c r="I326" s="392"/>
      <c r="J326" s="44"/>
      <c r="K326" s="64"/>
    </row>
    <row r="327" spans="1:11" x14ac:dyDescent="0.3">
      <c r="A327" s="263"/>
      <c r="B327" s="61"/>
      <c r="C327" s="56" t="s">
        <v>329</v>
      </c>
      <c r="D327" s="292"/>
      <c r="E327" s="78"/>
      <c r="F327" s="353"/>
      <c r="G327" s="248"/>
      <c r="H327" s="43"/>
      <c r="I327" s="392"/>
      <c r="J327" s="44"/>
      <c r="K327" s="77"/>
    </row>
    <row r="328" spans="1:11" x14ac:dyDescent="0.3">
      <c r="A328" s="263"/>
      <c r="B328" s="61"/>
      <c r="C328" s="61"/>
      <c r="D328" s="189" t="s">
        <v>330</v>
      </c>
      <c r="E328" s="78"/>
      <c r="F328" s="353"/>
      <c r="G328" s="248"/>
      <c r="H328" s="43"/>
      <c r="I328" s="392"/>
      <c r="J328" s="44"/>
      <c r="K328" s="77"/>
    </row>
    <row r="329" spans="1:11" x14ac:dyDescent="0.3">
      <c r="A329" s="263"/>
      <c r="B329" s="61"/>
      <c r="C329" s="61"/>
      <c r="D329" s="189" t="s">
        <v>331</v>
      </c>
      <c r="E329" s="78"/>
      <c r="F329" s="353"/>
      <c r="G329" s="248"/>
      <c r="H329" s="43"/>
      <c r="I329" s="392"/>
      <c r="J329" s="44"/>
      <c r="K329" s="77"/>
    </row>
    <row r="330" spans="1:11" x14ac:dyDescent="0.3">
      <c r="A330" s="263"/>
      <c r="B330" s="61"/>
      <c r="C330" s="61"/>
      <c r="D330" s="189" t="s">
        <v>332</v>
      </c>
      <c r="E330" s="42" t="s">
        <v>333</v>
      </c>
      <c r="F330" s="353">
        <v>1</v>
      </c>
      <c r="G330" s="248">
        <v>37800</v>
      </c>
      <c r="H330" s="353">
        <v>1</v>
      </c>
      <c r="I330" s="248">
        <v>37800</v>
      </c>
      <c r="J330" s="44" t="s">
        <v>82</v>
      </c>
      <c r="K330" s="64" t="s">
        <v>334</v>
      </c>
    </row>
    <row r="331" spans="1:11" x14ac:dyDescent="0.3">
      <c r="A331" s="263"/>
      <c r="B331" s="61"/>
      <c r="C331" s="61"/>
      <c r="D331" s="65"/>
      <c r="E331" s="42"/>
      <c r="F331" s="353"/>
      <c r="G331" s="248"/>
      <c r="H331" s="43"/>
      <c r="I331" s="392"/>
      <c r="J331" s="44"/>
      <c r="K331" s="77"/>
    </row>
    <row r="332" spans="1:11" x14ac:dyDescent="0.3">
      <c r="A332" s="263"/>
      <c r="B332" s="61"/>
      <c r="C332" s="41" t="s">
        <v>335</v>
      </c>
      <c r="D332" s="65"/>
      <c r="E332" s="42" t="s">
        <v>60</v>
      </c>
      <c r="F332" s="353">
        <v>1</v>
      </c>
      <c r="G332" s="248">
        <v>68986</v>
      </c>
      <c r="H332" s="43"/>
      <c r="I332" s="392"/>
      <c r="J332" s="44"/>
      <c r="K332" s="64"/>
    </row>
    <row r="333" spans="1:11" ht="15" thickBot="1" x14ac:dyDescent="0.35">
      <c r="A333" s="255"/>
      <c r="B333" s="17"/>
      <c r="C333" s="17"/>
      <c r="D333" s="290"/>
      <c r="E333" s="70"/>
      <c r="F333" s="340"/>
      <c r="G333" s="341"/>
      <c r="H333" s="19"/>
      <c r="I333" s="418"/>
      <c r="J333" s="20"/>
      <c r="K333" s="21"/>
    </row>
    <row r="334" spans="1:11" x14ac:dyDescent="0.3">
      <c r="A334" s="276"/>
      <c r="B334" s="52" t="s">
        <v>336</v>
      </c>
      <c r="C334" s="240"/>
      <c r="D334" s="307"/>
      <c r="E334" s="241"/>
      <c r="F334" s="358"/>
      <c r="G334" s="359"/>
      <c r="H334" s="83"/>
      <c r="I334" s="421"/>
      <c r="J334" s="165" t="s">
        <v>82</v>
      </c>
      <c r="K334" s="242" t="s">
        <v>64</v>
      </c>
    </row>
    <row r="335" spans="1:11" x14ac:dyDescent="0.3">
      <c r="A335" s="263"/>
      <c r="B335" s="56" t="s">
        <v>337</v>
      </c>
      <c r="C335" s="61"/>
      <c r="D335" s="65"/>
      <c r="E335" s="78"/>
      <c r="F335" s="351">
        <f>SUM(F337:F342)</f>
        <v>1</v>
      </c>
      <c r="G335" s="409">
        <f t="shared" ref="G335:I335" si="16">SUM(G337:G342)</f>
        <v>480000</v>
      </c>
      <c r="H335" s="351">
        <f t="shared" si="16"/>
        <v>0</v>
      </c>
      <c r="I335" s="409">
        <f t="shared" si="16"/>
        <v>0</v>
      </c>
      <c r="J335" s="44"/>
      <c r="K335" s="153"/>
    </row>
    <row r="336" spans="1:11" x14ac:dyDescent="0.3">
      <c r="A336" s="263"/>
      <c r="B336" s="61"/>
      <c r="C336" s="61"/>
      <c r="D336" s="65"/>
      <c r="E336" s="57"/>
      <c r="F336" s="353"/>
      <c r="G336" s="248"/>
      <c r="H336" s="43"/>
      <c r="I336" s="392"/>
      <c r="J336" s="44"/>
      <c r="K336" s="77"/>
    </row>
    <row r="337" spans="1:31" x14ac:dyDescent="0.3">
      <c r="A337" s="263"/>
      <c r="B337" s="61"/>
      <c r="C337" s="86" t="s">
        <v>338</v>
      </c>
      <c r="D337" s="65"/>
      <c r="E337" s="78"/>
      <c r="F337" s="353"/>
      <c r="G337" s="248"/>
      <c r="H337" s="43"/>
      <c r="I337" s="392"/>
      <c r="J337" s="59"/>
      <c r="K337" s="247"/>
    </row>
    <row r="338" spans="1:31" x14ac:dyDescent="0.3">
      <c r="A338" s="263"/>
      <c r="B338" s="61"/>
      <c r="C338" s="61"/>
      <c r="D338" s="65"/>
      <c r="E338" s="42" t="s">
        <v>339</v>
      </c>
      <c r="F338" s="353">
        <v>1</v>
      </c>
      <c r="G338" s="248">
        <v>295000</v>
      </c>
      <c r="H338" s="43"/>
      <c r="I338" s="392"/>
      <c r="J338" s="59" t="s">
        <v>82</v>
      </c>
      <c r="K338" s="247"/>
    </row>
    <row r="339" spans="1:31" x14ac:dyDescent="0.3">
      <c r="A339" s="263"/>
      <c r="B339" s="61"/>
      <c r="C339" s="61"/>
      <c r="D339" s="65"/>
      <c r="E339" s="42"/>
      <c r="F339" s="353"/>
      <c r="G339" s="248"/>
      <c r="H339" s="43"/>
      <c r="I339" s="392"/>
      <c r="J339" s="59"/>
      <c r="K339" s="45"/>
    </row>
    <row r="340" spans="1:31" x14ac:dyDescent="0.3">
      <c r="A340" s="263"/>
      <c r="B340" s="61"/>
      <c r="C340" s="61"/>
      <c r="D340" s="65"/>
      <c r="E340" s="91" t="s">
        <v>184</v>
      </c>
      <c r="F340" s="353"/>
      <c r="G340" s="248">
        <v>65000</v>
      </c>
      <c r="H340" s="43"/>
      <c r="I340" s="392"/>
      <c r="J340" s="59" t="s">
        <v>82</v>
      </c>
      <c r="K340" s="45"/>
    </row>
    <row r="341" spans="1:31" x14ac:dyDescent="0.3">
      <c r="A341" s="263"/>
      <c r="B341" s="61"/>
      <c r="C341" s="61"/>
      <c r="D341" s="65"/>
      <c r="E341" s="91" t="s">
        <v>141</v>
      </c>
      <c r="F341" s="353"/>
      <c r="G341" s="248">
        <v>75000</v>
      </c>
      <c r="H341" s="43"/>
      <c r="I341" s="392"/>
      <c r="J341" s="59" t="s">
        <v>82</v>
      </c>
      <c r="K341" s="45"/>
    </row>
    <row r="342" spans="1:31" x14ac:dyDescent="0.3">
      <c r="A342" s="263"/>
      <c r="B342" s="61"/>
      <c r="C342" s="61"/>
      <c r="D342" s="65"/>
      <c r="E342" s="91" t="s">
        <v>223</v>
      </c>
      <c r="F342" s="353"/>
      <c r="G342" s="248">
        <v>45000</v>
      </c>
      <c r="H342" s="43"/>
      <c r="I342" s="392"/>
      <c r="J342" s="59" t="s">
        <v>82</v>
      </c>
      <c r="K342" s="45"/>
    </row>
    <row r="343" spans="1:31" ht="15" thickBot="1" x14ac:dyDescent="0.35">
      <c r="A343" s="258"/>
      <c r="B343" s="31"/>
      <c r="C343" s="31"/>
      <c r="D343" s="312"/>
      <c r="E343" s="454"/>
      <c r="F343" s="345"/>
      <c r="G343" s="346"/>
      <c r="H343" s="33"/>
      <c r="I343" s="419"/>
      <c r="J343" s="455"/>
      <c r="K343" s="185"/>
    </row>
    <row r="344" spans="1:31" s="504" customFormat="1" x14ac:dyDescent="0.3">
      <c r="A344" s="515" t="s">
        <v>367</v>
      </c>
      <c r="B344" s="516"/>
      <c r="C344" s="516"/>
      <c r="D344" s="517"/>
      <c r="E344" s="520"/>
      <c r="F344" s="522">
        <f t="shared" ref="F344:F345" si="17">SUM(G344:J344)</f>
        <v>0</v>
      </c>
      <c r="G344" s="523"/>
      <c r="H344" s="528"/>
      <c r="I344" s="529"/>
      <c r="J344" s="534"/>
      <c r="K344" s="535"/>
      <c r="L344" s="460"/>
      <c r="M344" s="461"/>
      <c r="N344" s="461"/>
      <c r="O344" s="462"/>
      <c r="P344" s="463">
        <f t="shared" ref="P344:P345" si="18">SUM(Q344:T344)</f>
        <v>0</v>
      </c>
      <c r="Q344" s="464"/>
      <c r="R344" s="464"/>
      <c r="S344" s="465"/>
      <c r="T344" s="466"/>
      <c r="U344" s="463"/>
      <c r="V344" s="465"/>
      <c r="W344" s="465"/>
      <c r="X344" s="467"/>
      <c r="Y344" s="468">
        <f t="shared" ref="Y344:Y345" si="19">SUM(U344:X344)</f>
        <v>0</v>
      </c>
      <c r="Z344" s="463"/>
      <c r="AA344" s="466"/>
      <c r="AB344" s="500" t="e">
        <f>#REF!+AA344</f>
        <v>#REF!</v>
      </c>
      <c r="AC344" s="501"/>
      <c r="AD344" s="502"/>
      <c r="AE344" s="503"/>
    </row>
    <row r="345" spans="1:31" s="509" customFormat="1" x14ac:dyDescent="0.3">
      <c r="A345" s="518"/>
      <c r="B345" s="469" t="s">
        <v>368</v>
      </c>
      <c r="C345" s="458"/>
      <c r="D345" s="519"/>
      <c r="E345" s="521"/>
      <c r="F345" s="524">
        <f t="shared" si="17"/>
        <v>0</v>
      </c>
      <c r="G345" s="525"/>
      <c r="H345" s="530"/>
      <c r="I345" s="531"/>
      <c r="J345" s="536"/>
      <c r="K345" s="537"/>
      <c r="L345" s="470"/>
      <c r="M345" s="459"/>
      <c r="N345" s="459"/>
      <c r="O345" s="471"/>
      <c r="P345" s="472">
        <f t="shared" si="18"/>
        <v>0</v>
      </c>
      <c r="Q345" s="473"/>
      <c r="R345" s="473"/>
      <c r="S345" s="474"/>
      <c r="T345" s="475"/>
      <c r="U345" s="472"/>
      <c r="V345" s="474"/>
      <c r="W345" s="474"/>
      <c r="X345" s="476"/>
      <c r="Y345" s="477">
        <f t="shared" si="19"/>
        <v>0</v>
      </c>
      <c r="Z345" s="472"/>
      <c r="AA345" s="475"/>
      <c r="AB345" s="505"/>
      <c r="AC345" s="506"/>
      <c r="AD345" s="507"/>
      <c r="AE345" s="508" t="s">
        <v>369</v>
      </c>
    </row>
    <row r="346" spans="1:31" s="511" customFormat="1" ht="15.6" customHeight="1" x14ac:dyDescent="0.3">
      <c r="A346" s="262"/>
      <c r="B346" s="89" t="s">
        <v>370</v>
      </c>
      <c r="C346" s="80"/>
      <c r="D346" s="191"/>
      <c r="E346" s="57"/>
      <c r="F346" s="526">
        <f t="shared" ref="F346:G346" si="20">F352</f>
        <v>0</v>
      </c>
      <c r="G346" s="154">
        <f t="shared" si="20"/>
        <v>0</v>
      </c>
      <c r="H346" s="526">
        <f>H352</f>
        <v>1</v>
      </c>
      <c r="I346" s="409">
        <f>I352</f>
        <v>21000</v>
      </c>
      <c r="J346" s="538"/>
      <c r="K346" s="539"/>
      <c r="L346" s="479"/>
      <c r="M346" s="478"/>
      <c r="N346" s="478"/>
      <c r="O346" s="480"/>
      <c r="P346" s="481">
        <f>P485+P486+P487+P577+P585+P590+P595+P596</f>
        <v>0</v>
      </c>
      <c r="Q346" s="482">
        <f t="shared" ref="Q346:Y346" si="21">Q485+Q486+Q487+Q577+Q585+Q590+Q595+Q596</f>
        <v>0</v>
      </c>
      <c r="R346" s="482">
        <f t="shared" si="21"/>
        <v>0</v>
      </c>
      <c r="S346" s="482">
        <f t="shared" si="21"/>
        <v>0</v>
      </c>
      <c r="T346" s="360">
        <f t="shared" si="21"/>
        <v>0</v>
      </c>
      <c r="U346" s="481">
        <f t="shared" si="21"/>
        <v>0</v>
      </c>
      <c r="V346" s="482">
        <f t="shared" si="21"/>
        <v>0</v>
      </c>
      <c r="W346" s="482">
        <f t="shared" si="21"/>
        <v>0</v>
      </c>
      <c r="X346" s="482">
        <f t="shared" si="21"/>
        <v>0</v>
      </c>
      <c r="Y346" s="360">
        <f t="shared" si="21"/>
        <v>0</v>
      </c>
      <c r="Z346" s="483"/>
      <c r="AA346" s="484"/>
      <c r="AB346" s="510"/>
    </row>
    <row r="347" spans="1:31" ht="15" thickBot="1" x14ac:dyDescent="0.35">
      <c r="A347" s="263"/>
      <c r="B347" s="61"/>
      <c r="C347" s="61"/>
      <c r="D347" s="65"/>
      <c r="E347" s="91"/>
      <c r="F347" s="353"/>
      <c r="G347" s="248"/>
      <c r="H347" s="43"/>
      <c r="I347" s="392"/>
      <c r="J347" s="59"/>
      <c r="K347" s="45"/>
    </row>
    <row r="348" spans="1:31" s="513" customFormat="1" x14ac:dyDescent="0.3">
      <c r="A348" s="263"/>
      <c r="B348" s="56" t="s">
        <v>371</v>
      </c>
      <c r="C348" s="80"/>
      <c r="D348" s="65"/>
      <c r="E348" s="78"/>
      <c r="F348" s="527"/>
      <c r="G348" s="153"/>
      <c r="H348" s="532"/>
      <c r="I348" s="533"/>
      <c r="J348" s="540"/>
      <c r="K348" s="541"/>
      <c r="L348" s="485"/>
      <c r="M348" s="486"/>
      <c r="N348" s="486"/>
      <c r="O348" s="487"/>
      <c r="P348" s="488">
        <f t="shared" ref="P348:P349" si="22">SUM(Q348:T348)</f>
        <v>0</v>
      </c>
      <c r="Q348" s="489"/>
      <c r="R348" s="489"/>
      <c r="S348" s="490"/>
      <c r="T348" s="359"/>
      <c r="U348" s="491"/>
      <c r="V348" s="489"/>
      <c r="W348" s="489"/>
      <c r="X348" s="489"/>
      <c r="Y348" s="427">
        <f t="shared" ref="Y348:Y355" si="23">SUM(U348:X348)</f>
        <v>0</v>
      </c>
      <c r="Z348" s="165"/>
      <c r="AA348" s="166"/>
      <c r="AB348" s="512"/>
    </row>
    <row r="349" spans="1:31" s="513" customFormat="1" x14ac:dyDescent="0.3">
      <c r="A349" s="263"/>
      <c r="B349" s="56"/>
      <c r="C349" s="80" t="s">
        <v>372</v>
      </c>
      <c r="D349" s="65"/>
      <c r="E349" s="78"/>
      <c r="F349" s="527"/>
      <c r="G349" s="153"/>
      <c r="H349" s="532"/>
      <c r="I349" s="533"/>
      <c r="J349" s="540"/>
      <c r="K349" s="541"/>
      <c r="L349" s="492"/>
      <c r="M349" s="493"/>
      <c r="N349" s="493"/>
      <c r="O349" s="480"/>
      <c r="P349" s="483">
        <f t="shared" si="22"/>
        <v>0</v>
      </c>
      <c r="Q349" s="457"/>
      <c r="R349" s="457"/>
      <c r="S349" s="456"/>
      <c r="T349" s="248"/>
      <c r="U349" s="494"/>
      <c r="V349" s="457"/>
      <c r="W349" s="457"/>
      <c r="X349" s="457"/>
      <c r="Y349" s="360">
        <f t="shared" si="23"/>
        <v>0</v>
      </c>
      <c r="Z349" s="44"/>
      <c r="AA349" s="64"/>
      <c r="AB349" s="514" t="e">
        <f>+#REF!</f>
        <v>#REF!</v>
      </c>
    </row>
    <row r="350" spans="1:31" s="513" customFormat="1" x14ac:dyDescent="0.3">
      <c r="A350" s="263"/>
      <c r="B350" s="61"/>
      <c r="C350" s="56" t="s">
        <v>373</v>
      </c>
      <c r="D350" s="65"/>
      <c r="E350" s="78"/>
      <c r="F350" s="527"/>
      <c r="G350" s="153"/>
      <c r="H350" s="532"/>
      <c r="I350" s="248"/>
      <c r="J350" s="542"/>
      <c r="K350" s="248"/>
      <c r="L350" s="496"/>
      <c r="M350" s="248"/>
      <c r="N350" s="495"/>
      <c r="O350" s="248"/>
      <c r="P350" s="483"/>
      <c r="Q350" s="457"/>
      <c r="R350" s="457"/>
      <c r="S350" s="456"/>
      <c r="T350" s="248"/>
      <c r="U350" s="494"/>
      <c r="V350" s="457"/>
      <c r="W350" s="457"/>
      <c r="X350" s="457"/>
      <c r="Y350" s="360">
        <f t="shared" si="23"/>
        <v>0</v>
      </c>
      <c r="Z350" s="497" t="s">
        <v>103</v>
      </c>
      <c r="AA350" s="64" t="s">
        <v>374</v>
      </c>
      <c r="AB350" s="512"/>
    </row>
    <row r="351" spans="1:31" s="513" customFormat="1" x14ac:dyDescent="0.3">
      <c r="A351" s="263"/>
      <c r="B351" s="61"/>
      <c r="C351" s="56"/>
      <c r="D351" s="191" t="s">
        <v>375</v>
      </c>
      <c r="E351" s="78"/>
      <c r="F351" s="527"/>
      <c r="G351" s="153"/>
      <c r="H351" s="532"/>
      <c r="I351" s="248"/>
      <c r="J351" s="542"/>
      <c r="K351" s="248"/>
      <c r="L351" s="496"/>
      <c r="M351" s="248"/>
      <c r="N351" s="495"/>
      <c r="O351" s="248"/>
      <c r="P351" s="483"/>
      <c r="Q351" s="457"/>
      <c r="R351" s="457"/>
      <c r="S351" s="456"/>
      <c r="T351" s="248"/>
      <c r="U351" s="494"/>
      <c r="V351" s="457"/>
      <c r="W351" s="457"/>
      <c r="X351" s="457"/>
      <c r="Y351" s="360">
        <f t="shared" si="23"/>
        <v>0</v>
      </c>
      <c r="Z351" s="44"/>
      <c r="AA351" s="64" t="s">
        <v>376</v>
      </c>
      <c r="AB351" s="512"/>
    </row>
    <row r="352" spans="1:31" s="513" customFormat="1" x14ac:dyDescent="0.3">
      <c r="A352" s="263"/>
      <c r="B352" s="61"/>
      <c r="C352" s="61"/>
      <c r="D352" s="189" t="s">
        <v>379</v>
      </c>
      <c r="E352" s="42" t="s">
        <v>377</v>
      </c>
      <c r="F352" s="527"/>
      <c r="G352" s="153"/>
      <c r="H352" s="532">
        <v>1</v>
      </c>
      <c r="I352" s="393">
        <v>21000</v>
      </c>
      <c r="J352" s="542">
        <v>1</v>
      </c>
      <c r="K352" s="545">
        <v>43335</v>
      </c>
      <c r="L352" s="496">
        <v>1</v>
      </c>
      <c r="M352" s="248"/>
      <c r="N352" s="495">
        <v>1</v>
      </c>
      <c r="O352" s="248"/>
      <c r="P352" s="483"/>
      <c r="Q352" s="457"/>
      <c r="R352" s="457"/>
      <c r="S352" s="456"/>
      <c r="T352" s="248"/>
      <c r="U352" s="494"/>
      <c r="V352" s="457"/>
      <c r="W352" s="457"/>
      <c r="X352" s="457"/>
      <c r="Y352" s="360">
        <f t="shared" si="23"/>
        <v>0</v>
      </c>
      <c r="Z352" s="44" t="s">
        <v>103</v>
      </c>
      <c r="AA352" s="64"/>
      <c r="AB352" s="512"/>
    </row>
    <row r="353" spans="1:28" s="513" customFormat="1" x14ac:dyDescent="0.3">
      <c r="A353" s="263"/>
      <c r="B353" s="61"/>
      <c r="C353" s="61"/>
      <c r="D353" s="189" t="s">
        <v>380</v>
      </c>
      <c r="E353" s="13"/>
      <c r="F353" s="527"/>
      <c r="G353" s="153"/>
      <c r="H353" s="532"/>
      <c r="I353" s="248"/>
      <c r="J353" s="542"/>
      <c r="K353" s="248"/>
      <c r="L353" s="496"/>
      <c r="M353" s="248"/>
      <c r="N353" s="495"/>
      <c r="O353" s="248"/>
      <c r="P353" s="483"/>
      <c r="Q353" s="457"/>
      <c r="R353" s="457"/>
      <c r="S353" s="456"/>
      <c r="T353" s="248"/>
      <c r="U353" s="494"/>
      <c r="V353" s="457"/>
      <c r="W353" s="457"/>
      <c r="X353" s="457"/>
      <c r="Y353" s="360">
        <f t="shared" si="23"/>
        <v>0</v>
      </c>
      <c r="Z353" s="44"/>
      <c r="AA353" s="498"/>
      <c r="AB353" s="512"/>
    </row>
    <row r="354" spans="1:28" s="513" customFormat="1" x14ac:dyDescent="0.3">
      <c r="A354" s="263"/>
      <c r="B354" s="61"/>
      <c r="C354" s="61"/>
      <c r="D354" s="189" t="s">
        <v>381</v>
      </c>
      <c r="E354" s="13"/>
      <c r="F354" s="527"/>
      <c r="G354" s="153"/>
      <c r="H354" s="532"/>
      <c r="I354" s="248"/>
      <c r="J354" s="542"/>
      <c r="K354" s="248"/>
      <c r="L354" s="496"/>
      <c r="M354" s="248"/>
      <c r="N354" s="495"/>
      <c r="O354" s="248"/>
      <c r="P354" s="483"/>
      <c r="Q354" s="457"/>
      <c r="R354" s="457"/>
      <c r="S354" s="456"/>
      <c r="T354" s="248"/>
      <c r="U354" s="494"/>
      <c r="V354" s="457">
        <v>42750</v>
      </c>
      <c r="W354" s="457"/>
      <c r="X354" s="457"/>
      <c r="Y354" s="360">
        <f t="shared" si="23"/>
        <v>42750</v>
      </c>
      <c r="Z354" s="44"/>
      <c r="AA354" s="499" t="s">
        <v>378</v>
      </c>
      <c r="AB354" s="512"/>
    </row>
    <row r="355" spans="1:28" s="513" customFormat="1" x14ac:dyDescent="0.3">
      <c r="A355" s="263"/>
      <c r="B355" s="61"/>
      <c r="C355" s="61"/>
      <c r="D355" s="189" t="s">
        <v>382</v>
      </c>
      <c r="E355" s="13"/>
      <c r="F355" s="527"/>
      <c r="G355" s="153"/>
      <c r="H355" s="532"/>
      <c r="I355" s="248"/>
      <c r="J355" s="542"/>
      <c r="K355" s="248"/>
      <c r="L355" s="496"/>
      <c r="M355" s="248"/>
      <c r="N355" s="495"/>
      <c r="O355" s="248"/>
      <c r="P355" s="483"/>
      <c r="Q355" s="457"/>
      <c r="R355" s="457"/>
      <c r="S355" s="456"/>
      <c r="T355" s="248"/>
      <c r="U355" s="494"/>
      <c r="V355" s="457">
        <v>42750</v>
      </c>
      <c r="W355" s="457"/>
      <c r="X355" s="457"/>
      <c r="Y355" s="360">
        <f t="shared" si="23"/>
        <v>42750</v>
      </c>
      <c r="Z355" s="44"/>
      <c r="AA355" s="499" t="s">
        <v>378</v>
      </c>
      <c r="AB355" s="512"/>
    </row>
    <row r="356" spans="1:28" ht="15" thickBot="1" x14ac:dyDescent="0.35">
      <c r="A356" s="255"/>
      <c r="B356" s="17"/>
      <c r="C356" s="17"/>
      <c r="D356" s="290"/>
      <c r="E356" s="249"/>
      <c r="F356" s="340"/>
      <c r="G356" s="341"/>
      <c r="H356" s="19"/>
      <c r="I356" s="418"/>
      <c r="J356" s="20"/>
      <c r="K356" s="21"/>
    </row>
    <row r="358" spans="1:28" x14ac:dyDescent="0.3">
      <c r="A358" s="250" t="s">
        <v>20</v>
      </c>
      <c r="B358" s="10"/>
      <c r="C358" s="10"/>
      <c r="D358" s="250"/>
      <c r="E358" s="10"/>
      <c r="F358" s="10"/>
      <c r="G358" s="711" t="s">
        <v>21</v>
      </c>
      <c r="H358" s="711"/>
      <c r="I358" s="10"/>
      <c r="J358" s="10"/>
      <c r="K358" s="712" t="s">
        <v>22</v>
      </c>
      <c r="L358" s="712"/>
    </row>
    <row r="359" spans="1:28" x14ac:dyDescent="0.3">
      <c r="A359" s="250"/>
      <c r="B359" s="10"/>
      <c r="C359" s="10"/>
      <c r="D359" s="250"/>
      <c r="E359" s="10"/>
      <c r="F359" s="10"/>
      <c r="G359" s="546"/>
      <c r="H359" s="546"/>
      <c r="I359" s="10"/>
      <c r="J359" s="10"/>
      <c r="K359" s="547"/>
      <c r="L359" s="547"/>
    </row>
    <row r="360" spans="1:28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</row>
    <row r="361" spans="1:28" s="8" customFormat="1" ht="13.95" customHeight="1" x14ac:dyDescent="0.3">
      <c r="A361" s="447" t="s">
        <v>23</v>
      </c>
      <c r="B361" s="445" t="s">
        <v>356</v>
      </c>
      <c r="C361" s="445"/>
      <c r="D361" s="448"/>
      <c r="E361" s="448" t="s">
        <v>357</v>
      </c>
      <c r="F361" s="445"/>
      <c r="G361" s="713" t="s">
        <v>358</v>
      </c>
      <c r="H361" s="713"/>
      <c r="I361" s="445"/>
      <c r="J361" s="445"/>
      <c r="K361" s="713" t="s">
        <v>359</v>
      </c>
      <c r="L361" s="712"/>
    </row>
    <row r="362" spans="1:28" x14ac:dyDescent="0.3">
      <c r="A362" s="449" t="s">
        <v>24</v>
      </c>
      <c r="B362" s="446"/>
      <c r="C362" s="446"/>
      <c r="D362" s="450"/>
      <c r="E362" s="450" t="s">
        <v>25</v>
      </c>
      <c r="F362" s="446"/>
      <c r="G362" s="710" t="s">
        <v>25</v>
      </c>
      <c r="H362" s="710"/>
      <c r="I362" s="10"/>
      <c r="J362" s="10"/>
      <c r="K362" s="710" t="s">
        <v>25</v>
      </c>
      <c r="L362" s="710"/>
    </row>
    <row r="363" spans="1:28" x14ac:dyDescent="0.3">
      <c r="A363" s="451" t="s">
        <v>26</v>
      </c>
      <c r="B363" s="446"/>
      <c r="C363" s="446"/>
      <c r="D363" s="450"/>
      <c r="E363" s="450" t="s">
        <v>27</v>
      </c>
      <c r="F363" s="446"/>
      <c r="G363" s="710" t="s">
        <v>28</v>
      </c>
      <c r="H363" s="710"/>
      <c r="I363" s="10"/>
      <c r="J363" s="10"/>
      <c r="K363" s="710" t="s">
        <v>29</v>
      </c>
      <c r="L363" s="710"/>
    </row>
    <row r="364" spans="1:28" x14ac:dyDescent="0.3">
      <c r="A364" s="10"/>
      <c r="B364" s="10"/>
      <c r="C364" s="251"/>
      <c r="D364" s="10"/>
      <c r="E364" s="10"/>
      <c r="F364" s="10"/>
      <c r="G364" s="10"/>
      <c r="H364" s="10"/>
      <c r="I364" s="10"/>
      <c r="J364" s="10"/>
      <c r="K364" s="10"/>
      <c r="L364" s="10"/>
    </row>
    <row r="365" spans="1:28" ht="15" customHeight="1" x14ac:dyDescent="0.3">
      <c r="A365" s="10"/>
      <c r="B365" s="10"/>
      <c r="C365" s="709" t="s">
        <v>30</v>
      </c>
      <c r="D365" s="709"/>
      <c r="E365" s="709"/>
      <c r="F365" s="709"/>
      <c r="G365" s="709"/>
      <c r="H365" s="709"/>
      <c r="I365" s="709"/>
      <c r="J365" s="709"/>
      <c r="K365" s="543"/>
      <c r="L365" s="543"/>
      <c r="M365" s="252"/>
      <c r="N365" s="252"/>
      <c r="O365" s="252"/>
      <c r="P365" s="252"/>
      <c r="Q365" s="252"/>
    </row>
    <row r="366" spans="1:28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</row>
    <row r="367" spans="1:28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</row>
  </sheetData>
  <mergeCells count="22">
    <mergeCell ref="C365:J365"/>
    <mergeCell ref="K358:L358"/>
    <mergeCell ref="G362:H362"/>
    <mergeCell ref="K362:L362"/>
    <mergeCell ref="G363:H363"/>
    <mergeCell ref="K363:L363"/>
    <mergeCell ref="G361:H361"/>
    <mergeCell ref="K361:L361"/>
    <mergeCell ref="A10:D10"/>
    <mergeCell ref="G358:H358"/>
    <mergeCell ref="D2:K2"/>
    <mergeCell ref="D3:K3"/>
    <mergeCell ref="A7:D9"/>
    <mergeCell ref="E7:E9"/>
    <mergeCell ref="F7:G7"/>
    <mergeCell ref="H7:I7"/>
    <mergeCell ref="J7:J9"/>
    <mergeCell ref="F8:F9"/>
    <mergeCell ref="G8:G9"/>
    <mergeCell ref="H8:H9"/>
    <mergeCell ref="I8:I9"/>
    <mergeCell ref="K8:K9"/>
  </mergeCells>
  <pageMargins left="0.11811023622047245" right="1.1811023622047245" top="0.74803149606299213" bottom="0.74803149606299213" header="0.31496062992125984" footer="0.31496062992125984"/>
  <pageSetup paperSize="5" scale="78" fitToHeight="0" orientation="landscape" horizontalDpi="4294967293" verticalDpi="0" r:id="rId1"/>
  <rowBreaks count="10" manualBreakCount="10">
    <brk id="37" max="10" man="1"/>
    <brk id="73" max="10" man="1"/>
    <brk id="104" max="10" man="1"/>
    <brk id="135" max="10" man="1"/>
    <brk id="163" max="10" man="1"/>
    <brk id="195" max="10" man="1"/>
    <brk id="228" max="10" man="1"/>
    <brk id="261" max="10" man="1"/>
    <brk id="296" max="10" man="1"/>
    <brk id="333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Oct </vt:lpstr>
      <vt:lpstr>INSTRUCTIONS</vt:lpstr>
      <vt:lpstr>Overall</vt:lpstr>
      <vt:lpstr>'Oct '!Print_Area</vt:lpstr>
      <vt:lpstr>Overall!Print_Area</vt:lpstr>
      <vt:lpstr>'Oct '!Print_Titles</vt:lpstr>
      <vt:lpstr>Overall!Print_Titles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asus</cp:lastModifiedBy>
  <cp:lastPrinted>2019-02-20T01:44:20Z</cp:lastPrinted>
  <dcterms:created xsi:type="dcterms:W3CDTF">2018-08-16T07:25:49Z</dcterms:created>
  <dcterms:modified xsi:type="dcterms:W3CDTF">2019-02-20T03:45:40Z</dcterms:modified>
</cp:coreProperties>
</file>