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gechpor/Documents/EXTRACURRICULAR ACTIVITIES/UNDP/"/>
    </mc:Choice>
  </mc:AlternateContent>
  <xr:revisionPtr revIDLastSave="0" documentId="13_ncr:1_{5FAD0B00-85CF-B649-AA3A-15ED86A49C78}" xr6:coauthVersionLast="45" xr6:coauthVersionMax="45" xr10:uidLastSave="{00000000-0000-0000-0000-000000000000}"/>
  <bookViews>
    <workbookView xWindow="0" yWindow="460" windowWidth="28800" windowHeight="16220" firstSheet="1" activeTab="4" xr2:uid="{00000000-000D-0000-FFFF-FFFF00000000}"/>
  </bookViews>
  <sheets>
    <sheet name="Chis Chort FInancial Model 11 " sheetId="1" r:id="rId1"/>
    <sheet name="Chis Chort FInancial Model " sheetId="5" r:id="rId2"/>
    <sheet name="2020 " sheetId="2" r:id="rId3"/>
    <sheet name="2021" sheetId="3" r:id="rId4"/>
    <sheet name="2022" sheetId="4" r:id="rId5"/>
    <sheet name="Financial Visual Model 1" sheetId="6" r:id="rId6"/>
    <sheet name="Financial Visual Model 2"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5" l="1"/>
  <c r="B13" i="5"/>
  <c r="D9" i="5"/>
  <c r="C9" i="5"/>
  <c r="C13" i="5" s="1"/>
  <c r="B9" i="5"/>
  <c r="I5" i="4"/>
  <c r="I9" i="4" s="1"/>
  <c r="I6" i="3"/>
  <c r="I10" i="3" s="1"/>
  <c r="J9" i="2"/>
  <c r="J5" i="2"/>
  <c r="D14" i="5" l="1"/>
  <c r="C14" i="5"/>
  <c r="B17" i="5"/>
  <c r="E12" i="4"/>
  <c r="E11" i="3"/>
  <c r="D17" i="5" l="1"/>
  <c r="C17" i="5"/>
  <c r="B23" i="5"/>
  <c r="B18" i="5"/>
  <c r="B14" i="5"/>
  <c r="E12" i="2"/>
  <c r="E23" i="2"/>
  <c r="E28" i="3"/>
  <c r="E29" i="3" s="1"/>
  <c r="D23" i="5" l="1"/>
  <c r="D18" i="5"/>
  <c r="C23" i="5"/>
  <c r="C18" i="5"/>
  <c r="E11" i="2"/>
  <c r="E13" i="2" s="1"/>
  <c r="E10" i="3"/>
  <c r="E12" i="3" s="1"/>
  <c r="I10" i="4"/>
  <c r="I14" i="3"/>
  <c r="J10" i="2" l="1"/>
  <c r="I13" i="4"/>
  <c r="I20" i="3"/>
  <c r="I15" i="3"/>
  <c r="I11" i="3"/>
  <c r="J13" i="2"/>
  <c r="J19" i="2" s="1"/>
  <c r="I14" i="4" l="1"/>
  <c r="I19" i="4"/>
  <c r="J14" i="2"/>
  <c r="E29" i="4" l="1"/>
  <c r="E30" i="4" s="1"/>
  <c r="E11" i="4"/>
  <c r="E13" i="4" s="1"/>
  <c r="E4" i="4"/>
  <c r="E4" i="3"/>
  <c r="E35" i="2"/>
  <c r="E19" i="2"/>
  <c r="E20" i="2"/>
  <c r="E21" i="2"/>
  <c r="E22" i="2"/>
  <c r="E31" i="2"/>
  <c r="E36" i="2" s="1"/>
  <c r="E4" i="2"/>
  <c r="I16" i="1"/>
  <c r="H16" i="1"/>
  <c r="G16" i="1"/>
  <c r="I11" i="1"/>
  <c r="H11" i="1"/>
  <c r="G11" i="1"/>
  <c r="E24" i="2" l="1"/>
  <c r="D36" i="1"/>
  <c r="C36" i="1"/>
  <c r="B36" i="1"/>
  <c r="D29" i="1"/>
  <c r="D30" i="1" s="1"/>
  <c r="C29" i="1"/>
  <c r="C30" i="1" s="1"/>
  <c r="D27" i="1"/>
  <c r="C27" i="1"/>
  <c r="D25" i="1"/>
  <c r="C25" i="1"/>
  <c r="B25" i="1"/>
  <c r="D21" i="1"/>
  <c r="C21" i="1"/>
  <c r="B21" i="1"/>
  <c r="D15" i="1"/>
  <c r="C15" i="1"/>
  <c r="B14" i="1"/>
  <c r="B27" i="1" s="1"/>
  <c r="B29" i="1" s="1"/>
  <c r="D10" i="1"/>
  <c r="C10" i="1"/>
  <c r="B10" i="1"/>
  <c r="B30" i="1" l="1"/>
  <c r="B38" i="1"/>
  <c r="B39" i="1" s="1"/>
  <c r="D38" i="1"/>
  <c r="D39" i="1" s="1"/>
  <c r="C38" i="1"/>
  <c r="C39" i="1" s="1"/>
  <c r="B15" i="1"/>
</calcChain>
</file>

<file path=xl/sharedStrings.xml><?xml version="1.0" encoding="utf-8"?>
<sst xmlns="http://schemas.openxmlformats.org/spreadsheetml/2006/main" count="234" uniqueCount="70">
  <si>
    <t xml:space="preserve">Timeline </t>
  </si>
  <si>
    <t>Assumptions (Variables)</t>
  </si>
  <si>
    <t>Revenue</t>
  </si>
  <si>
    <t>Units</t>
  </si>
  <si>
    <t>Price</t>
  </si>
  <si>
    <t>Total</t>
  </si>
  <si>
    <t>COGS</t>
  </si>
  <si>
    <t xml:space="preserve">Painting </t>
  </si>
  <si>
    <t xml:space="preserve">Mental stand + QR code </t>
  </si>
  <si>
    <t xml:space="preserve">Total </t>
  </si>
  <si>
    <t xml:space="preserve">Operating Expense </t>
  </si>
  <si>
    <t>Marketing</t>
  </si>
  <si>
    <t xml:space="preserve">Hoosting </t>
  </si>
  <si>
    <t xml:space="preserve">Provide sponsorship in event </t>
  </si>
  <si>
    <t xml:space="preserve">Income statement </t>
  </si>
  <si>
    <t xml:space="preserve">Net Revenue </t>
  </si>
  <si>
    <t xml:space="preserve">Gross Profit </t>
  </si>
  <si>
    <t>GP%</t>
  </si>
  <si>
    <t xml:space="preserve">Operating Expenses </t>
  </si>
  <si>
    <t xml:space="preserve">Operating Income </t>
  </si>
  <si>
    <t xml:space="preserve">Operating Margin </t>
  </si>
  <si>
    <t xml:space="preserve">Net Income (Profit) </t>
  </si>
  <si>
    <t xml:space="preserve">Chis Chort Financial Model </t>
  </si>
  <si>
    <t>Total Revenue</t>
  </si>
  <si>
    <t xml:space="preserve">QR Code Stand quantity </t>
  </si>
  <si>
    <t>Cost of QR Code Stand per unit (DIY Metal Stand + QR Code Printing + Labour + Painting)</t>
  </si>
  <si>
    <t>Operating Expense</t>
  </si>
  <si>
    <t xml:space="preserve">Provide Sponsorship in TEDX Expense </t>
  </si>
  <si>
    <t xml:space="preserve">Provide Sponsorship in Barcamp Expense </t>
  </si>
  <si>
    <t xml:space="preserve">Artwork and Development Expense </t>
  </si>
  <si>
    <t>Host Website Expense</t>
  </si>
  <si>
    <t xml:space="preserve">Provide 20% discount for lunch time drink </t>
  </si>
  <si>
    <t xml:space="preserve">Quantity </t>
  </si>
  <si>
    <t>Price per unit or month</t>
  </si>
  <si>
    <t xml:space="preserve">App Developers Expense </t>
  </si>
  <si>
    <t>N/A</t>
  </si>
  <si>
    <t>Make a Professional Video Expense</t>
  </si>
  <si>
    <t xml:space="preserve">Provide Sponsorship in TEDxRUPP Expense </t>
  </si>
  <si>
    <t xml:space="preserve">Provide Sponsorship in BarCamp Expense </t>
  </si>
  <si>
    <t xml:space="preserve">Unit (parking) per month </t>
  </si>
  <si>
    <t>Month(s)</t>
  </si>
  <si>
    <t xml:space="preserve">Price per unit </t>
  </si>
  <si>
    <t>QR Code Stand per unit (DIY Metal Stand + QR Code Printing + Labour + Painting)</t>
  </si>
  <si>
    <t>Boost Facebook Page Expense</t>
  </si>
  <si>
    <t>Boost Instagram Expense</t>
  </si>
  <si>
    <t>Total Operating Expense</t>
  </si>
  <si>
    <t xml:space="preserve">Total Operating Expense </t>
  </si>
  <si>
    <t xml:space="preserve">Income Statement </t>
  </si>
  <si>
    <t xml:space="preserve">COGS </t>
  </si>
  <si>
    <t>Operating Margin</t>
  </si>
  <si>
    <t>Net Income (Profit)</t>
  </si>
  <si>
    <t>Operating Income</t>
  </si>
  <si>
    <t xml:space="preserve">Taxes </t>
  </si>
  <si>
    <t>Chis Chort has no quarter office yet 0%</t>
  </si>
  <si>
    <t xml:space="preserve">Reward Discounts Expense </t>
  </si>
  <si>
    <t xml:space="preserve">Marketing Expense </t>
  </si>
  <si>
    <t>App Developer for Livestream Expense</t>
  </si>
  <si>
    <t>App Developer for Transaction Expense</t>
  </si>
  <si>
    <t>App Developer for Homepage Expense</t>
  </si>
  <si>
    <t xml:space="preserve">Total Marketing Expense </t>
  </si>
  <si>
    <t xml:space="preserve">Provide 20% discount for lunch time on 3$ drink </t>
  </si>
  <si>
    <t>Camera Expense + Labour cost</t>
  </si>
  <si>
    <t>Marketing Expense</t>
  </si>
  <si>
    <t>Total COGS</t>
  </si>
  <si>
    <t>Distribute 20% to security company</t>
  </si>
  <si>
    <t xml:space="preserve">Less: COGS </t>
  </si>
  <si>
    <t xml:space="preserve">Distribute 20% to security company </t>
  </si>
  <si>
    <t>Distirbute 20% to Secutity company</t>
  </si>
  <si>
    <t xml:space="preserve">This financial model illustrates that Chis Chort tries to do the marketing to show the value to the customers for them to get awareness and accessibility in using Chis Chort. That is why, Chis Chort will not get the profit in 2020, but from 2021 Chis Chort can get almost 6K and 15K in 2022. </t>
  </si>
  <si>
    <t xml:space="preserve">In this model, it shows that profit is what we target. To achieve it, we have to consider revenue and the cost that we spend. 
For revenue, it has a price and quantity. The price here is referred to as the price of the Chis Chort service. Additionally, we have to analyze the marketing strategy and market demand, if we can understand the customer in the market very well, many customers are happy to support and use our service frequently. 
Cost is also the main element to get the profit, too. Here, we have an operating expense and the cost of goods sold. Cost of goods sold, we have QR Code Stand (DIY Metal Stand + QR Code Printing + Labour + Painting) and the camera expense plus labor cost. Moreover, operating expense includes app developer for the transaction, live stream, homepage, host website, and artwork and development expense. The marketing expense is included in operating expenses as well. Chis Chort will provide a 20% discount for lunchtime on 3$ drink to attract more customers, also make a professional video, provide sponsorship in well-known events such as TEDXRUPP and BarCamp. We provide reward discounts and also boost the Facebook page and Instagram because everyone uses these two platforms every day, so they can know us more through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</si>
</sst>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KHR&quot;* #,##0.00_);_(&quot;KHR&quot;* \(#,##0.00\);_(&quot;KHR&quot;* &quot;-&quot;??_);_(@_)"/>
    <numFmt numFmtId="164" formatCode="&quot;$&quot;#,##0.00"/>
    <numFmt numFmtId="165" formatCode="_([$$-409]* #,##0.00_);_([$$-409]* \(#,##0.00\);_([$$-409]* &quot;-&quot;??_);_(@_)"/>
    <numFmt numFmtId="166" formatCode="_([$$-409]* #,##0_);_([$$-409]* \(#,##0\);_([$$-409]* &quot;-&quot;??_);_(@_)"/>
  </numFmts>
  <fonts count="23" x14ac:knownFonts="1">
    <font>
      <sz val="10"/>
      <color rgb="FF000000"/>
      <name val="Arial"/>
    </font>
    <font>
      <sz val="12"/>
      <color theme="1"/>
      <name val="Times New Roman"/>
      <family val="1"/>
    </font>
    <font>
      <b/>
      <sz val="14"/>
      <color theme="1"/>
      <name val="Times New Roman"/>
      <family val="1"/>
    </font>
    <font>
      <b/>
      <sz val="12"/>
      <color theme="1"/>
      <name val="Times New Roman"/>
      <family val="1"/>
    </font>
    <font>
      <b/>
      <sz val="16"/>
      <color theme="1"/>
      <name val="Times New Roman"/>
      <family val="1"/>
    </font>
    <font>
      <sz val="12"/>
      <color rgb="FF00B0F0"/>
      <name val="Times New Roman"/>
      <family val="1"/>
    </font>
    <font>
      <sz val="10"/>
      <color rgb="FF000000"/>
      <name val="Arial"/>
      <family val="2"/>
    </font>
    <font>
      <b/>
      <sz val="12"/>
      <color theme="1"/>
      <name val="Arial"/>
      <family val="2"/>
      <scheme val="minor"/>
    </font>
    <font>
      <b/>
      <sz val="12"/>
      <color theme="1"/>
      <name val="Times New Roman"/>
      <family val="1"/>
    </font>
    <font>
      <sz val="12"/>
      <color theme="1"/>
      <name val="Times New Roman"/>
      <family val="1"/>
    </font>
    <font>
      <sz val="10"/>
      <color rgb="FF000000"/>
      <name val="Arial"/>
      <family val="2"/>
    </font>
    <font>
      <sz val="12"/>
      <color rgb="FF000000"/>
      <name val="Times New Roman"/>
      <family val="1"/>
    </font>
    <font>
      <sz val="10"/>
      <color rgb="FF000000"/>
      <name val="Arial"/>
    </font>
    <font>
      <b/>
      <sz val="12"/>
      <color rgb="FF000000"/>
      <name val="Times New Roman"/>
      <family val="1"/>
    </font>
    <font>
      <sz val="12"/>
      <color rgb="FF000000"/>
      <name val="Arial"/>
      <family val="2"/>
    </font>
    <font>
      <b/>
      <sz val="12"/>
      <color rgb="FF000000"/>
      <name val="Arial"/>
      <family val="2"/>
    </font>
    <font>
      <b/>
      <sz val="14"/>
      <color rgb="FF000000"/>
      <name val="Times New Roman"/>
      <family val="1"/>
    </font>
    <font>
      <b/>
      <sz val="14"/>
      <color theme="1"/>
      <name val="Arial"/>
      <family val="2"/>
      <scheme val="minor"/>
    </font>
    <font>
      <b/>
      <sz val="14"/>
      <color rgb="FF000000"/>
      <name val="Arial"/>
      <family val="2"/>
    </font>
    <font>
      <sz val="14"/>
      <color theme="1"/>
      <name val="Times New Roman"/>
      <family val="1"/>
    </font>
    <font>
      <sz val="14"/>
      <color rgb="FF000000"/>
      <name val="Arial"/>
      <family val="2"/>
    </font>
    <font>
      <sz val="68"/>
      <color rgb="FF000000"/>
      <name val="Arial"/>
      <family val="2"/>
    </font>
    <font>
      <sz val="65"/>
      <color rgb="FF00000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diagonal/>
    </border>
  </borders>
  <cellStyleXfs count="3">
    <xf numFmtId="0" fontId="0" fillId="0" borderId="0"/>
    <xf numFmtId="9" fontId="6" fillId="0" borderId="0" applyFont="0" applyFill="0" applyBorder="0" applyAlignment="0" applyProtection="0"/>
    <xf numFmtId="44" fontId="12" fillId="0" borderId="0" applyFont="0" applyFill="0" applyBorder="0" applyAlignment="0" applyProtection="0"/>
  </cellStyleXfs>
  <cellXfs count="120">
    <xf numFmtId="0" fontId="0" fillId="0" borderId="0" xfId="0" applyFont="1" applyAlignment="1"/>
    <xf numFmtId="0" fontId="1" fillId="0" borderId="0" xfId="0" applyFont="1" applyAlignment="1"/>
    <xf numFmtId="0" fontId="1" fillId="0" borderId="0" xfId="0" applyFont="1"/>
    <xf numFmtId="0" fontId="1" fillId="0" borderId="0" xfId="0" applyFont="1" applyAlignment="1"/>
    <xf numFmtId="0" fontId="3" fillId="0" borderId="0" xfId="0" applyFont="1" applyAlignment="1"/>
    <xf numFmtId="0" fontId="3" fillId="0" borderId="0" xfId="0" applyFont="1" applyAlignment="1"/>
    <xf numFmtId="164" fontId="1" fillId="0" borderId="0" xfId="0" applyNumberFormat="1" applyFont="1" applyAlignment="1">
      <alignment horizontal="right" vertical="center"/>
    </xf>
    <xf numFmtId="164" fontId="1" fillId="0" borderId="0" xfId="0" applyNumberFormat="1" applyFont="1" applyAlignment="1">
      <alignment horizontal="right" vertical="center"/>
    </xf>
    <xf numFmtId="164" fontId="1" fillId="0" borderId="0" xfId="0" applyNumberFormat="1" applyFont="1" applyAlignment="1">
      <alignment horizontal="right" vertical="center"/>
    </xf>
    <xf numFmtId="0" fontId="3" fillId="0" borderId="0" xfId="0" applyFont="1" applyAlignment="1"/>
    <xf numFmtId="10" fontId="1" fillId="0" borderId="0" xfId="0" applyNumberFormat="1" applyFont="1"/>
    <xf numFmtId="164" fontId="1" fillId="0" borderId="0" xfId="0" applyNumberFormat="1" applyFont="1" applyAlignment="1"/>
    <xf numFmtId="164" fontId="1" fillId="0" borderId="0" xfId="0" applyNumberFormat="1" applyFont="1"/>
    <xf numFmtId="164" fontId="3" fillId="0" borderId="0" xfId="0" applyNumberFormat="1" applyFont="1" applyAlignment="1"/>
    <xf numFmtId="0" fontId="4" fillId="0" borderId="0" xfId="0" applyFont="1" applyAlignment="1">
      <alignment horizontal="center" vertical="center"/>
    </xf>
    <xf numFmtId="0" fontId="5" fillId="0" borderId="0" xfId="0" applyFont="1" applyAlignment="1"/>
    <xf numFmtId="0" fontId="5" fillId="0" borderId="0" xfId="0" applyFont="1" applyAlignment="1">
      <alignment horizontal="left"/>
    </xf>
    <xf numFmtId="0" fontId="2" fillId="2" borderId="0" xfId="0" applyFont="1" applyFill="1" applyAlignment="1">
      <alignment horizontal="center" vertical="center"/>
    </xf>
    <xf numFmtId="0" fontId="0" fillId="2" borderId="0" xfId="0" applyFont="1" applyFill="1" applyAlignment="1"/>
    <xf numFmtId="0" fontId="2" fillId="3" borderId="0" xfId="0" applyFont="1" applyFill="1" applyAlignment="1">
      <alignment horizontal="center"/>
    </xf>
    <xf numFmtId="165" fontId="1" fillId="0" borderId="0" xfId="0" applyNumberFormat="1" applyFont="1"/>
    <xf numFmtId="0" fontId="1" fillId="0" borderId="0" xfId="0" applyFont="1" applyAlignment="1">
      <alignment wrapText="1"/>
    </xf>
    <xf numFmtId="0" fontId="8" fillId="0" borderId="0" xfId="0" applyFont="1"/>
    <xf numFmtId="0" fontId="9" fillId="0" borderId="0" xfId="0" applyFont="1"/>
    <xf numFmtId="0" fontId="9" fillId="0" borderId="0" xfId="0" applyFont="1" applyAlignment="1">
      <alignment horizontal="left"/>
    </xf>
    <xf numFmtId="0" fontId="10" fillId="0" borderId="0" xfId="0" applyFont="1" applyAlignment="1"/>
    <xf numFmtId="0" fontId="9" fillId="0" borderId="0" xfId="0" applyFont="1" applyAlignment="1"/>
    <xf numFmtId="164" fontId="9" fillId="0" borderId="0" xfId="0" applyNumberFormat="1" applyFont="1" applyAlignment="1">
      <alignment horizontal="right" vertical="center"/>
    </xf>
    <xf numFmtId="0" fontId="1"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165" fontId="1" fillId="0" borderId="0" xfId="0" applyNumberFormat="1" applyFont="1" applyAlignment="1">
      <alignment horizontal="center" vertical="center"/>
    </xf>
    <xf numFmtId="0" fontId="3" fillId="0" borderId="0" xfId="0" applyFont="1" applyAlignment="1">
      <alignment horizontal="left" vertical="center"/>
    </xf>
    <xf numFmtId="0" fontId="0" fillId="0" borderId="0" xfId="0"/>
    <xf numFmtId="0" fontId="7" fillId="0" borderId="0" xfId="0" applyFont="1"/>
    <xf numFmtId="0" fontId="1"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xf>
    <xf numFmtId="165" fontId="11" fillId="0" borderId="0" xfId="0" applyNumberFormat="1" applyFont="1" applyAlignment="1">
      <alignment horizontal="center" vertical="center"/>
    </xf>
    <xf numFmtId="166" fontId="1" fillId="0" borderId="0" xfId="0" applyNumberFormat="1" applyFont="1" applyAlignment="1">
      <alignment horizontal="center" vertical="center"/>
    </xf>
    <xf numFmtId="0" fontId="13" fillId="0" borderId="0" xfId="0" applyFont="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center"/>
    </xf>
    <xf numFmtId="166" fontId="14" fillId="0" borderId="0" xfId="0" applyNumberFormat="1" applyFont="1" applyAlignment="1">
      <alignment horizontal="center" vertical="center"/>
    </xf>
    <xf numFmtId="166" fontId="14" fillId="0" borderId="0" xfId="0" applyNumberFormat="1" applyFont="1" applyBorder="1" applyAlignment="1">
      <alignment horizontal="center" vertical="center"/>
    </xf>
    <xf numFmtId="165" fontId="14" fillId="0" borderId="0" xfId="0" applyNumberFormat="1" applyFont="1" applyAlignment="1">
      <alignment horizontal="center" vertical="center"/>
    </xf>
    <xf numFmtId="166" fontId="14" fillId="0" borderId="1" xfId="0" applyNumberFormat="1" applyFont="1" applyBorder="1" applyAlignment="1">
      <alignment horizontal="center" vertical="center"/>
    </xf>
    <xf numFmtId="0" fontId="14" fillId="0" borderId="0" xfId="0" applyFont="1" applyBorder="1" applyAlignment="1">
      <alignment horizontal="center" vertical="center"/>
    </xf>
    <xf numFmtId="166" fontId="14" fillId="0" borderId="0" xfId="2" applyNumberFormat="1" applyFont="1" applyBorder="1" applyAlignment="1">
      <alignment horizontal="center" vertical="center"/>
    </xf>
    <xf numFmtId="166" fontId="14" fillId="0" borderId="1" xfId="2" applyNumberFormat="1" applyFont="1" applyBorder="1" applyAlignment="1">
      <alignment horizontal="center" vertical="center"/>
    </xf>
    <xf numFmtId="0" fontId="15" fillId="0" borderId="0" xfId="0" applyFont="1" applyAlignment="1">
      <alignment horizontal="left" vertical="center"/>
    </xf>
    <xf numFmtId="0" fontId="15" fillId="0" borderId="0" xfId="0" applyFont="1" applyAlignment="1">
      <alignment horizontal="center" vertical="center"/>
    </xf>
    <xf numFmtId="166" fontId="15" fillId="0" borderId="2" xfId="2" applyNumberFormat="1" applyFont="1" applyBorder="1" applyAlignment="1">
      <alignment horizontal="center" vertical="center"/>
    </xf>
    <xf numFmtId="0" fontId="14" fillId="0" borderId="0" xfId="0" applyFont="1"/>
    <xf numFmtId="10" fontId="14" fillId="0" borderId="0" xfId="1" applyNumberFormat="1" applyFont="1" applyBorder="1" applyAlignment="1">
      <alignment horizontal="right" vertical="center"/>
    </xf>
    <xf numFmtId="9" fontId="14" fillId="0" borderId="0" xfId="1" applyFont="1" applyBorder="1" applyAlignment="1">
      <alignment horizontal="right" vertical="center"/>
    </xf>
    <xf numFmtId="166" fontId="14" fillId="0" borderId="0" xfId="1" applyNumberFormat="1" applyFont="1" applyBorder="1" applyAlignment="1">
      <alignment horizontal="center" vertical="center"/>
    </xf>
    <xf numFmtId="9" fontId="14" fillId="0" borderId="0" xfId="0" applyNumberFormat="1" applyFont="1" applyAlignment="1">
      <alignment horizontal="left" vertical="center"/>
    </xf>
    <xf numFmtId="0" fontId="15" fillId="0" borderId="0" xfId="0" applyFont="1"/>
    <xf numFmtId="0" fontId="1" fillId="0" borderId="1" xfId="0" applyFont="1" applyBorder="1" applyAlignment="1">
      <alignment horizontal="center" vertical="center"/>
    </xf>
    <xf numFmtId="0" fontId="14" fillId="0" borderId="1" xfId="0" applyFont="1" applyBorder="1" applyAlignment="1">
      <alignment horizontal="left" vertical="center"/>
    </xf>
    <xf numFmtId="166" fontId="11" fillId="0" borderId="0" xfId="0" applyNumberFormat="1" applyFont="1" applyAlignment="1">
      <alignment horizontal="center" vertical="center"/>
    </xf>
    <xf numFmtId="166" fontId="11" fillId="0" borderId="0" xfId="0" applyNumberFormat="1" applyFont="1" applyBorder="1" applyAlignment="1">
      <alignment horizontal="center" vertical="center"/>
    </xf>
    <xf numFmtId="166" fontId="11" fillId="0" borderId="1" xfId="0" applyNumberFormat="1" applyFont="1" applyBorder="1" applyAlignment="1">
      <alignment horizontal="center" vertical="center"/>
    </xf>
    <xf numFmtId="9" fontId="11" fillId="0" borderId="0" xfId="0" applyNumberFormat="1" applyFont="1" applyAlignment="1">
      <alignment horizontal="left" vertical="center"/>
    </xf>
    <xf numFmtId="0" fontId="1" fillId="0" borderId="0" xfId="0" applyFont="1" applyAlignment="1">
      <alignment horizontal="center" vertical="center" wrapText="1"/>
    </xf>
    <xf numFmtId="166" fontId="11" fillId="0" borderId="4" xfId="0" applyNumberFormat="1" applyFont="1" applyBorder="1" applyAlignment="1">
      <alignment horizontal="center" vertical="center"/>
    </xf>
    <xf numFmtId="166" fontId="13" fillId="0" borderId="3" xfId="0" applyNumberFormat="1" applyFont="1" applyBorder="1" applyAlignment="1">
      <alignment horizontal="center" vertical="center"/>
    </xf>
    <xf numFmtId="166" fontId="13" fillId="0" borderId="2" xfId="0" applyNumberFormat="1"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9" fontId="11" fillId="0" borderId="0" xfId="1" applyFont="1" applyBorder="1" applyAlignment="1">
      <alignment horizontal="right" vertical="center"/>
    </xf>
    <xf numFmtId="0" fontId="2"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7" fillId="0" borderId="0" xfId="0" applyFont="1"/>
    <xf numFmtId="0" fontId="2" fillId="0" borderId="0" xfId="0" applyFont="1" applyAlignment="1">
      <alignment horizontal="left" vertical="center" wrapText="1"/>
    </xf>
    <xf numFmtId="0" fontId="2" fillId="0" borderId="0" xfId="0" applyFont="1"/>
    <xf numFmtId="166" fontId="18" fillId="0" borderId="3" xfId="0" applyNumberFormat="1" applyFont="1" applyBorder="1" applyAlignment="1">
      <alignment horizontal="center" vertical="center"/>
    </xf>
    <xf numFmtId="166" fontId="16" fillId="0" borderId="3" xfId="0" applyNumberFormat="1" applyFont="1" applyBorder="1" applyAlignment="1">
      <alignment horizontal="center" vertical="center"/>
    </xf>
    <xf numFmtId="0" fontId="14" fillId="0" borderId="0" xfId="0" applyFont="1" applyAlignment="1"/>
    <xf numFmtId="166" fontId="15" fillId="0" borderId="2" xfId="0" applyNumberFormat="1" applyFont="1" applyBorder="1" applyAlignment="1">
      <alignment horizontal="center" vertical="center"/>
    </xf>
    <xf numFmtId="166" fontId="14" fillId="0" borderId="0" xfId="0" applyNumberFormat="1" applyFont="1" applyAlignment="1"/>
    <xf numFmtId="166" fontId="14" fillId="0" borderId="1" xfId="0" applyNumberFormat="1" applyFont="1" applyBorder="1" applyAlignment="1"/>
    <xf numFmtId="9" fontId="14" fillId="0" borderId="0" xfId="1" applyFont="1" applyAlignment="1"/>
    <xf numFmtId="166" fontId="18" fillId="0" borderId="3" xfId="0" applyNumberFormat="1" applyFont="1" applyBorder="1" applyAlignment="1"/>
    <xf numFmtId="166" fontId="15" fillId="0" borderId="0" xfId="2" applyNumberFormat="1" applyFont="1" applyBorder="1" applyAlignment="1">
      <alignment horizontal="center" vertical="center"/>
    </xf>
    <xf numFmtId="0" fontId="14" fillId="0" borderId="1" xfId="0" applyFont="1" applyBorder="1" applyAlignment="1">
      <alignment horizontal="center" vertical="center" wrapText="1"/>
    </xf>
    <xf numFmtId="0" fontId="14" fillId="0" borderId="0" xfId="0" applyFont="1" applyAlignment="1">
      <alignment horizontal="left"/>
    </xf>
    <xf numFmtId="9" fontId="14" fillId="0" borderId="0" xfId="1" applyFont="1" applyAlignment="1">
      <alignment horizontal="right"/>
    </xf>
    <xf numFmtId="0" fontId="14" fillId="0" borderId="0" xfId="0" applyFont="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0" applyFont="1" applyAlignment="1">
      <alignment horizontal="center" vertical="center" wrapText="1"/>
    </xf>
    <xf numFmtId="0" fontId="20" fillId="0" borderId="0" xfId="0" applyFont="1" applyAlignment="1"/>
    <xf numFmtId="0" fontId="19" fillId="0" borderId="0" xfId="0" applyFont="1" applyAlignment="1"/>
    <xf numFmtId="0" fontId="18" fillId="0" borderId="0" xfId="0" applyFont="1"/>
    <xf numFmtId="0" fontId="11" fillId="0" borderId="0" xfId="0" applyFont="1" applyAlignment="1"/>
    <xf numFmtId="0" fontId="11" fillId="0" borderId="0" xfId="0" applyFont="1"/>
    <xf numFmtId="166" fontId="11" fillId="0" borderId="0" xfId="0" applyNumberFormat="1" applyFont="1" applyAlignment="1"/>
    <xf numFmtId="166" fontId="11" fillId="0" borderId="1" xfId="0" applyNumberFormat="1" applyFont="1" applyBorder="1" applyAlignment="1"/>
    <xf numFmtId="0" fontId="11" fillId="0" borderId="0" xfId="0" applyFont="1" applyAlignment="1">
      <alignment horizontal="left"/>
    </xf>
    <xf numFmtId="9" fontId="11" fillId="0" borderId="0" xfId="1" applyFont="1" applyAlignment="1">
      <alignment horizontal="right"/>
    </xf>
    <xf numFmtId="0" fontId="11" fillId="0" borderId="0" xfId="0" applyFont="1" applyAlignment="1">
      <alignment horizontal="right" vertical="center"/>
    </xf>
    <xf numFmtId="0" fontId="11" fillId="0" borderId="1" xfId="0" applyFont="1" applyBorder="1" applyAlignment="1">
      <alignment horizontal="right" vertical="center"/>
    </xf>
    <xf numFmtId="166" fontId="13" fillId="0" borderId="0" xfId="0" applyNumberFormat="1" applyFont="1" applyBorder="1" applyAlignment="1">
      <alignment horizontal="center" vertical="center"/>
    </xf>
    <xf numFmtId="9" fontId="11" fillId="0" borderId="0" xfId="1" applyFont="1" applyAlignment="1"/>
    <xf numFmtId="0" fontId="13" fillId="0" borderId="0" xfId="0" applyFont="1"/>
    <xf numFmtId="166" fontId="16" fillId="0" borderId="3" xfId="0" applyNumberFormat="1" applyFont="1" applyBorder="1" applyAlignment="1"/>
    <xf numFmtId="166" fontId="11" fillId="0" borderId="0" xfId="0" applyNumberFormat="1" applyFont="1" applyAlignment="1">
      <alignment horizontal="right" vertical="center"/>
    </xf>
    <xf numFmtId="0" fontId="15" fillId="0" borderId="0" xfId="0" applyFont="1" applyAlignment="1"/>
    <xf numFmtId="0" fontId="2" fillId="2" borderId="0" xfId="0" applyFont="1" applyFill="1" applyAlignment="1">
      <alignment horizontal="center" vertical="center"/>
    </xf>
    <xf numFmtId="0" fontId="0" fillId="2" borderId="0" xfId="0" applyFont="1" applyFill="1" applyAlignment="1"/>
    <xf numFmtId="0" fontId="20" fillId="2" borderId="0" xfId="0" applyFont="1" applyFill="1" applyAlignment="1"/>
    <xf numFmtId="0" fontId="2" fillId="0" borderId="0" xfId="0" applyFont="1" applyAlignment="1">
      <alignment horizontal="center" vertical="center"/>
    </xf>
    <xf numFmtId="0" fontId="11" fillId="0" borderId="0" xfId="0" applyFont="1" applyAlignment="1">
      <alignment horizontal="center"/>
    </xf>
    <xf numFmtId="0" fontId="0" fillId="0" borderId="0" xfId="0" applyFont="1" applyAlignment="1">
      <alignment vertical="center"/>
    </xf>
    <xf numFmtId="0" fontId="0" fillId="0" borderId="0" xfId="0" applyFont="1" applyAlignment="1">
      <alignment horizontal="left" vertical="center" wrapText="1"/>
    </xf>
    <xf numFmtId="0" fontId="21" fillId="0" borderId="0" xfId="0" applyFont="1" applyAlignment="1">
      <alignment horizontal="left" vertical="center"/>
    </xf>
    <xf numFmtId="0" fontId="22" fillId="0" borderId="0" xfId="0" applyFont="1" applyAlignment="1">
      <alignment horizontal="left" vertical="center" wrapText="1"/>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FFFA7C"/>
      <color rgb="FFFFED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Chis Chort Financial Model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H"/>
        </a:p>
      </c:txPr>
    </c:title>
    <c:autoTitleDeleted val="0"/>
    <c:plotArea>
      <c:layout>
        <c:manualLayout>
          <c:layoutTarget val="inner"/>
          <c:xMode val="edge"/>
          <c:yMode val="edge"/>
          <c:x val="0.13010542432195976"/>
          <c:y val="0.16708333333333336"/>
          <c:w val="0.86037445319335082"/>
          <c:h val="0.39094779819189268"/>
        </c:manualLayout>
      </c:layout>
      <c:barChart>
        <c:barDir val="col"/>
        <c:grouping val="clustered"/>
        <c:varyColors val="0"/>
        <c:ser>
          <c:idx val="0"/>
          <c:order val="0"/>
          <c:tx>
            <c:strRef>
              <c:f>'Chis Chort FInancial Model '!$B$3:$B$6</c:f>
              <c:strCache>
                <c:ptCount val="4"/>
                <c:pt idx="0">
                  <c:v>Timeline </c:v>
                </c:pt>
                <c:pt idx="2">
                  <c:v>2020</c:v>
                </c:pt>
              </c:strCache>
            </c:strRef>
          </c:tx>
          <c:spPr>
            <a:solidFill>
              <a:schemeClr val="accent1"/>
            </a:solidFill>
            <a:ln>
              <a:noFill/>
            </a:ln>
            <a:effectLst/>
          </c:spPr>
          <c:invertIfNegative val="0"/>
          <c:cat>
            <c:strRef>
              <c:f>'Chis Chort FInancial Model '!$A$7:$A$23</c:f>
              <c:strCache>
                <c:ptCount val="17"/>
                <c:pt idx="1">
                  <c:v>Net Revenue </c:v>
                </c:pt>
                <c:pt idx="2">
                  <c:v>Distirbute 20% to Secutity company</c:v>
                </c:pt>
                <c:pt idx="4">
                  <c:v>COGS </c:v>
                </c:pt>
                <c:pt idx="6">
                  <c:v>Gross Profit </c:v>
                </c:pt>
                <c:pt idx="7">
                  <c:v>GP%</c:v>
                </c:pt>
                <c:pt idx="9">
                  <c:v>Operating Expense</c:v>
                </c:pt>
                <c:pt idx="10">
                  <c:v>Operating Income</c:v>
                </c:pt>
                <c:pt idx="11">
                  <c:v>Operating Margin</c:v>
                </c:pt>
                <c:pt idx="13">
                  <c:v>Taxes </c:v>
                </c:pt>
                <c:pt idx="14">
                  <c:v>Chis Chort has no quarter office yet 0%</c:v>
                </c:pt>
                <c:pt idx="16">
                  <c:v>Net Income (Profit)</c:v>
                </c:pt>
              </c:strCache>
            </c:strRef>
          </c:cat>
          <c:val>
            <c:numRef>
              <c:f>'Chis Chort FInancial Model '!$B$7:$B$23</c:f>
              <c:numCache>
                <c:formatCode>_([$$-409]* #,##0_);_([$$-409]* \(#,##0\);_([$$-409]* "-"??_);_(@_)</c:formatCode>
                <c:ptCount val="17"/>
                <c:pt idx="1">
                  <c:v>4500</c:v>
                </c:pt>
                <c:pt idx="2">
                  <c:v>900</c:v>
                </c:pt>
                <c:pt idx="4">
                  <c:v>750</c:v>
                </c:pt>
                <c:pt idx="6">
                  <c:v>2850</c:v>
                </c:pt>
                <c:pt idx="7" formatCode="0.00%">
                  <c:v>0.6333333333333333</c:v>
                </c:pt>
                <c:pt idx="9">
                  <c:v>2925</c:v>
                </c:pt>
                <c:pt idx="10">
                  <c:v>-75</c:v>
                </c:pt>
                <c:pt idx="11" formatCode="0%">
                  <c:v>-1.6666666666666666E-2</c:v>
                </c:pt>
                <c:pt idx="14">
                  <c:v>0</c:v>
                </c:pt>
                <c:pt idx="16">
                  <c:v>-75</c:v>
                </c:pt>
              </c:numCache>
            </c:numRef>
          </c:val>
          <c:extLst>
            <c:ext xmlns:c16="http://schemas.microsoft.com/office/drawing/2014/chart" uri="{C3380CC4-5D6E-409C-BE32-E72D297353CC}">
              <c16:uniqueId val="{00000000-E449-C941-97A1-48C418A666F2}"/>
            </c:ext>
          </c:extLst>
        </c:ser>
        <c:ser>
          <c:idx val="1"/>
          <c:order val="1"/>
          <c:tx>
            <c:strRef>
              <c:f>'Chis Chort FInancial Model '!$C$3:$C$6</c:f>
              <c:strCache>
                <c:ptCount val="4"/>
                <c:pt idx="0">
                  <c:v>Timeline </c:v>
                </c:pt>
                <c:pt idx="2">
                  <c:v>2021</c:v>
                </c:pt>
              </c:strCache>
            </c:strRef>
          </c:tx>
          <c:spPr>
            <a:solidFill>
              <a:schemeClr val="accent2"/>
            </a:solidFill>
            <a:ln>
              <a:noFill/>
            </a:ln>
            <a:effectLst/>
          </c:spPr>
          <c:invertIfNegative val="0"/>
          <c:cat>
            <c:strRef>
              <c:f>'Chis Chort FInancial Model '!$A$7:$A$23</c:f>
              <c:strCache>
                <c:ptCount val="17"/>
                <c:pt idx="1">
                  <c:v>Net Revenue </c:v>
                </c:pt>
                <c:pt idx="2">
                  <c:v>Distirbute 20% to Secutity company</c:v>
                </c:pt>
                <c:pt idx="4">
                  <c:v>COGS </c:v>
                </c:pt>
                <c:pt idx="6">
                  <c:v>Gross Profit </c:v>
                </c:pt>
                <c:pt idx="7">
                  <c:v>GP%</c:v>
                </c:pt>
                <c:pt idx="9">
                  <c:v>Operating Expense</c:v>
                </c:pt>
                <c:pt idx="10">
                  <c:v>Operating Income</c:v>
                </c:pt>
                <c:pt idx="11">
                  <c:v>Operating Margin</c:v>
                </c:pt>
                <c:pt idx="13">
                  <c:v>Taxes </c:v>
                </c:pt>
                <c:pt idx="14">
                  <c:v>Chis Chort has no quarter office yet 0%</c:v>
                </c:pt>
                <c:pt idx="16">
                  <c:v>Net Income (Profit)</c:v>
                </c:pt>
              </c:strCache>
            </c:strRef>
          </c:cat>
          <c:val>
            <c:numRef>
              <c:f>'Chis Chort FInancial Model '!$C$7:$C$23</c:f>
              <c:numCache>
                <c:formatCode>_([$$-409]* #,##0_);_([$$-409]* \(#,##0\);_([$$-409]* "-"??_);_(@_)</c:formatCode>
                <c:ptCount val="17"/>
                <c:pt idx="1">
                  <c:v>15000</c:v>
                </c:pt>
                <c:pt idx="2">
                  <c:v>3000</c:v>
                </c:pt>
                <c:pt idx="4">
                  <c:v>3000</c:v>
                </c:pt>
                <c:pt idx="6">
                  <c:v>9000</c:v>
                </c:pt>
                <c:pt idx="7" formatCode="0%">
                  <c:v>0.6</c:v>
                </c:pt>
                <c:pt idx="9">
                  <c:v>3165</c:v>
                </c:pt>
                <c:pt idx="10">
                  <c:v>5835</c:v>
                </c:pt>
                <c:pt idx="11" formatCode="0%">
                  <c:v>0.38900000000000001</c:v>
                </c:pt>
                <c:pt idx="14">
                  <c:v>0</c:v>
                </c:pt>
                <c:pt idx="16">
                  <c:v>5835</c:v>
                </c:pt>
              </c:numCache>
            </c:numRef>
          </c:val>
          <c:extLst>
            <c:ext xmlns:c16="http://schemas.microsoft.com/office/drawing/2014/chart" uri="{C3380CC4-5D6E-409C-BE32-E72D297353CC}">
              <c16:uniqueId val="{00000001-E449-C941-97A1-48C418A666F2}"/>
            </c:ext>
          </c:extLst>
        </c:ser>
        <c:ser>
          <c:idx val="2"/>
          <c:order val="2"/>
          <c:tx>
            <c:strRef>
              <c:f>'Chis Chort FInancial Model '!$D$3:$D$6</c:f>
              <c:strCache>
                <c:ptCount val="4"/>
                <c:pt idx="0">
                  <c:v>Timeline </c:v>
                </c:pt>
                <c:pt idx="2">
                  <c:v>2022</c:v>
                </c:pt>
              </c:strCache>
            </c:strRef>
          </c:tx>
          <c:spPr>
            <a:solidFill>
              <a:schemeClr val="accent3"/>
            </a:solidFill>
            <a:ln>
              <a:noFill/>
            </a:ln>
            <a:effectLst/>
          </c:spPr>
          <c:invertIfNegative val="0"/>
          <c:cat>
            <c:strRef>
              <c:f>'Chis Chort FInancial Model '!$A$7:$A$23</c:f>
              <c:strCache>
                <c:ptCount val="17"/>
                <c:pt idx="1">
                  <c:v>Net Revenue </c:v>
                </c:pt>
                <c:pt idx="2">
                  <c:v>Distirbute 20% to Secutity company</c:v>
                </c:pt>
                <c:pt idx="4">
                  <c:v>COGS </c:v>
                </c:pt>
                <c:pt idx="6">
                  <c:v>Gross Profit </c:v>
                </c:pt>
                <c:pt idx="7">
                  <c:v>GP%</c:v>
                </c:pt>
                <c:pt idx="9">
                  <c:v>Operating Expense</c:v>
                </c:pt>
                <c:pt idx="10">
                  <c:v>Operating Income</c:v>
                </c:pt>
                <c:pt idx="11">
                  <c:v>Operating Margin</c:v>
                </c:pt>
                <c:pt idx="13">
                  <c:v>Taxes </c:v>
                </c:pt>
                <c:pt idx="14">
                  <c:v>Chis Chort has no quarter office yet 0%</c:v>
                </c:pt>
                <c:pt idx="16">
                  <c:v>Net Income (Profit)</c:v>
                </c:pt>
              </c:strCache>
            </c:strRef>
          </c:cat>
          <c:val>
            <c:numRef>
              <c:f>'Chis Chort FInancial Model '!$D$7:$D$23</c:f>
              <c:numCache>
                <c:formatCode>_([$$-409]* #,##0_);_([$$-409]* \(#,##0\);_([$$-409]* "-"??_);_(@_)</c:formatCode>
                <c:ptCount val="17"/>
                <c:pt idx="1">
                  <c:v>27000</c:v>
                </c:pt>
                <c:pt idx="2">
                  <c:v>5400</c:v>
                </c:pt>
                <c:pt idx="4">
                  <c:v>4000</c:v>
                </c:pt>
                <c:pt idx="6">
                  <c:v>17600</c:v>
                </c:pt>
                <c:pt idx="7" formatCode="0%">
                  <c:v>0.6518518518518519</c:v>
                </c:pt>
                <c:pt idx="9">
                  <c:v>2400</c:v>
                </c:pt>
                <c:pt idx="10">
                  <c:v>15200</c:v>
                </c:pt>
                <c:pt idx="11" formatCode="0%">
                  <c:v>0.562962962962963</c:v>
                </c:pt>
                <c:pt idx="14">
                  <c:v>0</c:v>
                </c:pt>
                <c:pt idx="16">
                  <c:v>15200</c:v>
                </c:pt>
              </c:numCache>
            </c:numRef>
          </c:val>
          <c:extLst>
            <c:ext xmlns:c16="http://schemas.microsoft.com/office/drawing/2014/chart" uri="{C3380CC4-5D6E-409C-BE32-E72D297353CC}">
              <c16:uniqueId val="{00000002-E449-C941-97A1-48C418A666F2}"/>
            </c:ext>
          </c:extLst>
        </c:ser>
        <c:dLbls>
          <c:showLegendKey val="0"/>
          <c:showVal val="0"/>
          <c:showCatName val="0"/>
          <c:showSerName val="0"/>
          <c:showPercent val="0"/>
          <c:showBubbleSize val="0"/>
        </c:dLbls>
        <c:gapWidth val="219"/>
        <c:overlap val="-27"/>
        <c:axId val="256953423"/>
        <c:axId val="256253855"/>
      </c:barChart>
      <c:catAx>
        <c:axId val="25695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256253855"/>
        <c:crosses val="autoZero"/>
        <c:auto val="1"/>
        <c:lblAlgn val="ctr"/>
        <c:lblOffset val="100"/>
        <c:noMultiLvlLbl val="0"/>
      </c:catAx>
      <c:valAx>
        <c:axId val="25625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256953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492124</xdr:colOff>
      <xdr:row>90</xdr:row>
      <xdr:rowOff>72572</xdr:rowOff>
    </xdr:from>
    <xdr:to>
      <xdr:col>17</xdr:col>
      <xdr:colOff>798286</xdr:colOff>
      <xdr:row>144</xdr:row>
      <xdr:rowOff>39688</xdr:rowOff>
    </xdr:to>
    <xdr:cxnSp macro="">
      <xdr:nvCxnSpPr>
        <xdr:cNvPr id="81" name="Straight Arrow Connector 80">
          <a:extLst>
            <a:ext uri="{FF2B5EF4-FFF2-40B4-BE49-F238E27FC236}">
              <a16:creationId xmlns:a16="http://schemas.microsoft.com/office/drawing/2014/main" id="{85B4F2B0-7F12-EC46-AD8D-4DB84305BA03}"/>
            </a:ext>
          </a:extLst>
        </xdr:cNvPr>
        <xdr:cNvCxnSpPr>
          <a:stCxn id="36" idx="0"/>
        </xdr:cNvCxnSpPr>
      </xdr:nvCxnSpPr>
      <xdr:spPr>
        <a:xfrm flipV="1">
          <a:off x="5499553" y="19666858"/>
          <a:ext cx="9486447" cy="1172368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499327</xdr:colOff>
      <xdr:row>33</xdr:row>
      <xdr:rowOff>47150</xdr:rowOff>
    </xdr:from>
    <xdr:to>
      <xdr:col>38</xdr:col>
      <xdr:colOff>355600</xdr:colOff>
      <xdr:row>46</xdr:row>
      <xdr:rowOff>-1</xdr:rowOff>
    </xdr:to>
    <xdr:sp macro="" textlink="">
      <xdr:nvSpPr>
        <xdr:cNvPr id="3" name="Hexagon 2">
          <a:extLst>
            <a:ext uri="{FF2B5EF4-FFF2-40B4-BE49-F238E27FC236}">
              <a16:creationId xmlns:a16="http://schemas.microsoft.com/office/drawing/2014/main" id="{5F78DA19-FD65-3E44-9493-550F4E2BD4AF}"/>
            </a:ext>
          </a:extLst>
        </xdr:cNvPr>
        <xdr:cNvSpPr/>
      </xdr:nvSpPr>
      <xdr:spPr>
        <a:xfrm>
          <a:off x="28134527" y="6752750"/>
          <a:ext cx="3107473" cy="2594449"/>
        </a:xfrm>
        <a:prstGeom prst="hexagon">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4400">
              <a:solidFill>
                <a:schemeClr val="bg1"/>
              </a:solidFill>
            </a:rPr>
            <a:t>Profit</a:t>
          </a:r>
        </a:p>
      </xdr:txBody>
    </xdr:sp>
    <xdr:clientData/>
  </xdr:twoCellAnchor>
  <xdr:twoCellAnchor>
    <xdr:from>
      <xdr:col>23</xdr:col>
      <xdr:colOff>407675</xdr:colOff>
      <xdr:row>22</xdr:row>
      <xdr:rowOff>26484</xdr:rowOff>
    </xdr:from>
    <xdr:to>
      <xdr:col>27</xdr:col>
      <xdr:colOff>304800</xdr:colOff>
      <xdr:row>28</xdr:row>
      <xdr:rowOff>33315</xdr:rowOff>
    </xdr:to>
    <xdr:sp macro="" textlink="">
      <xdr:nvSpPr>
        <xdr:cNvPr id="4" name="Oval 3">
          <a:extLst>
            <a:ext uri="{FF2B5EF4-FFF2-40B4-BE49-F238E27FC236}">
              <a16:creationId xmlns:a16="http://schemas.microsoft.com/office/drawing/2014/main" id="{76F665A2-9DD6-014F-A2B8-E53B61689D56}"/>
            </a:ext>
          </a:extLst>
        </xdr:cNvPr>
        <xdr:cNvSpPr/>
      </xdr:nvSpPr>
      <xdr:spPr>
        <a:xfrm>
          <a:off x="19102075" y="4496884"/>
          <a:ext cx="3148325" cy="1226031"/>
        </a:xfrm>
        <a:prstGeom prst="ellipse">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tileRect r="-100000" b="-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3600" b="1">
              <a:effectLst/>
            </a:rPr>
            <a:t>Revenue </a:t>
          </a:r>
        </a:p>
      </xdr:txBody>
    </xdr:sp>
    <xdr:clientData/>
  </xdr:twoCellAnchor>
  <xdr:twoCellAnchor>
    <xdr:from>
      <xdr:col>24</xdr:col>
      <xdr:colOff>50800</xdr:colOff>
      <xdr:row>60</xdr:row>
      <xdr:rowOff>170622</xdr:rowOff>
    </xdr:from>
    <xdr:to>
      <xdr:col>28</xdr:col>
      <xdr:colOff>152400</xdr:colOff>
      <xdr:row>67</xdr:row>
      <xdr:rowOff>0</xdr:rowOff>
    </xdr:to>
    <xdr:sp macro="" textlink="">
      <xdr:nvSpPr>
        <xdr:cNvPr id="5" name="Oval 4">
          <a:extLst>
            <a:ext uri="{FF2B5EF4-FFF2-40B4-BE49-F238E27FC236}">
              <a16:creationId xmlns:a16="http://schemas.microsoft.com/office/drawing/2014/main" id="{5EC12D9F-F4D7-DC4E-B49E-E370716FD7B5}"/>
            </a:ext>
          </a:extLst>
        </xdr:cNvPr>
        <xdr:cNvSpPr/>
      </xdr:nvSpPr>
      <xdr:spPr>
        <a:xfrm>
          <a:off x="19558000" y="12362622"/>
          <a:ext cx="3352800" cy="1251778"/>
        </a:xfrm>
        <a:prstGeom prst="ellipse">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tileRect r="-100000" b="-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3600" b="1">
              <a:effectLst/>
            </a:rPr>
            <a:t>Cost</a:t>
          </a:r>
        </a:p>
      </xdr:txBody>
    </xdr:sp>
    <xdr:clientData/>
  </xdr:twoCellAnchor>
  <xdr:twoCellAnchor>
    <xdr:from>
      <xdr:col>4</xdr:col>
      <xdr:colOff>203200</xdr:colOff>
      <xdr:row>10</xdr:row>
      <xdr:rowOff>0</xdr:rowOff>
    </xdr:from>
    <xdr:to>
      <xdr:col>9</xdr:col>
      <xdr:colOff>609600</xdr:colOff>
      <xdr:row>18</xdr:row>
      <xdr:rowOff>101600</xdr:rowOff>
    </xdr:to>
    <xdr:sp macro="" textlink="">
      <xdr:nvSpPr>
        <xdr:cNvPr id="6" name="Oval 5">
          <a:extLst>
            <a:ext uri="{FF2B5EF4-FFF2-40B4-BE49-F238E27FC236}">
              <a16:creationId xmlns:a16="http://schemas.microsoft.com/office/drawing/2014/main" id="{E52A312B-7817-8040-A3EF-507D52A83438}"/>
            </a:ext>
          </a:extLst>
        </xdr:cNvPr>
        <xdr:cNvSpPr/>
      </xdr:nvSpPr>
      <xdr:spPr>
        <a:xfrm>
          <a:off x="3454400" y="2032000"/>
          <a:ext cx="4470400" cy="1727200"/>
        </a:xfrm>
        <a:prstGeom prst="ellipse">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path path="circle">
            <a:fillToRect l="100000" t="100000"/>
          </a:path>
          <a:tileRect r="-100000" b="-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3600" b="1">
              <a:effectLst/>
            </a:rPr>
            <a:t>Chis</a:t>
          </a:r>
          <a:r>
            <a:rPr lang="en-GB" sz="3600" b="1" baseline="0">
              <a:effectLst/>
            </a:rPr>
            <a:t> Chort </a:t>
          </a:r>
          <a:endParaRPr lang="en-GB" sz="3600" b="1">
            <a:effectLst/>
          </a:endParaRPr>
        </a:p>
      </xdr:txBody>
    </xdr:sp>
    <xdr:clientData/>
  </xdr:twoCellAnchor>
  <xdr:twoCellAnchor>
    <xdr:from>
      <xdr:col>16</xdr:col>
      <xdr:colOff>456096</xdr:colOff>
      <xdr:row>40</xdr:row>
      <xdr:rowOff>0</xdr:rowOff>
    </xdr:from>
    <xdr:to>
      <xdr:col>20</xdr:col>
      <xdr:colOff>254000</xdr:colOff>
      <xdr:row>46</xdr:row>
      <xdr:rowOff>12539</xdr:rowOff>
    </xdr:to>
    <xdr:sp macro="" textlink="">
      <xdr:nvSpPr>
        <xdr:cNvPr id="7" name="Oval 6">
          <a:extLst>
            <a:ext uri="{FF2B5EF4-FFF2-40B4-BE49-F238E27FC236}">
              <a16:creationId xmlns:a16="http://schemas.microsoft.com/office/drawing/2014/main" id="{D544B187-D8E7-BC4C-8739-48D96CEDEA80}"/>
            </a:ext>
          </a:extLst>
        </xdr:cNvPr>
        <xdr:cNvSpPr/>
      </xdr:nvSpPr>
      <xdr:spPr>
        <a:xfrm>
          <a:off x="13460896" y="8128000"/>
          <a:ext cx="3049104" cy="1231739"/>
        </a:xfrm>
        <a:prstGeom prst="ellipse">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path path="circle">
            <a:fillToRect l="100000" b="100000"/>
          </a:path>
          <a:tileRect t="-100000" r="-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400" b="1">
              <a:effectLst/>
            </a:rPr>
            <a:t>Quantity</a:t>
          </a:r>
        </a:p>
      </xdr:txBody>
    </xdr:sp>
    <xdr:clientData/>
  </xdr:twoCellAnchor>
  <xdr:twoCellAnchor>
    <xdr:from>
      <xdr:col>16</xdr:col>
      <xdr:colOff>216452</xdr:colOff>
      <xdr:row>11</xdr:row>
      <xdr:rowOff>87243</xdr:rowOff>
    </xdr:from>
    <xdr:to>
      <xdr:col>19</xdr:col>
      <xdr:colOff>660400</xdr:colOff>
      <xdr:row>18</xdr:row>
      <xdr:rowOff>1</xdr:rowOff>
    </xdr:to>
    <xdr:sp macro="" textlink="">
      <xdr:nvSpPr>
        <xdr:cNvPr id="8" name="Oval 7">
          <a:extLst>
            <a:ext uri="{FF2B5EF4-FFF2-40B4-BE49-F238E27FC236}">
              <a16:creationId xmlns:a16="http://schemas.microsoft.com/office/drawing/2014/main" id="{CD8B2271-1ACB-0D42-8B6A-67C08B1E124B}"/>
            </a:ext>
          </a:extLst>
        </xdr:cNvPr>
        <xdr:cNvSpPr/>
      </xdr:nvSpPr>
      <xdr:spPr>
        <a:xfrm>
          <a:off x="13221252" y="2322443"/>
          <a:ext cx="2882348" cy="1335158"/>
        </a:xfrm>
        <a:prstGeom prst="ellipse">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b="100000"/>
          </a:path>
          <a:tileRect t="-100000" r="-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Price</a:t>
          </a:r>
        </a:p>
      </xdr:txBody>
    </xdr:sp>
    <xdr:clientData/>
  </xdr:twoCellAnchor>
  <xdr:twoCellAnchor>
    <xdr:from>
      <xdr:col>17</xdr:col>
      <xdr:colOff>378881</xdr:colOff>
      <xdr:row>84</xdr:row>
      <xdr:rowOff>78847</xdr:rowOff>
    </xdr:from>
    <xdr:to>
      <xdr:col>22</xdr:col>
      <xdr:colOff>158749</xdr:colOff>
      <xdr:row>92</xdr:row>
      <xdr:rowOff>11113</xdr:rowOff>
    </xdr:to>
    <xdr:sp macro="" textlink="">
      <xdr:nvSpPr>
        <xdr:cNvPr id="9" name="Oval 8">
          <a:extLst>
            <a:ext uri="{FF2B5EF4-FFF2-40B4-BE49-F238E27FC236}">
              <a16:creationId xmlns:a16="http://schemas.microsoft.com/office/drawing/2014/main" id="{757378BA-F334-A440-89E1-3E734F347519}"/>
            </a:ext>
          </a:extLst>
        </xdr:cNvPr>
        <xdr:cNvSpPr/>
      </xdr:nvSpPr>
      <xdr:spPr>
        <a:xfrm>
          <a:off x="14547319" y="16747597"/>
          <a:ext cx="3947055" cy="1519766"/>
        </a:xfrm>
        <a:prstGeom prst="ellipse">
          <a:avLst/>
        </a:prstGeom>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27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Operating Expnse </a:t>
          </a:r>
        </a:p>
      </xdr:txBody>
    </xdr:sp>
    <xdr:clientData/>
  </xdr:twoCellAnchor>
  <xdr:twoCellAnchor>
    <xdr:from>
      <xdr:col>31</xdr:col>
      <xdr:colOff>775759</xdr:colOff>
      <xdr:row>83</xdr:row>
      <xdr:rowOff>112713</xdr:rowOff>
    </xdr:from>
    <xdr:to>
      <xdr:col>36</xdr:col>
      <xdr:colOff>382588</xdr:colOff>
      <xdr:row>90</xdr:row>
      <xdr:rowOff>158750</xdr:rowOff>
    </xdr:to>
    <xdr:sp macro="" textlink="">
      <xdr:nvSpPr>
        <xdr:cNvPr id="10" name="Oval 9">
          <a:extLst>
            <a:ext uri="{FF2B5EF4-FFF2-40B4-BE49-F238E27FC236}">
              <a16:creationId xmlns:a16="http://schemas.microsoft.com/office/drawing/2014/main" id="{2326BB14-B494-994C-AB55-1DE6EF0D90DA}"/>
            </a:ext>
          </a:extLst>
        </xdr:cNvPr>
        <xdr:cNvSpPr/>
      </xdr:nvSpPr>
      <xdr:spPr>
        <a:xfrm>
          <a:off x="26612322" y="16583026"/>
          <a:ext cx="3774016" cy="1435099"/>
        </a:xfrm>
        <a:prstGeom prst="ellipse">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COGS</a:t>
          </a:r>
        </a:p>
      </xdr:txBody>
    </xdr:sp>
    <xdr:clientData/>
  </xdr:twoCellAnchor>
  <xdr:twoCellAnchor>
    <xdr:from>
      <xdr:col>30</xdr:col>
      <xdr:colOff>754063</xdr:colOff>
      <xdr:row>136</xdr:row>
      <xdr:rowOff>158750</xdr:rowOff>
    </xdr:from>
    <xdr:to>
      <xdr:col>35</xdr:col>
      <xdr:colOff>747730</xdr:colOff>
      <xdr:row>150</xdr:row>
      <xdr:rowOff>170022</xdr:rowOff>
    </xdr:to>
    <xdr:sp macro="" textlink="">
      <xdr:nvSpPr>
        <xdr:cNvPr id="11" name="Oval 10">
          <a:extLst>
            <a:ext uri="{FF2B5EF4-FFF2-40B4-BE49-F238E27FC236}">
              <a16:creationId xmlns:a16="http://schemas.microsoft.com/office/drawing/2014/main" id="{AB31F506-D178-074F-AA15-D616D902FF02}"/>
            </a:ext>
          </a:extLst>
        </xdr:cNvPr>
        <xdr:cNvSpPr/>
      </xdr:nvSpPr>
      <xdr:spPr>
        <a:xfrm>
          <a:off x="25757188" y="27146250"/>
          <a:ext cx="4160855" cy="2789397"/>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Marketing Expense </a:t>
          </a:r>
        </a:p>
      </xdr:txBody>
    </xdr:sp>
    <xdr:clientData/>
  </xdr:twoCellAnchor>
  <xdr:twoCellAnchor>
    <xdr:from>
      <xdr:col>9</xdr:col>
      <xdr:colOff>457200</xdr:colOff>
      <xdr:row>72</xdr:row>
      <xdr:rowOff>101600</xdr:rowOff>
    </xdr:from>
    <xdr:to>
      <xdr:col>14</xdr:col>
      <xdr:colOff>660400</xdr:colOff>
      <xdr:row>80</xdr:row>
      <xdr:rowOff>11803</xdr:rowOff>
    </xdr:to>
    <xdr:sp macro="" textlink="">
      <xdr:nvSpPr>
        <xdr:cNvPr id="12" name="Oval 11">
          <a:extLst>
            <a:ext uri="{FF2B5EF4-FFF2-40B4-BE49-F238E27FC236}">
              <a16:creationId xmlns:a16="http://schemas.microsoft.com/office/drawing/2014/main" id="{7B6C5CF0-1B10-8942-9642-E224BDC01232}"/>
            </a:ext>
          </a:extLst>
        </xdr:cNvPr>
        <xdr:cNvSpPr/>
      </xdr:nvSpPr>
      <xdr:spPr>
        <a:xfrm>
          <a:off x="7772400" y="14732000"/>
          <a:ext cx="4267200" cy="1535803"/>
        </a:xfrm>
        <a:prstGeom prst="ellipse">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Marke</a:t>
          </a:r>
          <a:r>
            <a:rPr lang="en-GB" sz="2800" b="1" baseline="0">
              <a:effectLst/>
            </a:rPr>
            <a:t>t Demand </a:t>
          </a:r>
          <a:endParaRPr lang="en-GB" sz="2800" b="1">
            <a:effectLst/>
          </a:endParaRPr>
        </a:p>
      </xdr:txBody>
    </xdr:sp>
    <xdr:clientData/>
  </xdr:twoCellAnchor>
  <xdr:twoCellAnchor>
    <xdr:from>
      <xdr:col>0</xdr:col>
      <xdr:colOff>355600</xdr:colOff>
      <xdr:row>71</xdr:row>
      <xdr:rowOff>0</xdr:rowOff>
    </xdr:from>
    <xdr:to>
      <xdr:col>5</xdr:col>
      <xdr:colOff>508000</xdr:colOff>
      <xdr:row>78</xdr:row>
      <xdr:rowOff>79536</xdr:rowOff>
    </xdr:to>
    <xdr:sp macro="" textlink="">
      <xdr:nvSpPr>
        <xdr:cNvPr id="13" name="Oval 12">
          <a:extLst>
            <a:ext uri="{FF2B5EF4-FFF2-40B4-BE49-F238E27FC236}">
              <a16:creationId xmlns:a16="http://schemas.microsoft.com/office/drawing/2014/main" id="{07F452CA-3CF7-6B47-AAF2-E0DD28B59E05}"/>
            </a:ext>
          </a:extLst>
        </xdr:cNvPr>
        <xdr:cNvSpPr/>
      </xdr:nvSpPr>
      <xdr:spPr>
        <a:xfrm>
          <a:off x="355600" y="14427200"/>
          <a:ext cx="4216400" cy="1501936"/>
        </a:xfrm>
        <a:prstGeom prst="ellipse">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100000" b="100000"/>
          </a:path>
          <a:tileRect t="-100000" r="-100000"/>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1">
              <a:effectLst/>
            </a:rPr>
            <a:t>Marketing Strategy</a:t>
          </a:r>
        </a:p>
      </xdr:txBody>
    </xdr:sp>
    <xdr:clientData/>
  </xdr:twoCellAnchor>
  <xdr:twoCellAnchor>
    <xdr:from>
      <xdr:col>42</xdr:col>
      <xdr:colOff>261256</xdr:colOff>
      <xdr:row>60</xdr:row>
      <xdr:rowOff>50800</xdr:rowOff>
    </xdr:from>
    <xdr:to>
      <xdr:col>47</xdr:col>
      <xdr:colOff>355599</xdr:colOff>
      <xdr:row>76</xdr:row>
      <xdr:rowOff>58057</xdr:rowOff>
    </xdr:to>
    <xdr:sp macro="" textlink="">
      <xdr:nvSpPr>
        <xdr:cNvPr id="15" name="Rectangle 14">
          <a:extLst>
            <a:ext uri="{FF2B5EF4-FFF2-40B4-BE49-F238E27FC236}">
              <a16:creationId xmlns:a16="http://schemas.microsoft.com/office/drawing/2014/main" id="{7B1BAB2B-BCC1-7342-885C-E97FC543600D}"/>
            </a:ext>
          </a:extLst>
        </xdr:cNvPr>
        <xdr:cNvSpPr/>
      </xdr:nvSpPr>
      <xdr:spPr>
        <a:xfrm>
          <a:off x="34398856" y="9398000"/>
          <a:ext cx="4158343" cy="3258457"/>
        </a:xfrm>
        <a:prstGeom prst="rect">
          <a:avLst/>
        </a:prstGeom>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QR Code Stand (DIY Metal Stand + QR Code Printing + Labour + Painting)</a:t>
          </a:r>
        </a:p>
      </xdr:txBody>
    </xdr:sp>
    <xdr:clientData/>
  </xdr:twoCellAnchor>
  <xdr:twoCellAnchor>
    <xdr:from>
      <xdr:col>43</xdr:col>
      <xdr:colOff>254000</xdr:colOff>
      <xdr:row>92</xdr:row>
      <xdr:rowOff>32657</xdr:rowOff>
    </xdr:from>
    <xdr:to>
      <xdr:col>48</xdr:col>
      <xdr:colOff>355600</xdr:colOff>
      <xdr:row>108</xdr:row>
      <xdr:rowOff>101600</xdr:rowOff>
    </xdr:to>
    <xdr:sp macro="" textlink="">
      <xdr:nvSpPr>
        <xdr:cNvPr id="16" name="Rectangle 15">
          <a:extLst>
            <a:ext uri="{FF2B5EF4-FFF2-40B4-BE49-F238E27FC236}">
              <a16:creationId xmlns:a16="http://schemas.microsoft.com/office/drawing/2014/main" id="{94F60C7D-299A-3841-866C-EFE7225AB7A4}"/>
            </a:ext>
          </a:extLst>
        </xdr:cNvPr>
        <xdr:cNvSpPr/>
      </xdr:nvSpPr>
      <xdr:spPr>
        <a:xfrm>
          <a:off x="35204400" y="15882257"/>
          <a:ext cx="4165600" cy="3320143"/>
        </a:xfrm>
        <a:prstGeom prst="rect">
          <a:avLst/>
        </a:prstGeom>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Camera Expense + Labour cost</a:t>
          </a:r>
        </a:p>
      </xdr:txBody>
    </xdr:sp>
    <xdr:clientData/>
  </xdr:twoCellAnchor>
  <xdr:twoCellAnchor>
    <xdr:from>
      <xdr:col>39</xdr:col>
      <xdr:colOff>92732</xdr:colOff>
      <xdr:row>130</xdr:row>
      <xdr:rowOff>46382</xdr:rowOff>
    </xdr:from>
    <xdr:to>
      <xdr:col>43</xdr:col>
      <xdr:colOff>435641</xdr:colOff>
      <xdr:row>151</xdr:row>
      <xdr:rowOff>72955</xdr:rowOff>
    </xdr:to>
    <xdr:sp macro="" textlink="">
      <xdr:nvSpPr>
        <xdr:cNvPr id="24" name="Triangle 23">
          <a:extLst>
            <a:ext uri="{FF2B5EF4-FFF2-40B4-BE49-F238E27FC236}">
              <a16:creationId xmlns:a16="http://schemas.microsoft.com/office/drawing/2014/main" id="{7A862694-4063-EE47-8B3C-E5CAA9B9716D}"/>
            </a:ext>
          </a:extLst>
        </xdr:cNvPr>
        <xdr:cNvSpPr/>
      </xdr:nvSpPr>
      <xdr:spPr>
        <a:xfrm rot="15123495">
          <a:off x="32338244" y="26101808"/>
          <a:ext cx="4193761" cy="3676659"/>
        </a:xfrm>
        <a:prstGeom prst="triangle">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Make a Professional Video Expense</a:t>
          </a:r>
        </a:p>
      </xdr:txBody>
    </xdr:sp>
    <xdr:clientData/>
  </xdr:twoCellAnchor>
  <xdr:twoCellAnchor>
    <xdr:from>
      <xdr:col>31</xdr:col>
      <xdr:colOff>298475</xdr:colOff>
      <xdr:row>107</xdr:row>
      <xdr:rowOff>142285</xdr:rowOff>
    </xdr:from>
    <xdr:to>
      <xdr:col>35</xdr:col>
      <xdr:colOff>809983</xdr:colOff>
      <xdr:row>126</xdr:row>
      <xdr:rowOff>192543</xdr:rowOff>
    </xdr:to>
    <xdr:sp macro="" textlink="">
      <xdr:nvSpPr>
        <xdr:cNvPr id="25" name="Triangle 24">
          <a:extLst>
            <a:ext uri="{FF2B5EF4-FFF2-40B4-BE49-F238E27FC236}">
              <a16:creationId xmlns:a16="http://schemas.microsoft.com/office/drawing/2014/main" id="{77265208-12F3-474C-82D8-6A5FB92ABABF}"/>
            </a:ext>
          </a:extLst>
        </xdr:cNvPr>
        <xdr:cNvSpPr/>
      </xdr:nvSpPr>
      <xdr:spPr>
        <a:xfrm rot="10119671">
          <a:off x="26135038" y="21375098"/>
          <a:ext cx="3845258" cy="3820570"/>
        </a:xfrm>
        <a:prstGeom prst="triangle">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Boost Instagram Expense</a:t>
          </a:r>
        </a:p>
      </xdr:txBody>
    </xdr:sp>
    <xdr:clientData/>
  </xdr:twoCellAnchor>
  <xdr:twoCellAnchor>
    <xdr:from>
      <xdr:col>27</xdr:col>
      <xdr:colOff>694626</xdr:colOff>
      <xdr:row>159</xdr:row>
      <xdr:rowOff>25885</xdr:rowOff>
    </xdr:from>
    <xdr:to>
      <xdr:col>32</xdr:col>
      <xdr:colOff>621380</xdr:colOff>
      <xdr:row>178</xdr:row>
      <xdr:rowOff>108244</xdr:rowOff>
    </xdr:to>
    <xdr:sp macro="" textlink="">
      <xdr:nvSpPr>
        <xdr:cNvPr id="26" name="Triangle 25">
          <a:extLst>
            <a:ext uri="{FF2B5EF4-FFF2-40B4-BE49-F238E27FC236}">
              <a16:creationId xmlns:a16="http://schemas.microsoft.com/office/drawing/2014/main" id="{098A3382-600D-D545-9B79-BEE5BDDCE7D5}"/>
            </a:ext>
          </a:extLst>
        </xdr:cNvPr>
        <xdr:cNvSpPr/>
      </xdr:nvSpPr>
      <xdr:spPr>
        <a:xfrm rot="1448899">
          <a:off x="23197439" y="31577448"/>
          <a:ext cx="4093941" cy="3852671"/>
        </a:xfrm>
        <a:prstGeom prst="triangle">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600"/>
            <a:t>Provide Sponsorship in BarCamp Expense </a:t>
          </a:r>
        </a:p>
      </xdr:txBody>
    </xdr:sp>
    <xdr:clientData/>
  </xdr:twoCellAnchor>
  <xdr:twoCellAnchor>
    <xdr:from>
      <xdr:col>37</xdr:col>
      <xdr:colOff>790837</xdr:colOff>
      <xdr:row>152</xdr:row>
      <xdr:rowOff>157502</xdr:rowOff>
    </xdr:from>
    <xdr:to>
      <xdr:col>42</xdr:col>
      <xdr:colOff>615089</xdr:colOff>
      <xdr:row>169</xdr:row>
      <xdr:rowOff>177825</xdr:rowOff>
    </xdr:to>
    <xdr:sp macro="" textlink="">
      <xdr:nvSpPr>
        <xdr:cNvPr id="27" name="Triangle 26">
          <a:extLst>
            <a:ext uri="{FF2B5EF4-FFF2-40B4-BE49-F238E27FC236}">
              <a16:creationId xmlns:a16="http://schemas.microsoft.com/office/drawing/2014/main" id="{8C86091F-9F18-5F47-AA67-8FF42BD37A11}"/>
            </a:ext>
          </a:extLst>
        </xdr:cNvPr>
        <xdr:cNvSpPr/>
      </xdr:nvSpPr>
      <xdr:spPr>
        <a:xfrm rot="18185386">
          <a:off x="31926864" y="30021163"/>
          <a:ext cx="3393761" cy="3991439"/>
        </a:xfrm>
        <a:prstGeom prst="triangle">
          <a:avLst/>
        </a:prstGeom>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Provide 20% discount for lunch time on 3$ drink </a:t>
          </a:r>
        </a:p>
      </xdr:txBody>
    </xdr:sp>
    <xdr:clientData/>
  </xdr:twoCellAnchor>
  <xdr:twoCellAnchor>
    <xdr:from>
      <xdr:col>33</xdr:col>
      <xdr:colOff>216292</xdr:colOff>
      <xdr:row>160</xdr:row>
      <xdr:rowOff>78256</xdr:rowOff>
    </xdr:from>
    <xdr:to>
      <xdr:col>38</xdr:col>
      <xdr:colOff>142857</xdr:colOff>
      <xdr:row>181</xdr:row>
      <xdr:rowOff>151962</xdr:rowOff>
    </xdr:to>
    <xdr:sp macro="" textlink="">
      <xdr:nvSpPr>
        <xdr:cNvPr id="28" name="Triangle 27">
          <a:extLst>
            <a:ext uri="{FF2B5EF4-FFF2-40B4-BE49-F238E27FC236}">
              <a16:creationId xmlns:a16="http://schemas.microsoft.com/office/drawing/2014/main" id="{DED84D03-D5B8-6245-A5BE-B98D73164FF5}"/>
            </a:ext>
          </a:extLst>
        </xdr:cNvPr>
        <xdr:cNvSpPr/>
      </xdr:nvSpPr>
      <xdr:spPr>
        <a:xfrm rot="20752415">
          <a:off x="27719730" y="31828256"/>
          <a:ext cx="4093752" cy="4240894"/>
        </a:xfrm>
        <a:prstGeom prst="triangle">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89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600"/>
            <a:t>Provide Sponsorship in TEDxRUPP Expense </a:t>
          </a:r>
        </a:p>
      </xdr:txBody>
    </xdr:sp>
    <xdr:clientData/>
  </xdr:twoCellAnchor>
  <xdr:twoCellAnchor>
    <xdr:from>
      <xdr:col>36</xdr:col>
      <xdr:colOff>215295</xdr:colOff>
      <xdr:row>113</xdr:row>
      <xdr:rowOff>11758</xdr:rowOff>
    </xdr:from>
    <xdr:to>
      <xdr:col>41</xdr:col>
      <xdr:colOff>115889</xdr:colOff>
      <xdr:row>131</xdr:row>
      <xdr:rowOff>38598</xdr:rowOff>
    </xdr:to>
    <xdr:sp macro="" textlink="">
      <xdr:nvSpPr>
        <xdr:cNvPr id="29" name="Triangle 28">
          <a:extLst>
            <a:ext uri="{FF2B5EF4-FFF2-40B4-BE49-F238E27FC236}">
              <a16:creationId xmlns:a16="http://schemas.microsoft.com/office/drawing/2014/main" id="{988B20B4-A785-F84B-BCCC-E64395B28A87}"/>
            </a:ext>
          </a:extLst>
        </xdr:cNvPr>
        <xdr:cNvSpPr/>
      </xdr:nvSpPr>
      <xdr:spPr>
        <a:xfrm rot="13107241">
          <a:off x="30219045" y="22435196"/>
          <a:ext cx="4067782" cy="3598715"/>
        </a:xfrm>
        <a:prstGeom prst="triangle">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Boost Facebook Page Expense</a:t>
          </a:r>
        </a:p>
      </xdr:txBody>
    </xdr:sp>
    <xdr:clientData/>
  </xdr:twoCellAnchor>
  <xdr:twoCellAnchor>
    <xdr:from>
      <xdr:col>24</xdr:col>
      <xdr:colOff>86482</xdr:colOff>
      <xdr:row>143</xdr:row>
      <xdr:rowOff>34981</xdr:rowOff>
    </xdr:from>
    <xdr:to>
      <xdr:col>29</xdr:col>
      <xdr:colOff>101784</xdr:colOff>
      <xdr:row>164</xdr:row>
      <xdr:rowOff>3992</xdr:rowOff>
    </xdr:to>
    <xdr:sp macro="" textlink="">
      <xdr:nvSpPr>
        <xdr:cNvPr id="33" name="Triangle 32">
          <a:extLst>
            <a:ext uri="{FF2B5EF4-FFF2-40B4-BE49-F238E27FC236}">
              <a16:creationId xmlns:a16="http://schemas.microsoft.com/office/drawing/2014/main" id="{48DB321A-C8F9-EF49-A0F5-CD1626342EC4}"/>
            </a:ext>
          </a:extLst>
        </xdr:cNvPr>
        <xdr:cNvSpPr/>
      </xdr:nvSpPr>
      <xdr:spPr>
        <a:xfrm rot="3278677">
          <a:off x="20112128" y="28388398"/>
          <a:ext cx="4136198" cy="4182490"/>
        </a:xfrm>
        <a:prstGeom prst="triangle">
          <a:avLst/>
        </a:prstGeom>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Reward Discounts Expense </a:t>
          </a:r>
        </a:p>
      </xdr:txBody>
    </xdr:sp>
    <xdr:clientData/>
  </xdr:twoCellAnchor>
  <xdr:twoCellAnchor>
    <xdr:from>
      <xdr:col>16</xdr:col>
      <xdr:colOff>192088</xdr:colOff>
      <xdr:row>119</xdr:row>
      <xdr:rowOff>79374</xdr:rowOff>
    </xdr:from>
    <xdr:to>
      <xdr:col>20</xdr:col>
      <xdr:colOff>396875</xdr:colOff>
      <xdr:row>135</xdr:row>
      <xdr:rowOff>2861</xdr:rowOff>
    </xdr:to>
    <xdr:sp macro="" textlink="">
      <xdr:nvSpPr>
        <xdr:cNvPr id="34" name="Triangle 33">
          <a:extLst>
            <a:ext uri="{FF2B5EF4-FFF2-40B4-BE49-F238E27FC236}">
              <a16:creationId xmlns:a16="http://schemas.microsoft.com/office/drawing/2014/main" id="{277A3A3A-CBAB-3743-B5EB-E56C2E5326F3}"/>
            </a:ext>
          </a:extLst>
        </xdr:cNvPr>
        <xdr:cNvSpPr/>
      </xdr:nvSpPr>
      <xdr:spPr>
        <a:xfrm>
          <a:off x="13527088" y="23693437"/>
          <a:ext cx="3538537" cy="3098487"/>
        </a:xfrm>
        <a:prstGeom prst="triangle">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Host Website Expense</a:t>
          </a:r>
        </a:p>
      </xdr:txBody>
    </xdr:sp>
    <xdr:clientData/>
  </xdr:twoCellAnchor>
  <xdr:twoCellAnchor>
    <xdr:from>
      <xdr:col>12</xdr:col>
      <xdr:colOff>365125</xdr:colOff>
      <xdr:row>145</xdr:row>
      <xdr:rowOff>0</xdr:rowOff>
    </xdr:from>
    <xdr:to>
      <xdr:col>16</xdr:col>
      <xdr:colOff>515938</xdr:colOff>
      <xdr:row>163</xdr:row>
      <xdr:rowOff>121925</xdr:rowOff>
    </xdr:to>
    <xdr:sp macro="" textlink="">
      <xdr:nvSpPr>
        <xdr:cNvPr id="35" name="Triangle 34">
          <a:extLst>
            <a:ext uri="{FF2B5EF4-FFF2-40B4-BE49-F238E27FC236}">
              <a16:creationId xmlns:a16="http://schemas.microsoft.com/office/drawing/2014/main" id="{0DAD9EAF-255D-B446-ADA0-D70EF4C180EC}"/>
            </a:ext>
          </a:extLst>
        </xdr:cNvPr>
        <xdr:cNvSpPr/>
      </xdr:nvSpPr>
      <xdr:spPr>
        <a:xfrm>
          <a:off x="10366375" y="28773438"/>
          <a:ext cx="3484563" cy="3693800"/>
        </a:xfrm>
        <a:prstGeom prst="triangle">
          <a:avLst/>
        </a:prstGeom>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Artwork and Development Expense </a:t>
          </a:r>
        </a:p>
      </xdr:txBody>
    </xdr:sp>
    <xdr:clientData/>
  </xdr:twoCellAnchor>
  <xdr:twoCellAnchor>
    <xdr:from>
      <xdr:col>4</xdr:col>
      <xdr:colOff>468312</xdr:colOff>
      <xdr:row>144</xdr:row>
      <xdr:rowOff>39688</xdr:rowOff>
    </xdr:from>
    <xdr:to>
      <xdr:col>8</xdr:col>
      <xdr:colOff>515937</xdr:colOff>
      <xdr:row>161</xdr:row>
      <xdr:rowOff>82237</xdr:rowOff>
    </xdr:to>
    <xdr:sp macro="" textlink="">
      <xdr:nvSpPr>
        <xdr:cNvPr id="36" name="Triangle 35">
          <a:extLst>
            <a:ext uri="{FF2B5EF4-FFF2-40B4-BE49-F238E27FC236}">
              <a16:creationId xmlns:a16="http://schemas.microsoft.com/office/drawing/2014/main" id="{48A351F9-A36D-7543-8CE7-912A9AB5666C}"/>
            </a:ext>
          </a:extLst>
        </xdr:cNvPr>
        <xdr:cNvSpPr/>
      </xdr:nvSpPr>
      <xdr:spPr>
        <a:xfrm>
          <a:off x="3802062" y="28614688"/>
          <a:ext cx="3381375" cy="3415987"/>
        </a:xfrm>
        <a:prstGeom prst="triangle">
          <a:avLst/>
        </a:prstGeom>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App Developer for Homepage Expense</a:t>
          </a:r>
        </a:p>
      </xdr:txBody>
    </xdr:sp>
    <xdr:clientData/>
  </xdr:twoCellAnchor>
  <xdr:twoCellAnchor>
    <xdr:from>
      <xdr:col>8</xdr:col>
      <xdr:colOff>115888</xdr:colOff>
      <xdr:row>117</xdr:row>
      <xdr:rowOff>119062</xdr:rowOff>
    </xdr:from>
    <xdr:to>
      <xdr:col>12</xdr:col>
      <xdr:colOff>238126</xdr:colOff>
      <xdr:row>134</xdr:row>
      <xdr:rowOff>39375</xdr:rowOff>
    </xdr:to>
    <xdr:sp macro="" textlink="">
      <xdr:nvSpPr>
        <xdr:cNvPr id="37" name="Triangle 36">
          <a:extLst>
            <a:ext uri="{FF2B5EF4-FFF2-40B4-BE49-F238E27FC236}">
              <a16:creationId xmlns:a16="http://schemas.microsoft.com/office/drawing/2014/main" id="{809E3E8E-89D7-C844-8963-437C4AAFB1A9}"/>
            </a:ext>
          </a:extLst>
        </xdr:cNvPr>
        <xdr:cNvSpPr/>
      </xdr:nvSpPr>
      <xdr:spPr>
        <a:xfrm>
          <a:off x="6783388" y="23336250"/>
          <a:ext cx="3455988" cy="3293750"/>
        </a:xfrm>
        <a:prstGeom prst="triangle">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89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App Developer for Livestream Expense</a:t>
          </a:r>
        </a:p>
      </xdr:txBody>
    </xdr:sp>
    <xdr:clientData/>
  </xdr:twoCellAnchor>
  <xdr:twoCellAnchor>
    <xdr:from>
      <xdr:col>0</xdr:col>
      <xdr:colOff>611188</xdr:colOff>
      <xdr:row>118</xdr:row>
      <xdr:rowOff>1</xdr:rowOff>
    </xdr:from>
    <xdr:to>
      <xdr:col>4</xdr:col>
      <xdr:colOff>635000</xdr:colOff>
      <xdr:row>134</xdr:row>
      <xdr:rowOff>121925</xdr:rowOff>
    </xdr:to>
    <xdr:sp macro="" textlink="">
      <xdr:nvSpPr>
        <xdr:cNvPr id="38" name="Triangle 37">
          <a:extLst>
            <a:ext uri="{FF2B5EF4-FFF2-40B4-BE49-F238E27FC236}">
              <a16:creationId xmlns:a16="http://schemas.microsoft.com/office/drawing/2014/main" id="{8ACAD0B4-48AA-B542-8890-D7BB2AFA14DB}"/>
            </a:ext>
          </a:extLst>
        </xdr:cNvPr>
        <xdr:cNvSpPr/>
      </xdr:nvSpPr>
      <xdr:spPr>
        <a:xfrm>
          <a:off x="611188" y="23415626"/>
          <a:ext cx="3357562" cy="3296924"/>
        </a:xfrm>
        <a:prstGeom prst="triangle">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App Developer for Transaction Expense</a:t>
          </a:r>
        </a:p>
      </xdr:txBody>
    </xdr:sp>
    <xdr:clientData/>
  </xdr:twoCellAnchor>
  <xdr:twoCellAnchor>
    <xdr:from>
      <xdr:col>27</xdr:col>
      <xdr:colOff>304800</xdr:colOff>
      <xdr:row>25</xdr:row>
      <xdr:rowOff>29899</xdr:rowOff>
    </xdr:from>
    <xdr:to>
      <xdr:col>34</xdr:col>
      <xdr:colOff>754063</xdr:colOff>
      <xdr:row>36</xdr:row>
      <xdr:rowOff>119063</xdr:rowOff>
    </xdr:to>
    <xdr:cxnSp macro="">
      <xdr:nvCxnSpPr>
        <xdr:cNvPr id="14" name="Straight Arrow Connector 13">
          <a:extLst>
            <a:ext uri="{FF2B5EF4-FFF2-40B4-BE49-F238E27FC236}">
              <a16:creationId xmlns:a16="http://schemas.microsoft.com/office/drawing/2014/main" id="{8446F474-8518-6D4F-854C-D6FABE1FA48D}"/>
            </a:ext>
          </a:extLst>
        </xdr:cNvPr>
        <xdr:cNvCxnSpPr>
          <a:stCxn id="4" idx="6"/>
        </xdr:cNvCxnSpPr>
      </xdr:nvCxnSpPr>
      <xdr:spPr>
        <a:xfrm>
          <a:off x="22807613" y="4990837"/>
          <a:ext cx="6283325" cy="227197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474194</xdr:colOff>
      <xdr:row>43</xdr:row>
      <xdr:rowOff>0</xdr:rowOff>
    </xdr:from>
    <xdr:to>
      <xdr:col>34</xdr:col>
      <xdr:colOff>762000</xdr:colOff>
      <xdr:row>61</xdr:row>
      <xdr:rowOff>150741</xdr:rowOff>
    </xdr:to>
    <xdr:cxnSp macro="">
      <xdr:nvCxnSpPr>
        <xdr:cNvPr id="20" name="Straight Arrow Connector 19">
          <a:extLst>
            <a:ext uri="{FF2B5EF4-FFF2-40B4-BE49-F238E27FC236}">
              <a16:creationId xmlns:a16="http://schemas.microsoft.com/office/drawing/2014/main" id="{B53DF9EA-F37E-0A46-A5A2-0B52D899A745}"/>
            </a:ext>
          </a:extLst>
        </xdr:cNvPr>
        <xdr:cNvCxnSpPr>
          <a:stCxn id="5" idx="7"/>
        </xdr:cNvCxnSpPr>
      </xdr:nvCxnSpPr>
      <xdr:spPr>
        <a:xfrm flipV="1">
          <a:off x="22419794" y="8737600"/>
          <a:ext cx="5977406" cy="380834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558800</xdr:colOff>
      <xdr:row>16</xdr:row>
      <xdr:rowOff>0</xdr:rowOff>
    </xdr:from>
    <xdr:to>
      <xdr:col>24</xdr:col>
      <xdr:colOff>55937</xdr:colOff>
      <xdr:row>23</xdr:row>
      <xdr:rowOff>2832</xdr:rowOff>
    </xdr:to>
    <xdr:cxnSp macro="">
      <xdr:nvCxnSpPr>
        <xdr:cNvPr id="22" name="Straight Arrow Connector 21">
          <a:extLst>
            <a:ext uri="{FF2B5EF4-FFF2-40B4-BE49-F238E27FC236}">
              <a16:creationId xmlns:a16="http://schemas.microsoft.com/office/drawing/2014/main" id="{E4E9CE58-703B-C541-9F40-CD25A2BDD1F9}"/>
            </a:ext>
          </a:extLst>
        </xdr:cNvPr>
        <xdr:cNvCxnSpPr>
          <a:endCxn id="4" idx="1"/>
        </xdr:cNvCxnSpPr>
      </xdr:nvCxnSpPr>
      <xdr:spPr>
        <a:xfrm>
          <a:off x="16002000" y="3251200"/>
          <a:ext cx="3561137" cy="1425232"/>
        </a:xfrm>
        <a:prstGeom prst="straightConnector1">
          <a:avLst/>
        </a:prstGeom>
        <a:ln w="9525" cap="flat" cmpd="sng" algn="ctr">
          <a:solidFill>
            <a:schemeClr val="accent3"/>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508000</xdr:colOff>
      <xdr:row>27</xdr:row>
      <xdr:rowOff>57470</xdr:rowOff>
    </xdr:from>
    <xdr:to>
      <xdr:col>24</xdr:col>
      <xdr:colOff>49065</xdr:colOff>
      <xdr:row>40</xdr:row>
      <xdr:rowOff>152401</xdr:rowOff>
    </xdr:to>
    <xdr:cxnSp macro="">
      <xdr:nvCxnSpPr>
        <xdr:cNvPr id="39" name="Straight Arrow Connector 38">
          <a:extLst>
            <a:ext uri="{FF2B5EF4-FFF2-40B4-BE49-F238E27FC236}">
              <a16:creationId xmlns:a16="http://schemas.microsoft.com/office/drawing/2014/main" id="{F5C07952-AF29-214A-B291-C8678F6D9035}"/>
            </a:ext>
          </a:extLst>
        </xdr:cNvPr>
        <xdr:cNvCxnSpPr>
          <a:endCxn id="4" idx="3"/>
        </xdr:cNvCxnSpPr>
      </xdr:nvCxnSpPr>
      <xdr:spPr>
        <a:xfrm flipV="1">
          <a:off x="16266367" y="5655837"/>
          <a:ext cx="3688004" cy="2790442"/>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609600</xdr:colOff>
      <xdr:row>14</xdr:row>
      <xdr:rowOff>50800</xdr:rowOff>
    </xdr:from>
    <xdr:to>
      <xdr:col>16</xdr:col>
      <xdr:colOff>216452</xdr:colOff>
      <xdr:row>14</xdr:row>
      <xdr:rowOff>145222</xdr:rowOff>
    </xdr:to>
    <xdr:cxnSp macro="">
      <xdr:nvCxnSpPr>
        <xdr:cNvPr id="41" name="Straight Arrow Connector 40">
          <a:extLst>
            <a:ext uri="{FF2B5EF4-FFF2-40B4-BE49-F238E27FC236}">
              <a16:creationId xmlns:a16="http://schemas.microsoft.com/office/drawing/2014/main" id="{80D27740-8C32-3C43-A7CD-8058DD6213FC}"/>
            </a:ext>
          </a:extLst>
        </xdr:cNvPr>
        <xdr:cNvCxnSpPr>
          <a:stCxn id="6" idx="6"/>
          <a:endCxn id="8" idx="2"/>
        </xdr:cNvCxnSpPr>
      </xdr:nvCxnSpPr>
      <xdr:spPr>
        <a:xfrm>
          <a:off x="7924800" y="2895600"/>
          <a:ext cx="5296452" cy="94422"/>
        </a:xfrm>
        <a:prstGeom prst="straightConnector1">
          <a:avLst/>
        </a:prstGeom>
        <a:ln w="9525"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0</xdr:colOff>
      <xdr:row>1</xdr:row>
      <xdr:rowOff>50800</xdr:rowOff>
    </xdr:from>
    <xdr:to>
      <xdr:col>7</xdr:col>
      <xdr:colOff>0</xdr:colOff>
      <xdr:row>10</xdr:row>
      <xdr:rowOff>0</xdr:rowOff>
    </xdr:to>
    <xdr:cxnSp macro="">
      <xdr:nvCxnSpPr>
        <xdr:cNvPr id="43" name="Straight Connector 42">
          <a:extLst>
            <a:ext uri="{FF2B5EF4-FFF2-40B4-BE49-F238E27FC236}">
              <a16:creationId xmlns:a16="http://schemas.microsoft.com/office/drawing/2014/main" id="{2EA5E67A-2DB1-9F4A-9C4E-346CCC76A35B}"/>
            </a:ext>
          </a:extLst>
        </xdr:cNvPr>
        <xdr:cNvCxnSpPr>
          <a:stCxn id="6" idx="0"/>
        </xdr:cNvCxnSpPr>
      </xdr:nvCxnSpPr>
      <xdr:spPr>
        <a:xfrm flipV="1">
          <a:off x="5689600" y="254000"/>
          <a:ext cx="0" cy="1778000"/>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6</xdr:col>
      <xdr:colOff>762000</xdr:colOff>
      <xdr:row>1</xdr:row>
      <xdr:rowOff>76200</xdr:rowOff>
    </xdr:from>
    <xdr:to>
      <xdr:col>36</xdr:col>
      <xdr:colOff>279400</xdr:colOff>
      <xdr:row>1</xdr:row>
      <xdr:rowOff>152400</xdr:rowOff>
    </xdr:to>
    <xdr:cxnSp macro="">
      <xdr:nvCxnSpPr>
        <xdr:cNvPr id="45" name="Straight Connector 44">
          <a:extLst>
            <a:ext uri="{FF2B5EF4-FFF2-40B4-BE49-F238E27FC236}">
              <a16:creationId xmlns:a16="http://schemas.microsoft.com/office/drawing/2014/main" id="{17615983-9001-8A42-8B80-8F89D598FB2E}"/>
            </a:ext>
          </a:extLst>
        </xdr:cNvPr>
        <xdr:cNvCxnSpPr/>
      </xdr:nvCxnSpPr>
      <xdr:spPr>
        <a:xfrm flipV="1">
          <a:off x="5791200" y="279400"/>
          <a:ext cx="24663400" cy="76200"/>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36</xdr:col>
      <xdr:colOff>254586</xdr:colOff>
      <xdr:row>1</xdr:row>
      <xdr:rowOff>76200</xdr:rowOff>
    </xdr:from>
    <xdr:to>
      <xdr:col>36</xdr:col>
      <xdr:colOff>466531</xdr:colOff>
      <xdr:row>33</xdr:row>
      <xdr:rowOff>0</xdr:rowOff>
    </xdr:to>
    <xdr:cxnSp macro="">
      <xdr:nvCxnSpPr>
        <xdr:cNvPr id="47" name="Straight Arrow Connector 46">
          <a:extLst>
            <a:ext uri="{FF2B5EF4-FFF2-40B4-BE49-F238E27FC236}">
              <a16:creationId xmlns:a16="http://schemas.microsoft.com/office/drawing/2014/main" id="{A2475D91-0FBA-7149-BDE5-1A366E649D77}"/>
            </a:ext>
          </a:extLst>
        </xdr:cNvPr>
        <xdr:cNvCxnSpPr/>
      </xdr:nvCxnSpPr>
      <xdr:spPr>
        <a:xfrm>
          <a:off x="30112545" y="283547"/>
          <a:ext cx="211945" cy="655890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19</xdr:col>
      <xdr:colOff>686101</xdr:colOff>
      <xdr:row>66</xdr:row>
      <xdr:rowOff>108857</xdr:rowOff>
    </xdr:from>
    <xdr:to>
      <xdr:col>24</xdr:col>
      <xdr:colOff>471715</xdr:colOff>
      <xdr:row>84</xdr:row>
      <xdr:rowOff>78847</xdr:rowOff>
    </xdr:to>
    <xdr:cxnSp macro="">
      <xdr:nvCxnSpPr>
        <xdr:cNvPr id="59" name="Straight Arrow Connector 58">
          <a:extLst>
            <a:ext uri="{FF2B5EF4-FFF2-40B4-BE49-F238E27FC236}">
              <a16:creationId xmlns:a16="http://schemas.microsoft.com/office/drawing/2014/main" id="{BE1F7462-E0DD-464B-96B0-544196566F2A}"/>
            </a:ext>
          </a:extLst>
        </xdr:cNvPr>
        <xdr:cNvCxnSpPr>
          <a:stCxn id="9" idx="0"/>
        </xdr:cNvCxnSpPr>
      </xdr:nvCxnSpPr>
      <xdr:spPr>
        <a:xfrm flipV="1">
          <a:off x="16542958" y="14478000"/>
          <a:ext cx="3958471" cy="38888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483211</xdr:colOff>
      <xdr:row>66</xdr:row>
      <xdr:rowOff>19516</xdr:rowOff>
    </xdr:from>
    <xdr:to>
      <xdr:col>32</xdr:col>
      <xdr:colOff>494709</xdr:colOff>
      <xdr:row>84</xdr:row>
      <xdr:rowOff>124926</xdr:rowOff>
    </xdr:to>
    <xdr:cxnSp macro="">
      <xdr:nvCxnSpPr>
        <xdr:cNvPr id="61" name="Straight Arrow Connector 60">
          <a:extLst>
            <a:ext uri="{FF2B5EF4-FFF2-40B4-BE49-F238E27FC236}">
              <a16:creationId xmlns:a16="http://schemas.microsoft.com/office/drawing/2014/main" id="{6E7EA857-58EE-EB4E-903A-16DC1FD87721}"/>
            </a:ext>
          </a:extLst>
        </xdr:cNvPr>
        <xdr:cNvCxnSpPr>
          <a:stCxn id="10" idx="1"/>
          <a:endCxn id="5" idx="5"/>
        </xdr:cNvCxnSpPr>
      </xdr:nvCxnSpPr>
      <xdr:spPr>
        <a:xfrm flipH="1" flipV="1">
          <a:off x="23016640" y="14388659"/>
          <a:ext cx="4184355" cy="4024267"/>
        </a:xfrm>
        <a:prstGeom prst="straightConnector1">
          <a:avLst/>
        </a:prstGeom>
        <a:ln>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663637</xdr:colOff>
      <xdr:row>68</xdr:row>
      <xdr:rowOff>54429</xdr:rowOff>
    </xdr:from>
    <xdr:to>
      <xdr:col>42</xdr:col>
      <xdr:colOff>261256</xdr:colOff>
      <xdr:row>84</xdr:row>
      <xdr:rowOff>124926</xdr:rowOff>
    </xdr:to>
    <xdr:cxnSp macro="">
      <xdr:nvCxnSpPr>
        <xdr:cNvPr id="65" name="Straight Arrow Connector 64">
          <a:extLst>
            <a:ext uri="{FF2B5EF4-FFF2-40B4-BE49-F238E27FC236}">
              <a16:creationId xmlns:a16="http://schemas.microsoft.com/office/drawing/2014/main" id="{7DF8A4A9-435E-0F41-A9BA-E843D4BBD261}"/>
            </a:ext>
          </a:extLst>
        </xdr:cNvPr>
        <xdr:cNvCxnSpPr>
          <a:stCxn id="15" idx="1"/>
          <a:endCxn id="10" idx="7"/>
        </xdr:cNvCxnSpPr>
      </xdr:nvCxnSpPr>
      <xdr:spPr>
        <a:xfrm flipH="1">
          <a:off x="29873637" y="14859000"/>
          <a:ext cx="5439619" cy="355392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35</xdr:col>
      <xdr:colOff>663637</xdr:colOff>
      <xdr:row>89</xdr:row>
      <xdr:rowOff>146538</xdr:rowOff>
    </xdr:from>
    <xdr:to>
      <xdr:col>43</xdr:col>
      <xdr:colOff>217715</xdr:colOff>
      <xdr:row>100</xdr:row>
      <xdr:rowOff>181428</xdr:rowOff>
    </xdr:to>
    <xdr:cxnSp macro="">
      <xdr:nvCxnSpPr>
        <xdr:cNvPr id="67" name="Straight Arrow Connector 66">
          <a:extLst>
            <a:ext uri="{FF2B5EF4-FFF2-40B4-BE49-F238E27FC236}">
              <a16:creationId xmlns:a16="http://schemas.microsoft.com/office/drawing/2014/main" id="{619037F6-6896-1C46-82BA-49F6F628C950}"/>
            </a:ext>
          </a:extLst>
        </xdr:cNvPr>
        <xdr:cNvCxnSpPr>
          <a:endCxn id="10" idx="5"/>
        </xdr:cNvCxnSpPr>
      </xdr:nvCxnSpPr>
      <xdr:spPr>
        <a:xfrm flipH="1" flipV="1">
          <a:off x="29873637" y="19523109"/>
          <a:ext cx="6230649" cy="2429748"/>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21</xdr:col>
      <xdr:colOff>414457</xdr:colOff>
      <xdr:row>90</xdr:row>
      <xdr:rowOff>201392</xdr:rowOff>
    </xdr:from>
    <xdr:to>
      <xdr:col>31</xdr:col>
      <xdr:colOff>529665</xdr:colOff>
      <xdr:row>138</xdr:row>
      <xdr:rowOff>171342</xdr:rowOff>
    </xdr:to>
    <xdr:cxnSp macro="">
      <xdr:nvCxnSpPr>
        <xdr:cNvPr id="71" name="Straight Arrow Connector 70">
          <a:extLst>
            <a:ext uri="{FF2B5EF4-FFF2-40B4-BE49-F238E27FC236}">
              <a16:creationId xmlns:a16="http://schemas.microsoft.com/office/drawing/2014/main" id="{3583AD7D-E360-654B-831B-0F71A3B4F399}"/>
            </a:ext>
          </a:extLst>
        </xdr:cNvPr>
        <xdr:cNvCxnSpPr>
          <a:stCxn id="11" idx="1"/>
          <a:endCxn id="9" idx="5"/>
        </xdr:cNvCxnSpPr>
      </xdr:nvCxnSpPr>
      <xdr:spPr>
        <a:xfrm flipH="1" flipV="1">
          <a:off x="17940457" y="19795678"/>
          <a:ext cx="8460922" cy="104202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294482</xdr:colOff>
      <xdr:row>92</xdr:row>
      <xdr:rowOff>11113</xdr:rowOff>
    </xdr:from>
    <xdr:to>
      <xdr:col>19</xdr:col>
      <xdr:colOff>677030</xdr:colOff>
      <xdr:row>119</xdr:row>
      <xdr:rowOff>79374</xdr:rowOff>
    </xdr:to>
    <xdr:cxnSp macro="">
      <xdr:nvCxnSpPr>
        <xdr:cNvPr id="73" name="Straight Arrow Connector 72">
          <a:extLst>
            <a:ext uri="{FF2B5EF4-FFF2-40B4-BE49-F238E27FC236}">
              <a16:creationId xmlns:a16="http://schemas.microsoft.com/office/drawing/2014/main" id="{3DE7C18D-9255-BC4C-8C32-66E4A925BD35}"/>
            </a:ext>
          </a:extLst>
        </xdr:cNvPr>
        <xdr:cNvCxnSpPr>
          <a:stCxn id="34" idx="0"/>
          <a:endCxn id="9" idx="4"/>
        </xdr:cNvCxnSpPr>
      </xdr:nvCxnSpPr>
      <xdr:spPr>
        <a:xfrm flipV="1">
          <a:off x="14990196" y="18788970"/>
          <a:ext cx="1198977" cy="5579154"/>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440532</xdr:colOff>
      <xdr:row>90</xdr:row>
      <xdr:rowOff>201392</xdr:rowOff>
    </xdr:from>
    <xdr:to>
      <xdr:col>18</xdr:col>
      <xdr:colOff>123172</xdr:colOff>
      <xdr:row>145</xdr:row>
      <xdr:rowOff>0</xdr:rowOff>
    </xdr:to>
    <xdr:cxnSp macro="">
      <xdr:nvCxnSpPr>
        <xdr:cNvPr id="75" name="Straight Arrow Connector 74">
          <a:extLst>
            <a:ext uri="{FF2B5EF4-FFF2-40B4-BE49-F238E27FC236}">
              <a16:creationId xmlns:a16="http://schemas.microsoft.com/office/drawing/2014/main" id="{6E320E22-6933-D84B-98DD-9B0B267DB13E}"/>
            </a:ext>
          </a:extLst>
        </xdr:cNvPr>
        <xdr:cNvCxnSpPr>
          <a:stCxn id="35" idx="0"/>
          <a:endCxn id="9" idx="3"/>
        </xdr:cNvCxnSpPr>
      </xdr:nvCxnSpPr>
      <xdr:spPr>
        <a:xfrm flipV="1">
          <a:off x="12124532" y="19795678"/>
          <a:ext cx="3020926" cy="11772893"/>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177007</xdr:colOff>
      <xdr:row>90</xdr:row>
      <xdr:rowOff>36285</xdr:rowOff>
    </xdr:from>
    <xdr:to>
      <xdr:col>17</xdr:col>
      <xdr:colOff>616857</xdr:colOff>
      <xdr:row>117</xdr:row>
      <xdr:rowOff>119062</xdr:rowOff>
    </xdr:to>
    <xdr:cxnSp macro="">
      <xdr:nvCxnSpPr>
        <xdr:cNvPr id="77" name="Straight Arrow Connector 76">
          <a:extLst>
            <a:ext uri="{FF2B5EF4-FFF2-40B4-BE49-F238E27FC236}">
              <a16:creationId xmlns:a16="http://schemas.microsoft.com/office/drawing/2014/main" id="{8F9EDBD8-1B0D-5D42-A571-5D930470D716}"/>
            </a:ext>
          </a:extLst>
        </xdr:cNvPr>
        <xdr:cNvCxnSpPr>
          <a:stCxn id="37" idx="0"/>
        </xdr:cNvCxnSpPr>
      </xdr:nvCxnSpPr>
      <xdr:spPr>
        <a:xfrm flipV="1">
          <a:off x="8522721" y="19630571"/>
          <a:ext cx="6281850" cy="5961062"/>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623094</xdr:colOff>
      <xdr:row>88</xdr:row>
      <xdr:rowOff>44980</xdr:rowOff>
    </xdr:from>
    <xdr:to>
      <xdr:col>17</xdr:col>
      <xdr:colOff>378881</xdr:colOff>
      <xdr:row>118</xdr:row>
      <xdr:rowOff>1</xdr:rowOff>
    </xdr:to>
    <xdr:cxnSp macro="">
      <xdr:nvCxnSpPr>
        <xdr:cNvPr id="79" name="Straight Arrow Connector 78">
          <a:extLst>
            <a:ext uri="{FF2B5EF4-FFF2-40B4-BE49-F238E27FC236}">
              <a16:creationId xmlns:a16="http://schemas.microsoft.com/office/drawing/2014/main" id="{C57EA416-1774-8048-96C4-2EBAFA2C5C24}"/>
            </a:ext>
          </a:extLst>
        </xdr:cNvPr>
        <xdr:cNvCxnSpPr>
          <a:stCxn id="38" idx="0"/>
          <a:endCxn id="9" idx="2"/>
        </xdr:cNvCxnSpPr>
      </xdr:nvCxnSpPr>
      <xdr:spPr>
        <a:xfrm flipV="1">
          <a:off x="2292237" y="19203837"/>
          <a:ext cx="12274358" cy="648645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34</xdr:col>
      <xdr:colOff>125906</xdr:colOff>
      <xdr:row>126</xdr:row>
      <xdr:rowOff>154374</xdr:rowOff>
    </xdr:from>
    <xdr:to>
      <xdr:col>34</xdr:col>
      <xdr:colOff>254000</xdr:colOff>
      <xdr:row>137</xdr:row>
      <xdr:rowOff>0</xdr:rowOff>
    </xdr:to>
    <xdr:cxnSp macro="">
      <xdr:nvCxnSpPr>
        <xdr:cNvPr id="85" name="Straight Arrow Connector 84">
          <a:extLst>
            <a:ext uri="{FF2B5EF4-FFF2-40B4-BE49-F238E27FC236}">
              <a16:creationId xmlns:a16="http://schemas.microsoft.com/office/drawing/2014/main" id="{4BA657E8-7718-C946-AFFA-001BEBA8BEA1}"/>
            </a:ext>
          </a:extLst>
        </xdr:cNvPr>
        <xdr:cNvCxnSpPr>
          <a:stCxn id="25" idx="0"/>
        </xdr:cNvCxnSpPr>
      </xdr:nvCxnSpPr>
      <xdr:spPr>
        <a:xfrm>
          <a:off x="27761106" y="25757574"/>
          <a:ext cx="128094" cy="208082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35</xdr:col>
      <xdr:colOff>137557</xdr:colOff>
      <xdr:row>129</xdr:row>
      <xdr:rowOff>46130</xdr:rowOff>
    </xdr:from>
    <xdr:to>
      <xdr:col>37</xdr:col>
      <xdr:colOff>190561</xdr:colOff>
      <xdr:row>138</xdr:row>
      <xdr:rowOff>171342</xdr:rowOff>
    </xdr:to>
    <xdr:cxnSp macro="">
      <xdr:nvCxnSpPr>
        <xdr:cNvPr id="87" name="Straight Arrow Connector 86">
          <a:extLst>
            <a:ext uri="{FF2B5EF4-FFF2-40B4-BE49-F238E27FC236}">
              <a16:creationId xmlns:a16="http://schemas.microsoft.com/office/drawing/2014/main" id="{0B445B3F-0690-7943-A7B9-CB39E33F93B3}"/>
            </a:ext>
          </a:extLst>
        </xdr:cNvPr>
        <xdr:cNvCxnSpPr>
          <a:stCxn id="29" idx="0"/>
          <a:endCxn id="11" idx="7"/>
        </xdr:cNvCxnSpPr>
      </xdr:nvCxnSpPr>
      <xdr:spPr>
        <a:xfrm flipH="1">
          <a:off x="29347557" y="28131273"/>
          <a:ext cx="1722147" cy="208464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35</xdr:col>
      <xdr:colOff>747730</xdr:colOff>
      <xdr:row>143</xdr:row>
      <xdr:rowOff>82378</xdr:rowOff>
    </xdr:from>
    <xdr:to>
      <xdr:col>39</xdr:col>
      <xdr:colOff>182239</xdr:colOff>
      <xdr:row>143</xdr:row>
      <xdr:rowOff>164386</xdr:rowOff>
    </xdr:to>
    <xdr:cxnSp macro="">
      <xdr:nvCxnSpPr>
        <xdr:cNvPr id="89" name="Straight Arrow Connector 88">
          <a:extLst>
            <a:ext uri="{FF2B5EF4-FFF2-40B4-BE49-F238E27FC236}">
              <a16:creationId xmlns:a16="http://schemas.microsoft.com/office/drawing/2014/main" id="{86F9C84B-64BB-5045-B699-820A1A6F7BEB}"/>
            </a:ext>
          </a:extLst>
        </xdr:cNvPr>
        <xdr:cNvCxnSpPr>
          <a:stCxn id="24" idx="0"/>
          <a:endCxn id="11" idx="6"/>
        </xdr:cNvCxnSpPr>
      </xdr:nvCxnSpPr>
      <xdr:spPr>
        <a:xfrm flipH="1">
          <a:off x="29957730" y="31215521"/>
          <a:ext cx="2772795" cy="82008"/>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35</xdr:col>
      <xdr:colOff>254000</xdr:colOff>
      <xdr:row>149</xdr:row>
      <xdr:rowOff>0</xdr:rowOff>
    </xdr:from>
    <xdr:to>
      <xdr:col>38</xdr:col>
      <xdr:colOff>280400</xdr:colOff>
      <xdr:row>156</xdr:row>
      <xdr:rowOff>56261</xdr:rowOff>
    </xdr:to>
    <xdr:cxnSp macro="">
      <xdr:nvCxnSpPr>
        <xdr:cNvPr id="91" name="Straight Arrow Connector 90">
          <a:extLst>
            <a:ext uri="{FF2B5EF4-FFF2-40B4-BE49-F238E27FC236}">
              <a16:creationId xmlns:a16="http://schemas.microsoft.com/office/drawing/2014/main" id="{81A9CC0C-C82D-E844-8D10-28331C5A43A7}"/>
            </a:ext>
          </a:extLst>
        </xdr:cNvPr>
        <xdr:cNvCxnSpPr>
          <a:stCxn id="27" idx="0"/>
        </xdr:cNvCxnSpPr>
      </xdr:nvCxnSpPr>
      <xdr:spPr>
        <a:xfrm flipH="1" flipV="1">
          <a:off x="29464000" y="32439429"/>
          <a:ext cx="2530114" cy="1580261"/>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33</xdr:col>
      <xdr:colOff>333611</xdr:colOff>
      <xdr:row>150</xdr:row>
      <xdr:rowOff>170022</xdr:rowOff>
    </xdr:from>
    <xdr:to>
      <xdr:col>35</xdr:col>
      <xdr:colOff>29939</xdr:colOff>
      <xdr:row>160</xdr:row>
      <xdr:rowOff>148500</xdr:rowOff>
    </xdr:to>
    <xdr:cxnSp macro="">
      <xdr:nvCxnSpPr>
        <xdr:cNvPr id="93" name="Straight Arrow Connector 92">
          <a:extLst>
            <a:ext uri="{FF2B5EF4-FFF2-40B4-BE49-F238E27FC236}">
              <a16:creationId xmlns:a16="http://schemas.microsoft.com/office/drawing/2014/main" id="{D731BAFA-3CBC-2F42-A7F5-4918F8F01E45}"/>
            </a:ext>
          </a:extLst>
        </xdr:cNvPr>
        <xdr:cNvCxnSpPr>
          <a:stCxn id="28" idx="0"/>
          <a:endCxn id="11" idx="4"/>
        </xdr:cNvCxnSpPr>
      </xdr:nvCxnSpPr>
      <xdr:spPr>
        <a:xfrm flipH="1" flipV="1">
          <a:off x="27874468" y="32827165"/>
          <a:ext cx="1365471" cy="215562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224160</xdr:colOff>
      <xdr:row>148</xdr:row>
      <xdr:rowOff>158224</xdr:rowOff>
    </xdr:from>
    <xdr:to>
      <xdr:col>31</xdr:col>
      <xdr:colOff>532592</xdr:colOff>
      <xdr:row>159</xdr:row>
      <xdr:rowOff>197359</xdr:rowOff>
    </xdr:to>
    <xdr:cxnSp macro="">
      <xdr:nvCxnSpPr>
        <xdr:cNvPr id="95" name="Straight Arrow Connector 94">
          <a:extLst>
            <a:ext uri="{FF2B5EF4-FFF2-40B4-BE49-F238E27FC236}">
              <a16:creationId xmlns:a16="http://schemas.microsoft.com/office/drawing/2014/main" id="{925FF6A7-3682-984E-94F4-1968C72845B8}"/>
            </a:ext>
          </a:extLst>
        </xdr:cNvPr>
        <xdr:cNvCxnSpPr>
          <a:stCxn id="26" idx="0"/>
          <a:endCxn id="11" idx="3"/>
        </xdr:cNvCxnSpPr>
      </xdr:nvCxnSpPr>
      <xdr:spPr>
        <a:xfrm flipV="1">
          <a:off x="25757005" y="30043078"/>
          <a:ext cx="308432" cy="226030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28</xdr:col>
      <xdr:colOff>544673</xdr:colOff>
      <xdr:row>143</xdr:row>
      <xdr:rowOff>164386</xdr:rowOff>
    </xdr:from>
    <xdr:to>
      <xdr:col>30</xdr:col>
      <xdr:colOff>754063</xdr:colOff>
      <xdr:row>147</xdr:row>
      <xdr:rowOff>125911</xdr:rowOff>
    </xdr:to>
    <xdr:cxnSp macro="">
      <xdr:nvCxnSpPr>
        <xdr:cNvPr id="103" name="Straight Arrow Connector 102">
          <a:extLst>
            <a:ext uri="{FF2B5EF4-FFF2-40B4-BE49-F238E27FC236}">
              <a16:creationId xmlns:a16="http://schemas.microsoft.com/office/drawing/2014/main" id="{3A731228-D91F-3043-BCC9-B68DFEC96B73}"/>
            </a:ext>
          </a:extLst>
        </xdr:cNvPr>
        <xdr:cNvCxnSpPr>
          <a:stCxn id="33" idx="0"/>
          <a:endCxn id="11" idx="2"/>
        </xdr:cNvCxnSpPr>
      </xdr:nvCxnSpPr>
      <xdr:spPr>
        <a:xfrm flipV="1">
          <a:off x="23627480" y="28839649"/>
          <a:ext cx="1858162" cy="7636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150586</xdr:colOff>
      <xdr:row>46</xdr:row>
      <xdr:rowOff>12539</xdr:rowOff>
    </xdr:from>
    <xdr:to>
      <xdr:col>18</xdr:col>
      <xdr:colOff>355048</xdr:colOff>
      <xdr:row>72</xdr:row>
      <xdr:rowOff>101600</xdr:rowOff>
    </xdr:to>
    <xdr:cxnSp macro="">
      <xdr:nvCxnSpPr>
        <xdr:cNvPr id="106" name="Straight Arrow Connector 105">
          <a:extLst>
            <a:ext uri="{FF2B5EF4-FFF2-40B4-BE49-F238E27FC236}">
              <a16:creationId xmlns:a16="http://schemas.microsoft.com/office/drawing/2014/main" id="{66593C43-BD88-CF40-AEE3-4667AC34CC61}"/>
            </a:ext>
          </a:extLst>
        </xdr:cNvPr>
        <xdr:cNvCxnSpPr>
          <a:stCxn id="12" idx="0"/>
          <a:endCxn id="7" idx="4"/>
        </xdr:cNvCxnSpPr>
      </xdr:nvCxnSpPr>
      <xdr:spPr>
        <a:xfrm flipV="1">
          <a:off x="9947729" y="9749206"/>
          <a:ext cx="5103033" cy="5592394"/>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23586</xdr:colOff>
      <xdr:row>43</xdr:row>
      <xdr:rowOff>6270</xdr:rowOff>
    </xdr:from>
    <xdr:to>
      <xdr:col>16</xdr:col>
      <xdr:colOff>456096</xdr:colOff>
      <xdr:row>71</xdr:row>
      <xdr:rowOff>0</xdr:rowOff>
    </xdr:to>
    <xdr:cxnSp macro="">
      <xdr:nvCxnSpPr>
        <xdr:cNvPr id="110" name="Straight Arrow Connector 109">
          <a:extLst>
            <a:ext uri="{FF2B5EF4-FFF2-40B4-BE49-F238E27FC236}">
              <a16:creationId xmlns:a16="http://schemas.microsoft.com/office/drawing/2014/main" id="{0032AEB4-106C-054A-A72D-B2E031679355}"/>
            </a:ext>
          </a:extLst>
        </xdr:cNvPr>
        <xdr:cNvCxnSpPr>
          <a:stCxn id="13" idx="0"/>
          <a:endCxn id="7" idx="2"/>
        </xdr:cNvCxnSpPr>
      </xdr:nvCxnSpPr>
      <xdr:spPr>
        <a:xfrm flipV="1">
          <a:off x="2472872" y="9107937"/>
          <a:ext cx="11046081" cy="59203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468874</xdr:colOff>
      <xdr:row>25</xdr:row>
      <xdr:rowOff>78509</xdr:rowOff>
    </xdr:to>
    <xdr:graphicFrame macro="">
      <xdr:nvGraphicFramePr>
        <xdr:cNvPr id="2" name="Chart 1">
          <a:extLst>
            <a:ext uri="{FF2B5EF4-FFF2-40B4-BE49-F238E27FC236}">
              <a16:creationId xmlns:a16="http://schemas.microsoft.com/office/drawing/2014/main" id="{47EA05F0-7F9B-1A44-9305-028126873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zoomScale="89" zoomScaleNormal="99" workbookViewId="0">
      <selection activeCell="A33" sqref="A33"/>
    </sheetView>
  </sheetViews>
  <sheetFormatPr baseColWidth="10" defaultColWidth="14.5" defaultRowHeight="15.75" customHeight="1" x14ac:dyDescent="0.15"/>
  <cols>
    <col min="1" max="1" width="33.6640625" customWidth="1"/>
    <col min="2" max="2" width="21" customWidth="1"/>
    <col min="3" max="3" width="18.33203125" customWidth="1"/>
    <col min="4" max="4" width="20.83203125" customWidth="1"/>
    <col min="6" max="6" width="38.83203125" customWidth="1"/>
    <col min="7" max="7" width="14.5" customWidth="1"/>
    <col min="8" max="8" width="18.6640625" customWidth="1"/>
  </cols>
  <sheetData>
    <row r="1" spans="1:26" ht="66" customHeight="1" x14ac:dyDescent="0.2">
      <c r="A1" s="14" t="s">
        <v>22</v>
      </c>
      <c r="B1" s="2"/>
      <c r="C1" s="2"/>
      <c r="D1" s="2"/>
      <c r="E1" s="2"/>
      <c r="F1" s="2"/>
      <c r="G1" s="2"/>
      <c r="H1" s="2"/>
      <c r="I1" s="2"/>
      <c r="J1" s="2"/>
      <c r="K1" s="2"/>
      <c r="L1" s="2"/>
      <c r="M1" s="2"/>
      <c r="N1" s="2"/>
      <c r="O1" s="2"/>
      <c r="P1" s="2"/>
      <c r="Q1" s="2"/>
      <c r="R1" s="2"/>
      <c r="S1" s="2"/>
      <c r="T1" s="2"/>
      <c r="U1" s="2"/>
      <c r="V1" s="2"/>
      <c r="W1" s="2"/>
      <c r="X1" s="2"/>
      <c r="Y1" s="2"/>
      <c r="Z1" s="2"/>
    </row>
    <row r="2" spans="1:26" ht="16" x14ac:dyDescent="0.2">
      <c r="A2" s="2"/>
      <c r="B2" s="2"/>
      <c r="C2" s="2"/>
      <c r="D2" s="2"/>
      <c r="E2" s="2"/>
      <c r="F2" s="2"/>
      <c r="G2" s="2"/>
      <c r="H2" s="2"/>
      <c r="I2" s="2"/>
      <c r="J2" s="2"/>
      <c r="K2" s="2"/>
      <c r="L2" s="2"/>
      <c r="M2" s="2"/>
      <c r="N2" s="2"/>
      <c r="O2" s="2"/>
      <c r="P2" s="2"/>
      <c r="Q2" s="2"/>
      <c r="R2" s="2"/>
      <c r="S2" s="2"/>
      <c r="T2" s="2"/>
      <c r="U2" s="2"/>
      <c r="V2" s="2"/>
      <c r="W2" s="2"/>
      <c r="X2" s="2"/>
      <c r="Y2" s="2"/>
      <c r="Z2" s="2"/>
    </row>
    <row r="3" spans="1:26" ht="16" customHeight="1" x14ac:dyDescent="0.2">
      <c r="A3" s="2"/>
      <c r="B3" s="111" t="s">
        <v>0</v>
      </c>
      <c r="C3" s="112"/>
      <c r="D3" s="112"/>
      <c r="E3" s="2"/>
      <c r="F3" s="2"/>
      <c r="G3" s="17" t="s">
        <v>0</v>
      </c>
      <c r="H3" s="18"/>
      <c r="I3" s="18"/>
      <c r="L3" s="2"/>
      <c r="M3" s="2"/>
      <c r="N3" s="2"/>
      <c r="O3" s="2"/>
      <c r="P3" s="2"/>
      <c r="Q3" s="2"/>
      <c r="R3" s="2"/>
      <c r="S3" s="2"/>
      <c r="T3" s="2"/>
      <c r="U3" s="2"/>
      <c r="V3" s="2"/>
      <c r="W3" s="2"/>
      <c r="X3" s="2"/>
      <c r="Y3" s="2"/>
      <c r="Z3" s="2"/>
    </row>
    <row r="4" spans="1:26" ht="16" x14ac:dyDescent="0.2">
      <c r="A4" s="2"/>
      <c r="B4" s="112"/>
      <c r="C4" s="112"/>
      <c r="D4" s="112"/>
      <c r="E4" s="2"/>
      <c r="F4" s="2"/>
      <c r="G4" s="18"/>
      <c r="H4" s="18"/>
      <c r="I4" s="18"/>
      <c r="L4" s="2"/>
      <c r="M4" s="2"/>
      <c r="N4" s="2"/>
      <c r="O4" s="2"/>
      <c r="P4" s="2"/>
      <c r="Q4" s="2"/>
      <c r="R4" s="2"/>
      <c r="S4" s="2"/>
      <c r="T4" s="2"/>
      <c r="U4" s="2"/>
      <c r="V4" s="2"/>
      <c r="W4" s="2"/>
      <c r="X4" s="2"/>
      <c r="Y4" s="2"/>
      <c r="Z4" s="2"/>
    </row>
    <row r="5" spans="1:26" ht="18" x14ac:dyDescent="0.2">
      <c r="A5" s="3"/>
      <c r="B5" s="19">
        <v>2020</v>
      </c>
      <c r="C5" s="19">
        <v>2021</v>
      </c>
      <c r="D5" s="19">
        <v>2022</v>
      </c>
      <c r="E5" s="2"/>
      <c r="F5" s="2"/>
      <c r="G5" s="19">
        <v>2020</v>
      </c>
      <c r="H5" s="19">
        <v>2021</v>
      </c>
      <c r="I5" s="19">
        <v>2022</v>
      </c>
      <c r="L5" s="2"/>
      <c r="M5" s="2"/>
      <c r="N5" s="2"/>
      <c r="O5" s="2"/>
      <c r="P5" s="2"/>
      <c r="Q5" s="2"/>
      <c r="R5" s="2"/>
      <c r="S5" s="2"/>
      <c r="T5" s="2"/>
      <c r="U5" s="2"/>
      <c r="V5" s="2"/>
      <c r="W5" s="2"/>
      <c r="X5" s="2"/>
      <c r="Y5" s="2"/>
      <c r="Z5" s="2"/>
    </row>
    <row r="6" spans="1:26" ht="16" x14ac:dyDescent="0.2">
      <c r="A6" s="4" t="s">
        <v>1</v>
      </c>
      <c r="B6" s="3"/>
      <c r="C6" s="3"/>
      <c r="D6" s="3"/>
      <c r="E6" s="2"/>
      <c r="F6" s="9" t="s">
        <v>1</v>
      </c>
      <c r="G6" s="2"/>
      <c r="H6" s="2"/>
      <c r="I6" s="2"/>
      <c r="L6" s="2"/>
      <c r="M6" s="2"/>
      <c r="N6" s="2"/>
      <c r="O6" s="2"/>
      <c r="P6" s="2"/>
      <c r="Q6" s="2"/>
      <c r="R6" s="2"/>
      <c r="S6" s="2"/>
      <c r="T6" s="2"/>
      <c r="U6" s="2"/>
      <c r="V6" s="2"/>
      <c r="W6" s="2"/>
      <c r="X6" s="2"/>
      <c r="Y6" s="2"/>
      <c r="Z6" s="2"/>
    </row>
    <row r="7" spans="1:26" ht="16" x14ac:dyDescent="0.2">
      <c r="A7" s="5" t="s">
        <v>2</v>
      </c>
      <c r="B7" s="3"/>
      <c r="C7" s="3"/>
      <c r="D7" s="3"/>
      <c r="E7" s="2"/>
      <c r="F7" s="9" t="s">
        <v>2</v>
      </c>
      <c r="G7" s="2"/>
      <c r="H7" s="2"/>
      <c r="I7" s="2"/>
      <c r="L7" s="2"/>
      <c r="M7" s="2"/>
      <c r="N7" s="2"/>
      <c r="O7" s="2"/>
      <c r="P7" s="2"/>
      <c r="Q7" s="2"/>
      <c r="R7" s="2"/>
      <c r="S7" s="2"/>
      <c r="T7" s="2"/>
      <c r="U7" s="2"/>
      <c r="V7" s="2"/>
      <c r="W7" s="2"/>
      <c r="X7" s="2"/>
      <c r="Y7" s="2"/>
      <c r="Z7" s="2"/>
    </row>
    <row r="8" spans="1:26" ht="16" x14ac:dyDescent="0.2">
      <c r="A8" s="16" t="s">
        <v>3</v>
      </c>
      <c r="B8" s="8">
        <v>18000</v>
      </c>
      <c r="C8" s="8">
        <v>80000</v>
      </c>
      <c r="D8" s="8">
        <v>100000</v>
      </c>
      <c r="E8" s="2"/>
      <c r="F8" s="25" t="s">
        <v>39</v>
      </c>
      <c r="G8" s="2">
        <v>100</v>
      </c>
      <c r="H8" s="2">
        <v>200</v>
      </c>
      <c r="I8" s="2">
        <v>350</v>
      </c>
      <c r="L8" s="2"/>
      <c r="M8" s="2"/>
      <c r="N8" s="2"/>
      <c r="O8" s="2"/>
      <c r="P8" s="2"/>
      <c r="Q8" s="2"/>
      <c r="R8" s="2"/>
      <c r="S8" s="2"/>
      <c r="T8" s="2"/>
      <c r="U8" s="2"/>
      <c r="V8" s="2"/>
      <c r="W8" s="2"/>
      <c r="X8" s="2"/>
      <c r="Y8" s="2"/>
      <c r="Z8" s="2"/>
    </row>
    <row r="9" spans="1:26" ht="16" x14ac:dyDescent="0.2">
      <c r="A9" s="16" t="s">
        <v>4</v>
      </c>
      <c r="B9" s="8">
        <v>0.25</v>
      </c>
      <c r="C9" s="8">
        <v>0.25</v>
      </c>
      <c r="D9" s="8">
        <v>0.25</v>
      </c>
      <c r="E9" s="2"/>
      <c r="F9" s="25" t="s">
        <v>40</v>
      </c>
      <c r="G9" s="2">
        <v>6</v>
      </c>
      <c r="H9" s="2">
        <v>12</v>
      </c>
      <c r="I9" s="2">
        <v>12</v>
      </c>
      <c r="L9" s="2"/>
      <c r="M9" s="2"/>
      <c r="N9" s="2"/>
      <c r="O9" s="2"/>
      <c r="P9" s="2"/>
      <c r="Q9" s="2"/>
      <c r="R9" s="2"/>
      <c r="S9" s="2"/>
      <c r="T9" s="2"/>
      <c r="U9" s="2"/>
      <c r="V9" s="2"/>
      <c r="W9" s="2"/>
      <c r="X9" s="2"/>
      <c r="Y9" s="2"/>
      <c r="Z9" s="2"/>
    </row>
    <row r="10" spans="1:26" ht="16" x14ac:dyDescent="0.2">
      <c r="A10" s="1" t="s">
        <v>5</v>
      </c>
      <c r="B10" s="8">
        <f>$B$8*$B$9</f>
        <v>4500</v>
      </c>
      <c r="C10" s="8">
        <f>$C$8*$C$9</f>
        <v>20000</v>
      </c>
      <c r="D10" s="8">
        <f>$D$8*$D$9</f>
        <v>25000</v>
      </c>
      <c r="E10" s="2"/>
      <c r="F10" s="25" t="s">
        <v>41</v>
      </c>
      <c r="G10" s="20">
        <v>0.25</v>
      </c>
      <c r="H10" s="20">
        <v>0.25</v>
      </c>
      <c r="I10" s="20">
        <v>0.25</v>
      </c>
      <c r="L10" s="2"/>
      <c r="M10" s="2"/>
      <c r="N10" s="2"/>
      <c r="O10" s="2"/>
      <c r="P10" s="2"/>
      <c r="Q10" s="2"/>
      <c r="R10" s="2"/>
      <c r="S10" s="2"/>
      <c r="T10" s="2"/>
      <c r="U10" s="2"/>
      <c r="V10" s="2"/>
      <c r="W10" s="2"/>
      <c r="X10" s="2"/>
      <c r="Y10" s="2"/>
      <c r="Z10" s="2"/>
    </row>
    <row r="11" spans="1:26" ht="16" x14ac:dyDescent="0.2">
      <c r="A11" s="2"/>
      <c r="B11" s="7"/>
      <c r="C11" s="7"/>
      <c r="D11" s="7"/>
      <c r="E11" s="2"/>
      <c r="F11" t="s">
        <v>23</v>
      </c>
      <c r="G11" s="20">
        <f>$G$8*$G$9*$G$10</f>
        <v>150</v>
      </c>
      <c r="H11" s="20">
        <f>$H$8*$H$9*$H$10</f>
        <v>600</v>
      </c>
      <c r="I11" s="20">
        <f>$I$8*$I$10*$I$9</f>
        <v>1050</v>
      </c>
      <c r="J11" s="2"/>
      <c r="K11" s="2"/>
      <c r="L11" s="2"/>
      <c r="M11" s="2"/>
      <c r="N11" s="2"/>
      <c r="O11" s="2"/>
      <c r="P11" s="2"/>
      <c r="Q11" s="2"/>
      <c r="R11" s="2"/>
      <c r="S11" s="2"/>
      <c r="T11" s="2"/>
      <c r="U11" s="2"/>
      <c r="V11" s="2"/>
      <c r="W11" s="2"/>
      <c r="X11" s="2"/>
      <c r="Y11" s="2"/>
      <c r="Z11" s="2"/>
    </row>
    <row r="12" spans="1:26" ht="16" x14ac:dyDescent="0.2">
      <c r="A12" s="5" t="s">
        <v>6</v>
      </c>
      <c r="B12" s="7"/>
      <c r="C12" s="6"/>
      <c r="D12" s="7"/>
      <c r="E12" s="2"/>
      <c r="F12" s="2"/>
      <c r="G12" s="2"/>
      <c r="H12" s="2"/>
      <c r="I12" s="2"/>
      <c r="J12" s="2"/>
      <c r="K12" s="2"/>
      <c r="L12" s="2"/>
      <c r="M12" s="2"/>
      <c r="N12" s="2"/>
      <c r="O12" s="2"/>
      <c r="P12" s="2"/>
      <c r="Q12" s="2"/>
      <c r="R12" s="2"/>
      <c r="S12" s="2"/>
      <c r="T12" s="2"/>
      <c r="U12" s="2"/>
      <c r="V12" s="2"/>
      <c r="W12" s="2"/>
      <c r="X12" s="2"/>
      <c r="Y12" s="2"/>
      <c r="Z12" s="2"/>
    </row>
    <row r="13" spans="1:26" ht="16" x14ac:dyDescent="0.2">
      <c r="A13" s="15" t="s">
        <v>7</v>
      </c>
      <c r="B13" s="6">
        <v>50</v>
      </c>
      <c r="C13" s="6">
        <v>100</v>
      </c>
      <c r="D13" s="6">
        <v>500</v>
      </c>
      <c r="E13" s="2"/>
      <c r="F13" s="22" t="s">
        <v>6</v>
      </c>
      <c r="G13" s="2"/>
      <c r="H13" s="2"/>
      <c r="I13" s="2"/>
      <c r="J13" s="2"/>
      <c r="K13" s="2"/>
      <c r="L13" s="2"/>
      <c r="M13" s="2"/>
      <c r="N13" s="2"/>
      <c r="O13" s="2"/>
      <c r="P13" s="2"/>
      <c r="Q13" s="2"/>
      <c r="R13" s="2"/>
      <c r="S13" s="2"/>
      <c r="T13" s="2"/>
      <c r="U13" s="2"/>
      <c r="V13" s="2"/>
      <c r="W13" s="2"/>
      <c r="X13" s="2"/>
      <c r="Y13" s="2"/>
      <c r="Z13" s="2"/>
    </row>
    <row r="14" spans="1:26" ht="51" x14ac:dyDescent="0.2">
      <c r="A14" s="15" t="s">
        <v>8</v>
      </c>
      <c r="B14" s="8">
        <f>3.5*100</f>
        <v>350</v>
      </c>
      <c r="C14" s="8">
        <v>700</v>
      </c>
      <c r="D14" s="8">
        <v>1000</v>
      </c>
      <c r="E14" s="2"/>
      <c r="F14" s="21" t="s">
        <v>25</v>
      </c>
      <c r="G14" s="20">
        <v>5</v>
      </c>
      <c r="H14" s="20">
        <v>5</v>
      </c>
      <c r="I14" s="20">
        <v>5</v>
      </c>
      <c r="J14" s="2"/>
      <c r="K14" s="2"/>
      <c r="L14" s="2"/>
      <c r="M14" s="2"/>
      <c r="N14" s="2"/>
      <c r="O14" s="2"/>
      <c r="P14" s="2"/>
      <c r="Q14" s="2"/>
      <c r="R14" s="2"/>
      <c r="S14" s="2"/>
      <c r="T14" s="2"/>
      <c r="U14" s="2"/>
      <c r="V14" s="2"/>
      <c r="W14" s="2"/>
      <c r="X14" s="2"/>
      <c r="Y14" s="2"/>
      <c r="Z14" s="2"/>
    </row>
    <row r="15" spans="1:26" ht="16" x14ac:dyDescent="0.2">
      <c r="A15" s="1" t="s">
        <v>9</v>
      </c>
      <c r="B15" s="7">
        <f>SUM($B$13:$B$14)</f>
        <v>400</v>
      </c>
      <c r="C15" s="7">
        <f>SUM($C$13:$C$14)</f>
        <v>800</v>
      </c>
      <c r="D15" s="7">
        <f>SUM($D$13:$D$14)</f>
        <v>1500</v>
      </c>
      <c r="E15" s="2"/>
      <c r="F15" s="3" t="s">
        <v>24</v>
      </c>
      <c r="G15" s="2">
        <v>100</v>
      </c>
      <c r="H15" s="2">
        <v>200</v>
      </c>
      <c r="I15" s="2">
        <v>350</v>
      </c>
      <c r="J15" s="2"/>
      <c r="K15" s="2"/>
      <c r="L15" s="2"/>
      <c r="M15" s="2"/>
      <c r="N15" s="2"/>
      <c r="O15" s="2"/>
      <c r="P15" s="2"/>
      <c r="Q15" s="2"/>
      <c r="R15" s="2"/>
      <c r="S15" s="2"/>
      <c r="T15" s="2"/>
      <c r="U15" s="2"/>
      <c r="V15" s="2"/>
      <c r="W15" s="2"/>
      <c r="X15" s="2"/>
      <c r="Y15" s="2"/>
      <c r="Z15" s="2"/>
    </row>
    <row r="16" spans="1:26" ht="16" x14ac:dyDescent="0.2">
      <c r="A16" s="2"/>
      <c r="B16" s="7"/>
      <c r="C16" s="7"/>
      <c r="D16" s="7"/>
      <c r="E16" s="2"/>
      <c r="F16" s="24" t="s">
        <v>9</v>
      </c>
      <c r="G16" s="20">
        <f>G14*G15</f>
        <v>500</v>
      </c>
      <c r="H16" s="20">
        <f>H14*H15</f>
        <v>1000</v>
      </c>
      <c r="I16" s="20">
        <f>I14*I15</f>
        <v>1750</v>
      </c>
      <c r="J16" s="2"/>
      <c r="K16" s="2"/>
      <c r="L16" s="2"/>
      <c r="M16" s="2"/>
      <c r="N16" s="2"/>
      <c r="O16" s="2"/>
      <c r="P16" s="2"/>
      <c r="Q16" s="2"/>
      <c r="R16" s="2"/>
      <c r="S16" s="2"/>
      <c r="T16" s="2"/>
      <c r="U16" s="2"/>
      <c r="V16" s="2"/>
      <c r="W16" s="2"/>
      <c r="X16" s="2"/>
      <c r="Y16" s="2"/>
      <c r="Z16" s="2"/>
    </row>
    <row r="17" spans="1:26" ht="16" x14ac:dyDescent="0.2">
      <c r="A17" s="9" t="s">
        <v>10</v>
      </c>
      <c r="B17" s="7"/>
      <c r="C17" s="7"/>
      <c r="D17" s="7"/>
      <c r="E17" s="2"/>
      <c r="F17" s="16"/>
      <c r="G17" s="2"/>
      <c r="H17" s="2"/>
      <c r="I17" s="2"/>
      <c r="J17" s="2"/>
      <c r="K17" s="2"/>
      <c r="L17" s="2"/>
      <c r="M17" s="2"/>
      <c r="N17" s="2"/>
      <c r="O17" s="2"/>
      <c r="P17" s="2"/>
      <c r="Q17" s="2"/>
      <c r="R17" s="2"/>
      <c r="S17" s="2"/>
      <c r="T17" s="2"/>
      <c r="U17" s="2"/>
      <c r="V17" s="2"/>
      <c r="W17" s="2"/>
      <c r="X17" s="2"/>
      <c r="Y17" s="2"/>
      <c r="Z17" s="2"/>
    </row>
    <row r="18" spans="1:26" ht="16" x14ac:dyDescent="0.2">
      <c r="A18" s="15" t="s">
        <v>11</v>
      </c>
      <c r="B18" s="8">
        <v>20</v>
      </c>
      <c r="C18" s="8">
        <v>100</v>
      </c>
      <c r="D18" s="8">
        <v>200</v>
      </c>
      <c r="E18" s="2"/>
      <c r="F18" s="23" t="s">
        <v>26</v>
      </c>
      <c r="G18" s="2"/>
      <c r="H18" s="2"/>
      <c r="I18" s="2"/>
      <c r="J18" s="2"/>
      <c r="K18" s="2"/>
      <c r="L18" s="2"/>
      <c r="M18" s="2"/>
      <c r="N18" s="2"/>
      <c r="O18" s="2"/>
      <c r="P18" s="2"/>
      <c r="Q18" s="2"/>
      <c r="R18" s="2"/>
      <c r="S18" s="2"/>
      <c r="T18" s="2"/>
      <c r="U18" s="2"/>
      <c r="V18" s="2"/>
      <c r="W18" s="2"/>
      <c r="X18" s="2"/>
      <c r="Y18" s="2"/>
      <c r="Z18" s="2"/>
    </row>
    <row r="19" spans="1:26" ht="16" x14ac:dyDescent="0.2">
      <c r="A19" s="15" t="s">
        <v>12</v>
      </c>
      <c r="B19" s="8">
        <v>25</v>
      </c>
      <c r="C19" s="8">
        <v>50</v>
      </c>
      <c r="D19" s="8">
        <v>50</v>
      </c>
      <c r="E19" s="2"/>
      <c r="F19" s="23" t="s">
        <v>34</v>
      </c>
      <c r="G19" s="2">
        <v>500</v>
      </c>
      <c r="H19" s="2"/>
      <c r="I19" s="2"/>
      <c r="J19" s="2"/>
      <c r="K19" s="2"/>
      <c r="L19" s="2"/>
      <c r="M19" s="2"/>
      <c r="N19" s="2"/>
      <c r="O19" s="2"/>
      <c r="P19" s="2"/>
      <c r="Q19" s="2"/>
      <c r="R19" s="2"/>
      <c r="S19" s="2"/>
      <c r="T19" s="2"/>
      <c r="U19" s="2"/>
      <c r="V19" s="2"/>
      <c r="W19" s="2"/>
      <c r="X19" s="2"/>
      <c r="Y19" s="2"/>
      <c r="Z19" s="2"/>
    </row>
    <row r="20" spans="1:26" ht="16" x14ac:dyDescent="0.2">
      <c r="A20" s="15" t="s">
        <v>13</v>
      </c>
      <c r="B20" s="8">
        <v>100</v>
      </c>
      <c r="C20" s="8">
        <v>200</v>
      </c>
      <c r="D20" s="8">
        <v>200</v>
      </c>
      <c r="E20" s="2"/>
      <c r="F20" s="26" t="s">
        <v>29</v>
      </c>
      <c r="G20" s="27">
        <v>200</v>
      </c>
      <c r="H20" s="2"/>
      <c r="I20" s="2"/>
      <c r="J20" s="2"/>
      <c r="K20" s="2"/>
      <c r="L20" s="2"/>
      <c r="M20" s="2"/>
      <c r="N20" s="2"/>
      <c r="O20" s="2"/>
      <c r="P20" s="2"/>
      <c r="Q20" s="2"/>
      <c r="R20" s="2"/>
      <c r="S20" s="2"/>
      <c r="T20" s="2"/>
      <c r="U20" s="2"/>
      <c r="V20" s="2"/>
      <c r="W20" s="2"/>
      <c r="X20" s="2"/>
      <c r="Y20" s="2"/>
      <c r="Z20" s="2"/>
    </row>
    <row r="21" spans="1:26" ht="16" x14ac:dyDescent="0.2">
      <c r="A21" s="1" t="s">
        <v>9</v>
      </c>
      <c r="B21" s="7">
        <f>SUM(B18:B20)</f>
        <v>145</v>
      </c>
      <c r="C21" s="7">
        <f>SUM(C18:C20)</f>
        <v>350</v>
      </c>
      <c r="D21" s="7">
        <f>SUM(D18:D20)</f>
        <v>450</v>
      </c>
      <c r="E21" s="2"/>
      <c r="F21" s="23" t="s">
        <v>30</v>
      </c>
      <c r="G21" s="2">
        <v>200</v>
      </c>
      <c r="H21" s="2"/>
      <c r="I21" s="2"/>
      <c r="J21" s="2"/>
      <c r="K21" s="2"/>
      <c r="L21" s="2"/>
      <c r="M21" s="2"/>
      <c r="N21" s="2"/>
      <c r="O21" s="2"/>
      <c r="P21" s="2"/>
      <c r="Q21" s="2"/>
      <c r="R21" s="2"/>
      <c r="S21" s="2"/>
      <c r="T21" s="2"/>
      <c r="U21" s="2"/>
      <c r="V21" s="2"/>
      <c r="W21" s="2"/>
      <c r="X21" s="2"/>
      <c r="Y21" s="2"/>
      <c r="Z21" s="2"/>
    </row>
    <row r="22" spans="1:26" ht="16" x14ac:dyDescent="0.2">
      <c r="A22" s="2"/>
      <c r="B22" s="7"/>
      <c r="C22" s="7"/>
      <c r="D22" s="7"/>
      <c r="E22" s="2"/>
      <c r="F22" s="23" t="s">
        <v>27</v>
      </c>
      <c r="G22" s="2">
        <v>100</v>
      </c>
      <c r="H22" s="2">
        <v>100</v>
      </c>
      <c r="I22" s="2">
        <v>100</v>
      </c>
      <c r="J22" s="2"/>
      <c r="K22" s="2"/>
      <c r="L22" s="2"/>
      <c r="M22" s="2"/>
      <c r="N22" s="2"/>
      <c r="O22" s="2"/>
      <c r="P22" s="2"/>
      <c r="Q22" s="2"/>
      <c r="R22" s="2"/>
      <c r="S22" s="2"/>
      <c r="T22" s="2"/>
      <c r="U22" s="2"/>
      <c r="V22" s="2"/>
      <c r="W22" s="2"/>
      <c r="X22" s="2"/>
      <c r="Y22" s="2"/>
      <c r="Z22" s="2"/>
    </row>
    <row r="23" spans="1:26" ht="16" x14ac:dyDescent="0.2">
      <c r="A23" s="9" t="s">
        <v>14</v>
      </c>
      <c r="B23" s="7"/>
      <c r="C23" s="7"/>
      <c r="D23" s="7"/>
      <c r="E23" s="2"/>
      <c r="F23" s="23" t="s">
        <v>28</v>
      </c>
      <c r="G23" s="2">
        <v>0</v>
      </c>
      <c r="H23" s="2">
        <v>100</v>
      </c>
      <c r="I23" s="2">
        <v>100</v>
      </c>
      <c r="J23" s="2"/>
      <c r="K23" s="2"/>
      <c r="L23" s="2"/>
      <c r="M23" s="2"/>
      <c r="N23" s="2"/>
      <c r="O23" s="2"/>
      <c r="P23" s="2"/>
      <c r="Q23" s="2"/>
      <c r="R23" s="2"/>
      <c r="S23" s="2"/>
      <c r="T23" s="2"/>
      <c r="U23" s="2"/>
      <c r="V23" s="2"/>
      <c r="W23" s="2"/>
      <c r="X23" s="2"/>
      <c r="Y23" s="2"/>
      <c r="Z23" s="2"/>
    </row>
    <row r="24" spans="1:26" ht="16" x14ac:dyDescent="0.2">
      <c r="A24" s="2"/>
      <c r="B24" s="7"/>
      <c r="C24" s="7"/>
      <c r="D24" s="7"/>
      <c r="E24" s="2"/>
      <c r="F24" s="26" t="s">
        <v>31</v>
      </c>
      <c r="G24" s="26">
        <v>1200</v>
      </c>
      <c r="H24" s="23"/>
      <c r="I24" s="23"/>
      <c r="J24" s="23"/>
      <c r="K24" s="2"/>
      <c r="L24" s="2"/>
      <c r="M24" s="2"/>
      <c r="N24" s="2"/>
      <c r="O24" s="2"/>
      <c r="P24" s="2"/>
      <c r="Q24" s="2"/>
      <c r="R24" s="2"/>
      <c r="S24" s="2"/>
      <c r="T24" s="2"/>
      <c r="U24" s="2"/>
      <c r="V24" s="2"/>
      <c r="W24" s="2"/>
      <c r="X24" s="2"/>
      <c r="Y24" s="2"/>
      <c r="Z24" s="2"/>
    </row>
    <row r="25" spans="1:26" ht="16" x14ac:dyDescent="0.2">
      <c r="A25" s="1" t="s">
        <v>15</v>
      </c>
      <c r="B25" s="7">
        <f>$B$8*$B$9</f>
        <v>4500</v>
      </c>
      <c r="C25" s="7">
        <f>$C$8*$C$9</f>
        <v>20000</v>
      </c>
      <c r="D25" s="7">
        <f>$D$8*$D$9</f>
        <v>25000</v>
      </c>
      <c r="E25" s="2"/>
      <c r="H25" s="2"/>
      <c r="I25" s="2"/>
      <c r="J25" s="2"/>
      <c r="K25" s="2"/>
      <c r="L25" s="2"/>
      <c r="M25" s="2"/>
      <c r="N25" s="2"/>
      <c r="O25" s="2"/>
      <c r="P25" s="2"/>
      <c r="Q25" s="2"/>
      <c r="R25" s="2"/>
      <c r="S25" s="2"/>
      <c r="T25" s="2"/>
      <c r="U25" s="2"/>
      <c r="V25" s="2"/>
      <c r="W25" s="2"/>
      <c r="X25" s="2"/>
      <c r="Y25" s="2"/>
      <c r="Z25" s="2"/>
    </row>
    <row r="26" spans="1:26" ht="16" x14ac:dyDescent="0.2">
      <c r="A26" s="2"/>
      <c r="B26" s="7"/>
      <c r="C26" s="7"/>
      <c r="D26" s="7"/>
      <c r="E26" s="23"/>
      <c r="F26" s="2"/>
      <c r="G26" s="2"/>
      <c r="H26" s="2"/>
      <c r="I26" s="2"/>
      <c r="J26" s="2"/>
      <c r="K26" s="2"/>
      <c r="L26" s="2"/>
      <c r="M26" s="2"/>
      <c r="N26" s="2"/>
      <c r="O26" s="2"/>
      <c r="P26" s="2"/>
      <c r="Q26" s="2"/>
      <c r="R26" s="2"/>
      <c r="S26" s="2"/>
      <c r="T26" s="2"/>
      <c r="U26" s="2"/>
      <c r="V26" s="2"/>
      <c r="W26" s="2"/>
      <c r="X26" s="2"/>
      <c r="Y26" s="2"/>
      <c r="Z26" s="2"/>
    </row>
    <row r="27" spans="1:26" ht="16" x14ac:dyDescent="0.2">
      <c r="A27" s="1" t="s">
        <v>6</v>
      </c>
      <c r="B27" s="7">
        <f>SUM($B$13:$B$14)</f>
        <v>400</v>
      </c>
      <c r="C27" s="7">
        <f>SUM($C$13:$C$14)</f>
        <v>800</v>
      </c>
      <c r="D27" s="7">
        <f>SUM($D$13:$D$14)</f>
        <v>1500</v>
      </c>
      <c r="E27" s="23"/>
      <c r="F27" s="2"/>
      <c r="G27" s="2"/>
      <c r="H27" s="2"/>
      <c r="I27" s="2"/>
      <c r="J27" s="2"/>
      <c r="K27" s="2"/>
      <c r="L27" s="2"/>
      <c r="M27" s="2"/>
      <c r="N27" s="2"/>
      <c r="O27" s="2"/>
      <c r="P27" s="2"/>
      <c r="Q27" s="2"/>
      <c r="R27" s="2"/>
      <c r="S27" s="2"/>
      <c r="T27" s="2"/>
      <c r="U27" s="2"/>
      <c r="V27" s="2"/>
      <c r="W27" s="2"/>
      <c r="X27" s="2"/>
      <c r="Y27" s="2"/>
      <c r="Z27" s="2"/>
    </row>
    <row r="28" spans="1:26" ht="16" x14ac:dyDescent="0.2">
      <c r="A28" s="2"/>
      <c r="B28" s="7"/>
      <c r="C28" s="7"/>
      <c r="D28" s="7"/>
      <c r="E28" s="2"/>
      <c r="F28" s="2"/>
      <c r="G28" s="2"/>
      <c r="H28" s="2"/>
      <c r="I28" s="2"/>
      <c r="J28" s="2"/>
      <c r="K28" s="2"/>
      <c r="L28" s="2"/>
      <c r="M28" s="2"/>
      <c r="N28" s="2"/>
      <c r="O28" s="2"/>
      <c r="P28" s="2"/>
      <c r="Q28" s="2"/>
      <c r="R28" s="2"/>
      <c r="S28" s="2"/>
      <c r="T28" s="2"/>
      <c r="U28" s="2"/>
      <c r="V28" s="2"/>
      <c r="W28" s="2"/>
      <c r="X28" s="2"/>
      <c r="Y28" s="2"/>
      <c r="Z28" s="2"/>
    </row>
    <row r="29" spans="1:26" ht="16" x14ac:dyDescent="0.2">
      <c r="A29" s="1" t="s">
        <v>16</v>
      </c>
      <c r="B29" s="7">
        <f>B25-B27</f>
        <v>4100</v>
      </c>
      <c r="C29" s="7">
        <f>C25-C27</f>
        <v>19200</v>
      </c>
      <c r="D29" s="7">
        <f>D25-D27</f>
        <v>23500</v>
      </c>
      <c r="E29" s="2"/>
      <c r="F29" s="23"/>
      <c r="G29" s="2"/>
      <c r="H29" s="2"/>
      <c r="I29" s="2"/>
      <c r="J29" s="2"/>
      <c r="K29" s="2"/>
      <c r="L29" s="2"/>
      <c r="M29" s="2"/>
      <c r="N29" s="2"/>
      <c r="O29" s="2"/>
      <c r="P29" s="2"/>
      <c r="Q29" s="2"/>
      <c r="R29" s="2"/>
      <c r="S29" s="2"/>
      <c r="T29" s="2"/>
      <c r="U29" s="2"/>
      <c r="V29" s="2"/>
      <c r="W29" s="2"/>
      <c r="X29" s="2"/>
      <c r="Y29" s="2"/>
      <c r="Z29" s="2"/>
    </row>
    <row r="30" spans="1:26" ht="16" x14ac:dyDescent="0.2">
      <c r="A30" s="1" t="s">
        <v>17</v>
      </c>
      <c r="B30" s="10">
        <f>B29/B25</f>
        <v>0.91111111111111109</v>
      </c>
      <c r="C30" s="10">
        <f>C29/C25</f>
        <v>0.96</v>
      </c>
      <c r="D30" s="10">
        <f>D29/D25</f>
        <v>0.94</v>
      </c>
      <c r="E30" s="2"/>
      <c r="F30" s="23"/>
      <c r="G30" s="2"/>
      <c r="H30" s="2"/>
      <c r="I30" s="2"/>
      <c r="J30" s="2"/>
      <c r="K30" s="2"/>
      <c r="L30" s="2"/>
      <c r="M30" s="2"/>
      <c r="N30" s="2"/>
      <c r="O30" s="2"/>
      <c r="P30" s="2"/>
      <c r="Q30" s="2"/>
      <c r="R30" s="2"/>
      <c r="S30" s="2"/>
      <c r="T30" s="2"/>
      <c r="U30" s="2"/>
      <c r="V30" s="2"/>
      <c r="W30" s="2"/>
      <c r="X30" s="2"/>
      <c r="Y30" s="2"/>
      <c r="Z30" s="2"/>
    </row>
    <row r="31" spans="1:26" ht="16" x14ac:dyDescent="0.2">
      <c r="A31" s="2"/>
      <c r="B31" s="2"/>
      <c r="C31" s="2"/>
      <c r="D31" s="2"/>
      <c r="E31" s="2"/>
      <c r="F31" s="34"/>
      <c r="G31" s="2"/>
      <c r="H31" s="2"/>
      <c r="I31" s="2"/>
      <c r="J31" s="2"/>
      <c r="K31" s="2"/>
      <c r="L31" s="2"/>
      <c r="M31" s="2"/>
      <c r="N31" s="2"/>
      <c r="O31" s="2"/>
      <c r="P31" s="2"/>
      <c r="Q31" s="2"/>
      <c r="R31" s="2"/>
      <c r="S31" s="2"/>
      <c r="T31" s="2"/>
      <c r="U31" s="2"/>
      <c r="V31" s="2"/>
      <c r="W31" s="2"/>
      <c r="X31" s="2"/>
      <c r="Y31" s="2"/>
      <c r="Z31" s="2"/>
    </row>
    <row r="32" spans="1:26" ht="16" x14ac:dyDescent="0.2">
      <c r="A32" s="9" t="s">
        <v>18</v>
      </c>
      <c r="B32" s="2"/>
      <c r="C32" s="2"/>
      <c r="D32" s="2"/>
      <c r="E32" s="2"/>
      <c r="F32" s="33"/>
      <c r="G32" s="2"/>
      <c r="H32" s="2"/>
      <c r="I32" s="2"/>
      <c r="J32" s="2"/>
      <c r="K32" s="2"/>
      <c r="L32" s="2"/>
      <c r="M32" s="2"/>
      <c r="N32" s="2"/>
      <c r="O32" s="2"/>
      <c r="P32" s="2"/>
      <c r="Q32" s="2"/>
      <c r="R32" s="2"/>
      <c r="S32" s="2"/>
      <c r="T32" s="2"/>
      <c r="U32" s="2"/>
      <c r="V32" s="2"/>
      <c r="W32" s="2"/>
      <c r="X32" s="2"/>
      <c r="Y32" s="2"/>
      <c r="Z32" s="2"/>
    </row>
    <row r="33" spans="1:26" ht="16" x14ac:dyDescent="0.2">
      <c r="A33" s="15" t="s">
        <v>11</v>
      </c>
      <c r="B33" s="11">
        <v>20</v>
      </c>
      <c r="C33" s="11">
        <v>100</v>
      </c>
      <c r="D33" s="11">
        <v>200</v>
      </c>
      <c r="E33" s="2"/>
      <c r="F33" s="33"/>
      <c r="G33" s="2"/>
      <c r="H33" s="2"/>
      <c r="I33" s="2"/>
      <c r="J33" s="2"/>
      <c r="K33" s="2"/>
      <c r="L33" s="2"/>
      <c r="M33" s="2"/>
      <c r="N33" s="2"/>
      <c r="O33" s="2"/>
      <c r="P33" s="2"/>
      <c r="Q33" s="2"/>
      <c r="R33" s="2"/>
      <c r="S33" s="2"/>
      <c r="T33" s="2"/>
      <c r="U33" s="2"/>
      <c r="V33" s="2"/>
      <c r="W33" s="2"/>
      <c r="X33" s="2"/>
      <c r="Y33" s="2"/>
      <c r="Z33" s="2"/>
    </row>
    <row r="34" spans="1:26" ht="16" x14ac:dyDescent="0.2">
      <c r="A34" s="15" t="s">
        <v>12</v>
      </c>
      <c r="B34" s="11">
        <v>25</v>
      </c>
      <c r="C34" s="11">
        <v>50</v>
      </c>
      <c r="D34" s="11">
        <v>50</v>
      </c>
      <c r="E34" s="2"/>
      <c r="F34" s="33"/>
      <c r="G34" s="2"/>
      <c r="H34" s="2"/>
      <c r="I34" s="2"/>
      <c r="J34" s="2"/>
      <c r="K34" s="2"/>
      <c r="L34" s="2"/>
      <c r="M34" s="2"/>
      <c r="N34" s="2"/>
      <c r="O34" s="2"/>
      <c r="P34" s="2"/>
      <c r="Q34" s="2"/>
      <c r="R34" s="2"/>
      <c r="S34" s="2"/>
      <c r="T34" s="2"/>
      <c r="U34" s="2"/>
      <c r="V34" s="2"/>
      <c r="W34" s="2"/>
      <c r="X34" s="2"/>
      <c r="Y34" s="2"/>
      <c r="Z34" s="2"/>
    </row>
    <row r="35" spans="1:26" ht="16" x14ac:dyDescent="0.2">
      <c r="A35" s="15" t="s">
        <v>13</v>
      </c>
      <c r="B35" s="11">
        <v>100</v>
      </c>
      <c r="C35" s="11">
        <v>200</v>
      </c>
      <c r="D35" s="11">
        <v>200</v>
      </c>
      <c r="E35" s="2"/>
      <c r="F35" s="33"/>
      <c r="G35" s="2"/>
      <c r="H35" s="2"/>
      <c r="I35" s="2"/>
      <c r="J35" s="2"/>
      <c r="K35" s="2"/>
      <c r="L35" s="2"/>
      <c r="M35" s="2"/>
      <c r="N35" s="2"/>
      <c r="O35" s="2"/>
      <c r="P35" s="2"/>
      <c r="Q35" s="2"/>
      <c r="R35" s="2"/>
      <c r="S35" s="2"/>
      <c r="T35" s="2"/>
      <c r="U35" s="2"/>
      <c r="V35" s="2"/>
      <c r="W35" s="2"/>
      <c r="X35" s="2"/>
      <c r="Y35" s="2"/>
      <c r="Z35" s="2"/>
    </row>
    <row r="36" spans="1:26" ht="16" x14ac:dyDescent="0.2">
      <c r="A36" s="1" t="s">
        <v>9</v>
      </c>
      <c r="B36" s="12">
        <f>SUM(B33:B35)</f>
        <v>145</v>
      </c>
      <c r="C36" s="12">
        <f>SUM(C33:C35)</f>
        <v>350</v>
      </c>
      <c r="D36" s="12">
        <f>SUM(D33:D35)</f>
        <v>450</v>
      </c>
      <c r="E36" s="2"/>
      <c r="F36" s="33"/>
      <c r="G36" s="2"/>
      <c r="H36" s="2"/>
      <c r="I36" s="2"/>
      <c r="J36" s="2"/>
      <c r="K36" s="2"/>
      <c r="L36" s="2"/>
      <c r="M36" s="2"/>
      <c r="N36" s="2"/>
      <c r="O36" s="2"/>
      <c r="P36" s="2"/>
      <c r="Q36" s="2"/>
      <c r="R36" s="2"/>
      <c r="S36" s="2"/>
      <c r="T36" s="2"/>
      <c r="U36" s="2"/>
      <c r="V36" s="2"/>
      <c r="W36" s="2"/>
      <c r="X36" s="2"/>
      <c r="Y36" s="2"/>
      <c r="Z36" s="2"/>
    </row>
    <row r="37" spans="1:26" ht="16" x14ac:dyDescent="0.2">
      <c r="A37" s="2"/>
      <c r="B37" s="12"/>
      <c r="C37" s="12"/>
      <c r="D37" s="12"/>
      <c r="E37" s="2"/>
      <c r="F37" s="33"/>
      <c r="G37" s="2"/>
      <c r="H37" s="2"/>
      <c r="I37" s="2"/>
      <c r="J37" s="2"/>
      <c r="K37" s="2"/>
      <c r="L37" s="2"/>
      <c r="M37" s="2"/>
      <c r="N37" s="2"/>
      <c r="O37" s="2"/>
      <c r="P37" s="2"/>
      <c r="Q37" s="2"/>
      <c r="R37" s="2"/>
      <c r="S37" s="2"/>
      <c r="T37" s="2"/>
      <c r="U37" s="2"/>
      <c r="V37" s="2"/>
      <c r="W37" s="2"/>
      <c r="X37" s="2"/>
      <c r="Y37" s="2"/>
      <c r="Z37" s="2"/>
    </row>
    <row r="38" spans="1:26" ht="16" x14ac:dyDescent="0.2">
      <c r="A38" s="1" t="s">
        <v>19</v>
      </c>
      <c r="B38" s="12">
        <f>B29-B36</f>
        <v>3955</v>
      </c>
      <c r="C38" s="12">
        <f>C29-C36</f>
        <v>18850</v>
      </c>
      <c r="D38" s="12">
        <f>D29-D36</f>
        <v>23050</v>
      </c>
      <c r="E38" s="2"/>
      <c r="F38" s="33"/>
      <c r="G38" s="2"/>
      <c r="H38" s="2"/>
      <c r="I38" s="2"/>
      <c r="J38" s="2"/>
      <c r="K38" s="2"/>
      <c r="L38" s="2"/>
      <c r="M38" s="2"/>
      <c r="N38" s="2"/>
      <c r="O38" s="2"/>
      <c r="P38" s="2"/>
      <c r="Q38" s="2"/>
      <c r="R38" s="2"/>
      <c r="S38" s="2"/>
      <c r="T38" s="2"/>
      <c r="U38" s="2"/>
      <c r="V38" s="2"/>
      <c r="W38" s="2"/>
      <c r="X38" s="2"/>
      <c r="Y38" s="2"/>
      <c r="Z38" s="2"/>
    </row>
    <row r="39" spans="1:26" ht="16" x14ac:dyDescent="0.2">
      <c r="A39" s="1" t="s">
        <v>20</v>
      </c>
      <c r="B39" s="10">
        <f>B38/B25</f>
        <v>0.87888888888888894</v>
      </c>
      <c r="C39" s="10">
        <f>C38/C25</f>
        <v>0.9425</v>
      </c>
      <c r="D39" s="10">
        <f>D38/D25</f>
        <v>0.92200000000000004</v>
      </c>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3"/>
      <c r="G40" s="2"/>
      <c r="H40" s="2"/>
      <c r="I40" s="2"/>
      <c r="J40" s="2"/>
      <c r="K40" s="2"/>
      <c r="L40" s="2"/>
      <c r="M40" s="2"/>
      <c r="N40" s="2"/>
      <c r="O40" s="2"/>
      <c r="P40" s="2"/>
      <c r="Q40" s="2"/>
      <c r="R40" s="2"/>
      <c r="S40" s="2"/>
      <c r="T40" s="2"/>
      <c r="U40" s="2"/>
      <c r="V40" s="2"/>
      <c r="W40" s="2"/>
      <c r="X40" s="2"/>
      <c r="Y40" s="2"/>
      <c r="Z40" s="2"/>
    </row>
    <row r="41" spans="1:26" ht="16" x14ac:dyDescent="0.2">
      <c r="A41" s="9" t="s">
        <v>21</v>
      </c>
      <c r="B41" s="13">
        <v>3955</v>
      </c>
      <c r="C41" s="13">
        <v>18850</v>
      </c>
      <c r="D41" s="13">
        <v>23050</v>
      </c>
      <c r="E41" s="2"/>
      <c r="F41" s="23"/>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3"/>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B3: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1509-7A43-014A-9DFC-E5C5084AAD9B}">
  <dimension ref="A1:E24"/>
  <sheetViews>
    <sheetView zoomScale="106" zoomScaleNormal="106" workbookViewId="0">
      <selection activeCell="D17" sqref="D17"/>
    </sheetView>
  </sheetViews>
  <sheetFormatPr baseColWidth="10" defaultRowHeight="16" x14ac:dyDescent="0.2"/>
  <cols>
    <col min="1" max="1" width="45.1640625" style="80" customWidth="1"/>
    <col min="2" max="2" width="27.33203125" style="80" customWidth="1"/>
    <col min="3" max="3" width="25" style="80" customWidth="1"/>
    <col min="4" max="4" width="21.33203125" style="80" customWidth="1"/>
    <col min="5" max="16384" width="10.83203125" style="80"/>
  </cols>
  <sheetData>
    <row r="1" spans="1:5" ht="67" customHeight="1" x14ac:dyDescent="0.2">
      <c r="A1" s="14" t="s">
        <v>22</v>
      </c>
      <c r="B1" s="2"/>
      <c r="C1" s="2"/>
      <c r="D1" s="2"/>
    </row>
    <row r="2" spans="1:5" x14ac:dyDescent="0.2">
      <c r="A2" s="2"/>
      <c r="B2" s="2"/>
      <c r="C2" s="2"/>
      <c r="D2" s="2"/>
    </row>
    <row r="3" spans="1:5" ht="17" thickTop="1" x14ac:dyDescent="0.2">
      <c r="A3" s="2"/>
      <c r="B3" s="111" t="s">
        <v>0</v>
      </c>
      <c r="C3" s="113"/>
      <c r="D3" s="113"/>
    </row>
    <row r="4" spans="1:5" ht="17" thickTop="1" x14ac:dyDescent="0.2">
      <c r="A4" s="2"/>
      <c r="B4" s="113"/>
      <c r="C4" s="113"/>
      <c r="D4" s="113"/>
    </row>
    <row r="5" spans="1:5" s="94" customFormat="1" ht="18" x14ac:dyDescent="0.2">
      <c r="A5" s="95"/>
      <c r="B5" s="19">
        <v>2020</v>
      </c>
      <c r="C5" s="19">
        <v>2021</v>
      </c>
      <c r="D5" s="19">
        <v>2022</v>
      </c>
    </row>
    <row r="6" spans="1:5" ht="18" x14ac:dyDescent="0.2">
      <c r="A6" s="75" t="s">
        <v>47</v>
      </c>
      <c r="B6" s="41"/>
      <c r="C6" s="29"/>
    </row>
    <row r="7" spans="1:5" x14ac:dyDescent="0.2">
      <c r="A7" s="53"/>
      <c r="B7" s="41"/>
      <c r="C7" s="29"/>
    </row>
    <row r="8" spans="1:5" x14ac:dyDescent="0.2">
      <c r="A8" s="53" t="s">
        <v>15</v>
      </c>
      <c r="B8" s="44">
        <v>4500</v>
      </c>
      <c r="C8" s="62">
        <v>15000</v>
      </c>
      <c r="D8" s="82">
        <v>27000</v>
      </c>
    </row>
    <row r="9" spans="1:5" x14ac:dyDescent="0.2">
      <c r="A9" s="98" t="s">
        <v>67</v>
      </c>
      <c r="B9" s="44">
        <f>B8*0.2</f>
        <v>900</v>
      </c>
      <c r="C9" s="62">
        <f>C8*0.2</f>
        <v>3000</v>
      </c>
      <c r="D9" s="99">
        <f>20%*D8</f>
        <v>5400</v>
      </c>
    </row>
    <row r="10" spans="1:5" x14ac:dyDescent="0.2">
      <c r="A10" s="53"/>
      <c r="B10" s="44"/>
      <c r="C10" s="62"/>
      <c r="D10" s="82"/>
    </row>
    <row r="11" spans="1:5" x14ac:dyDescent="0.2">
      <c r="A11" s="53" t="s">
        <v>48</v>
      </c>
      <c r="B11" s="46">
        <v>750</v>
      </c>
      <c r="C11" s="63">
        <v>3000</v>
      </c>
      <c r="D11" s="83">
        <v>4000</v>
      </c>
    </row>
    <row r="12" spans="1:5" x14ac:dyDescent="0.2">
      <c r="A12" s="53"/>
      <c r="B12" s="44"/>
      <c r="C12" s="66"/>
      <c r="D12" s="82"/>
    </row>
    <row r="13" spans="1:5" x14ac:dyDescent="0.2">
      <c r="A13" s="53" t="s">
        <v>16</v>
      </c>
      <c r="B13" s="44">
        <f>B8-B11-B9</f>
        <v>2850</v>
      </c>
      <c r="C13" s="62">
        <f>C8-C11-C9</f>
        <v>9000</v>
      </c>
      <c r="D13" s="82">
        <f>D8-D11-D9</f>
        <v>17600</v>
      </c>
    </row>
    <row r="14" spans="1:5" x14ac:dyDescent="0.2">
      <c r="A14" s="53" t="s">
        <v>17</v>
      </c>
      <c r="B14" s="54">
        <f>B13/B8</f>
        <v>0.6333333333333333</v>
      </c>
      <c r="C14" s="71">
        <f>C13/C8</f>
        <v>0.6</v>
      </c>
      <c r="D14" s="89">
        <f>D13/D8</f>
        <v>0.6518518518518519</v>
      </c>
      <c r="E14" s="88"/>
    </row>
    <row r="15" spans="1:5" x14ac:dyDescent="0.2">
      <c r="A15" s="53"/>
      <c r="B15" s="47"/>
      <c r="C15" s="62"/>
      <c r="D15" s="82"/>
    </row>
    <row r="16" spans="1:5" x14ac:dyDescent="0.2">
      <c r="A16" s="2" t="s">
        <v>26</v>
      </c>
      <c r="B16" s="46">
        <v>2925</v>
      </c>
      <c r="C16" s="63">
        <v>3165</v>
      </c>
      <c r="D16" s="83">
        <v>2400</v>
      </c>
    </row>
    <row r="17" spans="1:4" x14ac:dyDescent="0.2">
      <c r="A17" s="2" t="s">
        <v>51</v>
      </c>
      <c r="B17" s="44">
        <f>B13-B16</f>
        <v>-75</v>
      </c>
      <c r="C17" s="61">
        <f>C13-C16</f>
        <v>5835</v>
      </c>
      <c r="D17" s="82">
        <f>D13-D16</f>
        <v>15200</v>
      </c>
    </row>
    <row r="18" spans="1:4" x14ac:dyDescent="0.2">
      <c r="A18" s="2" t="s">
        <v>49</v>
      </c>
      <c r="B18" s="55">
        <f>B17/B8</f>
        <v>-1.6666666666666666E-2</v>
      </c>
      <c r="C18" s="71">
        <f>C17/C8</f>
        <v>0.38900000000000001</v>
      </c>
      <c r="D18" s="84">
        <f>D17/D8</f>
        <v>0.562962962962963</v>
      </c>
    </row>
    <row r="19" spans="1:4" x14ac:dyDescent="0.2">
      <c r="A19" s="2"/>
      <c r="B19" s="56"/>
      <c r="C19" s="62"/>
      <c r="D19" s="82"/>
    </row>
    <row r="20" spans="1:4" x14ac:dyDescent="0.2">
      <c r="A20" s="53" t="s">
        <v>52</v>
      </c>
      <c r="B20" s="44"/>
      <c r="C20" s="62"/>
      <c r="D20" s="82"/>
    </row>
    <row r="21" spans="1:4" x14ac:dyDescent="0.2">
      <c r="A21" s="57" t="s">
        <v>53</v>
      </c>
      <c r="B21" s="46">
        <v>0</v>
      </c>
      <c r="C21" s="63">
        <v>0</v>
      </c>
      <c r="D21" s="83">
        <v>0</v>
      </c>
    </row>
    <row r="22" spans="1:4" x14ac:dyDescent="0.2">
      <c r="A22" s="53"/>
      <c r="B22" s="43"/>
      <c r="C22" s="61"/>
      <c r="D22" s="82"/>
    </row>
    <row r="23" spans="1:4" s="94" customFormat="1" ht="19" thickBot="1" x14ac:dyDescent="0.25">
      <c r="A23" s="96" t="s">
        <v>50</v>
      </c>
      <c r="B23" s="78">
        <f>B17-B21</f>
        <v>-75</v>
      </c>
      <c r="C23" s="79">
        <f>C17-C21</f>
        <v>5835</v>
      </c>
      <c r="D23" s="85">
        <f>D17-D21</f>
        <v>15200</v>
      </c>
    </row>
    <row r="24" spans="1:4" ht="17" thickTop="1" x14ac:dyDescent="0.2">
      <c r="C24" s="29"/>
    </row>
  </sheetData>
  <mergeCells count="1">
    <mergeCell ref="B3: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B7B4-CAF1-5346-B815-2C50C66B56EA}">
  <dimension ref="A1:J56"/>
  <sheetViews>
    <sheetView showGridLines="0" zoomScale="83" zoomScaleNormal="110" workbookViewId="0">
      <selection activeCell="C4" sqref="C4"/>
    </sheetView>
  </sheetViews>
  <sheetFormatPr baseColWidth="10" defaultRowHeight="16" x14ac:dyDescent="0.15"/>
  <cols>
    <col min="1" max="1" width="44.33203125" style="42" customWidth="1"/>
    <col min="2" max="2" width="12.83203125" style="41" customWidth="1"/>
    <col min="3" max="3" width="28.6640625" style="41" customWidth="1"/>
    <col min="4" max="4" width="15" style="41" customWidth="1"/>
    <col min="5" max="5" width="22.33203125" style="41" customWidth="1"/>
    <col min="6" max="7" width="10.83203125" style="41"/>
    <col min="8" max="8" width="10.83203125" style="41" customWidth="1"/>
    <col min="9" max="9" width="41.6640625" style="41" customWidth="1"/>
    <col min="10" max="10" width="16.5" style="41" customWidth="1"/>
    <col min="11" max="18" width="10.83203125" style="41"/>
    <col min="19" max="19" width="20.83203125" style="41" customWidth="1"/>
    <col min="20" max="20" width="16" style="41" customWidth="1"/>
    <col min="21" max="16384" width="10.83203125" style="41"/>
  </cols>
  <sheetData>
    <row r="1" spans="1:10" ht="18" x14ac:dyDescent="0.15">
      <c r="A1" s="72" t="s">
        <v>1</v>
      </c>
      <c r="B1" s="28"/>
    </row>
    <row r="2" spans="1:10" ht="18" x14ac:dyDescent="0.15">
      <c r="A2" s="72" t="s">
        <v>2</v>
      </c>
      <c r="B2" s="65"/>
      <c r="C2" s="90"/>
      <c r="D2" s="90"/>
      <c r="E2" s="90"/>
      <c r="F2" s="90"/>
    </row>
    <row r="3" spans="1:10" ht="43" customHeight="1" x14ac:dyDescent="0.15">
      <c r="A3" s="60"/>
      <c r="B3" s="87" t="s">
        <v>41</v>
      </c>
      <c r="C3" s="87" t="s">
        <v>39</v>
      </c>
      <c r="D3" s="87" t="s">
        <v>40</v>
      </c>
      <c r="E3" s="87" t="s">
        <v>5</v>
      </c>
      <c r="F3" s="90"/>
      <c r="I3" s="114" t="s">
        <v>47</v>
      </c>
      <c r="J3" s="114"/>
    </row>
    <row r="4" spans="1:10" ht="17" thickBot="1" x14ac:dyDescent="0.25">
      <c r="A4" s="50" t="s">
        <v>23</v>
      </c>
      <c r="B4" s="31">
        <v>0.25</v>
      </c>
      <c r="C4" s="41">
        <v>3000</v>
      </c>
      <c r="D4" s="41">
        <v>6</v>
      </c>
      <c r="E4" s="81">
        <f>PRODUCT(B4:D4)</f>
        <v>4500</v>
      </c>
      <c r="I4" s="53" t="s">
        <v>15</v>
      </c>
      <c r="J4" s="44">
        <v>4500</v>
      </c>
    </row>
    <row r="5" spans="1:10" ht="17" thickTop="1" x14ac:dyDescent="0.2">
      <c r="A5" s="50"/>
      <c r="B5" s="31"/>
      <c r="E5" s="44"/>
      <c r="I5" s="53" t="s">
        <v>64</v>
      </c>
      <c r="J5" s="44">
        <f>J4*0.2</f>
        <v>900</v>
      </c>
    </row>
    <row r="6" spans="1:10" x14ac:dyDescent="0.2">
      <c r="A6" s="50"/>
      <c r="B6" s="31"/>
      <c r="E6" s="44"/>
      <c r="I6" s="53"/>
      <c r="J6" s="44"/>
    </row>
    <row r="7" spans="1:10" x14ac:dyDescent="0.2">
      <c r="B7" s="28"/>
      <c r="I7" s="53" t="s">
        <v>65</v>
      </c>
      <c r="J7" s="46">
        <v>750</v>
      </c>
    </row>
    <row r="8" spans="1:10" x14ac:dyDescent="0.2">
      <c r="I8" s="53"/>
      <c r="J8" s="44"/>
    </row>
    <row r="9" spans="1:10" ht="18" x14ac:dyDescent="0.2">
      <c r="A9" s="72" t="s">
        <v>48</v>
      </c>
      <c r="B9" s="65"/>
      <c r="C9" s="90"/>
      <c r="D9" s="90"/>
      <c r="E9" s="90"/>
      <c r="I9" s="53" t="s">
        <v>16</v>
      </c>
      <c r="J9" s="44">
        <f>J4-J7-J5</f>
        <v>2850</v>
      </c>
    </row>
    <row r="10" spans="1:10" ht="42" customHeight="1" x14ac:dyDescent="0.2">
      <c r="A10" s="60"/>
      <c r="B10" s="87" t="s">
        <v>41</v>
      </c>
      <c r="C10" s="92" t="s">
        <v>32</v>
      </c>
      <c r="D10" s="87" t="s">
        <v>40</v>
      </c>
      <c r="E10" s="87" t="s">
        <v>9</v>
      </c>
      <c r="I10" s="53" t="s">
        <v>17</v>
      </c>
      <c r="J10" s="54">
        <f>J9/J4</f>
        <v>0.6333333333333333</v>
      </c>
    </row>
    <row r="11" spans="1:10" ht="34" x14ac:dyDescent="0.2">
      <c r="A11" s="35" t="s">
        <v>42</v>
      </c>
      <c r="B11" s="39">
        <v>5</v>
      </c>
      <c r="C11" s="28">
        <v>50</v>
      </c>
      <c r="D11" s="41" t="s">
        <v>35</v>
      </c>
      <c r="E11" s="44">
        <f>PRODUCT(B11:C11)</f>
        <v>250</v>
      </c>
      <c r="I11" s="53"/>
      <c r="J11" s="47"/>
    </row>
    <row r="12" spans="1:10" ht="17" x14ac:dyDescent="0.2">
      <c r="A12" s="35" t="s">
        <v>61</v>
      </c>
      <c r="B12" s="39">
        <v>20</v>
      </c>
      <c r="C12" s="28">
        <v>25</v>
      </c>
      <c r="D12" s="45" t="s">
        <v>35</v>
      </c>
      <c r="E12" s="46">
        <f>PRODUCT(B12:D12)</f>
        <v>500</v>
      </c>
      <c r="I12" s="2" t="s">
        <v>26</v>
      </c>
      <c r="J12" s="46">
        <v>2925</v>
      </c>
    </row>
    <row r="13" spans="1:10" ht="18" thickBot="1" x14ac:dyDescent="0.25">
      <c r="A13" s="36" t="s">
        <v>63</v>
      </c>
      <c r="B13" s="31"/>
      <c r="C13" s="28"/>
      <c r="D13" s="45"/>
      <c r="E13" s="81">
        <f>SUM(E11:E12)</f>
        <v>750</v>
      </c>
      <c r="I13" s="2" t="s">
        <v>51</v>
      </c>
      <c r="J13" s="44">
        <f>J9-J12</f>
        <v>-75</v>
      </c>
    </row>
    <row r="14" spans="1:10" ht="17" thickTop="1" x14ac:dyDescent="0.2">
      <c r="A14" s="36"/>
      <c r="B14" s="31"/>
      <c r="C14" s="28"/>
      <c r="D14" s="45"/>
      <c r="E14" s="44"/>
      <c r="I14" s="2" t="s">
        <v>49</v>
      </c>
      <c r="J14" s="55">
        <f>J13/J4</f>
        <v>-1.6666666666666666E-2</v>
      </c>
    </row>
    <row r="15" spans="1:10" x14ac:dyDescent="0.2">
      <c r="A15" s="35"/>
      <c r="B15" s="31"/>
      <c r="C15" s="28"/>
      <c r="D15" s="45"/>
      <c r="I15" s="2"/>
      <c r="J15" s="56"/>
    </row>
    <row r="16" spans="1:10" x14ac:dyDescent="0.2">
      <c r="A16" s="35"/>
      <c r="B16" s="31"/>
      <c r="C16" s="28"/>
      <c r="D16" s="45"/>
      <c r="I16" s="53" t="s">
        <v>52</v>
      </c>
      <c r="J16" s="44"/>
    </row>
    <row r="17" spans="1:10" ht="19" x14ac:dyDescent="0.15">
      <c r="A17" s="76" t="s">
        <v>55</v>
      </c>
      <c r="B17" s="31"/>
      <c r="C17" s="28"/>
      <c r="D17" s="45"/>
      <c r="I17" s="57" t="s">
        <v>53</v>
      </c>
      <c r="J17" s="46">
        <v>0</v>
      </c>
    </row>
    <row r="18" spans="1:10" ht="59" customHeight="1" x14ac:dyDescent="0.2">
      <c r="A18" s="60"/>
      <c r="B18" s="87" t="s">
        <v>33</v>
      </c>
      <c r="C18" s="92" t="s">
        <v>32</v>
      </c>
      <c r="D18" s="87" t="s">
        <v>40</v>
      </c>
      <c r="E18" s="87" t="s">
        <v>5</v>
      </c>
      <c r="I18" s="53"/>
      <c r="J18" s="43"/>
    </row>
    <row r="19" spans="1:10" ht="19" thickBot="1" x14ac:dyDescent="0.25">
      <c r="A19" s="37" t="s">
        <v>27</v>
      </c>
      <c r="B19" s="39">
        <v>100</v>
      </c>
      <c r="C19" s="41">
        <v>1</v>
      </c>
      <c r="D19" s="41">
        <v>1</v>
      </c>
      <c r="E19" s="44">
        <f>PRODUCT(B19:D19)</f>
        <v>100</v>
      </c>
      <c r="I19" s="58" t="s">
        <v>50</v>
      </c>
      <c r="J19" s="78">
        <f>J13-J17</f>
        <v>-75</v>
      </c>
    </row>
    <row r="20" spans="1:10" ht="17" thickTop="1" x14ac:dyDescent="0.15">
      <c r="A20" s="30" t="s">
        <v>36</v>
      </c>
      <c r="B20" s="43">
        <v>200</v>
      </c>
      <c r="C20" s="41">
        <v>1</v>
      </c>
      <c r="D20" s="41" t="s">
        <v>35</v>
      </c>
      <c r="E20" s="44">
        <f>PRODUCT(B20:D20)</f>
        <v>200</v>
      </c>
    </row>
    <row r="21" spans="1:10" x14ac:dyDescent="0.15">
      <c r="A21" s="30" t="s">
        <v>43</v>
      </c>
      <c r="B21" s="43">
        <v>20</v>
      </c>
      <c r="C21" s="41" t="s">
        <v>35</v>
      </c>
      <c r="D21" s="41">
        <v>5</v>
      </c>
      <c r="E21" s="44">
        <f>PRODUCT(B21:D21)</f>
        <v>100</v>
      </c>
    </row>
    <row r="22" spans="1:10" x14ac:dyDescent="0.15">
      <c r="A22" s="30" t="s">
        <v>44</v>
      </c>
      <c r="B22" s="43">
        <v>15</v>
      </c>
      <c r="C22" s="41" t="s">
        <v>35</v>
      </c>
      <c r="D22" s="41">
        <v>5</v>
      </c>
      <c r="E22" s="44">
        <f>PRODUCT(B22:D22)</f>
        <v>75</v>
      </c>
    </row>
    <row r="23" spans="1:10" x14ac:dyDescent="0.15">
      <c r="A23" s="42" t="s">
        <v>54</v>
      </c>
      <c r="B23" s="43">
        <v>10</v>
      </c>
      <c r="C23" s="41" t="s">
        <v>35</v>
      </c>
      <c r="D23" s="41">
        <v>5</v>
      </c>
      <c r="E23" s="46">
        <f>PRODUCT(B23:D23)</f>
        <v>50</v>
      </c>
    </row>
    <row r="24" spans="1:10" ht="17" thickBot="1" x14ac:dyDescent="0.2">
      <c r="A24" s="40" t="s">
        <v>59</v>
      </c>
      <c r="E24" s="81">
        <f>SUM(E19:E23)</f>
        <v>525</v>
      </c>
    </row>
    <row r="25" spans="1:10" ht="17" thickTop="1" x14ac:dyDescent="0.15">
      <c r="A25" s="40"/>
      <c r="E25" s="44"/>
    </row>
    <row r="26" spans="1:10" x14ac:dyDescent="0.15">
      <c r="A26" s="30"/>
    </row>
    <row r="27" spans="1:10" x14ac:dyDescent="0.15">
      <c r="A27" s="30"/>
    </row>
    <row r="28" spans="1:10" ht="18" x14ac:dyDescent="0.2">
      <c r="A28" s="77" t="s">
        <v>26</v>
      </c>
      <c r="B28" s="90"/>
      <c r="C28" s="90"/>
      <c r="D28" s="90"/>
      <c r="E28" s="90"/>
    </row>
    <row r="29" spans="1:10" ht="47" customHeight="1" x14ac:dyDescent="0.15">
      <c r="A29" s="60"/>
      <c r="B29" s="87" t="s">
        <v>33</v>
      </c>
      <c r="C29" s="92" t="s">
        <v>32</v>
      </c>
      <c r="D29" s="87" t="s">
        <v>40</v>
      </c>
      <c r="E29" s="87" t="s">
        <v>5</v>
      </c>
    </row>
    <row r="30" spans="1:10" x14ac:dyDescent="0.15">
      <c r="A30" s="42" t="s">
        <v>62</v>
      </c>
      <c r="B30" s="45">
        <v>0</v>
      </c>
      <c r="C30" s="41" t="s">
        <v>35</v>
      </c>
      <c r="D30" s="41" t="s">
        <v>35</v>
      </c>
      <c r="E30" s="48">
        <v>525</v>
      </c>
    </row>
    <row r="31" spans="1:10" x14ac:dyDescent="0.15">
      <c r="A31" s="42" t="s">
        <v>30</v>
      </c>
      <c r="B31" s="43">
        <v>200</v>
      </c>
      <c r="C31" s="41" t="s">
        <v>35</v>
      </c>
      <c r="D31" s="41">
        <v>6</v>
      </c>
      <c r="E31" s="48">
        <f>PRODUCT(B31:D31)</f>
        <v>1200</v>
      </c>
    </row>
    <row r="32" spans="1:10" x14ac:dyDescent="0.15">
      <c r="A32" s="42" t="s">
        <v>56</v>
      </c>
      <c r="B32" s="43">
        <v>500</v>
      </c>
      <c r="C32" s="41">
        <v>1</v>
      </c>
      <c r="D32" s="41" t="s">
        <v>35</v>
      </c>
      <c r="E32" s="48">
        <v>500</v>
      </c>
    </row>
    <row r="33" spans="1:5" x14ac:dyDescent="0.15">
      <c r="A33" s="42" t="s">
        <v>57</v>
      </c>
      <c r="B33" s="43">
        <v>250</v>
      </c>
      <c r="C33" s="41">
        <v>1</v>
      </c>
      <c r="D33" s="41" t="s">
        <v>35</v>
      </c>
      <c r="E33" s="48">
        <v>250</v>
      </c>
    </row>
    <row r="34" spans="1:5" x14ac:dyDescent="0.15">
      <c r="A34" s="42" t="s">
        <v>58</v>
      </c>
      <c r="B34" s="43">
        <v>250</v>
      </c>
      <c r="C34" s="41">
        <v>1</v>
      </c>
      <c r="D34" s="41" t="s">
        <v>35</v>
      </c>
      <c r="E34" s="48">
        <v>250</v>
      </c>
    </row>
    <row r="35" spans="1:5" x14ac:dyDescent="0.15">
      <c r="A35" s="37" t="s">
        <v>29</v>
      </c>
      <c r="B35" s="43">
        <v>200</v>
      </c>
      <c r="C35" s="41">
        <v>1</v>
      </c>
      <c r="D35" s="41">
        <v>1</v>
      </c>
      <c r="E35" s="49">
        <f>PRODUCT(B35:D35)</f>
        <v>200</v>
      </c>
    </row>
    <row r="36" spans="1:5" s="51" customFormat="1" ht="17" thickBot="1" x14ac:dyDescent="0.2">
      <c r="A36" s="50" t="s">
        <v>45</v>
      </c>
      <c r="E36" s="52">
        <f>SUM(E30:E35)</f>
        <v>2925</v>
      </c>
    </row>
    <row r="37" spans="1:5" s="51" customFormat="1" ht="17" thickTop="1" x14ac:dyDescent="0.15">
      <c r="A37" s="50"/>
      <c r="E37" s="86"/>
    </row>
    <row r="38" spans="1:5" x14ac:dyDescent="0.15">
      <c r="A38" s="41"/>
    </row>
    <row r="39" spans="1:5" x14ac:dyDescent="0.15">
      <c r="A39" s="41"/>
    </row>
    <row r="40" spans="1:5" x14ac:dyDescent="0.15">
      <c r="A40" s="41"/>
    </row>
    <row r="41" spans="1:5" x14ac:dyDescent="0.15">
      <c r="A41" s="41"/>
    </row>
    <row r="42" spans="1:5" x14ac:dyDescent="0.15">
      <c r="A42" s="41"/>
    </row>
    <row r="43" spans="1:5" x14ac:dyDescent="0.15">
      <c r="A43" s="41"/>
    </row>
    <row r="44" spans="1:5" x14ac:dyDescent="0.15">
      <c r="A44" s="41"/>
    </row>
    <row r="45" spans="1:5" x14ac:dyDescent="0.15">
      <c r="A45" s="41"/>
    </row>
    <row r="46" spans="1:5" x14ac:dyDescent="0.15">
      <c r="A46" s="41"/>
    </row>
    <row r="47" spans="1:5" x14ac:dyDescent="0.15">
      <c r="A47" s="41"/>
    </row>
    <row r="48" spans="1:5" x14ac:dyDescent="0.15">
      <c r="A48" s="41"/>
    </row>
    <row r="49" spans="1:1" x14ac:dyDescent="0.15">
      <c r="A49" s="41"/>
    </row>
    <row r="50" spans="1:1" x14ac:dyDescent="0.15">
      <c r="A50" s="41"/>
    </row>
    <row r="51" spans="1:1" x14ac:dyDescent="0.15">
      <c r="A51" s="41"/>
    </row>
    <row r="52" spans="1:1" x14ac:dyDescent="0.15">
      <c r="A52" s="41"/>
    </row>
    <row r="53" spans="1:1" x14ac:dyDescent="0.15">
      <c r="A53" s="41"/>
    </row>
    <row r="54" spans="1:1" x14ac:dyDescent="0.15">
      <c r="A54" s="41"/>
    </row>
    <row r="55" spans="1:1" x14ac:dyDescent="0.15">
      <c r="A55" s="41"/>
    </row>
    <row r="56" spans="1:1" x14ac:dyDescent="0.15">
      <c r="A56" s="41"/>
    </row>
  </sheetData>
  <mergeCells count="1">
    <mergeCell ref="I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B28F-9CF4-8340-B5F3-E9E58BDFC022}">
  <dimension ref="A1:I48"/>
  <sheetViews>
    <sheetView showGridLines="0" zoomScale="116" zoomScaleNormal="116" workbookViewId="0">
      <selection activeCell="I10" sqref="I10"/>
    </sheetView>
  </sheetViews>
  <sheetFormatPr baseColWidth="10" defaultRowHeight="16" x14ac:dyDescent="0.15"/>
  <cols>
    <col min="1" max="1" width="44.5" style="30" customWidth="1"/>
    <col min="2" max="2" width="12.83203125" style="29" customWidth="1"/>
    <col min="3" max="3" width="28.6640625" style="29" customWidth="1"/>
    <col min="4" max="4" width="14.6640625" style="29" customWidth="1"/>
    <col min="5" max="5" width="11.1640625" style="29" bestFit="1" customWidth="1"/>
    <col min="6" max="7" width="10.83203125" style="29"/>
    <col min="8" max="8" width="42.5" style="29" customWidth="1"/>
    <col min="9" max="9" width="14.6640625" style="29" customWidth="1"/>
    <col min="10" max="16384" width="10.83203125" style="29"/>
  </cols>
  <sheetData>
    <row r="1" spans="1:9" ht="18" x14ac:dyDescent="0.15">
      <c r="A1" s="72" t="s">
        <v>1</v>
      </c>
      <c r="B1" s="28"/>
    </row>
    <row r="2" spans="1:9" ht="18" x14ac:dyDescent="0.15">
      <c r="A2" s="72" t="s">
        <v>2</v>
      </c>
      <c r="B2" s="65"/>
      <c r="C2" s="93"/>
      <c r="D2" s="93"/>
      <c r="E2" s="93"/>
    </row>
    <row r="3" spans="1:9" ht="30" customHeight="1" x14ac:dyDescent="0.15">
      <c r="A3" s="69"/>
      <c r="B3" s="91" t="s">
        <v>41</v>
      </c>
      <c r="C3" s="91" t="s">
        <v>39</v>
      </c>
      <c r="D3" s="91" t="s">
        <v>40</v>
      </c>
      <c r="E3" s="91" t="s">
        <v>5</v>
      </c>
      <c r="H3" s="114" t="s">
        <v>47</v>
      </c>
      <c r="I3" s="114"/>
    </row>
    <row r="4" spans="1:9" ht="17" thickBot="1" x14ac:dyDescent="0.2">
      <c r="A4" s="40" t="s">
        <v>23</v>
      </c>
      <c r="B4" s="31">
        <v>0.25</v>
      </c>
      <c r="C4" s="29">
        <v>5000</v>
      </c>
      <c r="D4" s="29">
        <v>12</v>
      </c>
      <c r="E4" s="67">
        <f>PRODUCT(B4:D4)</f>
        <v>15000</v>
      </c>
      <c r="H4" s="30"/>
    </row>
    <row r="5" spans="1:9" ht="17" thickTop="1" x14ac:dyDescent="0.15">
      <c r="B5" s="28"/>
      <c r="H5" s="30" t="s">
        <v>15</v>
      </c>
      <c r="I5" s="62">
        <v>15000</v>
      </c>
    </row>
    <row r="6" spans="1:9" x14ac:dyDescent="0.15">
      <c r="B6" s="28"/>
      <c r="H6" s="30" t="s">
        <v>66</v>
      </c>
      <c r="I6" s="62">
        <f>I5*0.2</f>
        <v>3000</v>
      </c>
    </row>
    <row r="7" spans="1:9" x14ac:dyDescent="0.15">
      <c r="H7" s="30"/>
      <c r="I7" s="62"/>
    </row>
    <row r="8" spans="1:9" ht="18" x14ac:dyDescent="0.15">
      <c r="A8" s="72" t="s">
        <v>6</v>
      </c>
      <c r="B8" s="28"/>
      <c r="H8" s="30" t="s">
        <v>48</v>
      </c>
      <c r="I8" s="63">
        <v>3000</v>
      </c>
    </row>
    <row r="9" spans="1:9" ht="29" customHeight="1" x14ac:dyDescent="0.15">
      <c r="A9" s="69"/>
      <c r="B9" s="91" t="s">
        <v>41</v>
      </c>
      <c r="C9" s="92" t="s">
        <v>32</v>
      </c>
      <c r="D9" s="91" t="s">
        <v>40</v>
      </c>
      <c r="E9" s="91" t="s">
        <v>9</v>
      </c>
      <c r="H9" s="30"/>
      <c r="I9" s="66"/>
    </row>
    <row r="10" spans="1:9" ht="34" x14ac:dyDescent="0.15">
      <c r="A10" s="35" t="s">
        <v>42</v>
      </c>
      <c r="B10" s="39">
        <v>5</v>
      </c>
      <c r="C10" s="28">
        <v>200</v>
      </c>
      <c r="D10" s="29" t="s">
        <v>35</v>
      </c>
      <c r="E10" s="62">
        <f>PRODUCT(B10:C10)</f>
        <v>1000</v>
      </c>
      <c r="H10" s="30" t="s">
        <v>16</v>
      </c>
      <c r="I10" s="62">
        <f>I5-I8-I6</f>
        <v>9000</v>
      </c>
    </row>
    <row r="11" spans="1:9" ht="17" x14ac:dyDescent="0.15">
      <c r="A11" s="35" t="s">
        <v>61</v>
      </c>
      <c r="B11" s="39">
        <v>20</v>
      </c>
      <c r="C11" s="28">
        <v>100</v>
      </c>
      <c r="D11" s="29" t="s">
        <v>35</v>
      </c>
      <c r="E11" s="63">
        <f>PRODUCT(B11:C11)</f>
        <v>2000</v>
      </c>
      <c r="H11" s="30" t="s">
        <v>17</v>
      </c>
      <c r="I11" s="71">
        <f>I10/I5</f>
        <v>0.6</v>
      </c>
    </row>
    <row r="12" spans="1:9" ht="18" thickBot="1" x14ac:dyDescent="0.2">
      <c r="A12" s="36" t="s">
        <v>63</v>
      </c>
      <c r="B12" s="31"/>
      <c r="C12" s="28"/>
      <c r="E12" s="68">
        <f>SUM(E10:E11)</f>
        <v>3000</v>
      </c>
      <c r="H12" s="30"/>
      <c r="I12" s="62"/>
    </row>
    <row r="13" spans="1:9" ht="17" thickTop="1" x14ac:dyDescent="0.15">
      <c r="A13" s="35"/>
      <c r="B13" s="31"/>
      <c r="C13" s="28"/>
      <c r="H13" s="37" t="s">
        <v>26</v>
      </c>
      <c r="I13" s="63">
        <v>3165</v>
      </c>
    </row>
    <row r="14" spans="1:9" ht="19" x14ac:dyDescent="0.15">
      <c r="A14" s="73" t="s">
        <v>55</v>
      </c>
      <c r="B14" s="38"/>
      <c r="D14" s="38"/>
      <c r="H14" s="37" t="s">
        <v>51</v>
      </c>
      <c r="I14" s="61">
        <f>I10-I13</f>
        <v>5835</v>
      </c>
    </row>
    <row r="15" spans="1:9" ht="38" customHeight="1" x14ac:dyDescent="0.15">
      <c r="A15" s="69"/>
      <c r="B15" s="91" t="s">
        <v>33</v>
      </c>
      <c r="C15" s="70" t="s">
        <v>32</v>
      </c>
      <c r="D15" s="70" t="s">
        <v>40</v>
      </c>
      <c r="E15" s="70" t="s">
        <v>5</v>
      </c>
      <c r="H15" s="37" t="s">
        <v>49</v>
      </c>
      <c r="I15" s="71">
        <f>I14/I5</f>
        <v>0.38900000000000001</v>
      </c>
    </row>
    <row r="16" spans="1:9" x14ac:dyDescent="0.15">
      <c r="A16" s="30" t="s">
        <v>60</v>
      </c>
      <c r="B16" s="38">
        <v>0.6</v>
      </c>
      <c r="C16" s="29">
        <v>400</v>
      </c>
      <c r="D16" s="29" t="s">
        <v>35</v>
      </c>
      <c r="E16" s="62">
        <v>240</v>
      </c>
      <c r="H16" s="37"/>
      <c r="I16" s="62"/>
    </row>
    <row r="17" spans="1:9" x14ac:dyDescent="0.15">
      <c r="A17" s="30" t="s">
        <v>37</v>
      </c>
      <c r="B17" s="61">
        <v>100</v>
      </c>
      <c r="C17" s="29">
        <v>1</v>
      </c>
      <c r="D17" s="29">
        <v>1</v>
      </c>
      <c r="E17" s="62">
        <v>100</v>
      </c>
      <c r="H17" s="30" t="s">
        <v>52</v>
      </c>
      <c r="I17" s="62"/>
    </row>
    <row r="18" spans="1:9" x14ac:dyDescent="0.15">
      <c r="A18" s="30" t="s">
        <v>38</v>
      </c>
      <c r="B18" s="61">
        <v>100</v>
      </c>
      <c r="C18" s="29">
        <v>1</v>
      </c>
      <c r="D18" s="29">
        <v>1</v>
      </c>
      <c r="E18" s="62">
        <v>100</v>
      </c>
      <c r="H18" s="64" t="s">
        <v>53</v>
      </c>
      <c r="I18" s="63">
        <v>0</v>
      </c>
    </row>
    <row r="19" spans="1:9" x14ac:dyDescent="0.15">
      <c r="A19" s="30" t="s">
        <v>43</v>
      </c>
      <c r="B19" s="61">
        <v>10</v>
      </c>
      <c r="C19" s="29" t="s">
        <v>35</v>
      </c>
      <c r="D19" s="29">
        <v>12</v>
      </c>
      <c r="E19" s="62">
        <v>100</v>
      </c>
      <c r="H19" s="30"/>
      <c r="I19" s="61"/>
    </row>
    <row r="20" spans="1:9" ht="19" thickBot="1" x14ac:dyDescent="0.2">
      <c r="A20" s="30" t="s">
        <v>44</v>
      </c>
      <c r="B20" s="61">
        <v>10</v>
      </c>
      <c r="C20" s="29" t="s">
        <v>35</v>
      </c>
      <c r="D20" s="29">
        <v>12</v>
      </c>
      <c r="E20" s="62">
        <v>75</v>
      </c>
      <c r="H20" s="40" t="s">
        <v>50</v>
      </c>
      <c r="I20" s="79">
        <f>I14-I18</f>
        <v>5835</v>
      </c>
    </row>
    <row r="21" spans="1:9" ht="17" thickTop="1" x14ac:dyDescent="0.15">
      <c r="A21" s="30" t="s">
        <v>54</v>
      </c>
      <c r="B21" s="61">
        <v>35</v>
      </c>
      <c r="C21" s="29" t="s">
        <v>35</v>
      </c>
      <c r="D21" s="29">
        <v>12</v>
      </c>
      <c r="E21" s="63">
        <v>50</v>
      </c>
      <c r="H21" s="30"/>
    </row>
    <row r="22" spans="1:9" ht="17" thickBot="1" x14ac:dyDescent="0.2">
      <c r="A22" s="40" t="s">
        <v>59</v>
      </c>
      <c r="E22" s="68">
        <v>765</v>
      </c>
    </row>
    <row r="23" spans="1:9" ht="17" thickTop="1" x14ac:dyDescent="0.15">
      <c r="A23" s="35"/>
      <c r="B23" s="31"/>
      <c r="C23" s="28"/>
    </row>
    <row r="25" spans="1:9" ht="18" x14ac:dyDescent="0.15">
      <c r="A25" s="72" t="s">
        <v>26</v>
      </c>
    </row>
    <row r="26" spans="1:9" ht="44" customHeight="1" x14ac:dyDescent="0.15">
      <c r="A26" s="69"/>
      <c r="B26" s="91" t="s">
        <v>33</v>
      </c>
      <c r="C26" s="70" t="s">
        <v>32</v>
      </c>
      <c r="D26" s="70" t="s">
        <v>40</v>
      </c>
      <c r="E26" s="70" t="s">
        <v>5</v>
      </c>
    </row>
    <row r="27" spans="1:9" x14ac:dyDescent="0.15">
      <c r="A27" s="30" t="s">
        <v>55</v>
      </c>
      <c r="B27" s="38">
        <v>0</v>
      </c>
      <c r="C27" s="29" t="s">
        <v>35</v>
      </c>
      <c r="D27" s="29" t="s">
        <v>35</v>
      </c>
      <c r="E27" s="62">
        <v>765</v>
      </c>
    </row>
    <row r="28" spans="1:9" x14ac:dyDescent="0.15">
      <c r="A28" s="30" t="s">
        <v>30</v>
      </c>
      <c r="B28" s="61">
        <v>200</v>
      </c>
      <c r="C28" s="29" t="s">
        <v>35</v>
      </c>
      <c r="D28" s="29">
        <v>12</v>
      </c>
      <c r="E28" s="63">
        <f>PRODUCT(B28:D28)</f>
        <v>2400</v>
      </c>
    </row>
    <row r="29" spans="1:9" ht="17" thickBot="1" x14ac:dyDescent="0.2">
      <c r="A29" s="40" t="s">
        <v>45</v>
      </c>
      <c r="E29" s="68">
        <f>SUM(E27:E28)</f>
        <v>3165</v>
      </c>
    </row>
    <row r="30" spans="1:9" ht="17" thickTop="1" x14ac:dyDescent="0.15"/>
    <row r="31" spans="1:9" x14ac:dyDescent="0.15">
      <c r="A31" s="29"/>
    </row>
    <row r="32" spans="1:9" x14ac:dyDescent="0.15">
      <c r="A32" s="29"/>
    </row>
    <row r="33" spans="1:1" x14ac:dyDescent="0.15">
      <c r="A33" s="29"/>
    </row>
    <row r="34" spans="1:1" x14ac:dyDescent="0.15">
      <c r="A34" s="29"/>
    </row>
    <row r="35" spans="1:1" x14ac:dyDescent="0.15">
      <c r="A35" s="29"/>
    </row>
    <row r="36" spans="1:1" x14ac:dyDescent="0.15">
      <c r="A36" s="29"/>
    </row>
    <row r="37" spans="1:1" x14ac:dyDescent="0.15">
      <c r="A37" s="29"/>
    </row>
    <row r="38" spans="1:1" x14ac:dyDescent="0.15">
      <c r="A38" s="29"/>
    </row>
    <row r="39" spans="1:1" x14ac:dyDescent="0.15">
      <c r="A39" s="29"/>
    </row>
    <row r="40" spans="1:1" x14ac:dyDescent="0.15">
      <c r="A40" s="29"/>
    </row>
    <row r="41" spans="1:1" x14ac:dyDescent="0.15">
      <c r="A41" s="29"/>
    </row>
    <row r="42" spans="1:1" x14ac:dyDescent="0.15">
      <c r="A42" s="29"/>
    </row>
    <row r="43" spans="1:1" x14ac:dyDescent="0.15">
      <c r="A43" s="29"/>
    </row>
    <row r="44" spans="1:1" x14ac:dyDescent="0.15">
      <c r="A44" s="29"/>
    </row>
    <row r="45" spans="1:1" x14ac:dyDescent="0.15">
      <c r="A45" s="29"/>
    </row>
    <row r="46" spans="1:1" x14ac:dyDescent="0.15">
      <c r="A46" s="29"/>
    </row>
    <row r="47" spans="1:1" x14ac:dyDescent="0.15">
      <c r="A47" s="29"/>
    </row>
    <row r="48" spans="1:1" x14ac:dyDescent="0.15">
      <c r="A48" s="29"/>
    </row>
  </sheetData>
  <mergeCells count="1">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F389C-49DE-834B-AF3A-6DC614C34940}">
  <dimension ref="A1:I32"/>
  <sheetViews>
    <sheetView showGridLines="0" tabSelected="1" zoomScale="93" workbookViewId="0">
      <selection activeCell="I17" sqref="I17"/>
    </sheetView>
  </sheetViews>
  <sheetFormatPr baseColWidth="10" defaultRowHeight="16" x14ac:dyDescent="0.2"/>
  <cols>
    <col min="1" max="1" width="41" style="97" customWidth="1"/>
    <col min="2" max="2" width="17.5" style="97" customWidth="1"/>
    <col min="3" max="3" width="23.33203125" style="97" customWidth="1"/>
    <col min="4" max="4" width="22.6640625" style="97" customWidth="1"/>
    <col min="5" max="5" width="18.33203125" style="97" customWidth="1"/>
    <col min="6" max="7" width="10.83203125" style="97"/>
    <col min="8" max="8" width="39.33203125" style="97" customWidth="1"/>
    <col min="9" max="9" width="19.5" style="97" customWidth="1"/>
    <col min="10" max="16384" width="10.83203125" style="97"/>
  </cols>
  <sheetData>
    <row r="1" spans="1:9" x14ac:dyDescent="0.2">
      <c r="A1" s="32" t="s">
        <v>1</v>
      </c>
      <c r="B1" s="28"/>
      <c r="C1" s="29"/>
      <c r="D1" s="29"/>
      <c r="E1" s="29"/>
    </row>
    <row r="2" spans="1:9" ht="18" x14ac:dyDescent="0.2">
      <c r="A2" s="72" t="s">
        <v>2</v>
      </c>
      <c r="B2" s="28"/>
      <c r="C2" s="29"/>
      <c r="D2" s="29"/>
      <c r="E2" s="29"/>
      <c r="H2" s="114" t="s">
        <v>47</v>
      </c>
      <c r="I2" s="114"/>
    </row>
    <row r="3" spans="1:9" ht="33" customHeight="1" x14ac:dyDescent="0.2">
      <c r="A3" s="69"/>
      <c r="B3" s="91" t="s">
        <v>41</v>
      </c>
      <c r="C3" s="91" t="s">
        <v>39</v>
      </c>
      <c r="D3" s="70" t="s">
        <v>40</v>
      </c>
      <c r="E3" s="70" t="s">
        <v>5</v>
      </c>
      <c r="H3" s="115"/>
      <c r="I3" s="115"/>
    </row>
    <row r="4" spans="1:9" ht="17" thickBot="1" x14ac:dyDescent="0.25">
      <c r="A4" s="40" t="s">
        <v>23</v>
      </c>
      <c r="B4" s="31">
        <v>0.25</v>
      </c>
      <c r="C4" s="29">
        <v>9000</v>
      </c>
      <c r="D4" s="29">
        <v>12</v>
      </c>
      <c r="E4" s="67">
        <f>PRODUCT(B4:D4)</f>
        <v>27000</v>
      </c>
      <c r="H4" s="98" t="s">
        <v>15</v>
      </c>
      <c r="I4" s="99">
        <v>27000</v>
      </c>
    </row>
    <row r="5" spans="1:9" ht="17" thickTop="1" x14ac:dyDescent="0.2">
      <c r="A5" s="40"/>
      <c r="B5" s="31"/>
      <c r="C5" s="29"/>
      <c r="D5" s="29"/>
      <c r="E5" s="105"/>
      <c r="H5" s="98" t="s">
        <v>67</v>
      </c>
      <c r="I5" s="99">
        <f>20%*I4</f>
        <v>5400</v>
      </c>
    </row>
    <row r="6" spans="1:9" x14ac:dyDescent="0.2">
      <c r="A6" s="30"/>
      <c r="B6" s="28"/>
      <c r="C6" s="29"/>
      <c r="D6" s="29"/>
      <c r="E6" s="29"/>
      <c r="H6" s="98"/>
      <c r="I6" s="99"/>
    </row>
    <row r="7" spans="1:9" x14ac:dyDescent="0.2">
      <c r="A7" s="30"/>
      <c r="B7" s="28"/>
      <c r="C7" s="29"/>
      <c r="D7" s="29"/>
      <c r="E7" s="29"/>
      <c r="H7" s="98" t="s">
        <v>48</v>
      </c>
      <c r="I7" s="100">
        <v>4000</v>
      </c>
    </row>
    <row r="8" spans="1:9" x14ac:dyDescent="0.2">
      <c r="A8" s="30"/>
      <c r="B8" s="29"/>
      <c r="C8" s="29"/>
      <c r="D8" s="29"/>
      <c r="E8" s="29"/>
      <c r="H8" s="98"/>
      <c r="I8" s="99"/>
    </row>
    <row r="9" spans="1:9" ht="18" x14ac:dyDescent="0.2">
      <c r="A9" s="72" t="s">
        <v>6</v>
      </c>
      <c r="B9" s="28"/>
      <c r="C9" s="29"/>
      <c r="D9" s="29"/>
      <c r="E9" s="29"/>
      <c r="H9" s="98" t="s">
        <v>16</v>
      </c>
      <c r="I9" s="99">
        <f>I4-I7-I5</f>
        <v>17600</v>
      </c>
    </row>
    <row r="10" spans="1:9" s="101" customFormat="1" x14ac:dyDescent="0.2">
      <c r="A10" s="69"/>
      <c r="B10" s="70" t="s">
        <v>41</v>
      </c>
      <c r="C10" s="59" t="s">
        <v>32</v>
      </c>
      <c r="D10" s="70" t="s">
        <v>40</v>
      </c>
      <c r="E10" s="70" t="s">
        <v>9</v>
      </c>
      <c r="H10" s="101" t="s">
        <v>17</v>
      </c>
      <c r="I10" s="102">
        <f>I9/I4</f>
        <v>0.6518518518518519</v>
      </c>
    </row>
    <row r="11" spans="1:9" ht="34" x14ac:dyDescent="0.2">
      <c r="A11" s="35" t="s">
        <v>42</v>
      </c>
      <c r="B11" s="31">
        <v>5</v>
      </c>
      <c r="C11" s="28">
        <v>200</v>
      </c>
      <c r="D11" s="29" t="s">
        <v>35</v>
      </c>
      <c r="E11" s="103">
        <f>PRODUCT(B11:C11)</f>
        <v>1000</v>
      </c>
      <c r="H11" s="2"/>
      <c r="I11" s="99"/>
    </row>
    <row r="12" spans="1:9" ht="17" x14ac:dyDescent="0.2">
      <c r="A12" s="35" t="s">
        <v>61</v>
      </c>
      <c r="B12" s="31">
        <v>20</v>
      </c>
      <c r="C12" s="28">
        <v>150</v>
      </c>
      <c r="D12" s="29" t="s">
        <v>35</v>
      </c>
      <c r="E12" s="104">
        <f>PRODUCT(B12:C12)</f>
        <v>3000</v>
      </c>
      <c r="H12" s="2" t="s">
        <v>26</v>
      </c>
      <c r="I12" s="100">
        <v>2400</v>
      </c>
    </row>
    <row r="13" spans="1:9" ht="18" thickBot="1" x14ac:dyDescent="0.25">
      <c r="A13" s="36" t="s">
        <v>63</v>
      </c>
      <c r="B13" s="31"/>
      <c r="C13" s="28"/>
      <c r="E13" s="68">
        <f>SUM(E11:E12)</f>
        <v>4000</v>
      </c>
      <c r="H13" s="2" t="s">
        <v>51</v>
      </c>
      <c r="I13" s="99">
        <f>I9-I12</f>
        <v>15200</v>
      </c>
    </row>
    <row r="14" spans="1:9" ht="17" thickTop="1" x14ac:dyDescent="0.2">
      <c r="A14" s="36"/>
      <c r="B14" s="31"/>
      <c r="C14" s="28"/>
      <c r="E14" s="105"/>
      <c r="H14" s="2" t="s">
        <v>49</v>
      </c>
      <c r="I14" s="106">
        <f>I13/I4</f>
        <v>0.562962962962963</v>
      </c>
    </row>
    <row r="15" spans="1:9" x14ac:dyDescent="0.2">
      <c r="A15" s="35"/>
      <c r="B15" s="31"/>
      <c r="C15" s="28"/>
      <c r="D15" s="29"/>
      <c r="E15" s="29"/>
      <c r="H15" s="2"/>
      <c r="I15" s="99"/>
    </row>
    <row r="16" spans="1:9" x14ac:dyDescent="0.2">
      <c r="A16" s="35"/>
      <c r="B16" s="31"/>
      <c r="C16" s="28"/>
      <c r="D16" s="29"/>
      <c r="E16" s="29"/>
      <c r="H16" s="98" t="s">
        <v>52</v>
      </c>
      <c r="I16" s="99"/>
    </row>
    <row r="17" spans="1:9" ht="19" x14ac:dyDescent="0.2">
      <c r="A17" s="73" t="s">
        <v>55</v>
      </c>
      <c r="B17" s="38"/>
      <c r="C17" s="29"/>
      <c r="D17" s="38"/>
      <c r="E17" s="29"/>
      <c r="H17" s="64" t="s">
        <v>53</v>
      </c>
      <c r="I17" s="100">
        <v>0</v>
      </c>
    </row>
    <row r="18" spans="1:9" ht="38" customHeight="1" x14ac:dyDescent="0.2">
      <c r="A18" s="69"/>
      <c r="B18" s="91" t="s">
        <v>33</v>
      </c>
      <c r="C18" s="70" t="s">
        <v>32</v>
      </c>
      <c r="D18" s="70" t="s">
        <v>40</v>
      </c>
      <c r="E18" s="70" t="s">
        <v>5</v>
      </c>
      <c r="H18" s="98"/>
      <c r="I18" s="99"/>
    </row>
    <row r="19" spans="1:9" ht="19" thickBot="1" x14ac:dyDescent="0.25">
      <c r="A19" s="30" t="s">
        <v>43</v>
      </c>
      <c r="B19" s="61">
        <v>10</v>
      </c>
      <c r="C19" s="29" t="s">
        <v>35</v>
      </c>
      <c r="D19" s="29">
        <v>12</v>
      </c>
      <c r="E19" s="61">
        <v>100</v>
      </c>
      <c r="H19" s="107" t="s">
        <v>50</v>
      </c>
      <c r="I19" s="108">
        <f>I13-I17</f>
        <v>15200</v>
      </c>
    </row>
    <row r="20" spans="1:9" ht="17" thickTop="1" x14ac:dyDescent="0.2">
      <c r="A20" s="30" t="s">
        <v>44</v>
      </c>
      <c r="B20" s="61">
        <v>10</v>
      </c>
      <c r="C20" s="29" t="s">
        <v>35</v>
      </c>
      <c r="D20" s="29">
        <v>12</v>
      </c>
      <c r="E20" s="61">
        <v>75</v>
      </c>
    </row>
    <row r="21" spans="1:9" x14ac:dyDescent="0.2">
      <c r="A21" s="30" t="s">
        <v>54</v>
      </c>
      <c r="B21" s="61">
        <v>35</v>
      </c>
      <c r="C21" s="29" t="s">
        <v>35</v>
      </c>
      <c r="D21" s="29">
        <v>12</v>
      </c>
      <c r="E21" s="63">
        <v>50</v>
      </c>
    </row>
    <row r="22" spans="1:9" ht="17" thickBot="1" x14ac:dyDescent="0.25">
      <c r="A22" s="40" t="s">
        <v>59</v>
      </c>
      <c r="B22" s="29"/>
      <c r="C22" s="29"/>
      <c r="D22" s="29"/>
      <c r="E22" s="68">
        <v>765</v>
      </c>
    </row>
    <row r="23" spans="1:9" ht="17" thickTop="1" x14ac:dyDescent="0.2">
      <c r="A23" s="40"/>
      <c r="B23" s="29"/>
      <c r="C23" s="29"/>
      <c r="D23" s="29"/>
      <c r="E23" s="105"/>
    </row>
    <row r="24" spans="1:9" x14ac:dyDescent="0.2">
      <c r="A24" s="30"/>
      <c r="B24" s="29"/>
      <c r="C24" s="29"/>
      <c r="D24" s="29"/>
      <c r="E24" s="29"/>
    </row>
    <row r="25" spans="1:9" x14ac:dyDescent="0.2">
      <c r="A25" s="30"/>
      <c r="B25" s="29"/>
      <c r="C25" s="29"/>
      <c r="D25" s="29"/>
      <c r="E25" s="29"/>
    </row>
    <row r="26" spans="1:9" ht="18" x14ac:dyDescent="0.2">
      <c r="A26" s="74" t="s">
        <v>10</v>
      </c>
      <c r="B26" s="93"/>
      <c r="C26" s="93"/>
      <c r="D26" s="93"/>
      <c r="E26" s="93"/>
    </row>
    <row r="27" spans="1:9" ht="44" customHeight="1" x14ac:dyDescent="0.2">
      <c r="A27" s="70"/>
      <c r="B27" s="91" t="s">
        <v>33</v>
      </c>
      <c r="C27" s="91" t="s">
        <v>32</v>
      </c>
      <c r="D27" s="91" t="s">
        <v>40</v>
      </c>
      <c r="E27" s="91" t="s">
        <v>5</v>
      </c>
    </row>
    <row r="28" spans="1:9" x14ac:dyDescent="0.2">
      <c r="A28" s="30" t="s">
        <v>62</v>
      </c>
      <c r="B28" s="109" t="s">
        <v>35</v>
      </c>
      <c r="C28" s="29" t="s">
        <v>35</v>
      </c>
      <c r="D28" s="29" t="s">
        <v>35</v>
      </c>
      <c r="E28" s="61">
        <v>765</v>
      </c>
    </row>
    <row r="29" spans="1:9" x14ac:dyDescent="0.2">
      <c r="A29" s="30" t="s">
        <v>30</v>
      </c>
      <c r="B29" s="61">
        <v>200</v>
      </c>
      <c r="C29" s="29" t="s">
        <v>35</v>
      </c>
      <c r="D29" s="29">
        <v>12</v>
      </c>
      <c r="E29" s="63">
        <f>PRODUCT(B29:D29)</f>
        <v>2400</v>
      </c>
    </row>
    <row r="30" spans="1:9" ht="17" thickBot="1" x14ac:dyDescent="0.25">
      <c r="A30" s="40" t="s">
        <v>46</v>
      </c>
      <c r="B30" s="29"/>
      <c r="D30" s="29"/>
      <c r="E30" s="68">
        <f>SUM(E29:E29)</f>
        <v>2400</v>
      </c>
    </row>
    <row r="31" spans="1:9" ht="17" thickTop="1" x14ac:dyDescent="0.2">
      <c r="A31" s="40"/>
      <c r="B31" s="29"/>
      <c r="D31" s="29"/>
      <c r="E31" s="105"/>
    </row>
    <row r="32" spans="1:9" x14ac:dyDescent="0.2">
      <c r="A32" s="40"/>
      <c r="B32" s="29"/>
      <c r="D32" s="29"/>
      <c r="E32" s="105"/>
    </row>
  </sheetData>
  <mergeCells count="2">
    <mergeCell ref="H2:I2"/>
    <mergeCell ref="H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4955-72B2-6245-9F52-AE322AE739A4}">
  <dimension ref="A138:BA280"/>
  <sheetViews>
    <sheetView showGridLines="0" zoomScale="19" zoomScaleNormal="10" workbookViewId="0">
      <selection activeCell="BF228" sqref="BF228"/>
    </sheetView>
  </sheetViews>
  <sheetFormatPr baseColWidth="10" defaultRowHeight="16" x14ac:dyDescent="0.2"/>
  <cols>
    <col min="1" max="16384" width="10.83203125" style="80"/>
  </cols>
  <sheetData>
    <row r="138" spans="1:15" x14ac:dyDescent="0.2">
      <c r="F138" s="40"/>
      <c r="L138" s="42"/>
    </row>
    <row r="139" spans="1:15" x14ac:dyDescent="0.2">
      <c r="A139" s="35"/>
      <c r="F139" s="30"/>
      <c r="L139" s="42"/>
      <c r="O139" s="110"/>
    </row>
    <row r="140" spans="1:15" x14ac:dyDescent="0.2">
      <c r="A140" s="35"/>
      <c r="F140" s="30"/>
      <c r="L140" s="42"/>
    </row>
    <row r="141" spans="1:15" x14ac:dyDescent="0.2">
      <c r="F141" s="30"/>
      <c r="L141" s="42"/>
    </row>
    <row r="142" spans="1:15" x14ac:dyDescent="0.2">
      <c r="F142" s="30"/>
      <c r="L142" s="42"/>
    </row>
    <row r="143" spans="1:15" x14ac:dyDescent="0.2">
      <c r="F143" s="30"/>
      <c r="L143" s="37"/>
    </row>
    <row r="144" spans="1:15" x14ac:dyDescent="0.2">
      <c r="F144" s="30"/>
    </row>
    <row r="205" spans="2:53" x14ac:dyDescent="0.2">
      <c r="B205" s="119" t="s">
        <v>69</v>
      </c>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118"/>
      <c r="AM205" s="118"/>
      <c r="AN205" s="118"/>
      <c r="AO205" s="118"/>
      <c r="AP205" s="118"/>
      <c r="AQ205" s="118"/>
      <c r="AR205" s="118"/>
      <c r="AS205" s="118"/>
      <c r="AT205" s="118"/>
      <c r="AU205" s="118"/>
      <c r="AV205" s="118"/>
      <c r="AW205" s="118"/>
      <c r="AX205" s="118"/>
      <c r="AY205" s="118"/>
      <c r="AZ205" s="118"/>
      <c r="BA205" s="118"/>
    </row>
    <row r="206" spans="2:53" x14ac:dyDescent="0.2">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118"/>
      <c r="AM206" s="118"/>
      <c r="AN206" s="118"/>
      <c r="AO206" s="118"/>
      <c r="AP206" s="118"/>
      <c r="AQ206" s="118"/>
      <c r="AR206" s="118"/>
      <c r="AS206" s="118"/>
      <c r="AT206" s="118"/>
      <c r="AU206" s="118"/>
      <c r="AV206" s="118"/>
      <c r="AW206" s="118"/>
      <c r="AX206" s="118"/>
      <c r="AY206" s="118"/>
      <c r="AZ206" s="118"/>
      <c r="BA206" s="118"/>
    </row>
    <row r="207" spans="2:53" x14ac:dyDescent="0.2">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118"/>
      <c r="AM207" s="118"/>
      <c r="AN207" s="118"/>
      <c r="AO207" s="118"/>
      <c r="AP207" s="118"/>
      <c r="AQ207" s="118"/>
      <c r="AR207" s="118"/>
      <c r="AS207" s="118"/>
      <c r="AT207" s="118"/>
      <c r="AU207" s="118"/>
      <c r="AV207" s="118"/>
      <c r="AW207" s="118"/>
      <c r="AX207" s="118"/>
      <c r="AY207" s="118"/>
      <c r="AZ207" s="118"/>
      <c r="BA207" s="118"/>
    </row>
    <row r="208" spans="2:53" x14ac:dyDescent="0.2">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118"/>
      <c r="AM208" s="118"/>
      <c r="AN208" s="118"/>
      <c r="AO208" s="118"/>
      <c r="AP208" s="118"/>
      <c r="AQ208" s="118"/>
      <c r="AR208" s="118"/>
      <c r="AS208" s="118"/>
      <c r="AT208" s="118"/>
      <c r="AU208" s="118"/>
      <c r="AV208" s="118"/>
      <c r="AW208" s="118"/>
      <c r="AX208" s="118"/>
      <c r="AY208" s="118"/>
      <c r="AZ208" s="118"/>
      <c r="BA208" s="118"/>
    </row>
    <row r="209" spans="2:53" x14ac:dyDescent="0.2">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18"/>
      <c r="AT209" s="118"/>
      <c r="AU209" s="118"/>
      <c r="AV209" s="118"/>
      <c r="AW209" s="118"/>
      <c r="AX209" s="118"/>
      <c r="AY209" s="118"/>
      <c r="AZ209" s="118"/>
      <c r="BA209" s="118"/>
    </row>
    <row r="210" spans="2:53" x14ac:dyDescent="0.2">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118"/>
      <c r="AM210" s="118"/>
      <c r="AN210" s="118"/>
      <c r="AO210" s="118"/>
      <c r="AP210" s="118"/>
      <c r="AQ210" s="118"/>
      <c r="AR210" s="118"/>
      <c r="AS210" s="118"/>
      <c r="AT210" s="118"/>
      <c r="AU210" s="118"/>
      <c r="AV210" s="118"/>
      <c r="AW210" s="118"/>
      <c r="AX210" s="118"/>
      <c r="AY210" s="118"/>
      <c r="AZ210" s="118"/>
      <c r="BA210" s="118"/>
    </row>
    <row r="211" spans="2:53" x14ac:dyDescent="0.2">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118"/>
      <c r="AM211" s="118"/>
      <c r="AN211" s="118"/>
      <c r="AO211" s="118"/>
      <c r="AP211" s="118"/>
      <c r="AQ211" s="118"/>
      <c r="AR211" s="118"/>
      <c r="AS211" s="118"/>
      <c r="AT211" s="118"/>
      <c r="AU211" s="118"/>
      <c r="AV211" s="118"/>
      <c r="AW211" s="118"/>
      <c r="AX211" s="118"/>
      <c r="AY211" s="118"/>
      <c r="AZ211" s="118"/>
      <c r="BA211" s="118"/>
    </row>
    <row r="212" spans="2:53" x14ac:dyDescent="0.2">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118"/>
      <c r="AM212" s="118"/>
      <c r="AN212" s="118"/>
      <c r="AO212" s="118"/>
      <c r="AP212" s="118"/>
      <c r="AQ212" s="118"/>
      <c r="AR212" s="118"/>
      <c r="AS212" s="118"/>
      <c r="AT212" s="118"/>
      <c r="AU212" s="118"/>
      <c r="AV212" s="118"/>
      <c r="AW212" s="118"/>
      <c r="AX212" s="118"/>
      <c r="AY212" s="118"/>
      <c r="AZ212" s="118"/>
      <c r="BA212" s="118"/>
    </row>
    <row r="213" spans="2:53" x14ac:dyDescent="0.2">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118"/>
      <c r="AM213" s="118"/>
      <c r="AN213" s="118"/>
      <c r="AO213" s="118"/>
      <c r="AP213" s="118"/>
      <c r="AQ213" s="118"/>
      <c r="AR213" s="118"/>
      <c r="AS213" s="118"/>
      <c r="AT213" s="118"/>
      <c r="AU213" s="118"/>
      <c r="AV213" s="118"/>
      <c r="AW213" s="118"/>
      <c r="AX213" s="118"/>
      <c r="AY213" s="118"/>
      <c r="AZ213" s="118"/>
      <c r="BA213" s="118"/>
    </row>
    <row r="214" spans="2:53" x14ac:dyDescent="0.2">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118"/>
      <c r="AM214" s="118"/>
      <c r="AN214" s="118"/>
      <c r="AO214" s="118"/>
      <c r="AP214" s="118"/>
      <c r="AQ214" s="118"/>
      <c r="AR214" s="118"/>
      <c r="AS214" s="118"/>
      <c r="AT214" s="118"/>
      <c r="AU214" s="118"/>
      <c r="AV214" s="118"/>
      <c r="AW214" s="118"/>
      <c r="AX214" s="118"/>
      <c r="AY214" s="118"/>
      <c r="AZ214" s="118"/>
      <c r="BA214" s="118"/>
    </row>
    <row r="215" spans="2:53" x14ac:dyDescent="0.2">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118"/>
      <c r="AF215" s="118"/>
      <c r="AG215" s="118"/>
      <c r="AH215" s="118"/>
      <c r="AI215" s="118"/>
      <c r="AJ215" s="118"/>
      <c r="AK215" s="118"/>
      <c r="AL215" s="118"/>
      <c r="AM215" s="118"/>
      <c r="AN215" s="118"/>
      <c r="AO215" s="118"/>
      <c r="AP215" s="118"/>
      <c r="AQ215" s="118"/>
      <c r="AR215" s="118"/>
      <c r="AS215" s="118"/>
      <c r="AT215" s="118"/>
      <c r="AU215" s="118"/>
      <c r="AV215" s="118"/>
      <c r="AW215" s="118"/>
      <c r="AX215" s="118"/>
      <c r="AY215" s="118"/>
      <c r="AZ215" s="118"/>
      <c r="BA215" s="118"/>
    </row>
    <row r="216" spans="2:53" x14ac:dyDescent="0.2">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18"/>
      <c r="AT216" s="118"/>
      <c r="AU216" s="118"/>
      <c r="AV216" s="118"/>
      <c r="AW216" s="118"/>
      <c r="AX216" s="118"/>
      <c r="AY216" s="118"/>
      <c r="AZ216" s="118"/>
      <c r="BA216" s="118"/>
    </row>
    <row r="217" spans="2:53" x14ac:dyDescent="0.2">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18"/>
      <c r="AT217" s="118"/>
      <c r="AU217" s="118"/>
      <c r="AV217" s="118"/>
      <c r="AW217" s="118"/>
      <c r="AX217" s="118"/>
      <c r="AY217" s="118"/>
      <c r="AZ217" s="118"/>
      <c r="BA217" s="118"/>
    </row>
    <row r="218" spans="2:53" x14ac:dyDescent="0.2">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18"/>
      <c r="AT218" s="118"/>
      <c r="AU218" s="118"/>
      <c r="AV218" s="118"/>
      <c r="AW218" s="118"/>
      <c r="AX218" s="118"/>
      <c r="AY218" s="118"/>
      <c r="AZ218" s="118"/>
      <c r="BA218" s="118"/>
    </row>
    <row r="219" spans="2:53" x14ac:dyDescent="0.2">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18"/>
      <c r="AT219" s="118"/>
      <c r="AU219" s="118"/>
      <c r="AV219" s="118"/>
      <c r="AW219" s="118"/>
      <c r="AX219" s="118"/>
      <c r="AY219" s="118"/>
      <c r="AZ219" s="118"/>
      <c r="BA219" s="118"/>
    </row>
    <row r="220" spans="2:53" x14ac:dyDescent="0.2">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18"/>
      <c r="AT220" s="118"/>
      <c r="AU220" s="118"/>
      <c r="AV220" s="118"/>
      <c r="AW220" s="118"/>
      <c r="AX220" s="118"/>
      <c r="AY220" s="118"/>
      <c r="AZ220" s="118"/>
      <c r="BA220" s="118"/>
    </row>
    <row r="221" spans="2:53" x14ac:dyDescent="0.2">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18"/>
      <c r="AT221" s="118"/>
      <c r="AU221" s="118"/>
      <c r="AV221" s="118"/>
      <c r="AW221" s="118"/>
      <c r="AX221" s="118"/>
      <c r="AY221" s="118"/>
      <c r="AZ221" s="118"/>
      <c r="BA221" s="118"/>
    </row>
    <row r="222" spans="2:53" x14ac:dyDescent="0.2">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18"/>
      <c r="AT222" s="118"/>
      <c r="AU222" s="118"/>
      <c r="AV222" s="118"/>
      <c r="AW222" s="118"/>
      <c r="AX222" s="118"/>
      <c r="AY222" s="118"/>
      <c r="AZ222" s="118"/>
      <c r="BA222" s="118"/>
    </row>
    <row r="223" spans="2:53" x14ac:dyDescent="0.2">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18"/>
      <c r="AT223" s="118"/>
      <c r="AU223" s="118"/>
      <c r="AV223" s="118"/>
      <c r="AW223" s="118"/>
      <c r="AX223" s="118"/>
      <c r="AY223" s="118"/>
      <c r="AZ223" s="118"/>
      <c r="BA223" s="118"/>
    </row>
    <row r="224" spans="2:53" x14ac:dyDescent="0.2">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c r="AC224" s="118"/>
      <c r="AD224" s="118"/>
      <c r="AE224" s="118"/>
      <c r="AF224" s="118"/>
      <c r="AG224" s="118"/>
      <c r="AH224" s="118"/>
      <c r="AI224" s="118"/>
      <c r="AJ224" s="118"/>
      <c r="AK224" s="118"/>
      <c r="AL224" s="118"/>
      <c r="AM224" s="118"/>
      <c r="AN224" s="118"/>
      <c r="AO224" s="118"/>
      <c r="AP224" s="118"/>
      <c r="AQ224" s="118"/>
      <c r="AR224" s="118"/>
      <c r="AS224" s="118"/>
      <c r="AT224" s="118"/>
      <c r="AU224" s="118"/>
      <c r="AV224" s="118"/>
      <c r="AW224" s="118"/>
      <c r="AX224" s="118"/>
      <c r="AY224" s="118"/>
      <c r="AZ224" s="118"/>
      <c r="BA224" s="118"/>
    </row>
    <row r="225" spans="2:53" x14ac:dyDescent="0.2">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c r="AM225" s="118"/>
      <c r="AN225" s="118"/>
      <c r="AO225" s="118"/>
      <c r="AP225" s="118"/>
      <c r="AQ225" s="118"/>
      <c r="AR225" s="118"/>
      <c r="AS225" s="118"/>
      <c r="AT225" s="118"/>
      <c r="AU225" s="118"/>
      <c r="AV225" s="118"/>
      <c r="AW225" s="118"/>
      <c r="AX225" s="118"/>
      <c r="AY225" s="118"/>
      <c r="AZ225" s="118"/>
      <c r="BA225" s="118"/>
    </row>
    <row r="226" spans="2:53" x14ac:dyDescent="0.2">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c r="AM226" s="118"/>
      <c r="AN226" s="118"/>
      <c r="AO226" s="118"/>
      <c r="AP226" s="118"/>
      <c r="AQ226" s="118"/>
      <c r="AR226" s="118"/>
      <c r="AS226" s="118"/>
      <c r="AT226" s="118"/>
      <c r="AU226" s="118"/>
      <c r="AV226" s="118"/>
      <c r="AW226" s="118"/>
      <c r="AX226" s="118"/>
      <c r="AY226" s="118"/>
      <c r="AZ226" s="118"/>
      <c r="BA226" s="118"/>
    </row>
    <row r="227" spans="2:53" x14ac:dyDescent="0.2">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c r="AM227" s="118"/>
      <c r="AN227" s="118"/>
      <c r="AO227" s="118"/>
      <c r="AP227" s="118"/>
      <c r="AQ227" s="118"/>
      <c r="AR227" s="118"/>
      <c r="AS227" s="118"/>
      <c r="AT227" s="118"/>
      <c r="AU227" s="118"/>
      <c r="AV227" s="118"/>
      <c r="AW227" s="118"/>
      <c r="AX227" s="118"/>
      <c r="AY227" s="118"/>
      <c r="AZ227" s="118"/>
      <c r="BA227" s="118"/>
    </row>
    <row r="228" spans="2:53" x14ac:dyDescent="0.2">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c r="AM228" s="118"/>
      <c r="AN228" s="118"/>
      <c r="AO228" s="118"/>
      <c r="AP228" s="118"/>
      <c r="AQ228" s="118"/>
      <c r="AR228" s="118"/>
      <c r="AS228" s="118"/>
      <c r="AT228" s="118"/>
      <c r="AU228" s="118"/>
      <c r="AV228" s="118"/>
      <c r="AW228" s="118"/>
      <c r="AX228" s="118"/>
      <c r="AY228" s="118"/>
      <c r="AZ228" s="118"/>
      <c r="BA228" s="118"/>
    </row>
    <row r="229" spans="2:53" x14ac:dyDescent="0.2">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c r="AN229" s="118"/>
      <c r="AO229" s="118"/>
      <c r="AP229" s="118"/>
      <c r="AQ229" s="118"/>
      <c r="AR229" s="118"/>
      <c r="AS229" s="118"/>
      <c r="AT229" s="118"/>
      <c r="AU229" s="118"/>
      <c r="AV229" s="118"/>
      <c r="AW229" s="118"/>
      <c r="AX229" s="118"/>
      <c r="AY229" s="118"/>
      <c r="AZ229" s="118"/>
      <c r="BA229" s="118"/>
    </row>
    <row r="230" spans="2:53" x14ac:dyDescent="0.2">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8"/>
      <c r="AI230" s="118"/>
      <c r="AJ230" s="118"/>
      <c r="AK230" s="118"/>
      <c r="AL230" s="118"/>
      <c r="AM230" s="118"/>
      <c r="AN230" s="118"/>
      <c r="AO230" s="118"/>
      <c r="AP230" s="118"/>
      <c r="AQ230" s="118"/>
      <c r="AR230" s="118"/>
      <c r="AS230" s="118"/>
      <c r="AT230" s="118"/>
      <c r="AU230" s="118"/>
      <c r="AV230" s="118"/>
      <c r="AW230" s="118"/>
      <c r="AX230" s="118"/>
      <c r="AY230" s="118"/>
      <c r="AZ230" s="118"/>
      <c r="BA230" s="118"/>
    </row>
    <row r="231" spans="2:53" x14ac:dyDescent="0.2">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118"/>
      <c r="AF231" s="118"/>
      <c r="AG231" s="118"/>
      <c r="AH231" s="118"/>
      <c r="AI231" s="118"/>
      <c r="AJ231" s="118"/>
      <c r="AK231" s="118"/>
      <c r="AL231" s="118"/>
      <c r="AM231" s="118"/>
      <c r="AN231" s="118"/>
      <c r="AO231" s="118"/>
      <c r="AP231" s="118"/>
      <c r="AQ231" s="118"/>
      <c r="AR231" s="118"/>
      <c r="AS231" s="118"/>
      <c r="AT231" s="118"/>
      <c r="AU231" s="118"/>
      <c r="AV231" s="118"/>
      <c r="AW231" s="118"/>
      <c r="AX231" s="118"/>
      <c r="AY231" s="118"/>
      <c r="AZ231" s="118"/>
      <c r="BA231" s="118"/>
    </row>
    <row r="232" spans="2:53" x14ac:dyDescent="0.2">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118"/>
      <c r="AF232" s="118"/>
      <c r="AG232" s="118"/>
      <c r="AH232" s="118"/>
      <c r="AI232" s="118"/>
      <c r="AJ232" s="118"/>
      <c r="AK232" s="118"/>
      <c r="AL232" s="118"/>
      <c r="AM232" s="118"/>
      <c r="AN232" s="118"/>
      <c r="AO232" s="118"/>
      <c r="AP232" s="118"/>
      <c r="AQ232" s="118"/>
      <c r="AR232" s="118"/>
      <c r="AS232" s="118"/>
      <c r="AT232" s="118"/>
      <c r="AU232" s="118"/>
      <c r="AV232" s="118"/>
      <c r="AW232" s="118"/>
      <c r="AX232" s="118"/>
      <c r="AY232" s="118"/>
      <c r="AZ232" s="118"/>
      <c r="BA232" s="118"/>
    </row>
    <row r="233" spans="2:53" x14ac:dyDescent="0.2">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118"/>
      <c r="AF233" s="118"/>
      <c r="AG233" s="118"/>
      <c r="AH233" s="118"/>
      <c r="AI233" s="118"/>
      <c r="AJ233" s="118"/>
      <c r="AK233" s="118"/>
      <c r="AL233" s="118"/>
      <c r="AM233" s="118"/>
      <c r="AN233" s="118"/>
      <c r="AO233" s="118"/>
      <c r="AP233" s="118"/>
      <c r="AQ233" s="118"/>
      <c r="AR233" s="118"/>
      <c r="AS233" s="118"/>
      <c r="AT233" s="118"/>
      <c r="AU233" s="118"/>
      <c r="AV233" s="118"/>
      <c r="AW233" s="118"/>
      <c r="AX233" s="118"/>
      <c r="AY233" s="118"/>
      <c r="AZ233" s="118"/>
      <c r="BA233" s="118"/>
    </row>
    <row r="234" spans="2:53" x14ac:dyDescent="0.2">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118"/>
      <c r="AF234" s="118"/>
      <c r="AG234" s="118"/>
      <c r="AH234" s="118"/>
      <c r="AI234" s="118"/>
      <c r="AJ234" s="118"/>
      <c r="AK234" s="118"/>
      <c r="AL234" s="118"/>
      <c r="AM234" s="118"/>
      <c r="AN234" s="118"/>
      <c r="AO234" s="118"/>
      <c r="AP234" s="118"/>
      <c r="AQ234" s="118"/>
      <c r="AR234" s="118"/>
      <c r="AS234" s="118"/>
      <c r="AT234" s="118"/>
      <c r="AU234" s="118"/>
      <c r="AV234" s="118"/>
      <c r="AW234" s="118"/>
      <c r="AX234" s="118"/>
      <c r="AY234" s="118"/>
      <c r="AZ234" s="118"/>
      <c r="BA234" s="118"/>
    </row>
    <row r="235" spans="2:53" x14ac:dyDescent="0.2">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118"/>
      <c r="AG235" s="118"/>
      <c r="AH235" s="118"/>
      <c r="AI235" s="118"/>
      <c r="AJ235" s="118"/>
      <c r="AK235" s="118"/>
      <c r="AL235" s="118"/>
      <c r="AM235" s="118"/>
      <c r="AN235" s="118"/>
      <c r="AO235" s="118"/>
      <c r="AP235" s="118"/>
      <c r="AQ235" s="118"/>
      <c r="AR235" s="118"/>
      <c r="AS235" s="118"/>
      <c r="AT235" s="118"/>
      <c r="AU235" s="118"/>
      <c r="AV235" s="118"/>
      <c r="AW235" s="118"/>
      <c r="AX235" s="118"/>
      <c r="AY235" s="118"/>
      <c r="AZ235" s="118"/>
      <c r="BA235" s="118"/>
    </row>
    <row r="236" spans="2:53" x14ac:dyDescent="0.2">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8"/>
      <c r="AI236" s="118"/>
      <c r="AJ236" s="118"/>
      <c r="AK236" s="118"/>
      <c r="AL236" s="118"/>
      <c r="AM236" s="118"/>
      <c r="AN236" s="118"/>
      <c r="AO236" s="118"/>
      <c r="AP236" s="118"/>
      <c r="AQ236" s="118"/>
      <c r="AR236" s="118"/>
      <c r="AS236" s="118"/>
      <c r="AT236" s="118"/>
      <c r="AU236" s="118"/>
      <c r="AV236" s="118"/>
      <c r="AW236" s="118"/>
      <c r="AX236" s="118"/>
      <c r="AY236" s="118"/>
      <c r="AZ236" s="118"/>
      <c r="BA236" s="118"/>
    </row>
    <row r="237" spans="2:53" x14ac:dyDescent="0.2">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118"/>
      <c r="AF237" s="118"/>
      <c r="AG237" s="118"/>
      <c r="AH237" s="118"/>
      <c r="AI237" s="118"/>
      <c r="AJ237" s="118"/>
      <c r="AK237" s="118"/>
      <c r="AL237" s="118"/>
      <c r="AM237" s="118"/>
      <c r="AN237" s="118"/>
      <c r="AO237" s="118"/>
      <c r="AP237" s="118"/>
      <c r="AQ237" s="118"/>
      <c r="AR237" s="118"/>
      <c r="AS237" s="118"/>
      <c r="AT237" s="118"/>
      <c r="AU237" s="118"/>
      <c r="AV237" s="118"/>
      <c r="AW237" s="118"/>
      <c r="AX237" s="118"/>
      <c r="AY237" s="118"/>
      <c r="AZ237" s="118"/>
      <c r="BA237" s="118"/>
    </row>
    <row r="238" spans="2:53" x14ac:dyDescent="0.2">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118"/>
      <c r="AF238" s="118"/>
      <c r="AG238" s="118"/>
      <c r="AH238" s="118"/>
      <c r="AI238" s="118"/>
      <c r="AJ238" s="118"/>
      <c r="AK238" s="118"/>
      <c r="AL238" s="118"/>
      <c r="AM238" s="118"/>
      <c r="AN238" s="118"/>
      <c r="AO238" s="118"/>
      <c r="AP238" s="118"/>
      <c r="AQ238" s="118"/>
      <c r="AR238" s="118"/>
      <c r="AS238" s="118"/>
      <c r="AT238" s="118"/>
      <c r="AU238" s="118"/>
      <c r="AV238" s="118"/>
      <c r="AW238" s="118"/>
      <c r="AX238" s="118"/>
      <c r="AY238" s="118"/>
      <c r="AZ238" s="118"/>
      <c r="BA238" s="118"/>
    </row>
    <row r="239" spans="2:53" x14ac:dyDescent="0.2">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118"/>
      <c r="AF239" s="118"/>
      <c r="AG239" s="118"/>
      <c r="AH239" s="118"/>
      <c r="AI239" s="118"/>
      <c r="AJ239" s="118"/>
      <c r="AK239" s="118"/>
      <c r="AL239" s="118"/>
      <c r="AM239" s="118"/>
      <c r="AN239" s="118"/>
      <c r="AO239" s="118"/>
      <c r="AP239" s="118"/>
      <c r="AQ239" s="118"/>
      <c r="AR239" s="118"/>
      <c r="AS239" s="118"/>
      <c r="AT239" s="118"/>
      <c r="AU239" s="118"/>
      <c r="AV239" s="118"/>
      <c r="AW239" s="118"/>
      <c r="AX239" s="118"/>
      <c r="AY239" s="118"/>
      <c r="AZ239" s="118"/>
      <c r="BA239" s="118"/>
    </row>
    <row r="240" spans="2:53" x14ac:dyDescent="0.2">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118"/>
      <c r="AF240" s="118"/>
      <c r="AG240" s="118"/>
      <c r="AH240" s="118"/>
      <c r="AI240" s="118"/>
      <c r="AJ240" s="118"/>
      <c r="AK240" s="118"/>
      <c r="AL240" s="118"/>
      <c r="AM240" s="118"/>
      <c r="AN240" s="118"/>
      <c r="AO240" s="118"/>
      <c r="AP240" s="118"/>
      <c r="AQ240" s="118"/>
      <c r="AR240" s="118"/>
      <c r="AS240" s="118"/>
      <c r="AT240" s="118"/>
      <c r="AU240" s="118"/>
      <c r="AV240" s="118"/>
      <c r="AW240" s="118"/>
      <c r="AX240" s="118"/>
      <c r="AY240" s="118"/>
      <c r="AZ240" s="118"/>
      <c r="BA240" s="118"/>
    </row>
    <row r="241" spans="2:53" x14ac:dyDescent="0.2">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118"/>
      <c r="AF241" s="118"/>
      <c r="AG241" s="118"/>
      <c r="AH241" s="118"/>
      <c r="AI241" s="118"/>
      <c r="AJ241" s="118"/>
      <c r="AK241" s="118"/>
      <c r="AL241" s="118"/>
      <c r="AM241" s="118"/>
      <c r="AN241" s="118"/>
      <c r="AO241" s="118"/>
      <c r="AP241" s="118"/>
      <c r="AQ241" s="118"/>
      <c r="AR241" s="118"/>
      <c r="AS241" s="118"/>
      <c r="AT241" s="118"/>
      <c r="AU241" s="118"/>
      <c r="AV241" s="118"/>
      <c r="AW241" s="118"/>
      <c r="AX241" s="118"/>
      <c r="AY241" s="118"/>
      <c r="AZ241" s="118"/>
      <c r="BA241" s="118"/>
    </row>
    <row r="242" spans="2:53" x14ac:dyDescent="0.2">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118"/>
      <c r="AF242" s="118"/>
      <c r="AG242" s="118"/>
      <c r="AH242" s="118"/>
      <c r="AI242" s="118"/>
      <c r="AJ242" s="118"/>
      <c r="AK242" s="118"/>
      <c r="AL242" s="118"/>
      <c r="AM242" s="118"/>
      <c r="AN242" s="118"/>
      <c r="AO242" s="118"/>
      <c r="AP242" s="118"/>
      <c r="AQ242" s="118"/>
      <c r="AR242" s="118"/>
      <c r="AS242" s="118"/>
      <c r="AT242" s="118"/>
      <c r="AU242" s="118"/>
      <c r="AV242" s="118"/>
      <c r="AW242" s="118"/>
      <c r="AX242" s="118"/>
      <c r="AY242" s="118"/>
      <c r="AZ242" s="118"/>
      <c r="BA242" s="118"/>
    </row>
    <row r="243" spans="2:53" x14ac:dyDescent="0.2">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118"/>
      <c r="AF243" s="118"/>
      <c r="AG243" s="118"/>
      <c r="AH243" s="118"/>
      <c r="AI243" s="118"/>
      <c r="AJ243" s="118"/>
      <c r="AK243" s="118"/>
      <c r="AL243" s="118"/>
      <c r="AM243" s="118"/>
      <c r="AN243" s="118"/>
      <c r="AO243" s="118"/>
      <c r="AP243" s="118"/>
      <c r="AQ243" s="118"/>
      <c r="AR243" s="118"/>
      <c r="AS243" s="118"/>
      <c r="AT243" s="118"/>
      <c r="AU243" s="118"/>
      <c r="AV243" s="118"/>
      <c r="AW243" s="118"/>
      <c r="AX243" s="118"/>
      <c r="AY243" s="118"/>
      <c r="AZ243" s="118"/>
      <c r="BA243" s="118"/>
    </row>
    <row r="244" spans="2:53" x14ac:dyDescent="0.2">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18"/>
      <c r="AT244" s="118"/>
      <c r="AU244" s="118"/>
      <c r="AV244" s="118"/>
      <c r="AW244" s="118"/>
      <c r="AX244" s="118"/>
      <c r="AY244" s="118"/>
      <c r="AZ244" s="118"/>
      <c r="BA244" s="118"/>
    </row>
    <row r="245" spans="2:53" x14ac:dyDescent="0.2">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18"/>
      <c r="AT245" s="118"/>
      <c r="AU245" s="118"/>
      <c r="AV245" s="118"/>
      <c r="AW245" s="118"/>
      <c r="AX245" s="118"/>
      <c r="AY245" s="118"/>
      <c r="AZ245" s="118"/>
      <c r="BA245" s="118"/>
    </row>
    <row r="246" spans="2:53" x14ac:dyDescent="0.2">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18"/>
      <c r="AT246" s="118"/>
      <c r="AU246" s="118"/>
      <c r="AV246" s="118"/>
      <c r="AW246" s="118"/>
      <c r="AX246" s="118"/>
      <c r="AY246" s="118"/>
      <c r="AZ246" s="118"/>
      <c r="BA246" s="118"/>
    </row>
    <row r="247" spans="2:53" x14ac:dyDescent="0.2">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18"/>
      <c r="AT247" s="118"/>
      <c r="AU247" s="118"/>
      <c r="AV247" s="118"/>
      <c r="AW247" s="118"/>
      <c r="AX247" s="118"/>
      <c r="AY247" s="118"/>
      <c r="AZ247" s="118"/>
      <c r="BA247" s="118"/>
    </row>
    <row r="248" spans="2:53" x14ac:dyDescent="0.2">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18"/>
      <c r="AT248" s="118"/>
      <c r="AU248" s="118"/>
      <c r="AV248" s="118"/>
      <c r="AW248" s="118"/>
      <c r="AX248" s="118"/>
      <c r="AY248" s="118"/>
      <c r="AZ248" s="118"/>
      <c r="BA248" s="118"/>
    </row>
    <row r="249" spans="2:53" x14ac:dyDescent="0.2">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18"/>
      <c r="AT249" s="118"/>
      <c r="AU249" s="118"/>
      <c r="AV249" s="118"/>
      <c r="AW249" s="118"/>
      <c r="AX249" s="118"/>
      <c r="AY249" s="118"/>
      <c r="AZ249" s="118"/>
      <c r="BA249" s="118"/>
    </row>
    <row r="250" spans="2:53" x14ac:dyDescent="0.2">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18"/>
      <c r="AT250" s="118"/>
      <c r="AU250" s="118"/>
      <c r="AV250" s="118"/>
      <c r="AW250" s="118"/>
      <c r="AX250" s="118"/>
      <c r="AY250" s="118"/>
      <c r="AZ250" s="118"/>
      <c r="BA250" s="118"/>
    </row>
    <row r="251" spans="2:53" x14ac:dyDescent="0.2">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18"/>
      <c r="AT251" s="118"/>
      <c r="AU251" s="118"/>
      <c r="AV251" s="118"/>
      <c r="AW251" s="118"/>
      <c r="AX251" s="118"/>
      <c r="AY251" s="118"/>
      <c r="AZ251" s="118"/>
      <c r="BA251" s="118"/>
    </row>
    <row r="252" spans="2:53" x14ac:dyDescent="0.2">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c r="AD252" s="118"/>
      <c r="AE252" s="118"/>
      <c r="AF252" s="118"/>
      <c r="AG252" s="118"/>
      <c r="AH252" s="118"/>
      <c r="AI252" s="118"/>
      <c r="AJ252" s="118"/>
      <c r="AK252" s="118"/>
      <c r="AL252" s="118"/>
      <c r="AM252" s="118"/>
      <c r="AN252" s="118"/>
      <c r="AO252" s="118"/>
      <c r="AP252" s="118"/>
      <c r="AQ252" s="118"/>
      <c r="AR252" s="118"/>
      <c r="AS252" s="118"/>
      <c r="AT252" s="118"/>
      <c r="AU252" s="118"/>
      <c r="AV252" s="118"/>
      <c r="AW252" s="118"/>
      <c r="AX252" s="118"/>
      <c r="AY252" s="118"/>
      <c r="AZ252" s="118"/>
      <c r="BA252" s="118"/>
    </row>
    <row r="253" spans="2:53" x14ac:dyDescent="0.2">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c r="AM253" s="118"/>
      <c r="AN253" s="118"/>
      <c r="AO253" s="118"/>
      <c r="AP253" s="118"/>
      <c r="AQ253" s="118"/>
      <c r="AR253" s="118"/>
      <c r="AS253" s="118"/>
      <c r="AT253" s="118"/>
      <c r="AU253" s="118"/>
      <c r="AV253" s="118"/>
      <c r="AW253" s="118"/>
      <c r="AX253" s="118"/>
      <c r="AY253" s="118"/>
      <c r="AZ253" s="118"/>
      <c r="BA253" s="118"/>
    </row>
    <row r="254" spans="2:53" x14ac:dyDescent="0.2">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118"/>
      <c r="AF254" s="118"/>
      <c r="AG254" s="118"/>
      <c r="AH254" s="118"/>
      <c r="AI254" s="118"/>
      <c r="AJ254" s="118"/>
      <c r="AK254" s="118"/>
      <c r="AL254" s="118"/>
      <c r="AM254" s="118"/>
      <c r="AN254" s="118"/>
      <c r="AO254" s="118"/>
      <c r="AP254" s="118"/>
      <c r="AQ254" s="118"/>
      <c r="AR254" s="118"/>
      <c r="AS254" s="118"/>
      <c r="AT254" s="118"/>
      <c r="AU254" s="118"/>
      <c r="AV254" s="118"/>
      <c r="AW254" s="118"/>
      <c r="AX254" s="118"/>
      <c r="AY254" s="118"/>
      <c r="AZ254" s="118"/>
      <c r="BA254" s="118"/>
    </row>
    <row r="255" spans="2:53" x14ac:dyDescent="0.2">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c r="AN255" s="118"/>
      <c r="AO255" s="118"/>
      <c r="AP255" s="118"/>
      <c r="AQ255" s="118"/>
      <c r="AR255" s="118"/>
      <c r="AS255" s="118"/>
      <c r="AT255" s="118"/>
      <c r="AU255" s="118"/>
      <c r="AV255" s="118"/>
      <c r="AW255" s="118"/>
      <c r="AX255" s="118"/>
      <c r="AY255" s="118"/>
      <c r="AZ255" s="118"/>
      <c r="BA255" s="118"/>
    </row>
    <row r="256" spans="2:53" x14ac:dyDescent="0.2">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c r="AN256" s="118"/>
      <c r="AO256" s="118"/>
      <c r="AP256" s="118"/>
      <c r="AQ256" s="118"/>
      <c r="AR256" s="118"/>
      <c r="AS256" s="118"/>
      <c r="AT256" s="118"/>
      <c r="AU256" s="118"/>
      <c r="AV256" s="118"/>
      <c r="AW256" s="118"/>
      <c r="AX256" s="118"/>
      <c r="AY256" s="118"/>
      <c r="AZ256" s="118"/>
      <c r="BA256" s="118"/>
    </row>
    <row r="257" spans="2:53" x14ac:dyDescent="0.2">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c r="AN257" s="118"/>
      <c r="AO257" s="118"/>
      <c r="AP257" s="118"/>
      <c r="AQ257" s="118"/>
      <c r="AR257" s="118"/>
      <c r="AS257" s="118"/>
      <c r="AT257" s="118"/>
      <c r="AU257" s="118"/>
      <c r="AV257" s="118"/>
      <c r="AW257" s="118"/>
      <c r="AX257" s="118"/>
      <c r="AY257" s="118"/>
      <c r="AZ257" s="118"/>
      <c r="BA257" s="118"/>
    </row>
    <row r="258" spans="2:53" x14ac:dyDescent="0.2">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c r="AN258" s="118"/>
      <c r="AO258" s="118"/>
      <c r="AP258" s="118"/>
      <c r="AQ258" s="118"/>
      <c r="AR258" s="118"/>
      <c r="AS258" s="118"/>
      <c r="AT258" s="118"/>
      <c r="AU258" s="118"/>
      <c r="AV258" s="118"/>
      <c r="AW258" s="118"/>
      <c r="AX258" s="118"/>
      <c r="AY258" s="118"/>
      <c r="AZ258" s="118"/>
      <c r="BA258" s="118"/>
    </row>
    <row r="259" spans="2:53" x14ac:dyDescent="0.2">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c r="AN259" s="118"/>
      <c r="AO259" s="118"/>
      <c r="AP259" s="118"/>
      <c r="AQ259" s="118"/>
      <c r="AR259" s="118"/>
      <c r="AS259" s="118"/>
      <c r="AT259" s="118"/>
      <c r="AU259" s="118"/>
      <c r="AV259" s="118"/>
      <c r="AW259" s="118"/>
      <c r="AX259" s="118"/>
      <c r="AY259" s="118"/>
      <c r="AZ259" s="118"/>
      <c r="BA259" s="118"/>
    </row>
    <row r="260" spans="2:53" x14ac:dyDescent="0.2">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c r="AN260" s="118"/>
      <c r="AO260" s="118"/>
      <c r="AP260" s="118"/>
      <c r="AQ260" s="118"/>
      <c r="AR260" s="118"/>
      <c r="AS260" s="118"/>
      <c r="AT260" s="118"/>
      <c r="AU260" s="118"/>
      <c r="AV260" s="118"/>
      <c r="AW260" s="118"/>
      <c r="AX260" s="118"/>
      <c r="AY260" s="118"/>
      <c r="AZ260" s="118"/>
      <c r="BA260" s="118"/>
    </row>
    <row r="261" spans="2:53" x14ac:dyDescent="0.2">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c r="AN261" s="118"/>
      <c r="AO261" s="118"/>
      <c r="AP261" s="118"/>
      <c r="AQ261" s="118"/>
      <c r="AR261" s="118"/>
      <c r="AS261" s="118"/>
      <c r="AT261" s="118"/>
      <c r="AU261" s="118"/>
      <c r="AV261" s="118"/>
      <c r="AW261" s="118"/>
      <c r="AX261" s="118"/>
      <c r="AY261" s="118"/>
      <c r="AZ261" s="118"/>
      <c r="BA261" s="118"/>
    </row>
    <row r="262" spans="2:53" x14ac:dyDescent="0.2">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c r="AN262" s="118"/>
      <c r="AO262" s="118"/>
      <c r="AP262" s="118"/>
      <c r="AQ262" s="118"/>
      <c r="AR262" s="118"/>
      <c r="AS262" s="118"/>
      <c r="AT262" s="118"/>
      <c r="AU262" s="118"/>
      <c r="AV262" s="118"/>
      <c r="AW262" s="118"/>
      <c r="AX262" s="118"/>
      <c r="AY262" s="118"/>
      <c r="AZ262" s="118"/>
      <c r="BA262" s="118"/>
    </row>
    <row r="263" spans="2:53" x14ac:dyDescent="0.2">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c r="AN263" s="118"/>
      <c r="AO263" s="118"/>
      <c r="AP263" s="118"/>
      <c r="AQ263" s="118"/>
      <c r="AR263" s="118"/>
      <c r="AS263" s="118"/>
      <c r="AT263" s="118"/>
      <c r="AU263" s="118"/>
      <c r="AV263" s="118"/>
      <c r="AW263" s="118"/>
      <c r="AX263" s="118"/>
      <c r="AY263" s="118"/>
      <c r="AZ263" s="118"/>
      <c r="BA263" s="118"/>
    </row>
    <row r="264" spans="2:53" x14ac:dyDescent="0.2">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c r="AN264" s="118"/>
      <c r="AO264" s="118"/>
      <c r="AP264" s="118"/>
      <c r="AQ264" s="118"/>
      <c r="AR264" s="118"/>
      <c r="AS264" s="118"/>
      <c r="AT264" s="118"/>
      <c r="AU264" s="118"/>
      <c r="AV264" s="118"/>
      <c r="AW264" s="118"/>
      <c r="AX264" s="118"/>
      <c r="AY264" s="118"/>
      <c r="AZ264" s="118"/>
      <c r="BA264" s="118"/>
    </row>
    <row r="265" spans="2:53" x14ac:dyDescent="0.2">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c r="AN265" s="118"/>
      <c r="AO265" s="118"/>
      <c r="AP265" s="118"/>
      <c r="AQ265" s="118"/>
      <c r="AR265" s="118"/>
      <c r="AS265" s="118"/>
      <c r="AT265" s="118"/>
      <c r="AU265" s="118"/>
      <c r="AV265" s="118"/>
      <c r="AW265" s="118"/>
      <c r="AX265" s="118"/>
      <c r="AY265" s="118"/>
      <c r="AZ265" s="118"/>
      <c r="BA265" s="118"/>
    </row>
    <row r="266" spans="2:53" x14ac:dyDescent="0.2">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c r="AN266" s="118"/>
      <c r="AO266" s="118"/>
      <c r="AP266" s="118"/>
      <c r="AQ266" s="118"/>
      <c r="AR266" s="118"/>
      <c r="AS266" s="118"/>
      <c r="AT266" s="118"/>
      <c r="AU266" s="118"/>
      <c r="AV266" s="118"/>
      <c r="AW266" s="118"/>
      <c r="AX266" s="118"/>
      <c r="AY266" s="118"/>
      <c r="AZ266" s="118"/>
      <c r="BA266" s="118"/>
    </row>
    <row r="267" spans="2:53" x14ac:dyDescent="0.2">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c r="AN267" s="118"/>
      <c r="AO267" s="118"/>
      <c r="AP267" s="118"/>
      <c r="AQ267" s="118"/>
      <c r="AR267" s="118"/>
      <c r="AS267" s="118"/>
      <c r="AT267" s="118"/>
      <c r="AU267" s="118"/>
      <c r="AV267" s="118"/>
      <c r="AW267" s="118"/>
      <c r="AX267" s="118"/>
      <c r="AY267" s="118"/>
      <c r="AZ267" s="118"/>
      <c r="BA267" s="118"/>
    </row>
    <row r="268" spans="2:53" x14ac:dyDescent="0.2">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18"/>
      <c r="AT268" s="118"/>
      <c r="AU268" s="118"/>
      <c r="AV268" s="118"/>
      <c r="AW268" s="118"/>
      <c r="AX268" s="118"/>
      <c r="AY268" s="118"/>
      <c r="AZ268" s="118"/>
      <c r="BA268" s="118"/>
    </row>
    <row r="269" spans="2:53" x14ac:dyDescent="0.2">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18"/>
      <c r="AT269" s="118"/>
      <c r="AU269" s="118"/>
      <c r="AV269" s="118"/>
      <c r="AW269" s="118"/>
      <c r="AX269" s="118"/>
      <c r="AY269" s="118"/>
      <c r="AZ269" s="118"/>
      <c r="BA269" s="118"/>
    </row>
    <row r="270" spans="2:53" x14ac:dyDescent="0.2">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18"/>
      <c r="AT270" s="118"/>
      <c r="AU270" s="118"/>
      <c r="AV270" s="118"/>
      <c r="AW270" s="118"/>
      <c r="AX270" s="118"/>
      <c r="AY270" s="118"/>
      <c r="AZ270" s="118"/>
      <c r="BA270" s="118"/>
    </row>
    <row r="271" spans="2:53" x14ac:dyDescent="0.2">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18"/>
      <c r="AT271" s="118"/>
      <c r="AU271" s="118"/>
      <c r="AV271" s="118"/>
      <c r="AW271" s="118"/>
      <c r="AX271" s="118"/>
      <c r="AY271" s="118"/>
      <c r="AZ271" s="118"/>
      <c r="BA271" s="118"/>
    </row>
    <row r="272" spans="2:53" x14ac:dyDescent="0.2">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18"/>
      <c r="AT272" s="118"/>
      <c r="AU272" s="118"/>
      <c r="AV272" s="118"/>
      <c r="AW272" s="118"/>
      <c r="AX272" s="118"/>
      <c r="AY272" s="118"/>
      <c r="AZ272" s="118"/>
      <c r="BA272" s="118"/>
    </row>
    <row r="273" spans="2:53" x14ac:dyDescent="0.2">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18"/>
      <c r="AT273" s="118"/>
      <c r="AU273" s="118"/>
      <c r="AV273" s="118"/>
      <c r="AW273" s="118"/>
      <c r="AX273" s="118"/>
      <c r="AY273" s="118"/>
      <c r="AZ273" s="118"/>
      <c r="BA273" s="118"/>
    </row>
    <row r="274" spans="2:53" x14ac:dyDescent="0.2">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18"/>
      <c r="AT274" s="118"/>
      <c r="AU274" s="118"/>
      <c r="AV274" s="118"/>
      <c r="AW274" s="118"/>
      <c r="AX274" s="118"/>
      <c r="AY274" s="118"/>
      <c r="AZ274" s="118"/>
      <c r="BA274" s="118"/>
    </row>
    <row r="275" spans="2:53" x14ac:dyDescent="0.2">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18"/>
      <c r="AT275" s="118"/>
      <c r="AU275" s="118"/>
      <c r="AV275" s="118"/>
      <c r="AW275" s="118"/>
      <c r="AX275" s="118"/>
      <c r="AY275" s="118"/>
      <c r="AZ275" s="118"/>
      <c r="BA275" s="118"/>
    </row>
    <row r="276" spans="2:53" x14ac:dyDescent="0.2">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c r="AN276" s="118"/>
      <c r="AO276" s="118"/>
      <c r="AP276" s="118"/>
      <c r="AQ276" s="118"/>
      <c r="AR276" s="118"/>
      <c r="AS276" s="118"/>
      <c r="AT276" s="118"/>
      <c r="AU276" s="118"/>
      <c r="AV276" s="118"/>
      <c r="AW276" s="118"/>
      <c r="AX276" s="118"/>
      <c r="AY276" s="118"/>
      <c r="AZ276" s="118"/>
      <c r="BA276" s="118"/>
    </row>
    <row r="277" spans="2:53" x14ac:dyDescent="0.2">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c r="AN277" s="118"/>
      <c r="AO277" s="118"/>
      <c r="AP277" s="118"/>
      <c r="AQ277" s="118"/>
      <c r="AR277" s="118"/>
      <c r="AS277" s="118"/>
      <c r="AT277" s="118"/>
      <c r="AU277" s="118"/>
      <c r="AV277" s="118"/>
      <c r="AW277" s="118"/>
      <c r="AX277" s="118"/>
      <c r="AY277" s="118"/>
      <c r="AZ277" s="118"/>
      <c r="BA277" s="118"/>
    </row>
    <row r="278" spans="2:53" x14ac:dyDescent="0.2">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c r="AN278" s="118"/>
      <c r="AO278" s="118"/>
      <c r="AP278" s="118"/>
      <c r="AQ278" s="118"/>
      <c r="AR278" s="118"/>
      <c r="AS278" s="118"/>
      <c r="AT278" s="118"/>
      <c r="AU278" s="118"/>
      <c r="AV278" s="118"/>
      <c r="AW278" s="118"/>
      <c r="AX278" s="118"/>
      <c r="AY278" s="118"/>
      <c r="AZ278" s="118"/>
      <c r="BA278" s="118"/>
    </row>
    <row r="279" spans="2:53" x14ac:dyDescent="0.2">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c r="AN279" s="118"/>
      <c r="AO279" s="118"/>
      <c r="AP279" s="118"/>
      <c r="AQ279" s="118"/>
      <c r="AR279" s="118"/>
      <c r="AS279" s="118"/>
      <c r="AT279" s="118"/>
      <c r="AU279" s="118"/>
      <c r="AV279" s="118"/>
      <c r="AW279" s="118"/>
      <c r="AX279" s="118"/>
      <c r="AY279" s="118"/>
      <c r="AZ279" s="118"/>
      <c r="BA279" s="118"/>
    </row>
    <row r="280" spans="2:53" x14ac:dyDescent="0.2">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c r="AN280" s="118"/>
      <c r="AO280" s="118"/>
      <c r="AP280" s="118"/>
      <c r="AQ280" s="118"/>
      <c r="AR280" s="118"/>
      <c r="AS280" s="118"/>
      <c r="AT280" s="118"/>
      <c r="AU280" s="118"/>
      <c r="AV280" s="118"/>
      <c r="AW280" s="118"/>
      <c r="AX280" s="118"/>
      <c r="AY280" s="118"/>
      <c r="AZ280" s="118"/>
      <c r="BA280" s="118"/>
    </row>
  </sheetData>
  <mergeCells count="1">
    <mergeCell ref="B205:BA2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47A29-3CF7-3C41-8641-1DBA9FAD885C}">
  <dimension ref="J5:N20"/>
  <sheetViews>
    <sheetView showGridLines="0" zoomScale="125" zoomScaleNormal="125" workbookViewId="0">
      <selection activeCell="K25" sqref="K25"/>
    </sheetView>
  </sheetViews>
  <sheetFormatPr baseColWidth="10" defaultRowHeight="13" x14ac:dyDescent="0.15"/>
  <sheetData>
    <row r="5" spans="10:14" ht="13" customHeight="1" x14ac:dyDescent="0.15">
      <c r="J5" s="117" t="s">
        <v>68</v>
      </c>
      <c r="K5" s="117"/>
      <c r="L5" s="117"/>
      <c r="M5" s="117"/>
      <c r="N5" s="117"/>
    </row>
    <row r="6" spans="10:14" x14ac:dyDescent="0.15">
      <c r="J6" s="117"/>
      <c r="K6" s="117"/>
      <c r="L6" s="117"/>
      <c r="M6" s="117"/>
      <c r="N6" s="117"/>
    </row>
    <row r="7" spans="10:14" x14ac:dyDescent="0.15">
      <c r="J7" s="117"/>
      <c r="K7" s="117"/>
      <c r="L7" s="117"/>
      <c r="M7" s="117"/>
      <c r="N7" s="117"/>
    </row>
    <row r="8" spans="10:14" ht="13" customHeight="1" x14ac:dyDescent="0.15">
      <c r="J8" s="117"/>
      <c r="K8" s="117"/>
      <c r="L8" s="117"/>
      <c r="M8" s="117"/>
      <c r="N8" s="117"/>
    </row>
    <row r="9" spans="10:14" x14ac:dyDescent="0.15">
      <c r="J9" s="117"/>
      <c r="K9" s="117"/>
      <c r="L9" s="117"/>
      <c r="M9" s="117"/>
      <c r="N9" s="117"/>
    </row>
    <row r="10" spans="10:14" x14ac:dyDescent="0.15">
      <c r="J10" s="117"/>
      <c r="K10" s="117"/>
      <c r="L10" s="117"/>
      <c r="M10" s="117"/>
      <c r="N10" s="117"/>
    </row>
    <row r="11" spans="10:14" x14ac:dyDescent="0.15">
      <c r="J11" s="117"/>
      <c r="K11" s="117"/>
      <c r="L11" s="117"/>
      <c r="M11" s="117"/>
      <c r="N11" s="117"/>
    </row>
    <row r="12" spans="10:14" x14ac:dyDescent="0.15">
      <c r="J12" s="117"/>
      <c r="K12" s="117"/>
      <c r="L12" s="117"/>
      <c r="M12" s="117"/>
      <c r="N12" s="117"/>
    </row>
    <row r="13" spans="10:14" x14ac:dyDescent="0.15">
      <c r="J13" s="117"/>
      <c r="K13" s="117"/>
      <c r="L13" s="117"/>
      <c r="M13" s="117"/>
      <c r="N13" s="117"/>
    </row>
    <row r="14" spans="10:14" x14ac:dyDescent="0.15">
      <c r="J14" s="117"/>
      <c r="K14" s="117"/>
      <c r="L14" s="117"/>
      <c r="M14" s="117"/>
      <c r="N14" s="117"/>
    </row>
    <row r="15" spans="10:14" x14ac:dyDescent="0.15">
      <c r="J15" s="117"/>
      <c r="K15" s="117"/>
      <c r="L15" s="117"/>
      <c r="M15" s="117"/>
      <c r="N15" s="117"/>
    </row>
    <row r="16" spans="10:14" x14ac:dyDescent="0.15">
      <c r="J16" s="117"/>
      <c r="K16" s="117"/>
      <c r="L16" s="117"/>
      <c r="M16" s="117"/>
      <c r="N16" s="117"/>
    </row>
    <row r="17" spans="10:14" x14ac:dyDescent="0.15">
      <c r="J17" s="117"/>
      <c r="K17" s="117"/>
      <c r="L17" s="117"/>
      <c r="M17" s="117"/>
      <c r="N17" s="117"/>
    </row>
    <row r="18" spans="10:14" x14ac:dyDescent="0.15">
      <c r="J18" s="117"/>
      <c r="K18" s="117"/>
      <c r="L18" s="117"/>
      <c r="M18" s="117"/>
      <c r="N18" s="117"/>
    </row>
    <row r="19" spans="10:14" x14ac:dyDescent="0.15">
      <c r="J19" s="116"/>
      <c r="K19" s="116"/>
      <c r="L19" s="116"/>
      <c r="M19" s="116"/>
    </row>
    <row r="20" spans="10:14" x14ac:dyDescent="0.15">
      <c r="J20" s="116"/>
      <c r="K20" s="116"/>
      <c r="L20" s="116"/>
      <c r="M20" s="116"/>
    </row>
  </sheetData>
  <mergeCells count="1">
    <mergeCell ref="J5:N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Chis Chort FInancial Model 11 </vt:lpstr>
      <vt:lpstr>Chis Chort FInancial Model </vt:lpstr>
      <vt:lpstr>2020 </vt:lpstr>
      <vt:lpstr>2021</vt:lpstr>
      <vt:lpstr>2022</vt:lpstr>
      <vt:lpstr>Financial Visual Model 1</vt:lpstr>
      <vt:lpstr>Financial Visual Model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2020-05-28T16:09:21Z</dcterms:created>
  <dcterms:modified xsi:type="dcterms:W3CDTF">2020-06-03T14:28:13Z</dcterms:modified>
</cp:coreProperties>
</file>