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00FFFFFF"/>
      <sz val="18"/>
    </font>
    <font>
      <name val="Calibri"/>
      <sz val="12"/>
    </font>
    <font>
      <name val="Calibri"/>
      <b val="1"/>
      <sz val="12"/>
    </font>
    <font>
      <b val="1"/>
      <color rgb="000710ba"/>
      <sz val="12"/>
    </font>
    <font>
      <name val="Calibri"/>
      <b val="1"/>
      <color rgb="00FFFFFF"/>
      <sz val="12"/>
    </font>
    <font>
      <b val="1"/>
      <color rgb="000710ba"/>
      <sz val="13"/>
    </font>
    <font>
      <b val="1"/>
      <color rgb="000710ba"/>
    </font>
  </fonts>
  <fills count="4">
    <fill>
      <patternFill/>
    </fill>
    <fill>
      <patternFill patternType="gray125"/>
    </fill>
    <fill>
      <patternFill patternType="solid">
        <fgColor rgb="001e98a3"/>
        <bgColor rgb="001e98a3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3" fontId="0" fillId="0" borderId="1" pivotButton="0" quotePrefix="0" xfId="0"/>
    <xf numFmtId="2" fontId="0" fillId="0" borderId="1" pivotButton="0" quotePrefix="0" xfId="0"/>
    <xf numFmtId="1" fontId="0" fillId="0" borderId="1" pivotButton="0" quotePrefix="0" xfId="0"/>
    <xf numFmtId="0" fontId="4" fillId="0" borderId="1" pivotButton="0" quotePrefix="0" xfId="0"/>
    <xf numFmtId="3" fontId="4" fillId="0" borderId="1" pivotButton="0" quotePrefix="0" xfId="0"/>
    <xf numFmtId="2" fontId="4" fillId="0" borderId="1" pivotButton="0" quotePrefix="0" xfId="0"/>
    <xf numFmtId="0" fontId="5" fillId="2" borderId="1" pivotButton="0" quotePrefix="0" xfId="0"/>
    <xf numFmtId="1" fontId="4" fillId="0" borderId="1" pivotButton="0" quotePrefix="0" xfId="0"/>
    <xf numFmtId="2" fontId="6" fillId="0" borderId="1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2" fontId="7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dxfs count="1">
    <dxf>
      <font>
        <b val="1"/>
        <color rgb="00FF00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11" bestFit="1" customWidth="1" min="1" max="1"/>
    <col width="25" customWidth="1" min="2" max="2"/>
    <col width="11" customWidth="1" min="3" max="3"/>
    <col width="10" customWidth="1" min="10" max="10"/>
  </cols>
  <sheetData>
    <row r="1">
      <c r="A1" s="1" t="inlineStr">
        <is>
          <t xml:space="preserve">Energy Statement Without Tariff 01-APR-2024 TO 30-APR-2024 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9" t="n"/>
    </row>
    <row r="2">
      <c r="A2" s="2" t="inlineStr">
        <is>
          <t>Campus : TPI Avadi</t>
        </is>
      </c>
    </row>
    <row r="3">
      <c r="A3" s="2" t="inlineStr">
        <is>
          <t>User : admin</t>
        </is>
      </c>
    </row>
    <row r="4">
      <c r="A4" s="2" t="inlineStr">
        <is>
          <t>Date&amp;Time : 22-JUN-2024 13:01:22</t>
        </is>
      </c>
    </row>
    <row r="5">
      <c r="A5" s="3" t="inlineStr">
        <is>
          <t>A</t>
        </is>
      </c>
      <c r="B5" s="3" t="inlineStr">
        <is>
          <t>B</t>
        </is>
      </c>
      <c r="C5" s="3" t="inlineStr">
        <is>
          <t>C</t>
        </is>
      </c>
    </row>
    <row r="6">
      <c r="A6" s="4" t="inlineStr">
        <is>
          <t>Energy Source</t>
        </is>
      </c>
      <c r="B6" s="4" t="inlineStr">
        <is>
          <t>Actual Units</t>
        </is>
      </c>
      <c r="C6" s="4" t="inlineStr">
        <is>
          <t>%</t>
        </is>
      </c>
    </row>
    <row r="7">
      <c r="A7" s="4" t="inlineStr">
        <is>
          <t>External</t>
        </is>
      </c>
      <c r="B7" s="4" t="inlineStr"/>
      <c r="C7" s="4" t="inlineStr"/>
    </row>
    <row r="8">
      <c r="A8" s="5" t="inlineStr">
        <is>
          <t>EB</t>
        </is>
      </c>
      <c r="B8" s="6" t="n">
        <v>600849</v>
      </c>
      <c r="C8" s="7">
        <f>B8/5294007*100</f>
        <v/>
      </c>
    </row>
    <row r="9">
      <c r="A9" s="5" t="inlineStr">
        <is>
          <t>IEX</t>
        </is>
      </c>
      <c r="B9" s="6" t="n">
        <v>2754174</v>
      </c>
      <c r="C9" s="7">
        <f>B9/5294007*100</f>
        <v/>
      </c>
    </row>
    <row r="10">
      <c r="A10" s="5" t="inlineStr">
        <is>
          <t>WATSUN (WIND + SOLAR)</t>
        </is>
      </c>
      <c r="B10" s="6" t="n">
        <v>1323341</v>
      </c>
      <c r="C10" s="7">
        <f>B10/5294007*100</f>
        <v/>
      </c>
    </row>
    <row r="11">
      <c r="A11" s="5" t="inlineStr">
        <is>
          <t>DRPL (WIND + SOLAR)</t>
        </is>
      </c>
      <c r="B11" s="6" t="n">
        <v>448444</v>
      </c>
      <c r="C11" s="7">
        <f>B11/5294007*100</f>
        <v/>
      </c>
    </row>
    <row r="12">
      <c r="A12" s="5" t="inlineStr">
        <is>
          <t>BARATH WIND</t>
        </is>
      </c>
      <c r="B12" s="6" t="n">
        <v>0</v>
      </c>
      <c r="C12" s="7">
        <f>B12/5294007*100</f>
        <v/>
      </c>
    </row>
    <row r="13">
      <c r="A13" s="5" t="inlineStr">
        <is>
          <t>SEDCO</t>
        </is>
      </c>
      <c r="B13" s="6" t="n">
        <v>91000</v>
      </c>
      <c r="C13" s="7">
        <f>B13/5294007*100</f>
        <v/>
      </c>
    </row>
    <row r="14">
      <c r="A14" s="5" t="inlineStr">
        <is>
          <t>RSLD</t>
        </is>
      </c>
      <c r="B14" s="6" t="n">
        <v>54692</v>
      </c>
      <c r="C14" s="7">
        <f>B14/5294007*100</f>
        <v/>
      </c>
    </row>
    <row r="15">
      <c r="A15" s="8" t="inlineStr">
        <is>
          <t>1 MW Solar</t>
        </is>
      </c>
      <c r="B15" s="6" t="n">
        <v>13279</v>
      </c>
      <c r="C15" s="7">
        <f>B15/5294007*100</f>
        <v/>
      </c>
    </row>
    <row r="16">
      <c r="A16" s="8" t="inlineStr">
        <is>
          <t>140KW SOLAR</t>
        </is>
      </c>
      <c r="B16" s="6" t="n">
        <v>8211</v>
      </c>
      <c r="C16" s="7">
        <f>B16/5294007*100</f>
        <v/>
      </c>
    </row>
    <row r="17">
      <c r="A17" s="9" t="inlineStr">
        <is>
          <t>External Total</t>
        </is>
      </c>
      <c r="B17" s="10" t="n">
        <v>5293990</v>
      </c>
      <c r="C17" s="11">
        <f>B17/5294007*100</f>
        <v/>
      </c>
    </row>
    <row r="18">
      <c r="A18" s="12" t="inlineStr">
        <is>
          <t>Internal</t>
        </is>
      </c>
      <c r="B18" s="5" t="n"/>
      <c r="C18" s="5" t="n"/>
    </row>
    <row r="19">
      <c r="A19" s="8" t="inlineStr">
        <is>
          <t>DG</t>
        </is>
      </c>
      <c r="B19" s="6" t="n">
        <v>17</v>
      </c>
      <c r="C19" s="7">
        <f>B19/5294007*100</f>
        <v/>
      </c>
    </row>
    <row r="20">
      <c r="A20" s="9" t="inlineStr">
        <is>
          <t>Internal Total</t>
        </is>
      </c>
      <c r="B20" s="13" t="n">
        <v>17</v>
      </c>
      <c r="C20" s="14">
        <f>B20/5294007*100</f>
        <v/>
      </c>
    </row>
    <row r="21">
      <c r="A21" s="9" t="inlineStr">
        <is>
          <t>Grand Total</t>
        </is>
      </c>
      <c r="B21" s="10">
        <f>5294007</f>
        <v/>
      </c>
      <c r="C21" s="11">
        <f>B21/5294007*100</f>
        <v/>
      </c>
    </row>
    <row r="23">
      <c r="A23" s="15" t="inlineStr">
        <is>
          <t>Plant</t>
        </is>
      </c>
      <c r="B23" s="15" t="inlineStr">
        <is>
          <t>Reporting Department</t>
        </is>
      </c>
      <c r="C23" s="15" t="inlineStr">
        <is>
          <t>Units (EB+DG)</t>
        </is>
      </c>
      <c r="D23" s="15" t="inlineStr">
        <is>
          <t xml:space="preserve">Utility	</t>
        </is>
      </c>
      <c r="E23" s="19" t="n"/>
      <c r="F23" s="15" t="inlineStr">
        <is>
          <t>Units Variance</t>
        </is>
      </c>
      <c r="G23" s="19" t="n"/>
      <c r="H23" s="15" t="inlineStr">
        <is>
          <t xml:space="preserve">  Total units  </t>
        </is>
      </c>
      <c r="I23" s="15" t="inlineStr">
        <is>
          <t>Dispatch T</t>
        </is>
      </c>
      <c r="J23" s="18" t="n"/>
      <c r="K23" s="18" t="n"/>
      <c r="L23" s="19" t="n"/>
      <c r="M23" s="15" t="inlineStr">
        <is>
          <t>Bud U/T</t>
        </is>
      </c>
      <c r="N23" s="15" t="inlineStr">
        <is>
          <t>Act U/T</t>
        </is>
      </c>
    </row>
    <row r="24">
      <c r="A24" s="5" t="n"/>
      <c r="B24" s="5" t="n"/>
      <c r="C24" s="5" t="n"/>
      <c r="D24" s="16" t="inlineStr">
        <is>
          <t xml:space="preserve">Units </t>
        </is>
      </c>
      <c r="E24" s="16" t="inlineStr">
        <is>
          <t>%</t>
        </is>
      </c>
      <c r="F24" s="16" t="inlineStr">
        <is>
          <t>Units</t>
        </is>
      </c>
      <c r="G24" s="16" t="inlineStr">
        <is>
          <t>%</t>
        </is>
      </c>
      <c r="H24" s="5" t="n"/>
      <c r="I24" s="16" t="inlineStr">
        <is>
          <t>Cust + WH</t>
        </is>
      </c>
      <c r="J24" s="16" t="inlineStr">
        <is>
          <t>Within Plant</t>
        </is>
      </c>
      <c r="K24" s="16" t="inlineStr">
        <is>
          <t>To Other Plants</t>
        </is>
      </c>
      <c r="L24" s="16" t="inlineStr">
        <is>
          <t>Total</t>
        </is>
      </c>
      <c r="M24" s="5" t="n"/>
      <c r="N24" s="5" t="n"/>
    </row>
    <row r="25">
      <c r="A25" s="5" t="inlineStr">
        <is>
          <t>PAH Avadi</t>
        </is>
      </c>
      <c r="B25" s="5" t="inlineStr">
        <is>
          <t>ERW</t>
        </is>
      </c>
      <c r="C25" s="6" t="n">
        <v>705</v>
      </c>
      <c r="D25" s="6">
        <f>C25/2445.0*17.0</f>
        <v/>
      </c>
      <c r="E25" s="7">
        <f>D25/2445.0*100</f>
        <v/>
      </c>
      <c r="F25" s="6">
        <f>C25/2445.0*5291545.0</f>
        <v/>
      </c>
      <c r="G25" s="7">
        <f>F25/2445.0*100</f>
        <v/>
      </c>
      <c r="H25" s="6">
        <f>C25+F25+D25</f>
        <v/>
      </c>
      <c r="I25" s="6" t="n">
        <v>0</v>
      </c>
      <c r="J25" s="6" t="n">
        <v>0</v>
      </c>
      <c r="K25" s="6" t="n">
        <v>0</v>
      </c>
      <c r="L25" s="6">
        <f>I25+J25+K25</f>
        <v/>
      </c>
      <c r="M25" s="6" t="n">
        <v>116</v>
      </c>
      <c r="N25" s="6">
        <f>H25/L25</f>
        <v/>
      </c>
    </row>
    <row r="26">
      <c r="A26" s="5" t="n"/>
      <c r="B26" s="5" t="inlineStr">
        <is>
          <t>CDW</t>
        </is>
      </c>
      <c r="C26" s="6" t="n">
        <v>1723</v>
      </c>
      <c r="D26" s="6">
        <f>C26/2445.0*17.0</f>
        <v/>
      </c>
      <c r="E26" s="7">
        <f>D26/2445.0*100</f>
        <v/>
      </c>
      <c r="F26" s="6">
        <f>C26/2445.0*5291545.0</f>
        <v/>
      </c>
      <c r="G26" s="7">
        <f>F26/2445.0*100</f>
        <v/>
      </c>
      <c r="H26" s="6">
        <f>C26+F26+D26</f>
        <v/>
      </c>
      <c r="I26" s="6" t="n">
        <v>0</v>
      </c>
      <c r="J26" s="6" t="n">
        <v>0</v>
      </c>
      <c r="K26" s="6" t="n">
        <v>0</v>
      </c>
      <c r="L26" s="6">
        <f>I26+J26+K26</f>
        <v/>
      </c>
      <c r="M26" s="6" t="n">
        <v>220</v>
      </c>
      <c r="N26" s="6">
        <f>H26/L26</f>
        <v/>
      </c>
    </row>
    <row r="27">
      <c r="A27" s="5" t="n"/>
      <c r="B27" s="5" t="inlineStr">
        <is>
          <t>TCD</t>
        </is>
      </c>
      <c r="C27" s="6" t="n">
        <v>0</v>
      </c>
      <c r="D27" s="6">
        <f>C27/2445.0*17.0</f>
        <v/>
      </c>
      <c r="E27" s="7">
        <f>D27/2445.0*100</f>
        <v/>
      </c>
      <c r="F27" s="6">
        <f>C27/2445.0*5291545.0</f>
        <v/>
      </c>
      <c r="G27" s="7">
        <f>F27/2445.0*100</f>
        <v/>
      </c>
      <c r="H27" s="6">
        <f>C27+F27+D27</f>
        <v/>
      </c>
      <c r="I27" s="6" t="n">
        <v>0</v>
      </c>
      <c r="J27" s="6" t="n">
        <v>0</v>
      </c>
      <c r="K27" s="6" t="n">
        <v>0</v>
      </c>
      <c r="L27" s="6">
        <f>I27+J27+K27</f>
        <v/>
      </c>
      <c r="M27" s="6" t="n">
        <v>278</v>
      </c>
      <c r="N27" s="6">
        <f>H27/L27</f>
        <v/>
      </c>
    </row>
    <row r="28">
      <c r="A28" s="5" t="n"/>
      <c r="B28" s="9" t="inlineStr">
        <is>
          <t>Total</t>
        </is>
      </c>
      <c r="C28" s="10" t="n">
        <v>2428</v>
      </c>
      <c r="D28" s="10">
        <f>C28/2445.0*17.0</f>
        <v/>
      </c>
      <c r="E28" s="11">
        <f>D28/2445.0*100</f>
        <v/>
      </c>
      <c r="F28" s="10">
        <f>C28/2445.0*5291545.0</f>
        <v/>
      </c>
      <c r="G28" s="7">
        <f>F28/2445.0*100</f>
        <v/>
      </c>
      <c r="H28" s="10">
        <f>C28+F28+D28</f>
        <v/>
      </c>
      <c r="I28" s="5" t="n"/>
      <c r="J28" s="5" t="n"/>
      <c r="K28" s="5" t="n"/>
      <c r="L28" s="5" t="n"/>
      <c r="M28" s="5" t="n"/>
      <c r="N28" s="5" t="n"/>
    </row>
    <row r="29">
      <c r="A29" s="5" t="inlineStr">
        <is>
          <t>SAH AVADI</t>
        </is>
      </c>
      <c r="B29" s="5" t="inlineStr">
        <is>
          <t>NWCRM</t>
        </is>
      </c>
      <c r="C29" s="6" t="n">
        <v>17</v>
      </c>
      <c r="D29" s="6">
        <f>C29/2445.0*17.0</f>
        <v/>
      </c>
      <c r="E29" s="7">
        <f>D29/2445.0*100</f>
        <v/>
      </c>
      <c r="F29" s="6">
        <f>C29/2445.0*5291545.0</f>
        <v/>
      </c>
      <c r="G29" s="7">
        <f>F29/2445.0*100</f>
        <v/>
      </c>
      <c r="H29" s="6">
        <f>C29+F29+D29</f>
        <v/>
      </c>
      <c r="I29" s="6" t="n">
        <v>0</v>
      </c>
      <c r="J29" s="6" t="n">
        <v>0</v>
      </c>
      <c r="K29" s="6" t="n">
        <v>0</v>
      </c>
      <c r="L29" s="6">
        <f>I29+J29+K29</f>
        <v/>
      </c>
      <c r="M29" s="6" t="n">
        <v>124</v>
      </c>
      <c r="N29" s="6">
        <f>H29/L29</f>
        <v/>
      </c>
    </row>
    <row r="30">
      <c r="A30" s="5" t="n"/>
      <c r="B30" s="9" t="inlineStr">
        <is>
          <t>Total</t>
        </is>
      </c>
      <c r="C30" s="10" t="n">
        <v>17</v>
      </c>
      <c r="D30" s="10">
        <f>C30/2445.0*17.0</f>
        <v/>
      </c>
      <c r="E30" s="17">
        <f>D30/2445.0*100</f>
        <v/>
      </c>
      <c r="F30" s="10">
        <f>C30/2445.0*5291545.0</f>
        <v/>
      </c>
      <c r="G30" s="17">
        <f>F30/2445.0*100</f>
        <v/>
      </c>
      <c r="H30" s="10">
        <f>C30+F30+D30</f>
        <v/>
      </c>
      <c r="I30" s="5" t="n"/>
      <c r="J30" s="5" t="n"/>
      <c r="K30" s="5" t="n"/>
      <c r="L30" s="5" t="n"/>
      <c r="M30" s="5" t="n"/>
      <c r="N30" s="5" t="n"/>
    </row>
    <row r="31">
      <c r="A31" s="5" t="n"/>
      <c r="B31" s="9" t="inlineStr">
        <is>
          <t>Grand Total</t>
        </is>
      </c>
      <c r="C31" s="10" t="n">
        <v>2445</v>
      </c>
      <c r="D31" s="10">
        <f>C31/2445.0*17.0</f>
        <v/>
      </c>
      <c r="E31" s="17">
        <f>D31/2445.0*100</f>
        <v/>
      </c>
      <c r="F31" s="10">
        <f>C31/2445.0*5291545.0</f>
        <v/>
      </c>
      <c r="G31" s="17">
        <f>F31/2445.0*100</f>
        <v/>
      </c>
      <c r="H31" s="10">
        <f>C31+F31+D31</f>
        <v/>
      </c>
      <c r="I31" s="5" t="n"/>
      <c r="J31" s="5" t="n"/>
      <c r="K31" s="5" t="n"/>
      <c r="L31" s="5" t="n"/>
      <c r="M31" s="5" t="n"/>
      <c r="N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</row>
  </sheetData>
  <mergeCells count="4">
    <mergeCell ref="I23:L23"/>
    <mergeCell ref="D23:E23"/>
    <mergeCell ref="F23:G23"/>
    <mergeCell ref="A1:N1"/>
  </mergeCells>
  <conditionalFormatting sqref="A1:Z400">
    <cfRule type="cellIs" priority="1" operator="lessThan" dxfId="0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2024-06-22T07:31:22Z</dcterms:created>
  <dcterms:modified xsi:type="dcterms:W3CDTF">2024-06-22T07:56:44Z</dcterms:modified>
</cp:coreProperties>
</file>