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gif" ContentType="image/gi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drawings/drawing2.xml" ContentType="application/vnd.openxmlformats-officedocument.drawing+xml"/>
  <Override PartName="/xl/tables/table3.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C:\Users\tsamr\Desktop\project\done\personal budget\"/>
    </mc:Choice>
  </mc:AlternateContent>
  <xr:revisionPtr revIDLastSave="0" documentId="13_ncr:1_{FD95BD83-ED6E-45AF-91C3-5BEE8FC90029}" xr6:coauthVersionLast="47" xr6:coauthVersionMax="47" xr10:uidLastSave="{00000000-0000-0000-0000-000000000000}"/>
  <bookViews>
    <workbookView xWindow="28680" yWindow="-120" windowWidth="38640" windowHeight="21120" activeTab="3" xr2:uid="{00000000-000D-0000-FFFF-FFFF00000000}"/>
  </bookViews>
  <sheets>
    <sheet name="Data" sheetId="1" r:id="rId1"/>
    <sheet name="Income &amp; Expenses" sheetId="3" r:id="rId2"/>
    <sheet name="Assets &amp; Goals" sheetId="5" r:id="rId3"/>
    <sheet name="Dashboard" sheetId="12" r:id="rId4"/>
    <sheet name="Pivot Calculation" sheetId="10" r:id="rId5"/>
    <sheet name="Calender Calculation" sheetId="11" r:id="rId6"/>
  </sheets>
  <definedNames>
    <definedName name="_xlnm._FilterDatabase" localSheetId="1" hidden="1">'Income &amp; Expenses'!$I$12:$O$12</definedName>
    <definedName name="_xlcn.WorksheetConnection_AssetsGoalsF16H28" hidden="1">'Assets &amp; Goals'!$F$16:$H$28</definedName>
    <definedName name="_xlcn.WorksheetConnection_budget.xlsxdate" hidden="1">CalenderDate</definedName>
    <definedName name="_xlcn.WorksheetConnection_budget.xlsxRange" hidden="1">Range[]</definedName>
    <definedName name="_xlcn.WorksheetConnection_budget.xlsxTable1" hidden="1">RawData[]</definedName>
    <definedName name="Begin">'Calender Calculation'!$C$2</definedName>
    <definedName name="CalenderRange">'Calender Calculation'!$Z$7:$AF$13</definedName>
    <definedName name="data">RawData[]</definedName>
    <definedName name="Slicer_Bill_Paid_Date__Month">#N/A</definedName>
    <definedName name="Slicer_Month">#N/A</definedName>
    <definedName name="WeekdayCalc">{0,1,2,3,4,5,6} + {0;1;2;3;4;5}*7</definedName>
  </definedNames>
  <calcPr calcId="191029"/>
  <pivotCaches>
    <pivotCache cacheId="0" r:id="rId7"/>
    <pivotCache cacheId="1" r:id="rId8"/>
    <pivotCache cacheId="2" r:id="rId9"/>
    <pivotCache cacheId="3" r:id="rId10"/>
    <pivotCache cacheId="4" r:id="rId11"/>
  </pivotCaches>
  <extLst>
    <ext xmlns:x14="http://schemas.microsoft.com/office/spreadsheetml/2009/9/main" uri="{876F7934-8845-4945-9796-88D515C7AA90}">
      <x14:pivotCaches>
        <pivotCache cacheId="5" r:id="rId12"/>
      </x14:pivotCaches>
    </ex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4"/>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budget.xlsx!Table1"/>
          <x15:modelTable id="Range" name="Range" connection="WorksheetConnection_budget.xlsx!Range"/>
          <x15:modelTable id="date" name="date" connection="WorksheetConnection_budget.xlsx!date"/>
          <x15:modelTable id="Range 1" name="Range 1" connection="WorksheetConnection_Assets &amp; Goals!$F$16:$H$28"/>
        </x15:modelTables>
        <x15:modelRelationships>
          <x15:modelRelationship fromTable="Table1" fromColumn="Bill Paid Date (Month)" toTable="Range" toColumn="Month"/>
        </x15:modelRelationships>
        <x15:extLst>
          <ext xmlns:x16="http://schemas.microsoft.com/office/spreadsheetml/2014/11/main" uri="{9835A34E-60A6-4A7C-AAB8-D5F71C897F49}">
            <x16:modelTimeGroupings>
              <x16:modelTimeGrouping tableName="date" columnName="Date" columnId="Date">
                <x16:calculatedTimeColumn columnName="Date (Month Index)" columnId="Date (Month Index)" contentType="monthsindex" isSelected="1"/>
                <x16:calculatedTimeColumn columnName="Date (Month)" columnId="Date (Month)" contentType="months" isSelected="1"/>
              </x16:modelTimeGrouping>
              <x16:modelTimeGrouping tableName="Table1" columnName="Bill Paid Date" columnId="Bill Paid Date">
                <x16:calculatedTimeColumn columnName="Bill Paid Date (Month Index)" columnId="Bill Paid Date (Month Index)" contentType="monthsindex" isSelected="1"/>
                <x16:calculatedTimeColumn columnName="Bill Paid Date (Month)" columnId="Bill Paid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8" i="10" l="1"/>
  <c r="H9" i="10"/>
  <c r="H10" i="10"/>
  <c r="H11" i="10"/>
  <c r="H12" i="10"/>
  <c r="H13" i="10"/>
  <c r="AG6" i="10" l="1"/>
  <c r="AH8" i="10" s="1"/>
  <c r="N9" i="10"/>
  <c r="H14" i="10"/>
  <c r="AH9" i="10" l="1"/>
  <c r="H16" i="10"/>
  <c r="R9" i="10"/>
  <c r="AM7" i="10" s="1"/>
  <c r="C2" i="11"/>
  <c r="E8" i="11" s="1" a="1"/>
  <c r="I71" i="3"/>
  <c r="I70"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T10" i="11" l="1"/>
  <c r="R12" i="11"/>
  <c r="AB12" i="11" s="1"/>
  <c r="Q8" i="11"/>
  <c r="AA8" i="11" s="1"/>
  <c r="R8" i="11"/>
  <c r="AB8" i="11" s="1"/>
  <c r="P9" i="11"/>
  <c r="Z9" i="11" s="1"/>
  <c r="U10" i="11"/>
  <c r="S12" i="11"/>
  <c r="Q9" i="11"/>
  <c r="AA9" i="11" s="1"/>
  <c r="V10" i="11"/>
  <c r="AF10" i="11" s="1"/>
  <c r="T12" i="11"/>
  <c r="AD12" i="11" s="1"/>
  <c r="S8" i="11"/>
  <c r="R9" i="11"/>
  <c r="AB9" i="11" s="1"/>
  <c r="P11" i="11"/>
  <c r="Z11" i="11" s="1"/>
  <c r="U12" i="11"/>
  <c r="AE12" i="11" s="1"/>
  <c r="T8" i="11"/>
  <c r="AD8" i="11" s="1"/>
  <c r="S9" i="11"/>
  <c r="AC9" i="11" s="1"/>
  <c r="Q11" i="11"/>
  <c r="AA11" i="11" s="1"/>
  <c r="V12" i="11"/>
  <c r="AF12" i="11" s="1"/>
  <c r="U8" i="11"/>
  <c r="AE8" i="11" s="1"/>
  <c r="S11" i="11"/>
  <c r="AC11" i="11" s="1"/>
  <c r="T9" i="11"/>
  <c r="AD9" i="11" s="1"/>
  <c r="R11" i="11"/>
  <c r="AB11" i="11" s="1"/>
  <c r="P13" i="11"/>
  <c r="Z13" i="11" s="1"/>
  <c r="V8" i="11"/>
  <c r="AF8" i="11" s="1"/>
  <c r="Q13" i="11"/>
  <c r="AA13" i="11" s="1"/>
  <c r="U9" i="11"/>
  <c r="AE9" i="11" s="1"/>
  <c r="V9" i="11"/>
  <c r="AF9" i="11" s="1"/>
  <c r="T11" i="11"/>
  <c r="AD11" i="11" s="1"/>
  <c r="R13" i="11"/>
  <c r="AB13" i="11" s="1"/>
  <c r="P10" i="11"/>
  <c r="Z10" i="11" s="1"/>
  <c r="U11" i="11"/>
  <c r="AE11" i="11" s="1"/>
  <c r="S13" i="11"/>
  <c r="AC13" i="11" s="1"/>
  <c r="Q10" i="11"/>
  <c r="AA10" i="11" s="1"/>
  <c r="V11" i="11"/>
  <c r="AF11" i="11" s="1"/>
  <c r="T13" i="11"/>
  <c r="AD13" i="11" s="1"/>
  <c r="R10" i="11"/>
  <c r="AB10" i="11" s="1"/>
  <c r="P12" i="11"/>
  <c r="Z12" i="11" s="1"/>
  <c r="U13" i="11"/>
  <c r="AE13" i="11" s="1"/>
  <c r="S10" i="11"/>
  <c r="AC10" i="11" s="1"/>
  <c r="Q12" i="11"/>
  <c r="AA12" i="11" s="1"/>
  <c r="V13" i="11"/>
  <c r="AF13" i="11" s="1"/>
  <c r="AB7" i="11"/>
  <c r="AE7" i="11"/>
  <c r="AF7" i="11"/>
  <c r="AD7" i="11"/>
  <c r="AA7" i="11"/>
  <c r="AC7" i="11"/>
  <c r="AE10" i="11"/>
  <c r="AC12" i="11"/>
  <c r="AC8" i="11"/>
  <c r="AD10" i="11"/>
  <c r="E8" i="11"/>
  <c r="Z7" i="11" l="1"/>
  <c r="P8" i="11"/>
  <c r="Z8" i="1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1231A09-3B46-4E23-8C51-200336ADE52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AFF144C-0540-4DA2-88B4-D17410EFBA15}" name="WorksheetConnection_Assets &amp; Goals!$F$16:$H$28" type="102" refreshedVersion="8" minRefreshableVersion="5">
    <extLst>
      <ext xmlns:x15="http://schemas.microsoft.com/office/spreadsheetml/2010/11/main" uri="{DE250136-89BD-433C-8126-D09CA5730AF9}">
        <x15:connection id="Range 1" autoDelete="1">
          <x15:rangePr sourceName="_xlcn.WorksheetConnection_AssetsGoalsF16H28"/>
        </x15:connection>
      </ext>
    </extLst>
  </connection>
  <connection id="3" xr16:uid="{F884FAB5-FCF7-4226-9760-050C0728F694}" name="WorksheetConnection_budget.xlsx!date" type="102" refreshedVersion="8" minRefreshableVersion="5">
    <extLst>
      <ext xmlns:x15="http://schemas.microsoft.com/office/spreadsheetml/2010/11/main" uri="{DE250136-89BD-433C-8126-D09CA5730AF9}">
        <x15:connection id="date">
          <x15:rangePr sourceName="_xlcn.WorksheetConnection_budget.xlsxdate"/>
        </x15:connection>
      </ext>
    </extLst>
  </connection>
  <connection id="4" xr16:uid="{FE9FB8FB-A08B-448A-8070-641956EAFAE7}" name="WorksheetConnection_budget.xlsx!Range" type="102" refreshedVersion="8" minRefreshableVersion="5">
    <extLst>
      <ext xmlns:x15="http://schemas.microsoft.com/office/spreadsheetml/2010/11/main" uri="{DE250136-89BD-433C-8126-D09CA5730AF9}">
        <x15:connection id="Range" autoDelete="1">
          <x15:rangePr sourceName="_xlcn.WorksheetConnection_budget.xlsxRange"/>
        </x15:connection>
      </ext>
    </extLst>
  </connection>
  <connection id="5" xr16:uid="{84DA56BE-D43D-4C12-880E-4CDE0D892374}" name="WorksheetConnection_budget.xlsx!Table1" type="102" refreshedVersion="8" minRefreshableVersion="5">
    <extLst>
      <ext xmlns:x15="http://schemas.microsoft.com/office/spreadsheetml/2010/11/main" uri="{DE250136-89BD-433C-8126-D09CA5730AF9}">
        <x15:connection id="Table1" autoDelete="1">
          <x15:rangePr sourceName="_xlcn.WorksheetConnection_budget.xlsxTable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3">
    <s v="ThisWorkbookDataModel"/>
    <s v="{[Table1].[Main Type].&amp;[Expenses]}"/>
    <s v="{[Table1].[Main Type].&amp;[Income]}"/>
  </metadataStrings>
  <mdxMetadata count="2">
    <mdx n="0" f="s">
      <ms ns="1" c="0"/>
    </mdx>
    <mdx n="0" f="s">
      <ms ns="2" c="0"/>
    </mdx>
  </mdxMetadata>
  <futureMetadata name="XLDAPR" count="1">
    <bk>
      <extLst>
        <ext uri="{bdbb8cdc-fa1e-496e-a857-3c3f30c029c3}">
          <xda:dynamicArrayProperties fDynamic="1" fCollapsed="0"/>
        </ext>
      </extLst>
    </bk>
  </futureMetadata>
  <cellMetadata count="1">
    <bk>
      <rc t="1" v="0"/>
    </bk>
  </cellMetadata>
  <valueMetadata count="2">
    <bk>
      <rc t="2" v="0"/>
    </bk>
    <bk>
      <rc t="2" v="1"/>
    </bk>
  </valueMetadata>
</metadata>
</file>

<file path=xl/sharedStrings.xml><?xml version="1.0" encoding="utf-8"?>
<sst xmlns="http://schemas.openxmlformats.org/spreadsheetml/2006/main" count="361" uniqueCount="83">
  <si>
    <t>Month</t>
  </si>
  <si>
    <t>Main Type</t>
  </si>
  <si>
    <t>Category</t>
  </si>
  <si>
    <t>Sub-category</t>
  </si>
  <si>
    <t>Amount</t>
  </si>
  <si>
    <t>Bill Paid Date</t>
  </si>
  <si>
    <t>Jan</t>
  </si>
  <si>
    <t>Uber Eats</t>
  </si>
  <si>
    <t>Utilities</t>
  </si>
  <si>
    <t>Mobile Bill</t>
  </si>
  <si>
    <t>Shopping</t>
  </si>
  <si>
    <t>Dollarama</t>
  </si>
  <si>
    <t>FreshCo</t>
  </si>
  <si>
    <t>Income</t>
  </si>
  <si>
    <t>Government</t>
  </si>
  <si>
    <t>Pay</t>
  </si>
  <si>
    <t>Scooter</t>
  </si>
  <si>
    <t>ID Assist</t>
  </si>
  <si>
    <t>Tims</t>
  </si>
  <si>
    <t>Zehrs</t>
  </si>
  <si>
    <t>YouTube</t>
  </si>
  <si>
    <t>Fun</t>
  </si>
  <si>
    <t>Dollar Tree</t>
  </si>
  <si>
    <t>Rent</t>
  </si>
  <si>
    <t>Feb</t>
  </si>
  <si>
    <t>Mar</t>
  </si>
  <si>
    <t>Apr</t>
  </si>
  <si>
    <t>May</t>
  </si>
  <si>
    <t>Jun</t>
  </si>
  <si>
    <t>Jul</t>
  </si>
  <si>
    <t>Sep</t>
  </si>
  <si>
    <t>Oct</t>
  </si>
  <si>
    <t>Nov</t>
  </si>
  <si>
    <t>Aug</t>
  </si>
  <si>
    <t>Dec</t>
  </si>
  <si>
    <t>Notes</t>
  </si>
  <si>
    <t>Uber</t>
  </si>
  <si>
    <t>January</t>
  </si>
  <si>
    <t>February</t>
  </si>
  <si>
    <t>March</t>
  </si>
  <si>
    <t>April</t>
  </si>
  <si>
    <t>June</t>
  </si>
  <si>
    <t>July</t>
  </si>
  <si>
    <t>Stocks (TFSA)</t>
  </si>
  <si>
    <t>August</t>
  </si>
  <si>
    <t>Crypto</t>
  </si>
  <si>
    <t>September</t>
  </si>
  <si>
    <t>October</t>
  </si>
  <si>
    <t>November</t>
  </si>
  <si>
    <t>December</t>
  </si>
  <si>
    <t>Target</t>
  </si>
  <si>
    <t>Actual</t>
  </si>
  <si>
    <t>Row Labels</t>
  </si>
  <si>
    <t>Events</t>
  </si>
  <si>
    <t>Zehrs  |  YouTube  |  Fun</t>
  </si>
  <si>
    <t>Sum of Amount</t>
  </si>
  <si>
    <t>Date Selected</t>
  </si>
  <si>
    <t>Food</t>
  </si>
  <si>
    <t>Centra</t>
  </si>
  <si>
    <t>Salary</t>
  </si>
  <si>
    <t>Account Fee TD</t>
  </si>
  <si>
    <t>Coffee Tims</t>
  </si>
  <si>
    <t>Misc.</t>
  </si>
  <si>
    <t>Pythonanywhere</t>
  </si>
  <si>
    <t>Main Type List</t>
  </si>
  <si>
    <t>Category List</t>
  </si>
  <si>
    <t>Expenses</t>
  </si>
  <si>
    <t>if we want to add another category in our data validation list. Add the category at the bottom of the Utilities and hold shift and drag the cell into the range AN5 to AN10</t>
  </si>
  <si>
    <t>Grand Total</t>
  </si>
  <si>
    <t>Travel</t>
  </si>
  <si>
    <t>Total Expenses</t>
  </si>
  <si>
    <t>Total Income</t>
  </si>
  <si>
    <t>Available Balance</t>
  </si>
  <si>
    <t>Expenses by Months</t>
  </si>
  <si>
    <t>Income by Months</t>
  </si>
  <si>
    <t>Progress Bar</t>
  </si>
  <si>
    <t>Current</t>
  </si>
  <si>
    <t>Remaining</t>
  </si>
  <si>
    <t>Net Worth</t>
  </si>
  <si>
    <t>Mobile Bill  |  Dollarama  |  FreshCo  |  Centra</t>
  </si>
  <si>
    <t>Salary  |  Scooter  |  Centra</t>
  </si>
  <si>
    <t>Salary  |  Centra  |  FreshCo</t>
  </si>
  <si>
    <t>Account Fee TD  |  Rent  |  Account Fee 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</si>
</sst>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quot;$&quot;* #,##0.00_-;_-&quot;$&quot;* &quot;-&quot;??_-;_-@_-"/>
    <numFmt numFmtId="164" formatCode="&quot;$&quot;#,##0.00"/>
    <numFmt numFmtId="165" formatCode="[$-1009]d/mmm/yy;@"/>
    <numFmt numFmtId="166" formatCode="[$-409]d/mmm;@"/>
  </numFmts>
  <fonts count="23" x14ac:knownFonts="1">
    <font>
      <sz val="11"/>
      <color theme="1"/>
      <name val="Calibri"/>
      <family val="2"/>
      <scheme val="minor"/>
    </font>
    <font>
      <sz val="11"/>
      <color theme="1"/>
      <name val="Calibri"/>
      <family val="2"/>
      <scheme val="minor"/>
    </font>
    <font>
      <sz val="16"/>
      <color theme="1"/>
      <name val="Abadi"/>
      <family val="2"/>
    </font>
    <font>
      <sz val="9"/>
      <color theme="1"/>
      <name val="Arial"/>
      <family val="2"/>
    </font>
    <font>
      <sz val="11"/>
      <color theme="1"/>
      <name val="Abadi"/>
      <family val="2"/>
    </font>
    <font>
      <sz val="9"/>
      <name val="Arial"/>
      <family val="2"/>
    </font>
    <font>
      <sz val="11"/>
      <name val="Calibri"/>
      <family val="2"/>
      <scheme val="minor"/>
    </font>
    <font>
      <b/>
      <sz val="16"/>
      <name val="Abadi"/>
      <family val="2"/>
    </font>
    <font>
      <sz val="8"/>
      <name val="Calibri"/>
      <family val="2"/>
      <scheme val="minor"/>
    </font>
    <font>
      <sz val="11"/>
      <name val="Abadi"/>
      <family val="2"/>
    </font>
    <font>
      <sz val="11"/>
      <color theme="1" tint="0.14999847407452621"/>
      <name val="Abadi"/>
      <family val="2"/>
    </font>
    <font>
      <b/>
      <sz val="11"/>
      <color theme="0" tint="-0.499984740745262"/>
      <name val="Calibri"/>
      <family val="2"/>
      <scheme val="minor"/>
    </font>
    <font>
      <b/>
      <sz val="11"/>
      <color theme="0" tint="-0.499984740745262"/>
      <name val="Abadi"/>
      <family val="2"/>
    </font>
    <font>
      <sz val="13"/>
      <color theme="1"/>
      <name val="Abadi"/>
      <family val="2"/>
    </font>
    <font>
      <b/>
      <sz val="12"/>
      <color theme="1" tint="0.34998626667073579"/>
      <name val="Abadi"/>
      <family val="2"/>
    </font>
    <font>
      <b/>
      <sz val="14"/>
      <color theme="5" tint="-0.249977111117893"/>
      <name val="Calibri"/>
      <family val="2"/>
      <scheme val="minor"/>
    </font>
    <font>
      <b/>
      <sz val="16"/>
      <color rgb="FFF2617B"/>
      <name val="Calibri"/>
      <family val="2"/>
      <scheme val="minor"/>
    </font>
    <font>
      <b/>
      <sz val="11"/>
      <color rgb="FFF2617B"/>
      <name val="Calibri"/>
      <family val="2"/>
      <scheme val="minor"/>
    </font>
    <font>
      <b/>
      <sz val="16"/>
      <color theme="9" tint="-0.249977111117893"/>
      <name val="Calibri"/>
      <family val="2"/>
      <scheme val="minor"/>
    </font>
    <font>
      <b/>
      <sz val="12"/>
      <color theme="9" tint="-0.499984740745262"/>
      <name val="Calibri"/>
      <family val="2"/>
      <scheme val="minor"/>
    </font>
    <font>
      <b/>
      <sz val="14"/>
      <color theme="9" tint="-0.499984740745262"/>
      <name val="Calibri"/>
      <family val="2"/>
      <scheme val="minor"/>
    </font>
    <font>
      <b/>
      <sz val="16"/>
      <color rgb="FFFF0000"/>
      <name val="Calibri"/>
      <family val="2"/>
      <scheme val="minor"/>
    </font>
    <font>
      <b/>
      <sz val="12"/>
      <color theme="1"/>
      <name val="Calibri"/>
      <family val="2"/>
      <scheme val="minor"/>
    </font>
  </fonts>
  <fills count="9">
    <fill>
      <patternFill patternType="none"/>
    </fill>
    <fill>
      <patternFill patternType="gray125"/>
    </fill>
    <fill>
      <patternFill patternType="solid">
        <fgColor theme="5" tint="0.39997558519241921"/>
        <bgColor indexed="64"/>
      </patternFill>
    </fill>
    <fill>
      <patternFill patternType="solid">
        <fgColor rgb="FFF2F2F2"/>
        <bgColor indexed="64"/>
      </patternFill>
    </fill>
    <fill>
      <patternFill patternType="solid">
        <fgColor theme="4" tint="0.79998168889431442"/>
        <bgColor theme="4" tint="0.79998168889431442"/>
      </patternFill>
    </fill>
    <fill>
      <patternFill patternType="solid">
        <fgColor rgb="FFF9F9F9"/>
        <bgColor indexed="64"/>
      </patternFill>
    </fill>
    <fill>
      <patternFill patternType="solid">
        <fgColor rgb="FF7F778A"/>
        <bgColor indexed="64"/>
      </patternFill>
    </fill>
    <fill>
      <patternFill patternType="solid">
        <fgColor theme="0"/>
        <bgColor indexed="64"/>
      </patternFill>
    </fill>
    <fill>
      <patternFill patternType="solid">
        <fgColor theme="7" tint="0.59999389629810485"/>
        <bgColor indexed="64"/>
      </patternFill>
    </fill>
  </fills>
  <borders count="7">
    <border>
      <left/>
      <right/>
      <top/>
      <bottom/>
      <diagonal/>
    </border>
    <border>
      <left style="dotted">
        <color rgb="FF7D9ACE"/>
      </left>
      <right style="dotted">
        <color rgb="FF7D9ACE"/>
      </right>
      <top/>
      <bottom style="dotted">
        <color rgb="FF7D9ACE"/>
      </bottom>
      <diagonal/>
    </border>
    <border>
      <left style="dotted">
        <color rgb="FF7D9ACE"/>
      </left>
      <right/>
      <top/>
      <bottom style="dotted">
        <color rgb="FF7D9ACE"/>
      </bottom>
      <diagonal/>
    </border>
    <border>
      <left/>
      <right style="thin">
        <color theme="4" tint="0.39997558519241921"/>
      </right>
      <top style="thin">
        <color theme="4" tint="0.39997558519241921"/>
      </top>
      <bottom style="thin">
        <color theme="4" tint="0.39997558519241921"/>
      </bottom>
      <diagonal/>
    </border>
    <border>
      <left style="dotted">
        <color rgb="FF7D9ACE"/>
      </left>
      <right style="dotted">
        <color rgb="FF7D9ACE"/>
      </right>
      <top/>
      <bottom/>
      <diagonal/>
    </border>
    <border>
      <left style="dotted">
        <color rgb="FF7D9ACE"/>
      </left>
      <right/>
      <top/>
      <bottom/>
      <diagonal/>
    </border>
    <border>
      <left/>
      <right/>
      <top/>
      <bottom style="thin">
        <color indexed="64"/>
      </bottom>
      <diagonal/>
    </border>
  </borders>
  <cellStyleXfs count="2">
    <xf numFmtId="0" fontId="0" fillId="0" borderId="0"/>
    <xf numFmtId="44" fontId="1" fillId="0" borderId="0" applyFont="0" applyFill="0" applyBorder="0" applyAlignment="0" applyProtection="0"/>
  </cellStyleXfs>
  <cellXfs count="75">
    <xf numFmtId="0" fontId="0" fillId="0" borderId="0" xfId="0"/>
    <xf numFmtId="14" fontId="2" fillId="2" borderId="0" xfId="0" applyNumberFormat="1" applyFont="1" applyFill="1" applyAlignment="1">
      <alignment horizontal="center" vertical="center"/>
    </xf>
    <xf numFmtId="0" fontId="2" fillId="2" borderId="0" xfId="0" applyFont="1" applyFill="1" applyAlignment="1">
      <alignment horizontal="center" vertical="center"/>
    </xf>
    <xf numFmtId="0" fontId="3" fillId="0" borderId="1" xfId="0" applyFont="1" applyBorder="1" applyAlignment="1">
      <alignment horizontal="center" vertical="center" wrapText="1"/>
    </xf>
    <xf numFmtId="0" fontId="3" fillId="0" borderId="1" xfId="0" applyFont="1" applyBorder="1" applyAlignment="1">
      <alignment vertical="center" wrapText="1"/>
    </xf>
    <xf numFmtId="164" fontId="0" fillId="0" borderId="0" xfId="0" applyNumberFormat="1"/>
    <xf numFmtId="0" fontId="0" fillId="0" borderId="3" xfId="0" applyBorder="1"/>
    <xf numFmtId="0" fontId="3" fillId="0" borderId="4" xfId="0" applyFont="1" applyBorder="1" applyAlignment="1">
      <alignment horizontal="center" vertical="center" wrapText="1"/>
    </xf>
    <xf numFmtId="0" fontId="3" fillId="0" borderId="4" xfId="0" applyFont="1" applyBorder="1" applyAlignment="1">
      <alignment vertical="center" wrapText="1"/>
    </xf>
    <xf numFmtId="0" fontId="4" fillId="5" borderId="0" xfId="0" applyFont="1" applyFill="1" applyAlignment="1">
      <alignment horizontal="center" vertical="center"/>
    </xf>
    <xf numFmtId="164" fontId="4" fillId="5" borderId="0" xfId="1" applyNumberFormat="1" applyFont="1" applyFill="1" applyAlignment="1">
      <alignment horizontal="center" vertical="center"/>
    </xf>
    <xf numFmtId="0" fontId="0" fillId="5" borderId="0" xfId="0" applyFill="1"/>
    <xf numFmtId="0" fontId="0" fillId="6" borderId="0" xfId="0" applyFill="1"/>
    <xf numFmtId="0" fontId="4" fillId="6" borderId="0" xfId="0" applyFont="1" applyFill="1" applyAlignment="1">
      <alignment horizontal="center" vertical="center"/>
    </xf>
    <xf numFmtId="164" fontId="4" fillId="6" borderId="0" xfId="1" applyNumberFormat="1" applyFont="1" applyFill="1" applyAlignment="1">
      <alignment horizontal="center" vertical="center"/>
    </xf>
    <xf numFmtId="44" fontId="6" fillId="0" borderId="0" xfId="1" applyFont="1"/>
    <xf numFmtId="0" fontId="0" fillId="4" borderId="3" xfId="0" applyFill="1" applyBorder="1"/>
    <xf numFmtId="14" fontId="0" fillId="0" borderId="0" xfId="0" applyNumberFormat="1"/>
    <xf numFmtId="14" fontId="4" fillId="0" borderId="0" xfId="0" applyNumberFormat="1" applyFont="1" applyAlignment="1">
      <alignment horizontal="center" vertical="center"/>
    </xf>
    <xf numFmtId="0" fontId="7" fillId="2" borderId="0" xfId="0" applyFont="1" applyFill="1" applyAlignment="1">
      <alignment horizontal="center" vertical="center"/>
    </xf>
    <xf numFmtId="14" fontId="7" fillId="2" borderId="0" xfId="0" applyNumberFormat="1" applyFont="1" applyFill="1" applyAlignment="1">
      <alignment horizontal="center" vertical="center"/>
    </xf>
    <xf numFmtId="164" fontId="4" fillId="0" borderId="0" xfId="1" applyNumberFormat="1" applyFont="1" applyBorder="1" applyAlignment="1">
      <alignment horizontal="center" vertical="center"/>
    </xf>
    <xf numFmtId="164" fontId="0" fillId="0" borderId="0" xfId="1" applyNumberFormat="1" applyFont="1"/>
    <xf numFmtId="164" fontId="5" fillId="0" borderId="2" xfId="1" applyNumberFormat="1" applyFont="1" applyBorder="1" applyAlignment="1">
      <alignment horizontal="right" vertical="center" wrapText="1"/>
    </xf>
    <xf numFmtId="164" fontId="5" fillId="0" borderId="5" xfId="1" applyNumberFormat="1" applyFont="1" applyBorder="1" applyAlignment="1">
      <alignment horizontal="right" vertical="center" wrapText="1"/>
    </xf>
    <xf numFmtId="14" fontId="9" fillId="0" borderId="0" xfId="0" applyNumberFormat="1" applyFont="1" applyAlignment="1">
      <alignment horizontal="center" vertical="center"/>
    </xf>
    <xf numFmtId="164" fontId="9" fillId="0" borderId="0" xfId="1" applyNumberFormat="1" applyFont="1" applyBorder="1" applyAlignment="1">
      <alignment horizontal="center" vertical="center"/>
    </xf>
    <xf numFmtId="0" fontId="6" fillId="0" borderId="0" xfId="0" applyFont="1"/>
    <xf numFmtId="14" fontId="10" fillId="0" borderId="0" xfId="0" applyNumberFormat="1" applyFont="1" applyAlignment="1">
      <alignment horizontal="center" vertical="center"/>
    </xf>
    <xf numFmtId="164" fontId="10" fillId="0" borderId="0" xfId="1" applyNumberFormat="1" applyFont="1" applyBorder="1" applyAlignment="1">
      <alignment horizontal="center" vertical="center"/>
    </xf>
    <xf numFmtId="0" fontId="0" fillId="5" borderId="0" xfId="0" applyFill="1" applyAlignment="1">
      <alignment horizontal="right"/>
    </xf>
    <xf numFmtId="44" fontId="4" fillId="5" borderId="0" xfId="1" applyFont="1" applyFill="1" applyAlignment="1">
      <alignment horizontal="left" vertical="center"/>
    </xf>
    <xf numFmtId="0" fontId="11" fillId="5" borderId="0" xfId="0" applyFont="1" applyFill="1" applyAlignment="1">
      <alignment horizontal="left" vertical="top"/>
    </xf>
    <xf numFmtId="0" fontId="12" fillId="5" borderId="0" xfId="0" applyFont="1" applyFill="1" applyAlignment="1">
      <alignment horizontal="left" vertical="top"/>
    </xf>
    <xf numFmtId="14" fontId="12" fillId="5" borderId="0" xfId="0" applyNumberFormat="1" applyFont="1" applyFill="1" applyAlignment="1">
      <alignment horizontal="right"/>
    </xf>
    <xf numFmtId="44" fontId="13" fillId="5" borderId="0" xfId="1" applyFont="1" applyFill="1" applyAlignment="1">
      <alignment horizontal="left" vertical="center"/>
    </xf>
    <xf numFmtId="0" fontId="0" fillId="6" borderId="0" xfId="0" applyFill="1" applyAlignment="1">
      <alignment horizontal="right"/>
    </xf>
    <xf numFmtId="44" fontId="4" fillId="6" borderId="0" xfId="1" applyFont="1" applyFill="1" applyAlignment="1">
      <alignment horizontal="left" vertical="center"/>
    </xf>
    <xf numFmtId="0" fontId="12" fillId="6" borderId="0" xfId="0" applyFont="1" applyFill="1" applyAlignment="1">
      <alignment horizontal="left" vertical="top"/>
    </xf>
    <xf numFmtId="0" fontId="6" fillId="6" borderId="0" xfId="0" applyFont="1" applyFill="1"/>
    <xf numFmtId="164" fontId="13" fillId="5" borderId="0" xfId="1" applyNumberFormat="1" applyFont="1" applyFill="1" applyAlignment="1">
      <alignment horizontal="center" vertical="center"/>
    </xf>
    <xf numFmtId="164" fontId="14" fillId="5" borderId="0" xfId="1" applyNumberFormat="1" applyFont="1" applyFill="1" applyAlignment="1">
      <alignment horizontal="center" vertical="center"/>
    </xf>
    <xf numFmtId="0" fontId="14" fillId="5" borderId="0" xfId="0" applyFont="1" applyFill="1" applyAlignment="1">
      <alignment horizontal="center" vertical="center"/>
    </xf>
    <xf numFmtId="165" fontId="0" fillId="0" borderId="0" xfId="0" applyNumberFormat="1"/>
    <xf numFmtId="14" fontId="3" fillId="3" borderId="0" xfId="0" applyNumberFormat="1" applyFont="1" applyFill="1" applyAlignment="1">
      <alignment horizontal="center" vertical="center" wrapText="1"/>
    </xf>
    <xf numFmtId="0" fontId="0" fillId="4" borderId="0" xfId="0" applyFill="1"/>
    <xf numFmtId="0" fontId="0" fillId="0" borderId="0" xfId="0" pivotButton="1"/>
    <xf numFmtId="14" fontId="0" fillId="0" borderId="0" xfId="0" applyNumberFormat="1" applyAlignment="1">
      <alignment horizontal="left"/>
    </xf>
    <xf numFmtId="0" fontId="0" fillId="7" borderId="0" xfId="0" applyFill="1"/>
    <xf numFmtId="0" fontId="0" fillId="7" borderId="6" xfId="0" applyFill="1" applyBorder="1"/>
    <xf numFmtId="166" fontId="0" fillId="7" borderId="0" xfId="0" applyNumberFormat="1" applyFill="1"/>
    <xf numFmtId="166" fontId="0" fillId="7" borderId="6" xfId="0" applyNumberFormat="1" applyFill="1" applyBorder="1"/>
    <xf numFmtId="166" fontId="0" fillId="0" borderId="0" xfId="0" applyNumberFormat="1"/>
    <xf numFmtId="14" fontId="0" fillId="7" borderId="0" xfId="0" applyNumberFormat="1" applyFill="1"/>
    <xf numFmtId="166" fontId="0" fillId="0" borderId="0" xfId="0" applyNumberFormat="1" applyAlignment="1">
      <alignment horizontal="left" vertical="top"/>
    </xf>
    <xf numFmtId="0" fontId="0" fillId="0" borderId="0" xfId="0" applyAlignment="1">
      <alignment horizontal="left" vertical="top" wrapText="1"/>
    </xf>
    <xf numFmtId="0" fontId="0" fillId="0" borderId="0" xfId="0" applyAlignment="1">
      <alignment wrapText="1"/>
    </xf>
    <xf numFmtId="0" fontId="15" fillId="0" borderId="0" xfId="0" applyFont="1"/>
    <xf numFmtId="0" fontId="0" fillId="0" borderId="0" xfId="0" applyAlignment="1">
      <alignment horizontal="left"/>
    </xf>
    <xf numFmtId="0" fontId="16" fillId="0" borderId="0" xfId="0" applyFont="1"/>
    <xf numFmtId="0" fontId="0" fillId="0" borderId="6" xfId="0" applyBorder="1" applyAlignment="1">
      <alignment horizontal="left"/>
    </xf>
    <xf numFmtId="44" fontId="0" fillId="0" borderId="0" xfId="1" applyFont="1"/>
    <xf numFmtId="44" fontId="0" fillId="0" borderId="6" xfId="1" applyFont="1" applyBorder="1"/>
    <xf numFmtId="0" fontId="17" fillId="0" borderId="0" xfId="0" applyFont="1"/>
    <xf numFmtId="44" fontId="17" fillId="0" borderId="0" xfId="1" applyFont="1"/>
    <xf numFmtId="0" fontId="18" fillId="0" borderId="0" xfId="0" applyFont="1"/>
    <xf numFmtId="0" fontId="19" fillId="0" borderId="0" xfId="0" applyFont="1" applyAlignment="1">
      <alignment horizontal="right"/>
    </xf>
    <xf numFmtId="0" fontId="20" fillId="0" borderId="0" xfId="0" applyFont="1"/>
    <xf numFmtId="44" fontId="21" fillId="0" borderId="0" xfId="0" applyNumberFormat="1" applyFont="1"/>
    <xf numFmtId="44" fontId="9" fillId="0" borderId="0" xfId="1" applyFont="1"/>
    <xf numFmtId="14" fontId="4" fillId="0" borderId="0" xfId="0" applyNumberFormat="1" applyFont="1"/>
    <xf numFmtId="44" fontId="19" fillId="0" borderId="0" xfId="1" applyFont="1" applyAlignment="1">
      <alignment horizontal="right"/>
    </xf>
    <xf numFmtId="44" fontId="0" fillId="0" borderId="0" xfId="0" applyNumberFormat="1"/>
    <xf numFmtId="164" fontId="22" fillId="8" borderId="0" xfId="0" applyNumberFormat="1" applyFont="1" applyFill="1" applyAlignment="1">
      <alignment horizontal="center" vertical="center"/>
    </xf>
    <xf numFmtId="14" fontId="22" fillId="8" borderId="0" xfId="0" applyNumberFormat="1" applyFont="1" applyFill="1" applyAlignment="1">
      <alignment horizontal="center" vertical="center"/>
    </xf>
  </cellXfs>
  <cellStyles count="2">
    <cellStyle name="Currency" xfId="1" builtinId="4"/>
    <cellStyle name="Normal" xfId="0" builtinId="0"/>
  </cellStyles>
  <dxfs count="37">
    <dxf>
      <font>
        <color theme="0" tint="-0.499984740745262"/>
      </font>
      <fill>
        <patternFill>
          <bgColor theme="0" tint="-4.9989318521683403E-2"/>
        </patternFill>
      </fill>
    </dxf>
    <dxf>
      <font>
        <color rgb="FF006100"/>
      </font>
      <fill>
        <patternFill>
          <bgColor rgb="FFC6EFCE"/>
        </patternFill>
      </fill>
    </dxf>
    <dxf>
      <font>
        <color rgb="FF9C0006"/>
      </font>
      <fill>
        <patternFill>
          <bgColor rgb="FFFFC7CE"/>
        </patternFill>
      </fill>
    </dxf>
    <dxf>
      <font>
        <color rgb="FF9C0006"/>
      </font>
    </dxf>
    <dxf>
      <font>
        <color theme="9"/>
      </font>
    </dxf>
    <dxf>
      <font>
        <b/>
        <i val="0"/>
      </font>
      <fill>
        <patternFill>
          <bgColor theme="7" tint="0.3999450666829432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b val="0"/>
        <i val="0"/>
        <strike val="0"/>
        <condense val="0"/>
        <extend val="0"/>
        <outline val="0"/>
        <shadow val="0"/>
        <u val="none"/>
        <vertAlign val="baseline"/>
        <sz val="13"/>
        <color theme="1"/>
        <name val="Abadi"/>
        <family val="2"/>
        <scheme val="none"/>
      </font>
      <numFmt numFmtId="164" formatCode="&quot;$&quot;#,##0.00"/>
      <fill>
        <patternFill patternType="solid">
          <fgColor indexed="64"/>
          <bgColor rgb="FFF9F9F9"/>
        </patternFill>
      </fill>
      <alignment horizontal="center" vertical="center" textRotation="0" wrapText="0" indent="0" justifyLastLine="0" shrinkToFit="0" readingOrder="0"/>
    </dxf>
    <dxf>
      <font>
        <b val="0"/>
        <i val="0"/>
        <strike val="0"/>
        <condense val="0"/>
        <extend val="0"/>
        <outline val="0"/>
        <shadow val="0"/>
        <u val="none"/>
        <vertAlign val="baseline"/>
        <sz val="13"/>
        <color theme="1"/>
        <name val="Abadi"/>
        <family val="2"/>
        <scheme val="none"/>
      </font>
      <numFmt numFmtId="164" formatCode="&quot;$&quot;#,##0.00"/>
      <fill>
        <patternFill patternType="solid">
          <fgColor indexed="64"/>
          <bgColor rgb="FFF9F9F9"/>
        </patternFill>
      </fill>
      <alignment horizontal="center" vertical="center" textRotation="0" wrapText="0" indent="0" justifyLastLine="0" shrinkToFit="0" readingOrder="0"/>
    </dxf>
    <dxf>
      <font>
        <b/>
        <i val="0"/>
        <strike val="0"/>
        <condense val="0"/>
        <extend val="0"/>
        <outline val="0"/>
        <shadow val="0"/>
        <u val="none"/>
        <vertAlign val="baseline"/>
        <sz val="11"/>
        <color theme="0" tint="-0.499984740745262"/>
        <name val="Abadi"/>
        <family val="2"/>
        <scheme val="none"/>
      </font>
      <numFmt numFmtId="19" formatCode="yyyy/mm/dd"/>
      <fill>
        <patternFill patternType="solid">
          <fgColor indexed="64"/>
          <bgColor rgb="FFF9F9F9"/>
        </patternFill>
      </fill>
      <alignment horizontal="right" vertical="bottom" textRotation="0" wrapText="0" indent="0" justifyLastLine="0" shrinkToFit="0" readingOrder="0"/>
    </dxf>
    <dxf>
      <font>
        <b val="0"/>
        <i val="0"/>
        <strike val="0"/>
        <condense val="0"/>
        <extend val="0"/>
        <outline val="0"/>
        <shadow val="0"/>
        <u val="none"/>
        <vertAlign val="baseline"/>
        <sz val="11"/>
        <color theme="1"/>
        <name val="Abadi"/>
        <family val="2"/>
        <scheme val="none"/>
      </font>
      <alignment horizontal="center" vertical="center" textRotation="0" wrapText="0" indent="0" justifyLastLine="0" shrinkToFit="0" readingOrder="0"/>
    </dxf>
    <dxf>
      <font>
        <strike val="0"/>
        <outline val="0"/>
        <shadow val="0"/>
        <u val="none"/>
        <vertAlign val="baseline"/>
        <sz val="11"/>
        <color theme="1"/>
        <name val="Abadi"/>
        <family val="2"/>
        <scheme val="none"/>
      </font>
      <numFmt numFmtId="19" formatCode="yyyy/mm/dd"/>
      <alignment horizontal="center" vertical="center" textRotation="0" wrapText="0" indent="0" justifyLastLine="0" shrinkToFit="0" readingOrder="0"/>
    </dxf>
    <dxf>
      <font>
        <b val="0"/>
        <i val="0"/>
        <strike val="0"/>
        <condense val="0"/>
        <extend val="0"/>
        <outline val="0"/>
        <shadow val="0"/>
        <u val="none"/>
        <vertAlign val="baseline"/>
        <sz val="11"/>
        <color theme="1"/>
        <name val="Abadi"/>
        <family val="2"/>
        <scheme val="none"/>
      </font>
      <alignment horizontal="center" vertical="center" textRotation="0" wrapText="0" indent="0" justifyLastLine="0" shrinkToFit="0" readingOrder="0"/>
    </dxf>
    <dxf>
      <font>
        <strike val="0"/>
        <outline val="0"/>
        <shadow val="0"/>
        <u val="none"/>
        <vertAlign val="baseline"/>
        <sz val="11"/>
        <color theme="1"/>
        <name val="Abadi"/>
        <family val="2"/>
        <scheme val="none"/>
      </font>
      <numFmt numFmtId="19" formatCode="yyyy/mm/dd"/>
      <alignment horizontal="center" vertical="center" textRotation="0" wrapText="0" indent="0" justifyLastLine="0" shrinkToFit="0" readingOrder="0"/>
    </dxf>
    <dxf>
      <font>
        <b val="0"/>
        <i val="0"/>
        <strike val="0"/>
        <condense val="0"/>
        <extend val="0"/>
        <outline val="0"/>
        <shadow val="0"/>
        <u val="none"/>
        <vertAlign val="baseline"/>
        <sz val="11"/>
        <color theme="1"/>
        <name val="Abadi"/>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Abadi"/>
        <family val="2"/>
        <scheme val="none"/>
      </font>
      <numFmt numFmtId="164" formatCode="&quot;$&quot;#,##0.00"/>
      <alignment horizontal="center" vertical="center" textRotation="0" wrapText="0" indent="0" justifyLastLine="0" shrinkToFit="0" readingOrder="0"/>
    </dxf>
    <dxf>
      <font>
        <b val="0"/>
        <i val="0"/>
        <strike val="0"/>
        <condense val="0"/>
        <extend val="0"/>
        <outline val="0"/>
        <shadow val="0"/>
        <u val="none"/>
        <vertAlign val="baseline"/>
        <sz val="11"/>
        <color theme="1"/>
        <name val="Abadi"/>
        <family val="2"/>
        <scheme val="none"/>
      </font>
      <alignment horizontal="center" vertical="center" textRotation="0" wrapText="0" indent="0" justifyLastLine="0" shrinkToFit="0" readingOrder="0"/>
    </dxf>
    <dxf>
      <font>
        <strike val="0"/>
        <outline val="0"/>
        <shadow val="0"/>
        <u val="none"/>
        <vertAlign val="baseline"/>
        <sz val="11"/>
        <color theme="1"/>
        <name val="Abadi"/>
        <family val="2"/>
        <scheme val="none"/>
      </font>
      <numFmt numFmtId="19" formatCode="yyyy/mm/dd"/>
      <alignment horizontal="center" vertical="center" textRotation="0" wrapText="0" indent="0" justifyLastLine="0" shrinkToFit="0" readingOrder="0"/>
    </dxf>
    <dxf>
      <font>
        <b val="0"/>
        <i val="0"/>
        <strike val="0"/>
        <condense val="0"/>
        <extend val="0"/>
        <outline val="0"/>
        <shadow val="0"/>
        <u val="none"/>
        <vertAlign val="baseline"/>
        <sz val="11"/>
        <color theme="1"/>
        <name val="Abadi"/>
        <family val="2"/>
        <scheme val="none"/>
      </font>
      <alignment horizontal="center" vertical="center" textRotation="0" wrapText="0" indent="0" justifyLastLine="0" shrinkToFit="0" readingOrder="0"/>
    </dxf>
    <dxf>
      <font>
        <strike val="0"/>
        <outline val="0"/>
        <shadow val="0"/>
        <u val="none"/>
        <vertAlign val="baseline"/>
        <sz val="11"/>
        <color theme="1"/>
        <name val="Abadi"/>
        <family val="2"/>
        <scheme val="none"/>
      </font>
      <numFmt numFmtId="19" formatCode="yyyy/mm/dd"/>
      <alignment horizontal="center" vertical="center" textRotation="0" wrapText="0" indent="0" justifyLastLine="0" shrinkToFit="0" readingOrder="0"/>
    </dxf>
    <dxf>
      <font>
        <b val="0"/>
        <i val="0"/>
        <strike val="0"/>
        <condense val="0"/>
        <extend val="0"/>
        <outline val="0"/>
        <shadow val="0"/>
        <u val="none"/>
        <vertAlign val="baseline"/>
        <sz val="11"/>
        <color theme="1"/>
        <name val="Abadi"/>
        <family val="2"/>
        <scheme val="none"/>
      </font>
      <alignment horizontal="center" vertical="center" textRotation="0" wrapText="0" indent="0" justifyLastLine="0" shrinkToFit="0" readingOrder="0"/>
    </dxf>
    <dxf>
      <font>
        <strike val="0"/>
        <outline val="0"/>
        <shadow val="0"/>
        <u val="none"/>
        <vertAlign val="baseline"/>
        <sz val="11"/>
        <color theme="1"/>
        <name val="Abadi"/>
        <family val="2"/>
        <scheme val="none"/>
      </font>
      <numFmt numFmtId="19" formatCode="yyyy/mm/dd"/>
      <alignment horizontal="center" vertical="center" textRotation="0" wrapText="0" indent="0" justifyLastLine="0" shrinkToFit="0" readingOrder="0"/>
    </dxf>
    <dxf>
      <font>
        <b val="0"/>
        <i val="0"/>
        <strike val="0"/>
        <condense val="0"/>
        <extend val="0"/>
        <outline val="0"/>
        <shadow val="0"/>
        <u val="none"/>
        <vertAlign val="baseline"/>
        <sz val="11"/>
        <color theme="1"/>
        <name val="Abadi"/>
        <family val="2"/>
        <scheme val="none"/>
      </font>
      <alignment horizontal="center" vertical="center" textRotation="0" wrapText="0" indent="0" justifyLastLine="0" shrinkToFit="0" readingOrder="0"/>
    </dxf>
    <dxf>
      <font>
        <strike val="0"/>
        <outline val="0"/>
        <shadow val="0"/>
        <u val="none"/>
        <vertAlign val="baseline"/>
        <sz val="11"/>
        <color theme="1"/>
        <name val="Abadi"/>
        <family val="2"/>
        <scheme val="none"/>
      </font>
      <numFmt numFmtId="19" formatCode="yyyy/mm/dd"/>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11"/>
        <color theme="1"/>
        <name val="Abadi"/>
        <family val="2"/>
        <scheme val="none"/>
      </font>
      <alignment horizontal="center" vertical="center" textRotation="0" wrapText="0" indent="0" justifyLastLine="0" shrinkToFit="0" readingOrder="0"/>
    </dxf>
    <dxf>
      <font>
        <b/>
        <i val="0"/>
        <strike val="0"/>
        <condense val="0"/>
        <extend val="0"/>
        <outline val="0"/>
        <shadow val="0"/>
        <u val="none"/>
        <vertAlign val="baseline"/>
        <sz val="16"/>
        <color auto="1"/>
        <name val="Abadi"/>
        <family val="2"/>
        <scheme val="none"/>
      </font>
      <fill>
        <patternFill patternType="solid">
          <fgColor indexed="64"/>
          <bgColor theme="5" tint="0.39997558519241921"/>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9" formatCode="yyyy/mm/dd"/>
      <fill>
        <patternFill patternType="solid">
          <fgColor indexed="64"/>
          <bgColor rgb="FFF2F2F2"/>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family val="2"/>
        <scheme val="none"/>
      </font>
      <numFmt numFmtId="164" formatCode="&quot;$&quot;#,##0.00"/>
      <alignment horizontal="right" vertical="center" textRotation="0" wrapText="1" indent="0" justifyLastLine="0" shrinkToFit="0" readingOrder="0"/>
      <border diagonalUp="0" diagonalDown="0" outline="0">
        <left style="dotted">
          <color rgb="FF7D9ACE"/>
        </left>
        <right/>
        <top/>
        <bottom style="dotted">
          <color rgb="FF7D9ACE"/>
        </bottom>
      </border>
    </dxf>
    <dxf>
      <font>
        <b val="0"/>
        <i val="0"/>
        <strike val="0"/>
        <condense val="0"/>
        <extend val="0"/>
        <outline val="0"/>
        <shadow val="0"/>
        <u val="none"/>
        <vertAlign val="baseline"/>
        <sz val="9"/>
        <color theme="1"/>
        <name val="Arial"/>
        <family val="2"/>
        <scheme val="none"/>
      </font>
      <alignment horizontal="general" vertical="center" textRotation="0" wrapText="1" indent="0" justifyLastLine="0" shrinkToFit="0" readingOrder="0"/>
      <border diagonalUp="0" diagonalDown="0">
        <left style="dotted">
          <color rgb="FF7D9ACE"/>
        </left>
        <right style="dotted">
          <color rgb="FF7D9ACE"/>
        </right>
        <top/>
        <bottom style="dotted">
          <color rgb="FF7D9ACE"/>
        </bottom>
        <vertical/>
        <horizontal/>
      </border>
    </dxf>
    <dxf>
      <font>
        <b val="0"/>
        <i val="0"/>
        <strike val="0"/>
        <condense val="0"/>
        <extend val="0"/>
        <outline val="0"/>
        <shadow val="0"/>
        <u val="none"/>
        <vertAlign val="baseline"/>
        <sz val="9"/>
        <color theme="1"/>
        <name val="Arial"/>
        <family val="2"/>
        <scheme val="none"/>
      </font>
      <alignment horizontal="center" vertical="center" textRotation="0" wrapText="1" indent="0" justifyLastLine="0" shrinkToFit="0" readingOrder="0"/>
      <border diagonalUp="0" diagonalDown="0">
        <left style="dotted">
          <color rgb="FF7D9ACE"/>
        </left>
        <right style="dotted">
          <color rgb="FF7D9ACE"/>
        </right>
        <top/>
        <bottom style="dotted">
          <color rgb="FF7D9ACE"/>
        </bottom>
        <vertical/>
        <horizontal/>
      </border>
    </dxf>
    <dxf>
      <numFmt numFmtId="19" formatCode="yyyy/mm/dd"/>
    </dxf>
    <dxf>
      <font>
        <b val="0"/>
        <i val="0"/>
        <strike val="0"/>
        <condense val="0"/>
        <extend val="0"/>
        <outline val="0"/>
        <shadow val="0"/>
        <u val="none"/>
        <vertAlign val="baseline"/>
        <sz val="16"/>
        <color theme="1"/>
        <name val="Abadi"/>
        <family val="2"/>
        <scheme val="none"/>
      </font>
      <fill>
        <patternFill patternType="solid">
          <fgColor indexed="64"/>
          <bgColor theme="5" tint="0.39997558519241921"/>
        </patternFill>
      </fill>
      <alignment horizontal="center" vertical="center" textRotation="0" wrapText="0" indent="0" justifyLastLine="0" shrinkToFit="0" readingOrder="0"/>
    </dxf>
    <dxf>
      <font>
        <b/>
        <i val="0"/>
        <strike val="0"/>
        <sz val="12"/>
        <color theme="0"/>
      </font>
      <border>
        <bottom style="thin">
          <color theme="4"/>
        </bottom>
        <vertical/>
        <horizontal/>
      </border>
    </dxf>
    <dxf>
      <font>
        <color theme="1"/>
      </font>
      <fill>
        <patternFill>
          <bgColor theme="1" tint="0.24994659260841701"/>
        </patternFill>
      </fill>
      <border diagonalUp="0" diagonalDown="0">
        <left/>
        <right/>
        <top/>
        <bottom/>
        <vertical/>
        <horizontal/>
      </border>
    </dxf>
  </dxfs>
  <tableStyles count="1" defaultTableStyle="TableStyleMedium2" defaultPivotStyle="PivotStyleLight16">
    <tableStyle name="custom slicer" pivot="0" table="0" count="10" xr9:uid="{ECFB8E95-FCCF-44D0-95DE-E7A5368341A6}">
      <tableStyleElement type="wholeTable" dxfId="36"/>
      <tableStyleElement type="headerRow" dxfId="35"/>
    </tableStyle>
  </tableStyles>
  <colors>
    <mruColors>
      <color rgb="FF548235"/>
      <color rgb="FFF89634"/>
      <color rgb="FFF961A6"/>
      <color rgb="FF7F778A"/>
      <color rgb="FFF2617B"/>
      <color rgb="FFFCB6D6"/>
      <color rgb="FFF8E162"/>
      <color rgb="FFC65911"/>
    </mruColors>
  </colors>
  <extLst>
    <ext xmlns:x14="http://schemas.microsoft.com/office/spreadsheetml/2009/9/main" uri="{46F421CA-312F-682f-3DD2-61675219B42D}">
      <x14:dxfs count="8">
        <dxf>
          <font>
            <color rgb="FF000000"/>
          </font>
          <fill>
            <gradientFill degree="90">
              <stop position="0">
                <color rgb="FFFCB6D6"/>
              </stop>
              <stop position="1">
                <color them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theme="4" tint="0.40000610370189521"/>
              </stop>
              <stop position="1">
                <color them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7" tint="0.39994506668294322"/>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CB6D6"/>
              </stop>
              <stop position="1">
                <color them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C6591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4.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2.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spPr>
            <a:solidFill>
              <a:srgbClr val="F2617B"/>
            </a:solidFill>
          </c:spPr>
          <c:dPt>
            <c:idx val="0"/>
            <c:bubble3D val="0"/>
            <c:spPr>
              <a:solidFill>
                <a:srgbClr val="F2617B"/>
              </a:solidFill>
              <a:ln w="25400">
                <a:solidFill>
                  <a:schemeClr val="lt1"/>
                </a:solidFill>
              </a:ln>
              <a:effectLst/>
              <a:sp3d contourW="25400">
                <a:contourClr>
                  <a:schemeClr val="lt1"/>
                </a:contourClr>
              </a:sp3d>
            </c:spPr>
            <c:extLst>
              <c:ext xmlns:c16="http://schemas.microsoft.com/office/drawing/2014/chart" uri="{C3380CC4-5D6E-409C-BE32-E72D297353CC}">
                <c16:uniqueId val="{00000003-B32B-43CC-BFAF-3A5D06F3100D}"/>
              </c:ext>
            </c:extLst>
          </c:dPt>
          <c:dPt>
            <c:idx val="1"/>
            <c:bubble3D val="0"/>
            <c:spPr>
              <a:solidFill>
                <a:schemeClr val="tx2"/>
              </a:solidFill>
              <a:ln w="25400">
                <a:solidFill>
                  <a:schemeClr val="lt1"/>
                </a:solidFill>
              </a:ln>
              <a:effectLst/>
              <a:sp3d contourW="25400">
                <a:contourClr>
                  <a:schemeClr val="lt1"/>
                </a:contourClr>
              </a:sp3d>
            </c:spPr>
            <c:extLst>
              <c:ext xmlns:c16="http://schemas.microsoft.com/office/drawing/2014/chart" uri="{C3380CC4-5D6E-409C-BE32-E72D297353CC}">
                <c16:uniqueId val="{00000001-B32B-43CC-BFAF-3A5D06F3100D}"/>
              </c:ext>
            </c:extLst>
          </c:dPt>
          <c:dLbls>
            <c:dLbl>
              <c:idx val="0"/>
              <c:layout>
                <c:manualLayout>
                  <c:x val="-9.8445759566678365E-2"/>
                  <c:y val="-0.16132162325863114"/>
                </c:manualLayout>
              </c:layout>
              <c:tx>
                <c:rich>
                  <a:bodyPr/>
                  <a:lstStyle/>
                  <a:p>
                    <a:fld id="{F37BF285-1523-4C50-8D17-1CDCE53A1A88}" type="CATEGORYNAME">
                      <a:rPr lang="en-US" sz="1050"/>
                      <a:pPr/>
                      <a:t>[CATEGORY NAME]</a:t>
                    </a:fld>
                    <a:endParaRPr lang="en-CA"/>
                  </a:p>
                </c:rich>
              </c:tx>
              <c:showLegendKey val="0"/>
              <c:showVal val="0"/>
              <c:showCatName val="1"/>
              <c:showSerName val="0"/>
              <c:showPercent val="0"/>
              <c:showBubbleSize val="0"/>
              <c:extLst>
                <c:ext xmlns:c15="http://schemas.microsoft.com/office/drawing/2012/chart" uri="{CE6537A1-D6FC-4f65-9D91-7224C49458BB}">
                  <c15:layout>
                    <c:manualLayout>
                      <c:w val="0.64575721784776907"/>
                      <c:h val="0.13846153846153847"/>
                    </c:manualLayout>
                  </c15:layout>
                  <c15:dlblFieldTable/>
                  <c15:showDataLabelsRange val="0"/>
                </c:ext>
                <c:ext xmlns:c16="http://schemas.microsoft.com/office/drawing/2014/chart" uri="{C3380CC4-5D6E-409C-BE32-E72D297353CC}">
                  <c16:uniqueId val="{00000003-B32B-43CC-BFAF-3A5D06F3100D}"/>
                </c:ext>
              </c:extLst>
            </c:dLbl>
            <c:dLbl>
              <c:idx val="1"/>
              <c:layout>
                <c:manualLayout>
                  <c:x val="0.15014527642643394"/>
                  <c:y val="0.20319866747425802"/>
                </c:manualLayout>
              </c:layout>
              <c:tx>
                <c:rich>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fld id="{7A6F7D7F-15CB-4CA4-BC90-2640A94655C6}" type="CATEGORYNAME">
                      <a:rPr lang="en-US" sz="1050"/>
                      <a:pPr>
                        <a:defRPr sz="1000">
                          <a:solidFill>
                            <a:schemeClr val="bg1"/>
                          </a:solidFill>
                        </a:defRPr>
                      </a:pPr>
                      <a:t>[CATEGORY NAME]</a:t>
                    </a:fld>
                    <a:endParaRPr lang="en-CA"/>
                  </a:p>
                </c:rich>
              </c:tx>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15:layout>
                    <c:manualLayout>
                      <c:w val="0.47754919170135579"/>
                      <c:h val="0.25233353523117297"/>
                    </c:manualLayout>
                  </c15:layout>
                  <c15:dlblFieldTable/>
                  <c15:showDataLabelsRange val="0"/>
                </c:ext>
                <c:ext xmlns:c16="http://schemas.microsoft.com/office/drawing/2014/chart" uri="{C3380CC4-5D6E-409C-BE32-E72D297353CC}">
                  <c16:uniqueId val="{00000001-B32B-43CC-BFAF-3A5D06F3100D}"/>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'Assets &amp; Goals'!$M$22:$M$23</c:f>
              <c:strCache>
                <c:ptCount val="2"/>
                <c:pt idx="0">
                  <c:v>Stocks (TFSA)</c:v>
                </c:pt>
                <c:pt idx="1">
                  <c:v>Crypto</c:v>
                </c:pt>
              </c:strCache>
            </c:strRef>
          </c:cat>
          <c:val>
            <c:numRef>
              <c:f>'Assets &amp; Goals'!$L$22:$L$23</c:f>
              <c:numCache>
                <c:formatCode>_("$"* #,##0.00_);_("$"* \(#,##0.00\);_("$"* "-"??_);_(@_)</c:formatCode>
                <c:ptCount val="2"/>
                <c:pt idx="0">
                  <c:v>140.56</c:v>
                </c:pt>
                <c:pt idx="1">
                  <c:v>60.63</c:v>
                </c:pt>
              </c:numCache>
            </c:numRef>
          </c:val>
          <c:extLst>
            <c:ext xmlns:c16="http://schemas.microsoft.com/office/drawing/2014/chart" uri="{C3380CC4-5D6E-409C-BE32-E72D297353CC}">
              <c16:uniqueId val="{00000000-B32B-43CC-BFAF-3A5D06F3100D}"/>
            </c:ext>
          </c:extLst>
        </c:ser>
        <c:dLbls>
          <c:showLegendKey val="0"/>
          <c:showVal val="0"/>
          <c:showCatName val="1"/>
          <c:showSerName val="0"/>
          <c:showPercent val="0"/>
          <c:showBubbleSize val="0"/>
          <c:showLeaderLines val="1"/>
        </c:dLbls>
      </c:pie3DChart>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3024361129668927E-2"/>
          <c:y val="0.3168333298684019"/>
          <c:w val="0.98697563887033102"/>
          <c:h val="0.41913889524126319"/>
        </c:manualLayout>
      </c:layout>
      <c:barChart>
        <c:barDir val="bar"/>
        <c:grouping val="stacked"/>
        <c:varyColors val="0"/>
        <c:ser>
          <c:idx val="0"/>
          <c:order val="0"/>
          <c:spPr>
            <a:solidFill>
              <a:schemeClr val="tx1"/>
            </a:solidFill>
            <a:ln>
              <a:noFill/>
            </a:ln>
            <a:effectLst/>
          </c:spPr>
          <c:invertIfNegative val="0"/>
          <c:val>
            <c:numRef>
              <c:f>'Pivot Calculation'!$AH$8</c:f>
              <c:numCache>
                <c:formatCode>_("$"* #,##0.00_);_("$"* \(#,##0.00\);_("$"* "-"??_);_(@_)</c:formatCode>
                <c:ptCount val="1"/>
                <c:pt idx="0">
                  <c:v>3500</c:v>
                </c:pt>
              </c:numCache>
            </c:numRef>
          </c:val>
          <c:extLst>
            <c:ext xmlns:c16="http://schemas.microsoft.com/office/drawing/2014/chart" uri="{C3380CC4-5D6E-409C-BE32-E72D297353CC}">
              <c16:uniqueId val="{00000000-4AD4-4C48-B252-D6FEA2E8E06C}"/>
            </c:ext>
          </c:extLst>
        </c:ser>
        <c:ser>
          <c:idx val="1"/>
          <c:order val="1"/>
          <c:spPr>
            <a:solidFill>
              <a:schemeClr val="bg1">
                <a:lumMod val="65000"/>
              </a:schemeClr>
            </a:solidFill>
            <a:ln>
              <a:noFill/>
            </a:ln>
            <a:effectLst/>
          </c:spPr>
          <c:invertIfNegative val="0"/>
          <c:val>
            <c:numRef>
              <c:f>'Pivot Calculation'!$AH$9</c:f>
              <c:numCache>
                <c:formatCode>_("$"* #,##0.00_);_("$"* \(#,##0.00\);_("$"* "-"??_);_(@_)</c:formatCode>
                <c:ptCount val="1"/>
                <c:pt idx="0">
                  <c:v>9500</c:v>
                </c:pt>
              </c:numCache>
            </c:numRef>
          </c:val>
          <c:extLst>
            <c:ext xmlns:c16="http://schemas.microsoft.com/office/drawing/2014/chart" uri="{C3380CC4-5D6E-409C-BE32-E72D297353CC}">
              <c16:uniqueId val="{00000001-4AD4-4C48-B252-D6FEA2E8E06C}"/>
            </c:ext>
          </c:extLst>
        </c:ser>
        <c:dLbls>
          <c:showLegendKey val="0"/>
          <c:showVal val="0"/>
          <c:showCatName val="0"/>
          <c:showSerName val="0"/>
          <c:showPercent val="0"/>
          <c:showBubbleSize val="0"/>
        </c:dLbls>
        <c:gapWidth val="150"/>
        <c:overlap val="100"/>
        <c:axId val="1979959711"/>
        <c:axId val="259992959"/>
      </c:barChart>
      <c:catAx>
        <c:axId val="1979959711"/>
        <c:scaling>
          <c:orientation val="minMax"/>
        </c:scaling>
        <c:delete val="1"/>
        <c:axPos val="l"/>
        <c:numFmt formatCode="General" sourceLinked="1"/>
        <c:majorTickMark val="none"/>
        <c:minorTickMark val="none"/>
        <c:tickLblPos val="nextTo"/>
        <c:crossAx val="259992959"/>
        <c:crosses val="autoZero"/>
        <c:auto val="1"/>
        <c:lblAlgn val="ctr"/>
        <c:lblOffset val="100"/>
        <c:noMultiLvlLbl val="0"/>
      </c:catAx>
      <c:valAx>
        <c:axId val="259992959"/>
        <c:scaling>
          <c:orientation val="minMax"/>
        </c:scaling>
        <c:delete val="1"/>
        <c:axPos val="b"/>
        <c:numFmt formatCode="_(&quot;$&quot;* #,##0.00_);_(&quot;$&quot;* \(#,##0.00\);_(&quot;$&quot;* &quot;-&quot;??_);_(@_)" sourceLinked="1"/>
        <c:majorTickMark val="none"/>
        <c:minorTickMark val="none"/>
        <c:tickLblPos val="nextTo"/>
        <c:crossAx val="19799597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[budget.xlsx]Pivot Calculation!PivotTable4</c:name>
    <c:fmtId val="10"/>
  </c:pivotSource>
  <c:chart>
    <c:autoTitleDeleted val="1"/>
    <c:pivotFmts>
      <c:pivotFmt>
        <c:idx val="0"/>
        <c:spPr>
          <a:solidFill>
            <a:schemeClr val="accent1"/>
          </a:solidFill>
          <a:ln w="28575" cap="rnd">
            <a:solidFill>
              <a:srgbClr val="54823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548235"/>
            </a:solidFill>
            <a:round/>
          </a:ln>
          <a:effectLst/>
        </c:spPr>
        <c:marker>
          <c:symbol val="none"/>
        </c:marker>
      </c:pivotFmt>
      <c:pivotFmt>
        <c:idx val="2"/>
        <c:spPr>
          <a:solidFill>
            <a:schemeClr val="accent1"/>
          </a:solidFill>
          <a:ln w="28575" cap="rnd">
            <a:solidFill>
              <a:srgbClr val="54823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54823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Calculation'!$AC$11</c:f>
              <c:strCache>
                <c:ptCount val="1"/>
                <c:pt idx="0">
                  <c:v>Total</c:v>
                </c:pt>
              </c:strCache>
            </c:strRef>
          </c:tx>
          <c:spPr>
            <a:ln w="28575" cap="rnd">
              <a:solidFill>
                <a:srgbClr val="548235"/>
              </a:solidFill>
              <a:round/>
            </a:ln>
            <a:effectLst/>
          </c:spPr>
          <c:marker>
            <c:symbol val="none"/>
          </c:marker>
          <c:cat>
            <c:strRef>
              <c:f>'Pivot Calculation'!$AB$12:$AB$16</c:f>
              <c:strCache>
                <c:ptCount val="4"/>
                <c:pt idx="0">
                  <c:v>Jan</c:v>
                </c:pt>
                <c:pt idx="1">
                  <c:v>Feb</c:v>
                </c:pt>
                <c:pt idx="2">
                  <c:v>Mar</c:v>
                </c:pt>
                <c:pt idx="3">
                  <c:v>Apr</c:v>
                </c:pt>
              </c:strCache>
            </c:strRef>
          </c:cat>
          <c:val>
            <c:numRef>
              <c:f>'Pivot Calculation'!$AC$12:$AC$16</c:f>
              <c:numCache>
                <c:formatCode>General</c:formatCode>
                <c:ptCount val="4"/>
                <c:pt idx="0">
                  <c:v>1949.0200000000002</c:v>
                </c:pt>
                <c:pt idx="1">
                  <c:v>1949.0200000000002</c:v>
                </c:pt>
                <c:pt idx="2">
                  <c:v>500</c:v>
                </c:pt>
                <c:pt idx="3">
                  <c:v>600</c:v>
                </c:pt>
              </c:numCache>
            </c:numRef>
          </c:val>
          <c:smooth val="1"/>
          <c:extLst>
            <c:ext xmlns:c16="http://schemas.microsoft.com/office/drawing/2014/chart" uri="{C3380CC4-5D6E-409C-BE32-E72D297353CC}">
              <c16:uniqueId val="{00000000-4526-4898-898A-1228BC25029C}"/>
            </c:ext>
          </c:extLst>
        </c:ser>
        <c:dLbls>
          <c:showLegendKey val="0"/>
          <c:showVal val="0"/>
          <c:showCatName val="0"/>
          <c:showSerName val="0"/>
          <c:showPercent val="0"/>
          <c:showBubbleSize val="0"/>
        </c:dLbls>
        <c:smooth val="0"/>
        <c:axId val="1219143840"/>
        <c:axId val="1212528896"/>
      </c:lineChart>
      <c:catAx>
        <c:axId val="1219143840"/>
        <c:scaling>
          <c:orientation val="minMax"/>
        </c:scaling>
        <c:delete val="1"/>
        <c:axPos val="b"/>
        <c:numFmt formatCode="General" sourceLinked="1"/>
        <c:majorTickMark val="out"/>
        <c:minorTickMark val="none"/>
        <c:tickLblPos val="nextTo"/>
        <c:crossAx val="1212528896"/>
        <c:crosses val="autoZero"/>
        <c:auto val="1"/>
        <c:lblAlgn val="ctr"/>
        <c:lblOffset val="100"/>
        <c:noMultiLvlLbl val="0"/>
      </c:catAx>
      <c:valAx>
        <c:axId val="1212528896"/>
        <c:scaling>
          <c:orientation val="minMax"/>
        </c:scaling>
        <c:delete val="0"/>
        <c:axPos val="l"/>
        <c:numFmt formatCode="General" sourceLinked="1"/>
        <c:majorTickMark val="out"/>
        <c:minorTickMark val="none"/>
        <c:tickLblPos val="nextTo"/>
        <c:spPr>
          <a:noFill/>
          <a:ln w="12700">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1438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[budget.xlsx]Pivot Calculation!PivotTable3</c:name>
    <c:fmtId val="5"/>
  </c:pivotSource>
  <c:chart>
    <c:autoTitleDeleted val="1"/>
    <c:pivotFmts>
      <c:pivotFmt>
        <c:idx val="0"/>
        <c:spPr>
          <a:solidFill>
            <a:schemeClr val="accent1"/>
          </a:solidFill>
          <a:ln w="28575" cap="rnd">
            <a:solidFill>
              <a:srgbClr val="F961A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961A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961A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Calculation'!$V$12</c:f>
              <c:strCache>
                <c:ptCount val="1"/>
                <c:pt idx="0">
                  <c:v>Total</c:v>
                </c:pt>
              </c:strCache>
            </c:strRef>
          </c:tx>
          <c:spPr>
            <a:ln w="28575" cap="rnd">
              <a:solidFill>
                <a:srgbClr val="F961A6"/>
              </a:solidFill>
              <a:round/>
            </a:ln>
            <a:effectLst/>
          </c:spPr>
          <c:marker>
            <c:symbol val="none"/>
          </c:marker>
          <c:cat>
            <c:strRef>
              <c:f>'Pivot Calculation'!$U$13:$U$19</c:f>
              <c:strCache>
                <c:ptCount val="6"/>
                <c:pt idx="0">
                  <c:v>Jan</c:v>
                </c:pt>
                <c:pt idx="1">
                  <c:v>Feb</c:v>
                </c:pt>
                <c:pt idx="2">
                  <c:v>Mar</c:v>
                </c:pt>
                <c:pt idx="3">
                  <c:v>Apr</c:v>
                </c:pt>
                <c:pt idx="4">
                  <c:v>May</c:v>
                </c:pt>
                <c:pt idx="5">
                  <c:v>Aug</c:v>
                </c:pt>
              </c:strCache>
            </c:strRef>
          </c:cat>
          <c:val>
            <c:numRef>
              <c:f>'Pivot Calculation'!$V$13:$V$19</c:f>
              <c:numCache>
                <c:formatCode>General</c:formatCode>
                <c:ptCount val="6"/>
                <c:pt idx="0">
                  <c:v>-1738.72</c:v>
                </c:pt>
                <c:pt idx="1">
                  <c:v>-1803.18</c:v>
                </c:pt>
                <c:pt idx="2">
                  <c:v>-703.14</c:v>
                </c:pt>
                <c:pt idx="3">
                  <c:v>-20.45</c:v>
                </c:pt>
                <c:pt idx="4">
                  <c:v>-6.98</c:v>
                </c:pt>
                <c:pt idx="5">
                  <c:v>-90.33</c:v>
                </c:pt>
              </c:numCache>
            </c:numRef>
          </c:val>
          <c:smooth val="1"/>
          <c:extLst>
            <c:ext xmlns:c16="http://schemas.microsoft.com/office/drawing/2014/chart" uri="{C3380CC4-5D6E-409C-BE32-E72D297353CC}">
              <c16:uniqueId val="{00000000-3740-4691-9836-F985308FD8ED}"/>
            </c:ext>
          </c:extLst>
        </c:ser>
        <c:dLbls>
          <c:showLegendKey val="0"/>
          <c:showVal val="0"/>
          <c:showCatName val="0"/>
          <c:showSerName val="0"/>
          <c:showPercent val="0"/>
          <c:showBubbleSize val="0"/>
        </c:dLbls>
        <c:smooth val="0"/>
        <c:axId val="1338423328"/>
        <c:axId val="1232419664"/>
      </c:lineChart>
      <c:catAx>
        <c:axId val="1338423328"/>
        <c:scaling>
          <c:orientation val="minMax"/>
        </c:scaling>
        <c:delete val="1"/>
        <c:axPos val="b"/>
        <c:numFmt formatCode="General" sourceLinked="1"/>
        <c:majorTickMark val="out"/>
        <c:minorTickMark val="none"/>
        <c:tickLblPos val="nextTo"/>
        <c:crossAx val="1232419664"/>
        <c:crosses val="autoZero"/>
        <c:auto val="1"/>
        <c:lblAlgn val="ctr"/>
        <c:lblOffset val="100"/>
        <c:noMultiLvlLbl val="0"/>
      </c:catAx>
      <c:valAx>
        <c:axId val="1232419664"/>
        <c:scaling>
          <c:orientation val="minMax"/>
        </c:scaling>
        <c:delete val="0"/>
        <c:axPos val="l"/>
        <c:numFmt formatCode="General" sourceLinked="1"/>
        <c:majorTickMark val="out"/>
        <c:minorTickMark val="none"/>
        <c:tickLblPos val="nextTo"/>
        <c:spPr>
          <a:noFill/>
          <a:ln w="12700">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4233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[budget.xlsx]Pivot Calculation!PivotTable3</c:name>
    <c:fmtId val="0"/>
  </c:pivotSource>
  <c:chart>
    <c:autoTitleDeleted val="1"/>
    <c:pivotFmts>
      <c:pivotFmt>
        <c:idx val="0"/>
        <c:spPr>
          <a:ln w="28575" cap="rnd">
            <a:solidFill>
              <a:srgbClr val="F961A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Calculation'!$V$12</c:f>
              <c:strCache>
                <c:ptCount val="1"/>
                <c:pt idx="0">
                  <c:v>Total</c:v>
                </c:pt>
              </c:strCache>
            </c:strRef>
          </c:tx>
          <c:spPr>
            <a:ln w="28575" cap="rnd">
              <a:solidFill>
                <a:srgbClr val="F961A6"/>
              </a:solidFill>
              <a:round/>
            </a:ln>
            <a:effectLst/>
          </c:spPr>
          <c:marker>
            <c:symbol val="none"/>
          </c:marker>
          <c:cat>
            <c:strRef>
              <c:f>'Pivot Calculation'!$U$13:$U$19</c:f>
              <c:strCache>
                <c:ptCount val="6"/>
                <c:pt idx="0">
                  <c:v>Jan</c:v>
                </c:pt>
                <c:pt idx="1">
                  <c:v>Feb</c:v>
                </c:pt>
                <c:pt idx="2">
                  <c:v>Mar</c:v>
                </c:pt>
                <c:pt idx="3">
                  <c:v>Apr</c:v>
                </c:pt>
                <c:pt idx="4">
                  <c:v>May</c:v>
                </c:pt>
                <c:pt idx="5">
                  <c:v>Aug</c:v>
                </c:pt>
              </c:strCache>
            </c:strRef>
          </c:cat>
          <c:val>
            <c:numRef>
              <c:f>'Pivot Calculation'!$V$13:$V$19</c:f>
              <c:numCache>
                <c:formatCode>General</c:formatCode>
                <c:ptCount val="6"/>
                <c:pt idx="0">
                  <c:v>-1738.72</c:v>
                </c:pt>
                <c:pt idx="1">
                  <c:v>-1803.18</c:v>
                </c:pt>
                <c:pt idx="2">
                  <c:v>-703.14</c:v>
                </c:pt>
                <c:pt idx="3">
                  <c:v>-20.45</c:v>
                </c:pt>
                <c:pt idx="4">
                  <c:v>-6.98</c:v>
                </c:pt>
                <c:pt idx="5">
                  <c:v>-90.33</c:v>
                </c:pt>
              </c:numCache>
            </c:numRef>
          </c:val>
          <c:smooth val="1"/>
          <c:extLst>
            <c:ext xmlns:c16="http://schemas.microsoft.com/office/drawing/2014/chart" uri="{C3380CC4-5D6E-409C-BE32-E72D297353CC}">
              <c16:uniqueId val="{00000000-8A06-4415-B970-68A9155FAD70}"/>
            </c:ext>
          </c:extLst>
        </c:ser>
        <c:dLbls>
          <c:showLegendKey val="0"/>
          <c:showVal val="0"/>
          <c:showCatName val="0"/>
          <c:showSerName val="0"/>
          <c:showPercent val="0"/>
          <c:showBubbleSize val="0"/>
        </c:dLbls>
        <c:smooth val="0"/>
        <c:axId val="1338423328"/>
        <c:axId val="1232419664"/>
      </c:lineChart>
      <c:catAx>
        <c:axId val="1338423328"/>
        <c:scaling>
          <c:orientation val="minMax"/>
        </c:scaling>
        <c:delete val="1"/>
        <c:axPos val="b"/>
        <c:numFmt formatCode="General" sourceLinked="1"/>
        <c:majorTickMark val="out"/>
        <c:minorTickMark val="none"/>
        <c:tickLblPos val="nextTo"/>
        <c:crossAx val="1232419664"/>
        <c:crosses val="autoZero"/>
        <c:auto val="1"/>
        <c:lblAlgn val="ctr"/>
        <c:lblOffset val="100"/>
        <c:noMultiLvlLbl val="0"/>
      </c:catAx>
      <c:valAx>
        <c:axId val="1232419664"/>
        <c:scaling>
          <c:orientation val="minMax"/>
        </c:scaling>
        <c:delete val="0"/>
        <c:axPos val="l"/>
        <c:numFmt formatCode="General" sourceLinked="1"/>
        <c:majorTickMark val="out"/>
        <c:minorTickMark val="none"/>
        <c:tickLblPos val="nextTo"/>
        <c:spPr>
          <a:noFill/>
          <a:ln w="12700">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4233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[budget.xlsx]Pivot Calculation!PivotTable4</c:name>
    <c:fmtId val="2"/>
  </c:pivotSource>
  <c:chart>
    <c:autoTitleDeleted val="1"/>
    <c:pivotFmts>
      <c:pivotFmt>
        <c:idx val="0"/>
        <c:spPr>
          <a:ln w="28575" cap="rnd">
            <a:solidFill>
              <a:srgbClr val="54823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548235"/>
            </a:solidFill>
            <a:round/>
          </a:ln>
          <a:effectLst/>
        </c:spPr>
        <c:marker>
          <c:symbol val="none"/>
        </c:marker>
      </c:pivotFmt>
    </c:pivotFmts>
    <c:plotArea>
      <c:layout/>
      <c:lineChart>
        <c:grouping val="standard"/>
        <c:varyColors val="0"/>
        <c:ser>
          <c:idx val="0"/>
          <c:order val="0"/>
          <c:tx>
            <c:strRef>
              <c:f>'Pivot Calculation'!$AC$11</c:f>
              <c:strCache>
                <c:ptCount val="1"/>
                <c:pt idx="0">
                  <c:v>Total</c:v>
                </c:pt>
              </c:strCache>
            </c:strRef>
          </c:tx>
          <c:spPr>
            <a:ln w="28575" cap="rnd">
              <a:solidFill>
                <a:srgbClr val="548235"/>
              </a:solidFill>
              <a:round/>
            </a:ln>
            <a:effectLst/>
          </c:spPr>
          <c:marker>
            <c:symbol val="none"/>
          </c:marker>
          <c:cat>
            <c:strRef>
              <c:f>'Pivot Calculation'!$AB$12:$AB$16</c:f>
              <c:strCache>
                <c:ptCount val="4"/>
                <c:pt idx="0">
                  <c:v>Jan</c:v>
                </c:pt>
                <c:pt idx="1">
                  <c:v>Feb</c:v>
                </c:pt>
                <c:pt idx="2">
                  <c:v>Mar</c:v>
                </c:pt>
                <c:pt idx="3">
                  <c:v>Apr</c:v>
                </c:pt>
              </c:strCache>
            </c:strRef>
          </c:cat>
          <c:val>
            <c:numRef>
              <c:f>'Pivot Calculation'!$AC$12:$AC$16</c:f>
              <c:numCache>
                <c:formatCode>General</c:formatCode>
                <c:ptCount val="4"/>
                <c:pt idx="0">
                  <c:v>1949.0200000000002</c:v>
                </c:pt>
                <c:pt idx="1">
                  <c:v>1949.0200000000002</c:v>
                </c:pt>
                <c:pt idx="2">
                  <c:v>500</c:v>
                </c:pt>
                <c:pt idx="3">
                  <c:v>600</c:v>
                </c:pt>
              </c:numCache>
            </c:numRef>
          </c:val>
          <c:smooth val="1"/>
          <c:extLst>
            <c:ext xmlns:c16="http://schemas.microsoft.com/office/drawing/2014/chart" uri="{C3380CC4-5D6E-409C-BE32-E72D297353CC}">
              <c16:uniqueId val="{00000000-9010-44C3-A0BB-A116982653EE}"/>
            </c:ext>
          </c:extLst>
        </c:ser>
        <c:dLbls>
          <c:showLegendKey val="0"/>
          <c:showVal val="0"/>
          <c:showCatName val="0"/>
          <c:showSerName val="0"/>
          <c:showPercent val="0"/>
          <c:showBubbleSize val="0"/>
        </c:dLbls>
        <c:smooth val="0"/>
        <c:axId val="1219143840"/>
        <c:axId val="1212528896"/>
      </c:lineChart>
      <c:catAx>
        <c:axId val="1219143840"/>
        <c:scaling>
          <c:orientation val="minMax"/>
        </c:scaling>
        <c:delete val="1"/>
        <c:axPos val="b"/>
        <c:numFmt formatCode="General" sourceLinked="1"/>
        <c:majorTickMark val="out"/>
        <c:minorTickMark val="none"/>
        <c:tickLblPos val="nextTo"/>
        <c:crossAx val="1212528896"/>
        <c:crosses val="autoZero"/>
        <c:auto val="1"/>
        <c:lblAlgn val="ctr"/>
        <c:lblOffset val="100"/>
        <c:noMultiLvlLbl val="0"/>
      </c:catAx>
      <c:valAx>
        <c:axId val="1212528896"/>
        <c:scaling>
          <c:orientation val="minMax"/>
        </c:scaling>
        <c:delete val="0"/>
        <c:axPos val="l"/>
        <c:numFmt formatCode="General" sourceLinked="1"/>
        <c:majorTickMark val="out"/>
        <c:minorTickMark val="none"/>
        <c:tickLblPos val="nextTo"/>
        <c:spPr>
          <a:noFill/>
          <a:ln w="12700">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1438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111111111111109E-2"/>
          <c:y val="0.29043055237936843"/>
          <c:w val="0.93888888888888888"/>
          <c:h val="0.41913889524126319"/>
        </c:manualLayout>
      </c:layout>
      <c:barChart>
        <c:barDir val="bar"/>
        <c:grouping val="stacked"/>
        <c:varyColors val="0"/>
        <c:ser>
          <c:idx val="0"/>
          <c:order val="0"/>
          <c:spPr>
            <a:solidFill>
              <a:schemeClr val="accent1"/>
            </a:solidFill>
            <a:ln>
              <a:noFill/>
            </a:ln>
            <a:effectLst/>
          </c:spPr>
          <c:invertIfNegative val="0"/>
          <c:val>
            <c:numRef>
              <c:f>'Pivot Calculation'!$AH$8</c:f>
              <c:numCache>
                <c:formatCode>_("$"* #,##0.00_);_("$"* \(#,##0.00\);_("$"* "-"??_);_(@_)</c:formatCode>
                <c:ptCount val="1"/>
                <c:pt idx="0">
                  <c:v>3500</c:v>
                </c:pt>
              </c:numCache>
            </c:numRef>
          </c:val>
          <c:extLst>
            <c:ext xmlns:c16="http://schemas.microsoft.com/office/drawing/2014/chart" uri="{C3380CC4-5D6E-409C-BE32-E72D297353CC}">
              <c16:uniqueId val="{00000000-1379-4108-B61D-0EABC6BC1599}"/>
            </c:ext>
          </c:extLst>
        </c:ser>
        <c:ser>
          <c:idx val="1"/>
          <c:order val="1"/>
          <c:spPr>
            <a:solidFill>
              <a:schemeClr val="accent2"/>
            </a:solidFill>
            <a:ln>
              <a:noFill/>
            </a:ln>
            <a:effectLst/>
          </c:spPr>
          <c:invertIfNegative val="0"/>
          <c:val>
            <c:numRef>
              <c:f>'Pivot Calculation'!$AH$9</c:f>
              <c:numCache>
                <c:formatCode>_("$"* #,##0.00_);_("$"* \(#,##0.00\);_("$"* "-"??_);_(@_)</c:formatCode>
                <c:ptCount val="1"/>
                <c:pt idx="0">
                  <c:v>9500</c:v>
                </c:pt>
              </c:numCache>
            </c:numRef>
          </c:val>
          <c:extLst>
            <c:ext xmlns:c16="http://schemas.microsoft.com/office/drawing/2014/chart" uri="{C3380CC4-5D6E-409C-BE32-E72D297353CC}">
              <c16:uniqueId val="{00000001-1379-4108-B61D-0EABC6BC1599}"/>
            </c:ext>
          </c:extLst>
        </c:ser>
        <c:dLbls>
          <c:showLegendKey val="0"/>
          <c:showVal val="0"/>
          <c:showCatName val="0"/>
          <c:showSerName val="0"/>
          <c:showPercent val="0"/>
          <c:showBubbleSize val="0"/>
        </c:dLbls>
        <c:gapWidth val="150"/>
        <c:overlap val="100"/>
        <c:axId val="1979959711"/>
        <c:axId val="259992959"/>
      </c:barChart>
      <c:catAx>
        <c:axId val="1979959711"/>
        <c:scaling>
          <c:orientation val="minMax"/>
        </c:scaling>
        <c:delete val="1"/>
        <c:axPos val="l"/>
        <c:numFmt formatCode="General" sourceLinked="1"/>
        <c:majorTickMark val="none"/>
        <c:minorTickMark val="none"/>
        <c:tickLblPos val="nextTo"/>
        <c:crossAx val="259992959"/>
        <c:crosses val="autoZero"/>
        <c:auto val="1"/>
        <c:lblAlgn val="ctr"/>
        <c:lblOffset val="100"/>
        <c:noMultiLvlLbl val="0"/>
      </c:catAx>
      <c:valAx>
        <c:axId val="259992959"/>
        <c:scaling>
          <c:orientation val="minMax"/>
        </c:scaling>
        <c:delete val="1"/>
        <c:axPos val="b"/>
        <c:numFmt formatCode="_(&quot;$&quot;* #,##0.00_);_(&quot;$&quot;* \(#,##0.00\);_(&quot;$&quot;* &quot;-&quot;??_);_(@_)" sourceLinked="1"/>
        <c:majorTickMark val="none"/>
        <c:minorTickMark val="none"/>
        <c:tickLblPos val="nextTo"/>
        <c:crossAx val="19799597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svg"/><Relationship Id="rId3" Type="http://schemas.openxmlformats.org/officeDocument/2006/relationships/hyperlink" Target="#'Income &amp; Expenses'!A1"/><Relationship Id="rId7" Type="http://schemas.openxmlformats.org/officeDocument/2006/relationships/image" Target="../media/image4.png"/><Relationship Id="rId2" Type="http://schemas.openxmlformats.org/officeDocument/2006/relationships/hyperlink" Target="#Dashboard!A1"/><Relationship Id="rId1" Type="http://schemas.openxmlformats.org/officeDocument/2006/relationships/image" Target="../media/image1.png"/><Relationship Id="rId6" Type="http://schemas.openxmlformats.org/officeDocument/2006/relationships/image" Target="../media/image3.svg"/><Relationship Id="rId5" Type="http://schemas.openxmlformats.org/officeDocument/2006/relationships/image" Target="../media/image2.png"/><Relationship Id="rId10" Type="http://schemas.openxmlformats.org/officeDocument/2006/relationships/image" Target="../media/image7.svg"/><Relationship Id="rId4" Type="http://schemas.openxmlformats.org/officeDocument/2006/relationships/hyperlink" Target="#'Assets &amp; Goals'!A1"/><Relationship Id="rId9" Type="http://schemas.openxmlformats.org/officeDocument/2006/relationships/image" Target="../media/image6.png"/></Relationships>
</file>

<file path=xl/drawings/_rels/drawing2.xml.rels><?xml version="1.0" encoding="UTF-8" standalone="yes"?>
<Relationships xmlns="http://schemas.openxmlformats.org/package/2006/relationships"><Relationship Id="rId8" Type="http://schemas.openxmlformats.org/officeDocument/2006/relationships/image" Target="../media/image9.svg"/><Relationship Id="rId3" Type="http://schemas.openxmlformats.org/officeDocument/2006/relationships/hyperlink" Target="#'Income &amp; Expenses'!A1"/><Relationship Id="rId7" Type="http://schemas.openxmlformats.org/officeDocument/2006/relationships/image" Target="../media/image8.png"/><Relationship Id="rId2" Type="http://schemas.openxmlformats.org/officeDocument/2006/relationships/hyperlink" Target="#Dashboard!A1"/><Relationship Id="rId1" Type="http://schemas.openxmlformats.org/officeDocument/2006/relationships/image" Target="../media/image1.png"/><Relationship Id="rId6" Type="http://schemas.openxmlformats.org/officeDocument/2006/relationships/image" Target="../media/image3.svg"/><Relationship Id="rId11" Type="http://schemas.openxmlformats.org/officeDocument/2006/relationships/chart" Target="../charts/chart1.xml"/><Relationship Id="rId5" Type="http://schemas.openxmlformats.org/officeDocument/2006/relationships/image" Target="../media/image2.png"/><Relationship Id="rId10" Type="http://schemas.openxmlformats.org/officeDocument/2006/relationships/image" Target="../media/image11.svg"/><Relationship Id="rId4" Type="http://schemas.openxmlformats.org/officeDocument/2006/relationships/hyperlink" Target="#'Assets &amp; Goals'!A1"/><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3" Type="http://schemas.openxmlformats.org/officeDocument/2006/relationships/chart" Target="../charts/chart3.xml"/><Relationship Id="rId18" Type="http://schemas.openxmlformats.org/officeDocument/2006/relationships/image" Target="../media/image18.svg"/><Relationship Id="rId26" Type="http://schemas.openxmlformats.org/officeDocument/2006/relationships/image" Target="../media/image26.svg"/><Relationship Id="rId3" Type="http://schemas.openxmlformats.org/officeDocument/2006/relationships/image" Target="../media/image1.png"/><Relationship Id="rId21" Type="http://schemas.openxmlformats.org/officeDocument/2006/relationships/image" Target="../media/image21.png"/><Relationship Id="rId34" Type="http://schemas.openxmlformats.org/officeDocument/2006/relationships/image" Target="../media/image33.svg"/><Relationship Id="rId7" Type="http://schemas.openxmlformats.org/officeDocument/2006/relationships/image" Target="../media/image14.svg"/><Relationship Id="rId12" Type="http://schemas.openxmlformats.org/officeDocument/2006/relationships/chart" Target="../charts/chart2.xml"/><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2.png"/><Relationship Id="rId2" Type="http://schemas.openxmlformats.org/officeDocument/2006/relationships/hyperlink" Target="#'Income &amp; Expenses'!A1"/><Relationship Id="rId16" Type="http://schemas.openxmlformats.org/officeDocument/2006/relationships/image" Target="../media/image16.svg"/><Relationship Id="rId20" Type="http://schemas.openxmlformats.org/officeDocument/2006/relationships/image" Target="../media/image20.svg"/><Relationship Id="rId29" Type="http://schemas.openxmlformats.org/officeDocument/2006/relationships/image" Target="../media/image29.png"/><Relationship Id="rId1" Type="http://schemas.openxmlformats.org/officeDocument/2006/relationships/image" Target="../media/image12.emf"/><Relationship Id="rId6" Type="http://schemas.openxmlformats.org/officeDocument/2006/relationships/image" Target="../media/image13.png"/><Relationship Id="rId11" Type="http://schemas.openxmlformats.org/officeDocument/2006/relationships/image" Target="../media/image7.svg"/><Relationship Id="rId24" Type="http://schemas.openxmlformats.org/officeDocument/2006/relationships/image" Target="../media/image24.svg"/><Relationship Id="rId32" Type="http://schemas.openxmlformats.org/officeDocument/2006/relationships/hyperlink" Target="https://aminoapps.com/c/ediciones-amino-en-espanol/page/item/gifs-de-circulos-pack/Z6zn_oj3SXIQPXWY4X38MMxYqjPgPvaJVq7" TargetMode="External"/><Relationship Id="rId5" Type="http://schemas.openxmlformats.org/officeDocument/2006/relationships/hyperlink" Target="#'Assets &amp; Goals'!A1"/><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svg"/><Relationship Id="rId10" Type="http://schemas.openxmlformats.org/officeDocument/2006/relationships/image" Target="../media/image6.png"/><Relationship Id="rId19" Type="http://schemas.openxmlformats.org/officeDocument/2006/relationships/image" Target="../media/image19.png"/><Relationship Id="rId31" Type="http://schemas.openxmlformats.org/officeDocument/2006/relationships/image" Target="../media/image31.gif"/><Relationship Id="rId4" Type="http://schemas.openxmlformats.org/officeDocument/2006/relationships/hyperlink" Target="#Dashboard!A1"/><Relationship Id="rId9" Type="http://schemas.openxmlformats.org/officeDocument/2006/relationships/image" Target="../media/image9.svg"/><Relationship Id="rId14" Type="http://schemas.openxmlformats.org/officeDocument/2006/relationships/chart" Target="../charts/chart4.xml"/><Relationship Id="rId22" Type="http://schemas.openxmlformats.org/officeDocument/2006/relationships/image" Target="../media/image22.svg"/><Relationship Id="rId27" Type="http://schemas.openxmlformats.org/officeDocument/2006/relationships/image" Target="../media/image27.png"/><Relationship Id="rId30" Type="http://schemas.openxmlformats.org/officeDocument/2006/relationships/image" Target="../media/image30.svg"/><Relationship Id="rId8"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34.emf"/></Relationships>
</file>

<file path=xl/drawings/drawing1.xml><?xml version="1.0" encoding="utf-8"?>
<xdr:wsDr xmlns:xdr="http://schemas.openxmlformats.org/drawingml/2006/spreadsheetDrawing" xmlns:a="http://schemas.openxmlformats.org/drawingml/2006/main">
  <xdr:twoCellAnchor editAs="absolute">
    <xdr:from>
      <xdr:col>0</xdr:col>
      <xdr:colOff>104775</xdr:colOff>
      <xdr:row>0</xdr:row>
      <xdr:rowOff>159375</xdr:rowOff>
    </xdr:from>
    <xdr:to>
      <xdr:col>17</xdr:col>
      <xdr:colOff>145341</xdr:colOff>
      <xdr:row>465</xdr:row>
      <xdr:rowOff>120750</xdr:rowOff>
    </xdr:to>
    <xdr:grpSp>
      <xdr:nvGrpSpPr>
        <xdr:cNvPr id="34" name="Group 33">
          <a:extLst>
            <a:ext uri="{FF2B5EF4-FFF2-40B4-BE49-F238E27FC236}">
              <a16:creationId xmlns:a16="http://schemas.microsoft.com/office/drawing/2014/main" id="{E1757D56-D396-D011-1371-ACD19811EC3C}"/>
            </a:ext>
          </a:extLst>
        </xdr:cNvPr>
        <xdr:cNvGrpSpPr>
          <a:grpSpLocks noChangeAspect="1"/>
        </xdr:cNvGrpSpPr>
      </xdr:nvGrpSpPr>
      <xdr:grpSpPr>
        <a:xfrm>
          <a:off x="104775" y="159375"/>
          <a:ext cx="18385716" cy="10296000"/>
          <a:chOff x="152400" y="161925"/>
          <a:chExt cx="18000000" cy="10080000"/>
        </a:xfrm>
      </xdr:grpSpPr>
      <xdr:grpSp>
        <xdr:nvGrpSpPr>
          <xdr:cNvPr id="33" name="Group 32">
            <a:extLst>
              <a:ext uri="{FF2B5EF4-FFF2-40B4-BE49-F238E27FC236}">
                <a16:creationId xmlns:a16="http://schemas.microsoft.com/office/drawing/2014/main" id="{DD7C791E-E1C3-0681-D918-004E4267951E}"/>
              </a:ext>
            </a:extLst>
          </xdr:cNvPr>
          <xdr:cNvGrpSpPr/>
        </xdr:nvGrpSpPr>
        <xdr:grpSpPr>
          <a:xfrm>
            <a:off x="152400" y="161925"/>
            <a:ext cx="18000000" cy="10080000"/>
            <a:chOff x="152400" y="161925"/>
            <a:chExt cx="18000000" cy="10080000"/>
          </a:xfrm>
        </xdr:grpSpPr>
        <xdr:grpSp>
          <xdr:nvGrpSpPr>
            <xdr:cNvPr id="3" name="Group 2">
              <a:extLst>
                <a:ext uri="{FF2B5EF4-FFF2-40B4-BE49-F238E27FC236}">
                  <a16:creationId xmlns:a16="http://schemas.microsoft.com/office/drawing/2014/main" id="{4F41AED6-79C7-4632-82D9-EB5FFFCA08E0}"/>
                </a:ext>
              </a:extLst>
            </xdr:cNvPr>
            <xdr:cNvGrpSpPr/>
          </xdr:nvGrpSpPr>
          <xdr:grpSpPr>
            <a:xfrm>
              <a:off x="152400" y="161925"/>
              <a:ext cx="18000000" cy="10080000"/>
              <a:chOff x="140625" y="171452"/>
              <a:chExt cx="18000000" cy="10080000"/>
            </a:xfrm>
          </xdr:grpSpPr>
          <xdr:grpSp>
            <xdr:nvGrpSpPr>
              <xdr:cNvPr id="4" name="Group 3">
                <a:extLst>
                  <a:ext uri="{FF2B5EF4-FFF2-40B4-BE49-F238E27FC236}">
                    <a16:creationId xmlns:a16="http://schemas.microsoft.com/office/drawing/2014/main" id="{942E9F31-C33D-4106-C9BB-06C5DD6CE803}"/>
                  </a:ext>
                </a:extLst>
              </xdr:cNvPr>
              <xdr:cNvGrpSpPr/>
            </xdr:nvGrpSpPr>
            <xdr:grpSpPr>
              <a:xfrm>
                <a:off x="140625" y="171452"/>
                <a:ext cx="18000000" cy="10080000"/>
                <a:chOff x="140625" y="171452"/>
                <a:chExt cx="18000000" cy="10080000"/>
              </a:xfrm>
            </xdr:grpSpPr>
            <xdr:grpSp>
              <xdr:nvGrpSpPr>
                <xdr:cNvPr id="14" name="Group 13">
                  <a:extLst>
                    <a:ext uri="{FF2B5EF4-FFF2-40B4-BE49-F238E27FC236}">
                      <a16:creationId xmlns:a16="http://schemas.microsoft.com/office/drawing/2014/main" id="{4A469042-F0AB-B7E2-5312-E76B4C092F15}"/>
                    </a:ext>
                  </a:extLst>
                </xdr:cNvPr>
                <xdr:cNvGrpSpPr/>
              </xdr:nvGrpSpPr>
              <xdr:grpSpPr>
                <a:xfrm>
                  <a:off x="140625" y="171452"/>
                  <a:ext cx="18000000" cy="10080000"/>
                  <a:chOff x="150150" y="190502"/>
                  <a:chExt cx="18000000" cy="10080000"/>
                </a:xfrm>
              </xdr:grpSpPr>
              <xdr:grpSp>
                <xdr:nvGrpSpPr>
                  <xdr:cNvPr id="15" name="Group 14">
                    <a:extLst>
                      <a:ext uri="{FF2B5EF4-FFF2-40B4-BE49-F238E27FC236}">
                        <a16:creationId xmlns:a16="http://schemas.microsoft.com/office/drawing/2014/main" id="{A8E45E14-7745-E410-8740-633201DEC2A8}"/>
                      </a:ext>
                    </a:extLst>
                  </xdr:cNvPr>
                  <xdr:cNvGrpSpPr/>
                </xdr:nvGrpSpPr>
                <xdr:grpSpPr>
                  <a:xfrm>
                    <a:off x="150150" y="190502"/>
                    <a:ext cx="18000000" cy="10080000"/>
                    <a:chOff x="150150" y="171452"/>
                    <a:chExt cx="18000000" cy="10080000"/>
                  </a:xfrm>
                </xdr:grpSpPr>
                <xdr:grpSp>
                  <xdr:nvGrpSpPr>
                    <xdr:cNvPr id="17" name="Group 16">
                      <a:extLst>
                        <a:ext uri="{FF2B5EF4-FFF2-40B4-BE49-F238E27FC236}">
                          <a16:creationId xmlns:a16="http://schemas.microsoft.com/office/drawing/2014/main" id="{151BBB20-58DA-964C-4083-46672C3C03F2}"/>
                        </a:ext>
                      </a:extLst>
                    </xdr:cNvPr>
                    <xdr:cNvGrpSpPr/>
                  </xdr:nvGrpSpPr>
                  <xdr:grpSpPr>
                    <a:xfrm>
                      <a:off x="150150" y="171452"/>
                      <a:ext cx="18000000" cy="10080000"/>
                      <a:chOff x="93000" y="180977"/>
                      <a:chExt cx="18000000" cy="10080000"/>
                    </a:xfrm>
                  </xdr:grpSpPr>
                  <xdr:sp macro="" textlink="">
                    <xdr:nvSpPr>
                      <xdr:cNvPr id="20" name="Rectangle 19">
                        <a:extLst>
                          <a:ext uri="{FF2B5EF4-FFF2-40B4-BE49-F238E27FC236}">
                            <a16:creationId xmlns:a16="http://schemas.microsoft.com/office/drawing/2014/main" id="{4321C019-46C8-0E88-A45C-31D81ABB0FD1}"/>
                          </a:ext>
                        </a:extLst>
                      </xdr:cNvPr>
                      <xdr:cNvSpPr/>
                    </xdr:nvSpPr>
                    <xdr:spPr>
                      <a:xfrm>
                        <a:off x="247649" y="303531"/>
                        <a:ext cx="17830801" cy="764540"/>
                      </a:xfrm>
                      <a:prstGeom prst="rect">
                        <a:avLst/>
                      </a:prstGeom>
                      <a:solidFill>
                        <a:srgbClr val="EA7908">
                          <a:alpha val="78824"/>
                        </a:srgbClr>
                      </a:solidFill>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CA" sz="1100"/>
                      </a:p>
                    </xdr:txBody>
                  </xdr:sp>
                  <xdr:sp macro="" textlink="">
                    <xdr:nvSpPr>
                      <xdr:cNvPr id="21" name="Rectangle: Rounded Corners 20">
                        <a:extLst>
                          <a:ext uri="{FF2B5EF4-FFF2-40B4-BE49-F238E27FC236}">
                            <a16:creationId xmlns:a16="http://schemas.microsoft.com/office/drawing/2014/main" id="{4AEE556D-7882-5D3D-FCF0-A1257635BC3E}"/>
                          </a:ext>
                        </a:extLst>
                      </xdr:cNvPr>
                      <xdr:cNvSpPr/>
                    </xdr:nvSpPr>
                    <xdr:spPr>
                      <a:xfrm>
                        <a:off x="93000" y="180977"/>
                        <a:ext cx="18000000" cy="10080000"/>
                      </a:xfrm>
                      <a:prstGeom prst="roundRect">
                        <a:avLst>
                          <a:gd name="adj" fmla="val 0"/>
                        </a:avLst>
                      </a:prstGeom>
                      <a:noFill/>
                      <a:ln w="330200">
                        <a:solidFill>
                          <a:srgbClr val="7F778A"/>
                        </a:solid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CA" sz="1100">
                          <a:ln>
                            <a:solidFill>
                              <a:sysClr val="windowText" lastClr="000000"/>
                            </a:solidFill>
                          </a:ln>
                        </a:endParaRPr>
                      </a:p>
                    </xdr:txBody>
                  </xdr:sp>
                </xdr:grpSp>
                <xdr:pic>
                  <xdr:nvPicPr>
                    <xdr:cNvPr id="18" name="Picture 17">
                      <a:extLst>
                        <a:ext uri="{FF2B5EF4-FFF2-40B4-BE49-F238E27FC236}">
                          <a16:creationId xmlns:a16="http://schemas.microsoft.com/office/drawing/2014/main" id="{2179ECAC-24EE-8986-6D5D-2EF40D10D2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364075" y="419100"/>
                      <a:ext cx="581024" cy="581024"/>
                    </a:xfrm>
                    <a:prstGeom prst="rect">
                      <a:avLst/>
                    </a:prstGeom>
                  </xdr:spPr>
                </xdr:pic>
                <xdr:sp macro="" textlink="">
                  <xdr:nvSpPr>
                    <xdr:cNvPr id="19" name="TextBox 18">
                      <a:extLst>
                        <a:ext uri="{FF2B5EF4-FFF2-40B4-BE49-F238E27FC236}">
                          <a16:creationId xmlns:a16="http://schemas.microsoft.com/office/drawing/2014/main" id="{E66553CA-7D98-2BE7-1BC7-684D950A0BE5}"/>
                        </a:ext>
                      </a:extLst>
                    </xdr:cNvPr>
                    <xdr:cNvSpPr txBox="1"/>
                  </xdr:nvSpPr>
                  <xdr:spPr>
                    <a:xfrm>
                      <a:off x="15849600" y="400050"/>
                      <a:ext cx="1476375" cy="590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CA" sz="1400" b="1"/>
                        <a:t>Samrat Thapa</a:t>
                      </a:r>
                    </a:p>
                    <a:p>
                      <a:pPr algn="r"/>
                      <a:r>
                        <a:rPr lang="en-CA" sz="1400" b="1"/>
                        <a:t>Data Analyst</a:t>
                      </a:r>
                    </a:p>
                  </xdr:txBody>
                </xdr:sp>
              </xdr:grpSp>
              <xdr:sp macro="" textlink="">
                <xdr:nvSpPr>
                  <xdr:cNvPr id="16" name="Rectangle: Rounded Corners 15">
                    <a:extLst>
                      <a:ext uri="{FF2B5EF4-FFF2-40B4-BE49-F238E27FC236}">
                        <a16:creationId xmlns:a16="http://schemas.microsoft.com/office/drawing/2014/main" id="{0DDFC102-E064-C7BF-520C-E09AC070A7A6}"/>
                      </a:ext>
                    </a:extLst>
                  </xdr:cNvPr>
                  <xdr:cNvSpPr/>
                </xdr:nvSpPr>
                <xdr:spPr>
                  <a:xfrm>
                    <a:off x="514350" y="666749"/>
                    <a:ext cx="2362200" cy="9315451"/>
                  </a:xfrm>
                  <a:prstGeom prst="roundRect">
                    <a:avLst>
                      <a:gd name="adj" fmla="val 8841"/>
                    </a:avLst>
                  </a:prstGeom>
                  <a:solidFill>
                    <a:schemeClr val="tx1">
                      <a:lumMod val="75000"/>
                      <a:lumOff val="25000"/>
                    </a:schemeClr>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CA" sz="1100"/>
                      <a:t> </a:t>
                    </a:r>
                  </a:p>
                </xdr:txBody>
              </xdr:sp>
            </xdr:grpSp>
          </xdr:grpSp>
          <xdr:grpSp>
            <xdr:nvGrpSpPr>
              <xdr:cNvPr id="5" name="Group 4">
                <a:extLst>
                  <a:ext uri="{FF2B5EF4-FFF2-40B4-BE49-F238E27FC236}">
                    <a16:creationId xmlns:a16="http://schemas.microsoft.com/office/drawing/2014/main" id="{AE0C8238-72E8-3BAC-75D2-682893F3CA94}"/>
                  </a:ext>
                </a:extLst>
              </xdr:cNvPr>
              <xdr:cNvGrpSpPr/>
            </xdr:nvGrpSpPr>
            <xdr:grpSpPr>
              <a:xfrm>
                <a:off x="766140" y="4436153"/>
                <a:ext cx="1919910" cy="1278847"/>
                <a:chOff x="623265" y="4274228"/>
                <a:chExt cx="1919910" cy="1278847"/>
              </a:xfrm>
            </xdr:grpSpPr>
            <xdr:sp macro="" textlink="">
              <xdr:nvSpPr>
                <xdr:cNvPr id="6" name="TextBox 5">
                  <a:hlinkClick xmlns:r="http://schemas.openxmlformats.org/officeDocument/2006/relationships" r:id="rId2" tooltip="Dashboard"/>
                  <a:extLst>
                    <a:ext uri="{FF2B5EF4-FFF2-40B4-BE49-F238E27FC236}">
                      <a16:creationId xmlns:a16="http://schemas.microsoft.com/office/drawing/2014/main" id="{5FA7C5F7-0BFB-2FCA-47CD-4A1C309A714D}"/>
                    </a:ext>
                  </a:extLst>
                </xdr:cNvPr>
                <xdr:cNvSpPr txBox="1"/>
              </xdr:nvSpPr>
              <xdr:spPr>
                <a:xfrm>
                  <a:off x="828675" y="4274228"/>
                  <a:ext cx="1583177" cy="327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CA" sz="1500">
                      <a:solidFill>
                        <a:schemeClr val="bg1"/>
                      </a:solidFill>
                    </a:rPr>
                    <a:t>Dashboard</a:t>
                  </a:r>
                </a:p>
              </xdr:txBody>
            </xdr:sp>
            <xdr:sp macro="" textlink="">
              <xdr:nvSpPr>
                <xdr:cNvPr id="7" name="TextBox 6">
                  <a:hlinkClick xmlns:r="http://schemas.openxmlformats.org/officeDocument/2006/relationships" r:id="rId3" tooltip="Income &amp; Expenses"/>
                  <a:extLst>
                    <a:ext uri="{FF2B5EF4-FFF2-40B4-BE49-F238E27FC236}">
                      <a16:creationId xmlns:a16="http://schemas.microsoft.com/office/drawing/2014/main" id="{9A0FC630-61D5-C01D-7C53-4D3A3BDF894E}"/>
                    </a:ext>
                  </a:extLst>
                </xdr:cNvPr>
                <xdr:cNvSpPr txBox="1"/>
              </xdr:nvSpPr>
              <xdr:spPr>
                <a:xfrm>
                  <a:off x="723900" y="4741748"/>
                  <a:ext cx="1819275" cy="327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CA" sz="1500">
                      <a:solidFill>
                        <a:schemeClr val="accent2">
                          <a:lumMod val="75000"/>
                        </a:schemeClr>
                      </a:solidFill>
                    </a:rPr>
                    <a:t>Income &amp;</a:t>
                  </a:r>
                  <a:r>
                    <a:rPr lang="en-CA" sz="1500" baseline="0">
                      <a:solidFill>
                        <a:schemeClr val="accent2">
                          <a:lumMod val="75000"/>
                        </a:schemeClr>
                      </a:solidFill>
                    </a:rPr>
                    <a:t> Expenses</a:t>
                  </a:r>
                  <a:endParaRPr lang="en-CA" sz="1500">
                    <a:solidFill>
                      <a:schemeClr val="accent2">
                        <a:lumMod val="75000"/>
                      </a:schemeClr>
                    </a:solidFill>
                  </a:endParaRPr>
                </a:p>
              </xdr:txBody>
            </xdr:sp>
            <xdr:sp macro="" textlink="">
              <xdr:nvSpPr>
                <xdr:cNvPr id="8" name="TextBox 7">
                  <a:hlinkClick xmlns:r="http://schemas.openxmlformats.org/officeDocument/2006/relationships" r:id="rId4" tooltip="Assets &amp; Goals"/>
                  <a:extLst>
                    <a:ext uri="{FF2B5EF4-FFF2-40B4-BE49-F238E27FC236}">
                      <a16:creationId xmlns:a16="http://schemas.microsoft.com/office/drawing/2014/main" id="{08E1D0D4-F638-D2CD-42B5-DC1301A89DC9}"/>
                    </a:ext>
                  </a:extLst>
                </xdr:cNvPr>
                <xdr:cNvSpPr txBox="1"/>
              </xdr:nvSpPr>
              <xdr:spPr>
                <a:xfrm>
                  <a:off x="685800" y="5217998"/>
                  <a:ext cx="1678428" cy="327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CA" sz="1500">
                      <a:solidFill>
                        <a:schemeClr val="bg1"/>
                      </a:solidFill>
                    </a:rPr>
                    <a:t>Assets &amp; Goals</a:t>
                  </a:r>
                </a:p>
              </xdr:txBody>
            </xdr:sp>
            <xdr:pic>
              <xdr:nvPicPr>
                <xdr:cNvPr id="10" name="Graphic 9" descr="Gauge with solid fill">
                  <a:extLst>
                    <a:ext uri="{FF2B5EF4-FFF2-40B4-BE49-F238E27FC236}">
                      <a16:creationId xmlns:a16="http://schemas.microsoft.com/office/drawing/2014/main" id="{E22D24F2-71A1-BCBE-DD35-C377E529908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90575" y="4295775"/>
                  <a:ext cx="323850" cy="323850"/>
                </a:xfrm>
                <a:prstGeom prst="rect">
                  <a:avLst/>
                </a:prstGeom>
              </xdr:spPr>
            </xdr:pic>
            <xdr:pic>
              <xdr:nvPicPr>
                <xdr:cNvPr id="11" name="Graphic 10" descr="Dollar with solid fill">
                  <a:extLst>
                    <a:ext uri="{FF2B5EF4-FFF2-40B4-BE49-F238E27FC236}">
                      <a16:creationId xmlns:a16="http://schemas.microsoft.com/office/drawing/2014/main" id="{E193CFBA-44B7-F857-AC3B-711F0F30C5C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23265" y="4819649"/>
                  <a:ext cx="281610" cy="190501"/>
                </a:xfrm>
                <a:prstGeom prst="rect">
                  <a:avLst/>
                </a:prstGeom>
              </xdr:spPr>
            </xdr:pic>
            <xdr:pic>
              <xdr:nvPicPr>
                <xdr:cNvPr id="12" name="Graphic 11" descr="Target with solid fill">
                  <a:extLst>
                    <a:ext uri="{FF2B5EF4-FFF2-40B4-BE49-F238E27FC236}">
                      <a16:creationId xmlns:a16="http://schemas.microsoft.com/office/drawing/2014/main" id="{AEC487B3-5F79-696A-082E-AE7B8CB3C6B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657225" y="5267325"/>
                  <a:ext cx="285750" cy="285750"/>
                </a:xfrm>
                <a:prstGeom prst="rect">
                  <a:avLst/>
                </a:prstGeom>
              </xdr:spPr>
            </xdr:pic>
          </xdr:grpSp>
        </xdr:grpSp>
        <xdr:sp macro="" textlink="">
          <xdr:nvSpPr>
            <xdr:cNvPr id="22" name="TextBox 21">
              <a:extLst>
                <a:ext uri="{FF2B5EF4-FFF2-40B4-BE49-F238E27FC236}">
                  <a16:creationId xmlns:a16="http://schemas.microsoft.com/office/drawing/2014/main" id="{91C8B745-6730-487C-909A-34FBAF6F8874}"/>
                </a:ext>
              </a:extLst>
            </xdr:cNvPr>
            <xdr:cNvSpPr txBox="1"/>
          </xdr:nvSpPr>
          <xdr:spPr>
            <a:xfrm>
              <a:off x="3076575" y="466725"/>
              <a:ext cx="12934950" cy="466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CA" sz="2800" b="1"/>
                <a:t>Personal</a:t>
              </a:r>
              <a:r>
                <a:rPr lang="en-CA" sz="2800" b="1" baseline="0"/>
                <a:t> Finance Tracker 2024</a:t>
              </a:r>
              <a:endParaRPr lang="en-CA" sz="2800" b="1"/>
            </a:p>
          </xdr:txBody>
        </xdr:sp>
      </xdr:grpSp>
      <mc:AlternateContent xmlns:mc="http://schemas.openxmlformats.org/markup-compatibility/2006" xmlns:sle15="http://schemas.microsoft.com/office/drawing/2012/slicer">
        <mc:Choice Requires="sle15">
          <xdr:graphicFrame macro="">
            <xdr:nvGraphicFramePr>
              <xdr:cNvPr id="30" name="Month">
                <a:extLst>
                  <a:ext uri="{FF2B5EF4-FFF2-40B4-BE49-F238E27FC236}">
                    <a16:creationId xmlns:a16="http://schemas.microsoft.com/office/drawing/2014/main" id="{A68396FB-13F1-C0AD-E031-07CFDBA718D5}"/>
                  </a:ext>
                </a:extLst>
              </xdr:cNvPr>
              <xdr:cNvGraphicFramePr/>
            </xdr:nvGraphicFramePr>
            <xdr:xfrm>
              <a:off x="609600" y="6226650"/>
              <a:ext cx="2108936" cy="1251064"/>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571772" y="6354058"/>
                <a:ext cx="2154128" cy="1277873"/>
              </a:xfrm>
              <a:prstGeom prst="rect">
                <a:avLst/>
              </a:prstGeom>
              <a:solidFill>
                <a:prstClr val="white"/>
              </a:solidFill>
              <a:ln w="1">
                <a:solidFill>
                  <a:prstClr val="green"/>
                </a:solidFill>
              </a:ln>
            </xdr:spPr>
            <xdr:txBody>
              <a:bodyPr vertOverflow="clip" horzOverflow="clip"/>
              <a:lstStyle/>
              <a:p>
                <a:r>
                  <a:rPr lang="en-CA"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grpSp>
    <xdr:clientData/>
  </xdr:twoCellAnchor>
</xdr:wsDr>
</file>

<file path=xl/drawings/drawing2.xml><?xml version="1.0" encoding="utf-8"?>
<xdr:wsDr xmlns:xdr="http://schemas.openxmlformats.org/drawingml/2006/spreadsheetDrawing" xmlns:a="http://schemas.openxmlformats.org/drawingml/2006/main">
  <xdr:oneCellAnchor>
    <xdr:from>
      <xdr:col>4</xdr:col>
      <xdr:colOff>152399</xdr:colOff>
      <xdr:row>11</xdr:row>
      <xdr:rowOff>304800</xdr:rowOff>
    </xdr:from>
    <xdr:ext cx="2733675" cy="447675"/>
    <xdr:sp macro="" textlink="">
      <xdr:nvSpPr>
        <xdr:cNvPr id="2" name="TextBox 1">
          <a:extLst>
            <a:ext uri="{FF2B5EF4-FFF2-40B4-BE49-F238E27FC236}">
              <a16:creationId xmlns:a16="http://schemas.microsoft.com/office/drawing/2014/main" id="{562B88BF-E703-4F0F-881E-F4DA19809B26}"/>
            </a:ext>
          </a:extLst>
        </xdr:cNvPr>
        <xdr:cNvSpPr txBox="1"/>
      </xdr:nvSpPr>
      <xdr:spPr>
        <a:xfrm>
          <a:off x="2590799" y="2133600"/>
          <a:ext cx="2733675" cy="4476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CA" sz="2800" b="1">
              <a:latin typeface="Abadi" panose="020B0604020104020204" pitchFamily="34" charset="0"/>
            </a:rPr>
            <a:t>Goals</a:t>
          </a:r>
          <a:endParaRPr lang="en-CA" sz="2400" b="0">
            <a:latin typeface="Abadi" panose="020B0604020104020204" pitchFamily="34" charset="0"/>
          </a:endParaRPr>
        </a:p>
        <a:p>
          <a:pPr algn="ctr"/>
          <a:endParaRPr lang="en-CA" sz="2400" b="0">
            <a:latin typeface="Abadi" panose="020B0604020104020204" pitchFamily="34" charset="0"/>
          </a:endParaRPr>
        </a:p>
      </xdr:txBody>
    </xdr:sp>
    <xdr:clientData/>
  </xdr:oneCellAnchor>
  <xdr:oneCellAnchor>
    <xdr:from>
      <xdr:col>5</xdr:col>
      <xdr:colOff>171450</xdr:colOff>
      <xdr:row>32</xdr:row>
      <xdr:rowOff>152399</xdr:rowOff>
    </xdr:from>
    <xdr:ext cx="6600825" cy="3400425"/>
    <xdr:sp macro="" textlink="">
      <xdr:nvSpPr>
        <xdr:cNvPr id="3" name="TextBox 2">
          <a:extLst>
            <a:ext uri="{FF2B5EF4-FFF2-40B4-BE49-F238E27FC236}">
              <a16:creationId xmlns:a16="http://schemas.microsoft.com/office/drawing/2014/main" id="{6C92631F-FEF4-4C81-8AC2-43C81D70AAB6}"/>
            </a:ext>
          </a:extLst>
        </xdr:cNvPr>
        <xdr:cNvSpPr txBox="1"/>
      </xdr:nvSpPr>
      <xdr:spPr>
        <a:xfrm>
          <a:off x="3219450" y="6324599"/>
          <a:ext cx="6600825" cy="3400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CA" sz="1100" b="0">
              <a:solidFill>
                <a:schemeClr val="tx1"/>
              </a:solidFill>
              <a:effectLst/>
              <a:latin typeface="+mn-lt"/>
              <a:ea typeface="+mn-ea"/>
              <a:cs typeface="+mn-cs"/>
            </a:rPr>
            <a:t>For</a:t>
          </a:r>
          <a:r>
            <a:rPr lang="en-CA" sz="1100" b="0" baseline="0">
              <a:solidFill>
                <a:schemeClr val="tx1"/>
              </a:solidFill>
              <a:effectLst/>
              <a:latin typeface="+mn-lt"/>
              <a:ea typeface="+mn-ea"/>
              <a:cs typeface="+mn-cs"/>
            </a:rPr>
            <a:t> 2024, I will be </a:t>
          </a:r>
          <a:r>
            <a:rPr lang="en-CA" sz="1100" b="1" baseline="0">
              <a:solidFill>
                <a:schemeClr val="tx1"/>
              </a:solidFill>
              <a:effectLst/>
              <a:latin typeface="+mn-lt"/>
              <a:ea typeface="+mn-ea"/>
              <a:cs typeface="+mn-cs"/>
            </a:rPr>
            <a:t>saving at least 1000 $ CAD minimum per month</a:t>
          </a:r>
          <a:r>
            <a:rPr lang="en-CA" sz="1100" b="0" baseline="0">
              <a:solidFill>
                <a:schemeClr val="tx1"/>
              </a:solidFill>
              <a:effectLst/>
              <a:latin typeface="+mn-lt"/>
              <a:ea typeface="+mn-ea"/>
              <a:cs typeface="+mn-cs"/>
            </a:rPr>
            <a:t>. I am using my TD Bank account as my saving account that has 1000 $ CAD. </a:t>
          </a:r>
          <a:endParaRPr lang="en-CA">
            <a:effectLst/>
          </a:endParaRPr>
        </a:p>
        <a:p>
          <a:endParaRPr lang="en-CA" sz="1100"/>
        </a:p>
        <a:p>
          <a:r>
            <a:rPr lang="en-CA" sz="1100"/>
            <a:t>So, at the end of the year, in my TD Bank account, I must have a saving of </a:t>
          </a:r>
          <a:r>
            <a:rPr lang="en-CA" sz="1200" b="1">
              <a:solidFill>
                <a:schemeClr val="tx1"/>
              </a:solidFill>
            </a:rPr>
            <a:t>13,000 $. </a:t>
          </a:r>
          <a:endParaRPr lang="en-CA" sz="1100" b="1">
            <a:solidFill>
              <a:schemeClr val="tx1"/>
            </a:solidFill>
          </a:endParaRPr>
        </a:p>
        <a:p>
          <a:endParaRPr lang="en-CA" sz="1100"/>
        </a:p>
        <a:p>
          <a:pPr marL="0" marR="0" lvl="0" indent="0" defTabSz="914400" eaLnBrk="1" fontAlgn="auto" latinLnBrk="0" hangingPunct="1">
            <a:lnSpc>
              <a:spcPct val="100000"/>
            </a:lnSpc>
            <a:spcBef>
              <a:spcPts val="0"/>
            </a:spcBef>
            <a:spcAft>
              <a:spcPts val="0"/>
            </a:spcAft>
            <a:buClrTx/>
            <a:buSzTx/>
            <a:buFontTx/>
            <a:buNone/>
            <a:tabLst/>
            <a:defRPr/>
          </a:pPr>
          <a:r>
            <a:rPr lang="en-CA" sz="1200" b="1">
              <a:solidFill>
                <a:schemeClr val="tx1"/>
              </a:solidFill>
              <a:effectLst/>
              <a:latin typeface="+mn-lt"/>
              <a:ea typeface="+mn-ea"/>
              <a:cs typeface="+mn-cs"/>
            </a:rPr>
            <a:t>Notes:</a:t>
          </a:r>
          <a:endParaRPr lang="en-CA" sz="1200" b="1">
            <a:effectLst/>
          </a:endParaRPr>
        </a:p>
        <a:p>
          <a:endParaRPr lang="en-CA" sz="1100"/>
        </a:p>
      </xdr:txBody>
    </xdr:sp>
    <xdr:clientData/>
  </xdr:oneCellAnchor>
  <xdr:twoCellAnchor>
    <xdr:from>
      <xdr:col>8</xdr:col>
      <xdr:colOff>1714499</xdr:colOff>
      <xdr:row>7</xdr:row>
      <xdr:rowOff>38100</xdr:rowOff>
    </xdr:from>
    <xdr:to>
      <xdr:col>8</xdr:col>
      <xdr:colOff>1714499</xdr:colOff>
      <xdr:row>49</xdr:row>
      <xdr:rowOff>60900</xdr:rowOff>
    </xdr:to>
    <xdr:cxnSp macro="">
      <xdr:nvCxnSpPr>
        <xdr:cNvPr id="4" name="Straight Connector 3">
          <a:extLst>
            <a:ext uri="{FF2B5EF4-FFF2-40B4-BE49-F238E27FC236}">
              <a16:creationId xmlns:a16="http://schemas.microsoft.com/office/drawing/2014/main" id="{3A6EAC27-1D34-4FB3-802D-BC0CC6E591DA}"/>
            </a:ext>
          </a:extLst>
        </xdr:cNvPr>
        <xdr:cNvCxnSpPr/>
      </xdr:nvCxnSpPr>
      <xdr:spPr>
        <a:xfrm>
          <a:off x="9953624" y="1371600"/>
          <a:ext cx="0" cy="810000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1343024</xdr:colOff>
      <xdr:row>11</xdr:row>
      <xdr:rowOff>28575</xdr:rowOff>
    </xdr:from>
    <xdr:ext cx="2733675" cy="447675"/>
    <xdr:sp macro="" textlink="">
      <xdr:nvSpPr>
        <xdr:cNvPr id="5" name="TextBox 4">
          <a:extLst>
            <a:ext uri="{FF2B5EF4-FFF2-40B4-BE49-F238E27FC236}">
              <a16:creationId xmlns:a16="http://schemas.microsoft.com/office/drawing/2014/main" id="{56B08DEE-8ABF-418D-82E7-78C95461A9A9}"/>
            </a:ext>
          </a:extLst>
        </xdr:cNvPr>
        <xdr:cNvSpPr txBox="1"/>
      </xdr:nvSpPr>
      <xdr:spPr>
        <a:xfrm>
          <a:off x="9582149" y="2009775"/>
          <a:ext cx="2733675" cy="4476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CA" sz="2800" b="1">
              <a:latin typeface="Abadi" panose="020B0604020104020204" pitchFamily="34" charset="0"/>
            </a:rPr>
            <a:t>Assets</a:t>
          </a:r>
          <a:endParaRPr lang="en-CA" sz="2400" b="0">
            <a:latin typeface="Abadi" panose="020B0604020104020204" pitchFamily="34" charset="0"/>
          </a:endParaRPr>
        </a:p>
        <a:p>
          <a:pPr algn="ctr"/>
          <a:endParaRPr lang="en-CA" sz="2400" b="0">
            <a:latin typeface="Abadi" panose="020B0604020104020204" pitchFamily="34" charset="0"/>
          </a:endParaRPr>
        </a:p>
      </xdr:txBody>
    </xdr:sp>
    <xdr:clientData/>
  </xdr:oneCellAnchor>
  <xdr:oneCellAnchor>
    <xdr:from>
      <xdr:col>8</xdr:col>
      <xdr:colOff>2038350</xdr:colOff>
      <xdr:row>32</xdr:row>
      <xdr:rowOff>142874</xdr:rowOff>
    </xdr:from>
    <xdr:ext cx="7200900" cy="3333751"/>
    <xdr:sp macro="" textlink="">
      <xdr:nvSpPr>
        <xdr:cNvPr id="6" name="TextBox 5">
          <a:extLst>
            <a:ext uri="{FF2B5EF4-FFF2-40B4-BE49-F238E27FC236}">
              <a16:creationId xmlns:a16="http://schemas.microsoft.com/office/drawing/2014/main" id="{E9A491E4-E12B-4F22-AD17-66815EB02B64}"/>
            </a:ext>
          </a:extLst>
        </xdr:cNvPr>
        <xdr:cNvSpPr txBox="1"/>
      </xdr:nvSpPr>
      <xdr:spPr>
        <a:xfrm>
          <a:off x="10277475" y="6315074"/>
          <a:ext cx="7200900" cy="33337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CA" sz="1100" b="0">
              <a:solidFill>
                <a:schemeClr val="tx1"/>
              </a:solidFill>
              <a:effectLst/>
              <a:latin typeface="+mn-lt"/>
              <a:ea typeface="+mn-ea"/>
              <a:cs typeface="+mn-cs"/>
            </a:rPr>
            <a:t>For</a:t>
          </a:r>
          <a:r>
            <a:rPr lang="en-CA" sz="1100" b="0" baseline="0">
              <a:solidFill>
                <a:schemeClr val="tx1"/>
              </a:solidFill>
              <a:effectLst/>
              <a:latin typeface="+mn-lt"/>
              <a:ea typeface="+mn-ea"/>
              <a:cs typeface="+mn-cs"/>
            </a:rPr>
            <a:t> 2024, I will be adding </a:t>
          </a:r>
          <a:r>
            <a:rPr lang="en-CA" sz="1100" b="1" baseline="0">
              <a:solidFill>
                <a:schemeClr val="tx1"/>
              </a:solidFill>
              <a:effectLst/>
              <a:latin typeface="+mn-lt"/>
              <a:ea typeface="+mn-ea"/>
              <a:cs typeface="+mn-cs"/>
            </a:rPr>
            <a:t>100 $ each on both the stocks and crypto account</a:t>
          </a:r>
          <a:r>
            <a:rPr lang="en-CA" sz="1100" b="0" baseline="0">
              <a:solidFill>
                <a:schemeClr val="tx1"/>
              </a:solidFill>
              <a:effectLst/>
              <a:latin typeface="+mn-lt"/>
              <a:ea typeface="+mn-ea"/>
              <a:cs typeface="+mn-cs"/>
            </a:rPr>
            <a:t>. Right now, I don't have assets so I would like to increase this investment in stocks and crypto as much as possible. </a:t>
          </a:r>
        </a:p>
        <a:p>
          <a:pPr marL="0" marR="0" lvl="0" indent="0" defTabSz="914400" eaLnBrk="1" fontAlgn="auto" latinLnBrk="0" hangingPunct="1">
            <a:lnSpc>
              <a:spcPct val="100000"/>
            </a:lnSpc>
            <a:spcBef>
              <a:spcPts val="0"/>
            </a:spcBef>
            <a:spcAft>
              <a:spcPts val="0"/>
            </a:spcAft>
            <a:buClrTx/>
            <a:buSzTx/>
            <a:buFontTx/>
            <a:buNone/>
            <a:tabLst/>
            <a:defRPr/>
          </a:pPr>
          <a:endParaRPr lang="en-CA" sz="1100"/>
        </a:p>
        <a:p>
          <a:pPr marL="0" marR="0" lvl="0" indent="0" defTabSz="914400" eaLnBrk="1" fontAlgn="auto" latinLnBrk="0" hangingPunct="1">
            <a:lnSpc>
              <a:spcPct val="100000"/>
            </a:lnSpc>
            <a:spcBef>
              <a:spcPts val="0"/>
            </a:spcBef>
            <a:spcAft>
              <a:spcPts val="0"/>
            </a:spcAft>
            <a:buClrTx/>
            <a:buSzTx/>
            <a:buFontTx/>
            <a:buNone/>
            <a:tabLst/>
            <a:defRPr/>
          </a:pPr>
          <a:r>
            <a:rPr lang="en-CA" sz="1200" b="1">
              <a:solidFill>
                <a:schemeClr val="tx1"/>
              </a:solidFill>
              <a:effectLst/>
              <a:latin typeface="+mn-lt"/>
              <a:ea typeface="+mn-ea"/>
              <a:cs typeface="+mn-cs"/>
            </a:rPr>
            <a:t>Notes:</a:t>
          </a:r>
          <a:endParaRPr lang="en-CA" sz="1200" b="1">
            <a:effectLst/>
          </a:endParaRPr>
        </a:p>
        <a:p>
          <a:endParaRPr lang="en-CA" sz="1100"/>
        </a:p>
      </xdr:txBody>
    </xdr:sp>
    <xdr:clientData/>
  </xdr:oneCellAnchor>
  <xdr:twoCellAnchor editAs="absolute">
    <xdr:from>
      <xdr:col>0</xdr:col>
      <xdr:colOff>107025</xdr:colOff>
      <xdr:row>0</xdr:row>
      <xdr:rowOff>149850</xdr:rowOff>
    </xdr:from>
    <xdr:to>
      <xdr:col>16</xdr:col>
      <xdr:colOff>319041</xdr:colOff>
      <xdr:row>54</xdr:row>
      <xdr:rowOff>63600</xdr:rowOff>
    </xdr:to>
    <xdr:grpSp>
      <xdr:nvGrpSpPr>
        <xdr:cNvPr id="28" name="Group 27">
          <a:extLst>
            <a:ext uri="{FF2B5EF4-FFF2-40B4-BE49-F238E27FC236}">
              <a16:creationId xmlns:a16="http://schemas.microsoft.com/office/drawing/2014/main" id="{CE783F61-F1EA-404D-A0AB-9F662D896661}"/>
            </a:ext>
          </a:extLst>
        </xdr:cNvPr>
        <xdr:cNvGrpSpPr>
          <a:grpSpLocks noChangeAspect="1"/>
        </xdr:cNvGrpSpPr>
      </xdr:nvGrpSpPr>
      <xdr:grpSpPr>
        <a:xfrm>
          <a:off x="107025" y="149850"/>
          <a:ext cx="18385716" cy="10296000"/>
          <a:chOff x="161925" y="152402"/>
          <a:chExt cx="18000000" cy="10080000"/>
        </a:xfrm>
      </xdr:grpSpPr>
      <xdr:grpSp>
        <xdr:nvGrpSpPr>
          <xdr:cNvPr id="29" name="Group 28">
            <a:extLst>
              <a:ext uri="{FF2B5EF4-FFF2-40B4-BE49-F238E27FC236}">
                <a16:creationId xmlns:a16="http://schemas.microsoft.com/office/drawing/2014/main" id="{9B90E39E-5361-1AD3-7557-67474BEF3D4D}"/>
              </a:ext>
            </a:extLst>
          </xdr:cNvPr>
          <xdr:cNvGrpSpPr>
            <a:grpSpLocks noChangeAspect="1"/>
          </xdr:cNvGrpSpPr>
        </xdr:nvGrpSpPr>
        <xdr:grpSpPr>
          <a:xfrm>
            <a:off x="161925" y="152402"/>
            <a:ext cx="18000000" cy="10080000"/>
            <a:chOff x="161925" y="152402"/>
            <a:chExt cx="18000000" cy="10080000"/>
          </a:xfrm>
        </xdr:grpSpPr>
        <xdr:grpSp>
          <xdr:nvGrpSpPr>
            <xdr:cNvPr id="31" name="Group 30">
              <a:extLst>
                <a:ext uri="{FF2B5EF4-FFF2-40B4-BE49-F238E27FC236}">
                  <a16:creationId xmlns:a16="http://schemas.microsoft.com/office/drawing/2014/main" id="{BE630EFD-DA61-6B9B-707B-AC96DF1CB06E}"/>
                </a:ext>
              </a:extLst>
            </xdr:cNvPr>
            <xdr:cNvGrpSpPr/>
          </xdr:nvGrpSpPr>
          <xdr:grpSpPr>
            <a:xfrm>
              <a:off x="161925" y="152402"/>
              <a:ext cx="18000000" cy="10080000"/>
              <a:chOff x="161925" y="152402"/>
              <a:chExt cx="18000000" cy="10080000"/>
            </a:xfrm>
          </xdr:grpSpPr>
          <xdr:grpSp>
            <xdr:nvGrpSpPr>
              <xdr:cNvPr id="41" name="Group 40">
                <a:extLst>
                  <a:ext uri="{FF2B5EF4-FFF2-40B4-BE49-F238E27FC236}">
                    <a16:creationId xmlns:a16="http://schemas.microsoft.com/office/drawing/2014/main" id="{4D642D12-046D-43AA-82BB-759DFC6F6B76}"/>
                  </a:ext>
                </a:extLst>
              </xdr:cNvPr>
              <xdr:cNvGrpSpPr/>
            </xdr:nvGrpSpPr>
            <xdr:grpSpPr>
              <a:xfrm>
                <a:off x="161925" y="152402"/>
                <a:ext cx="18000000" cy="10080000"/>
                <a:chOff x="171450" y="171452"/>
                <a:chExt cx="18000000" cy="10080000"/>
              </a:xfrm>
            </xdr:grpSpPr>
            <xdr:grpSp>
              <xdr:nvGrpSpPr>
                <xdr:cNvPr id="42" name="Group 41">
                  <a:extLst>
                    <a:ext uri="{FF2B5EF4-FFF2-40B4-BE49-F238E27FC236}">
                      <a16:creationId xmlns:a16="http://schemas.microsoft.com/office/drawing/2014/main" id="{376A6A22-81F9-0050-2308-299135063C05}"/>
                    </a:ext>
                  </a:extLst>
                </xdr:cNvPr>
                <xdr:cNvGrpSpPr/>
              </xdr:nvGrpSpPr>
              <xdr:grpSpPr>
                <a:xfrm>
                  <a:off x="171450" y="171452"/>
                  <a:ext cx="18000000" cy="10080000"/>
                  <a:chOff x="171450" y="152402"/>
                  <a:chExt cx="18000000" cy="10080000"/>
                </a:xfrm>
              </xdr:grpSpPr>
              <xdr:grpSp>
                <xdr:nvGrpSpPr>
                  <xdr:cNvPr id="44" name="Group 43">
                    <a:extLst>
                      <a:ext uri="{FF2B5EF4-FFF2-40B4-BE49-F238E27FC236}">
                        <a16:creationId xmlns:a16="http://schemas.microsoft.com/office/drawing/2014/main" id="{15C954E0-C0AD-0B0A-4FCC-0ABD597E26E3}"/>
                      </a:ext>
                    </a:extLst>
                  </xdr:cNvPr>
                  <xdr:cNvGrpSpPr/>
                </xdr:nvGrpSpPr>
                <xdr:grpSpPr>
                  <a:xfrm>
                    <a:off x="171450" y="152402"/>
                    <a:ext cx="18000000" cy="10080000"/>
                    <a:chOff x="114300" y="161927"/>
                    <a:chExt cx="18000000" cy="10080000"/>
                  </a:xfrm>
                </xdr:grpSpPr>
                <xdr:sp macro="" textlink="">
                  <xdr:nvSpPr>
                    <xdr:cNvPr id="47" name="Rectangle 46">
                      <a:extLst>
                        <a:ext uri="{FF2B5EF4-FFF2-40B4-BE49-F238E27FC236}">
                          <a16:creationId xmlns:a16="http://schemas.microsoft.com/office/drawing/2014/main" id="{1A4E3C7B-6BCA-CA17-6DFF-9D9B2D720DBA}"/>
                        </a:ext>
                      </a:extLst>
                    </xdr:cNvPr>
                    <xdr:cNvSpPr/>
                  </xdr:nvSpPr>
                  <xdr:spPr>
                    <a:xfrm>
                      <a:off x="247649" y="303531"/>
                      <a:ext cx="17830801" cy="764540"/>
                    </a:xfrm>
                    <a:prstGeom prst="rect">
                      <a:avLst/>
                    </a:prstGeom>
                    <a:solidFill>
                      <a:srgbClr val="EA7908">
                        <a:alpha val="78824"/>
                      </a:srgbClr>
                    </a:solidFill>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CA" sz="1100"/>
                    </a:p>
                  </xdr:txBody>
                </xdr:sp>
                <xdr:sp macro="" textlink="">
                  <xdr:nvSpPr>
                    <xdr:cNvPr id="48" name="Rectangle: Rounded Corners 47">
                      <a:extLst>
                        <a:ext uri="{FF2B5EF4-FFF2-40B4-BE49-F238E27FC236}">
                          <a16:creationId xmlns:a16="http://schemas.microsoft.com/office/drawing/2014/main" id="{40768B55-2BAA-2CEB-8E7F-1DF9BAD58111}"/>
                        </a:ext>
                      </a:extLst>
                    </xdr:cNvPr>
                    <xdr:cNvSpPr/>
                  </xdr:nvSpPr>
                  <xdr:spPr>
                    <a:xfrm>
                      <a:off x="114300" y="161927"/>
                      <a:ext cx="18000000" cy="10080000"/>
                    </a:xfrm>
                    <a:prstGeom prst="roundRect">
                      <a:avLst>
                        <a:gd name="adj" fmla="val 0"/>
                      </a:avLst>
                    </a:prstGeom>
                    <a:noFill/>
                    <a:ln w="330200">
                      <a:solidFill>
                        <a:srgbClr val="7F778A"/>
                      </a:solid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CA" sz="1100">
                        <a:ln>
                          <a:solidFill>
                            <a:sysClr val="windowText" lastClr="000000"/>
                          </a:solidFill>
                        </a:ln>
                      </a:endParaRPr>
                    </a:p>
                  </xdr:txBody>
                </xdr:sp>
              </xdr:grpSp>
              <xdr:pic>
                <xdr:nvPicPr>
                  <xdr:cNvPr id="45" name="Picture 44">
                    <a:extLst>
                      <a:ext uri="{FF2B5EF4-FFF2-40B4-BE49-F238E27FC236}">
                        <a16:creationId xmlns:a16="http://schemas.microsoft.com/office/drawing/2014/main" id="{0D3D360F-7D26-7C0E-7C00-F1854C33AD7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364075" y="419100"/>
                    <a:ext cx="581024" cy="581024"/>
                  </a:xfrm>
                  <a:prstGeom prst="rect">
                    <a:avLst/>
                  </a:prstGeom>
                </xdr:spPr>
              </xdr:pic>
              <xdr:sp macro="" textlink="">
                <xdr:nvSpPr>
                  <xdr:cNvPr id="46" name="TextBox 45">
                    <a:extLst>
                      <a:ext uri="{FF2B5EF4-FFF2-40B4-BE49-F238E27FC236}">
                        <a16:creationId xmlns:a16="http://schemas.microsoft.com/office/drawing/2014/main" id="{A28F98E9-CF2E-13DA-3AA8-16781A23589E}"/>
                      </a:ext>
                    </a:extLst>
                  </xdr:cNvPr>
                  <xdr:cNvSpPr txBox="1"/>
                </xdr:nvSpPr>
                <xdr:spPr>
                  <a:xfrm>
                    <a:off x="15849600" y="400050"/>
                    <a:ext cx="1476375" cy="590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CA" sz="1400" b="1"/>
                      <a:t>Samrat Thapa</a:t>
                    </a:r>
                  </a:p>
                  <a:p>
                    <a:pPr algn="r"/>
                    <a:r>
                      <a:rPr lang="en-CA" sz="1400" b="1"/>
                      <a:t>Data Analyst</a:t>
                    </a:r>
                  </a:p>
                </xdr:txBody>
              </xdr:sp>
            </xdr:grpSp>
            <xdr:sp macro="" textlink="">
              <xdr:nvSpPr>
                <xdr:cNvPr id="43" name="Rectangle: Rounded Corners 42">
                  <a:extLst>
                    <a:ext uri="{FF2B5EF4-FFF2-40B4-BE49-F238E27FC236}">
                      <a16:creationId xmlns:a16="http://schemas.microsoft.com/office/drawing/2014/main" id="{7EE8616A-24DC-4EC2-B0FA-99C8A5D8DF5B}"/>
                    </a:ext>
                  </a:extLst>
                </xdr:cNvPr>
                <xdr:cNvSpPr/>
              </xdr:nvSpPr>
              <xdr:spPr>
                <a:xfrm>
                  <a:off x="504892" y="695122"/>
                  <a:ext cx="2362200" cy="9315451"/>
                </a:xfrm>
                <a:prstGeom prst="roundRect">
                  <a:avLst>
                    <a:gd name="adj" fmla="val 8841"/>
                  </a:avLst>
                </a:prstGeom>
                <a:solidFill>
                  <a:schemeClr val="tx1">
                    <a:lumMod val="75000"/>
                    <a:lumOff val="25000"/>
                  </a:schemeClr>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CA" sz="1100"/>
                    <a:t> </a:t>
                  </a:r>
                </a:p>
              </xdr:txBody>
            </xdr:sp>
          </xdr:grpSp>
        </xdr:grpSp>
        <xdr:grpSp>
          <xdr:nvGrpSpPr>
            <xdr:cNvPr id="32" name="Group 31">
              <a:extLst>
                <a:ext uri="{FF2B5EF4-FFF2-40B4-BE49-F238E27FC236}">
                  <a16:creationId xmlns:a16="http://schemas.microsoft.com/office/drawing/2014/main" id="{ECE27647-1894-CEAF-A67B-BB1C6CBA671E}"/>
                </a:ext>
              </a:extLst>
            </xdr:cNvPr>
            <xdr:cNvGrpSpPr/>
          </xdr:nvGrpSpPr>
          <xdr:grpSpPr>
            <a:xfrm>
              <a:off x="766140" y="4436153"/>
              <a:ext cx="1919910" cy="1278847"/>
              <a:chOff x="623265" y="4274228"/>
              <a:chExt cx="1919910" cy="1278847"/>
            </a:xfrm>
          </xdr:grpSpPr>
          <xdr:sp macro="" textlink="">
            <xdr:nvSpPr>
              <xdr:cNvPr id="33" name="TextBox 32">
                <a:hlinkClick xmlns:r="http://schemas.openxmlformats.org/officeDocument/2006/relationships" r:id="rId2" tooltip="Dashboard"/>
                <a:extLst>
                  <a:ext uri="{FF2B5EF4-FFF2-40B4-BE49-F238E27FC236}">
                    <a16:creationId xmlns:a16="http://schemas.microsoft.com/office/drawing/2014/main" id="{290390C2-E58F-6B66-3496-89139B5306F1}"/>
                  </a:ext>
                </a:extLst>
              </xdr:cNvPr>
              <xdr:cNvSpPr txBox="1"/>
            </xdr:nvSpPr>
            <xdr:spPr>
              <a:xfrm>
                <a:off x="828675" y="4274228"/>
                <a:ext cx="1583177" cy="327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CA" sz="1500">
                    <a:solidFill>
                      <a:schemeClr val="bg1"/>
                    </a:solidFill>
                  </a:rPr>
                  <a:t>Dashboard</a:t>
                </a:r>
              </a:p>
            </xdr:txBody>
          </xdr:sp>
          <xdr:sp macro="" textlink="">
            <xdr:nvSpPr>
              <xdr:cNvPr id="34" name="TextBox 33">
                <a:hlinkClick xmlns:r="http://schemas.openxmlformats.org/officeDocument/2006/relationships" r:id="rId3" tooltip="Income &amp; Expenses"/>
                <a:extLst>
                  <a:ext uri="{FF2B5EF4-FFF2-40B4-BE49-F238E27FC236}">
                    <a16:creationId xmlns:a16="http://schemas.microsoft.com/office/drawing/2014/main" id="{C1960272-887C-33F3-453F-5ED1D8A0DD75}"/>
                  </a:ext>
                </a:extLst>
              </xdr:cNvPr>
              <xdr:cNvSpPr txBox="1"/>
            </xdr:nvSpPr>
            <xdr:spPr>
              <a:xfrm>
                <a:off x="723900" y="4741748"/>
                <a:ext cx="1819275" cy="327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CA" sz="1500">
                    <a:solidFill>
                      <a:schemeClr val="bg1"/>
                    </a:solidFill>
                  </a:rPr>
                  <a:t>Income &amp;</a:t>
                </a:r>
                <a:r>
                  <a:rPr lang="en-CA" sz="1500" baseline="0">
                    <a:solidFill>
                      <a:schemeClr val="bg1"/>
                    </a:solidFill>
                  </a:rPr>
                  <a:t> Expenses</a:t>
                </a:r>
                <a:endParaRPr lang="en-CA" sz="1500">
                  <a:solidFill>
                    <a:schemeClr val="bg1"/>
                  </a:solidFill>
                </a:endParaRPr>
              </a:p>
            </xdr:txBody>
          </xdr:sp>
          <xdr:sp macro="" textlink="">
            <xdr:nvSpPr>
              <xdr:cNvPr id="35" name="TextBox 34">
                <a:hlinkClick xmlns:r="http://schemas.openxmlformats.org/officeDocument/2006/relationships" r:id="rId4" tooltip="Assets &amp; Goals"/>
                <a:extLst>
                  <a:ext uri="{FF2B5EF4-FFF2-40B4-BE49-F238E27FC236}">
                    <a16:creationId xmlns:a16="http://schemas.microsoft.com/office/drawing/2014/main" id="{32A69B4F-A518-5402-3DB1-958DA9AE2FB5}"/>
                  </a:ext>
                </a:extLst>
              </xdr:cNvPr>
              <xdr:cNvSpPr txBox="1"/>
            </xdr:nvSpPr>
            <xdr:spPr>
              <a:xfrm>
                <a:off x="685800" y="5217998"/>
                <a:ext cx="1678428" cy="327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CA" sz="1500">
                    <a:solidFill>
                      <a:schemeClr val="accent2">
                        <a:lumMod val="75000"/>
                      </a:schemeClr>
                    </a:solidFill>
                  </a:rPr>
                  <a:t>Assets &amp; Goals</a:t>
                </a:r>
              </a:p>
            </xdr:txBody>
          </xdr:sp>
          <xdr:pic>
            <xdr:nvPicPr>
              <xdr:cNvPr id="37" name="Graphic 36" descr="Gauge with solid fill">
                <a:extLst>
                  <a:ext uri="{FF2B5EF4-FFF2-40B4-BE49-F238E27FC236}">
                    <a16:creationId xmlns:a16="http://schemas.microsoft.com/office/drawing/2014/main" id="{18FD268E-4518-1AEA-2A9B-03C12B488C7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90575" y="4295775"/>
                <a:ext cx="323850" cy="323850"/>
              </a:xfrm>
              <a:prstGeom prst="rect">
                <a:avLst/>
              </a:prstGeom>
            </xdr:spPr>
          </xdr:pic>
          <xdr:pic>
            <xdr:nvPicPr>
              <xdr:cNvPr id="38" name="Graphic 37" descr="Dollar with solid fill">
                <a:extLst>
                  <a:ext uri="{FF2B5EF4-FFF2-40B4-BE49-F238E27FC236}">
                    <a16:creationId xmlns:a16="http://schemas.microsoft.com/office/drawing/2014/main" id="{25FD0640-71CA-F738-F7E1-AD31E1D8076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23265" y="4819649"/>
                <a:ext cx="281610" cy="190501"/>
              </a:xfrm>
              <a:prstGeom prst="rect">
                <a:avLst/>
              </a:prstGeom>
            </xdr:spPr>
          </xdr:pic>
          <xdr:pic>
            <xdr:nvPicPr>
              <xdr:cNvPr id="39" name="Graphic 38" descr="Target with solid fill">
                <a:extLst>
                  <a:ext uri="{FF2B5EF4-FFF2-40B4-BE49-F238E27FC236}">
                    <a16:creationId xmlns:a16="http://schemas.microsoft.com/office/drawing/2014/main" id="{9E44EB4A-C767-3FB5-4649-5210990270F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657225" y="5267325"/>
                <a:ext cx="285750" cy="285750"/>
              </a:xfrm>
              <a:prstGeom prst="rect">
                <a:avLst/>
              </a:prstGeom>
            </xdr:spPr>
          </xdr:pic>
        </xdr:grpSp>
      </xdr:grpSp>
      <xdr:sp macro="" textlink="">
        <xdr:nvSpPr>
          <xdr:cNvPr id="30" name="TextBox 29">
            <a:extLst>
              <a:ext uri="{FF2B5EF4-FFF2-40B4-BE49-F238E27FC236}">
                <a16:creationId xmlns:a16="http://schemas.microsoft.com/office/drawing/2014/main" id="{A28FF38E-C1A3-A6DE-78B3-7A64DA38EDDA}"/>
              </a:ext>
            </a:extLst>
          </xdr:cNvPr>
          <xdr:cNvSpPr txBox="1"/>
        </xdr:nvSpPr>
        <xdr:spPr>
          <a:xfrm>
            <a:off x="3019425" y="457199"/>
            <a:ext cx="12934950" cy="466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CA" sz="2800" b="1"/>
              <a:t>Personal</a:t>
            </a:r>
            <a:r>
              <a:rPr lang="en-CA" sz="2800" b="1" baseline="0"/>
              <a:t> Finance Tracker 2024</a:t>
            </a:r>
            <a:endParaRPr lang="en-CA" sz="2800" b="1"/>
          </a:p>
        </xdr:txBody>
      </xdr:sp>
    </xdr:grpSp>
    <xdr:clientData/>
  </xdr:twoCellAnchor>
  <xdr:twoCellAnchor>
    <xdr:from>
      <xdr:col>9</xdr:col>
      <xdr:colOff>0</xdr:colOff>
      <xdr:row>17</xdr:row>
      <xdr:rowOff>0</xdr:rowOff>
    </xdr:from>
    <xdr:to>
      <xdr:col>11</xdr:col>
      <xdr:colOff>0</xdr:colOff>
      <xdr:row>29</xdr:row>
      <xdr:rowOff>0</xdr:rowOff>
    </xdr:to>
    <xdr:graphicFrame macro="">
      <xdr:nvGraphicFramePr>
        <xdr:cNvPr id="50" name="Chart 49">
          <a:extLst>
            <a:ext uri="{FF2B5EF4-FFF2-40B4-BE49-F238E27FC236}">
              <a16:creationId xmlns:a16="http://schemas.microsoft.com/office/drawing/2014/main" id="{E3276E26-D8DF-1220-9B10-0825E27508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0</xdr:colOff>
      <xdr:row>25</xdr:row>
      <xdr:rowOff>137295</xdr:rowOff>
    </xdr:from>
    <xdr:to>
      <xdr:col>15</xdr:col>
      <xdr:colOff>292440</xdr:colOff>
      <xdr:row>34</xdr:row>
      <xdr:rowOff>0</xdr:rowOff>
    </xdr:to>
    <xdr:sp macro="" textlink="">
      <xdr:nvSpPr>
        <xdr:cNvPr id="95" name="Rectangle: Rounded Corners 94">
          <a:extLst>
            <a:ext uri="{FF2B5EF4-FFF2-40B4-BE49-F238E27FC236}">
              <a16:creationId xmlns:a16="http://schemas.microsoft.com/office/drawing/2014/main" id="{F790F27F-43E7-4508-AE28-7488B3F534BD}"/>
            </a:ext>
          </a:extLst>
        </xdr:cNvPr>
        <xdr:cNvSpPr/>
      </xdr:nvSpPr>
      <xdr:spPr>
        <a:xfrm>
          <a:off x="6705600" y="4899795"/>
          <a:ext cx="2730840" cy="1577205"/>
        </a:xfrm>
        <a:prstGeom prst="roundRect">
          <a:avLst>
            <a:gd name="adj" fmla="val 10024"/>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0</xdr:col>
      <xdr:colOff>141893</xdr:colOff>
      <xdr:row>0</xdr:row>
      <xdr:rowOff>114300</xdr:rowOff>
    </xdr:from>
    <xdr:to>
      <xdr:col>30</xdr:col>
      <xdr:colOff>117878</xdr:colOff>
      <xdr:row>54</xdr:row>
      <xdr:rowOff>123300</xdr:rowOff>
    </xdr:to>
    <xdr:grpSp>
      <xdr:nvGrpSpPr>
        <xdr:cNvPr id="140" name="Group 139">
          <a:extLst>
            <a:ext uri="{FF2B5EF4-FFF2-40B4-BE49-F238E27FC236}">
              <a16:creationId xmlns:a16="http://schemas.microsoft.com/office/drawing/2014/main" id="{8A338DD3-C51D-D137-DEE9-55679E2DCE94}"/>
            </a:ext>
          </a:extLst>
        </xdr:cNvPr>
        <xdr:cNvGrpSpPr/>
      </xdr:nvGrpSpPr>
      <xdr:grpSpPr>
        <a:xfrm>
          <a:off x="141893" y="114300"/>
          <a:ext cx="18378285" cy="10296000"/>
          <a:chOff x="170468" y="171450"/>
          <a:chExt cx="18378285" cy="10296000"/>
        </a:xfrm>
      </xdr:grpSpPr>
      <xdr:grpSp>
        <xdr:nvGrpSpPr>
          <xdr:cNvPr id="124" name="Group 123">
            <a:extLst>
              <a:ext uri="{FF2B5EF4-FFF2-40B4-BE49-F238E27FC236}">
                <a16:creationId xmlns:a16="http://schemas.microsoft.com/office/drawing/2014/main" id="{0154AE45-2B76-EFC6-3741-D7FA10017D25}"/>
              </a:ext>
            </a:extLst>
          </xdr:cNvPr>
          <xdr:cNvGrpSpPr/>
        </xdr:nvGrpSpPr>
        <xdr:grpSpPr>
          <a:xfrm>
            <a:off x="170468" y="171450"/>
            <a:ext cx="18378285" cy="10296000"/>
            <a:chOff x="170468" y="171450"/>
            <a:chExt cx="18378285" cy="10296000"/>
          </a:xfrm>
        </xdr:grpSpPr>
        <mc:AlternateContent xmlns:mc="http://schemas.openxmlformats.org/markup-compatibility/2006" xmlns:a14="http://schemas.microsoft.com/office/drawing/2010/main">
          <mc:Choice Requires="a14">
            <xdr:pic>
              <xdr:nvPicPr>
                <xdr:cNvPr id="8" name="CalendarPicture'">
                  <a:extLst>
                    <a:ext uri="{FF2B5EF4-FFF2-40B4-BE49-F238E27FC236}">
                      <a16:creationId xmlns:a16="http://schemas.microsoft.com/office/drawing/2014/main" id="{5A2C2765-7670-4630-D8C5-067C3088D7EB}"/>
                    </a:ext>
                  </a:extLst>
                </xdr:cNvPr>
                <xdr:cNvPicPr>
                  <a:picLocks noChangeAspect="1" noChangeArrowheads="1"/>
                  <a:extLst>
                    <a:ext uri="{84589F7E-364E-4C9E-8A38-B11213B215E9}">
                      <a14:cameraTool cellRange="'Calender Calculation'!$Z$7:$AF$13" spid="_x0000_s6245"/>
                    </a:ext>
                  </a:extLst>
                </xdr:cNvPicPr>
              </xdr:nvPicPr>
              <xdr:blipFill>
                <a:blip xmlns:r="http://schemas.openxmlformats.org/officeDocument/2006/relationships" r:embed="rId1"/>
                <a:srcRect/>
                <a:stretch>
                  <a:fillRect/>
                </a:stretch>
              </xdr:blipFill>
              <xdr:spPr bwMode="auto">
                <a:xfrm>
                  <a:off x="10416609" y="1228723"/>
                  <a:ext cx="7867921" cy="6200777"/>
                </a:xfrm>
                <a:prstGeom prst="rect">
                  <a:avLst/>
                </a:prstGeom>
                <a:noFill/>
                <a:extLst>
                  <a:ext uri="{909E8E84-426E-40DD-AFC4-6F175D3DCCD1}">
                    <a14:hiddenFill>
                      <a:solidFill>
                        <a:srgbClr val="FFFFFF"/>
                      </a:solidFill>
                    </a14:hiddenFill>
                  </a:ext>
                </a:extLst>
              </xdr:spPr>
            </xdr:pic>
          </mc:Choice>
          <mc:Fallback xmlns=""/>
        </mc:AlternateContent>
        <xdr:sp macro="" textlink="'Pivot Calculation'!G11">
          <xdr:nvSpPr>
            <xdr:cNvPr id="97" name="TextBox 96">
              <a:extLst>
                <a:ext uri="{FF2B5EF4-FFF2-40B4-BE49-F238E27FC236}">
                  <a16:creationId xmlns:a16="http://schemas.microsoft.com/office/drawing/2014/main" id="{C08AFB5B-E83C-4D81-87A2-893CD74521F4}"/>
                </a:ext>
              </a:extLst>
            </xdr:cNvPr>
            <xdr:cNvSpPr txBox="1"/>
          </xdr:nvSpPr>
          <xdr:spPr>
            <a:xfrm>
              <a:off x="6410902" y="8527002"/>
              <a:ext cx="915892" cy="2957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302F1F85-C7C0-428D-9675-3570C1B48DBB}" type="TxLink">
                <a:rPr lang="en-US" sz="1400" b="0" i="0" u="none" strike="noStrike">
                  <a:solidFill>
                    <a:schemeClr val="tx1">
                      <a:lumMod val="85000"/>
                      <a:lumOff val="15000"/>
                    </a:schemeClr>
                  </a:solidFill>
                  <a:latin typeface="Abadi" panose="020B0604020104020204" pitchFamily="34" charset="0"/>
                  <a:ea typeface="Calibri"/>
                  <a:cs typeface="Calibri"/>
                </a:rPr>
                <a:pPr marL="0" indent="0"/>
                <a:t>Shopping</a:t>
              </a:fld>
              <a:endParaRPr lang="en-CA" sz="1400" b="0" i="0" u="none" strike="noStrike">
                <a:solidFill>
                  <a:schemeClr val="tx1">
                    <a:lumMod val="85000"/>
                    <a:lumOff val="15000"/>
                  </a:schemeClr>
                </a:solidFill>
                <a:latin typeface="Abadi" panose="020B0604020104020204" pitchFamily="34" charset="0"/>
                <a:ea typeface="Calibri"/>
                <a:cs typeface="Calibri"/>
              </a:endParaRPr>
            </a:p>
          </xdr:txBody>
        </xdr:sp>
        <xdr:sp macro="" textlink="'Pivot Calculation'!H11">
          <xdr:nvSpPr>
            <xdr:cNvPr id="98" name="TextBox 97">
              <a:extLst>
                <a:ext uri="{FF2B5EF4-FFF2-40B4-BE49-F238E27FC236}">
                  <a16:creationId xmlns:a16="http://schemas.microsoft.com/office/drawing/2014/main" id="{9BF2B235-DBB0-4499-989B-30EA3859944A}"/>
                </a:ext>
              </a:extLst>
            </xdr:cNvPr>
            <xdr:cNvSpPr txBox="1"/>
          </xdr:nvSpPr>
          <xdr:spPr>
            <a:xfrm>
              <a:off x="6364292" y="8857791"/>
              <a:ext cx="962502" cy="2862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9DDD8242-5753-4951-BF34-4E2B815BD8AE}" type="TxLink">
                <a:rPr lang="en-US" sz="1200" b="0" i="0" u="none" strike="noStrike">
                  <a:solidFill>
                    <a:schemeClr val="tx1">
                      <a:lumMod val="85000"/>
                      <a:lumOff val="15000"/>
                    </a:schemeClr>
                  </a:solidFill>
                  <a:latin typeface="Calibri"/>
                  <a:ea typeface="Calibri"/>
                  <a:cs typeface="Calibri"/>
                </a:rPr>
                <a:pPr marL="0" indent="0"/>
                <a:t> $24.01 </a:t>
              </a:fld>
              <a:endParaRPr lang="en-CA" sz="1200" b="0" i="0" u="none" strike="noStrike">
                <a:solidFill>
                  <a:schemeClr val="tx1">
                    <a:lumMod val="85000"/>
                    <a:lumOff val="15000"/>
                  </a:schemeClr>
                </a:solidFill>
                <a:latin typeface="Calibri"/>
                <a:ea typeface="Calibri"/>
                <a:cs typeface="Calibri"/>
              </a:endParaRPr>
            </a:p>
          </xdr:txBody>
        </xdr:sp>
        <xdr:cxnSp macro="">
          <xdr:nvCxnSpPr>
            <xdr:cNvPr id="105" name="Straight Connector 104">
              <a:extLst>
                <a:ext uri="{FF2B5EF4-FFF2-40B4-BE49-F238E27FC236}">
                  <a16:creationId xmlns:a16="http://schemas.microsoft.com/office/drawing/2014/main" id="{CE407422-B953-4C92-88E5-EC620ADD2422}"/>
                </a:ext>
              </a:extLst>
            </xdr:cNvPr>
            <xdr:cNvCxnSpPr/>
          </xdr:nvCxnSpPr>
          <xdr:spPr>
            <a:xfrm>
              <a:off x="7287885" y="1651796"/>
              <a:ext cx="367714" cy="0"/>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grpSp>
          <xdr:nvGrpSpPr>
            <xdr:cNvPr id="123" name="Group 122">
              <a:extLst>
                <a:ext uri="{FF2B5EF4-FFF2-40B4-BE49-F238E27FC236}">
                  <a16:creationId xmlns:a16="http://schemas.microsoft.com/office/drawing/2014/main" id="{96B9BD38-CE5C-61F8-EC40-F3EC37B485D9}"/>
                </a:ext>
              </a:extLst>
            </xdr:cNvPr>
            <xdr:cNvGrpSpPr/>
          </xdr:nvGrpSpPr>
          <xdr:grpSpPr>
            <a:xfrm>
              <a:off x="170468" y="171450"/>
              <a:ext cx="18378285" cy="10296000"/>
              <a:chOff x="170468" y="171450"/>
              <a:chExt cx="18378285" cy="10296000"/>
            </a:xfrm>
          </xdr:grpSpPr>
          <xdr:sp macro="" textlink="">
            <xdr:nvSpPr>
              <xdr:cNvPr id="96" name="Rectangle: Rounded Corners 95">
                <a:extLst>
                  <a:ext uri="{FF2B5EF4-FFF2-40B4-BE49-F238E27FC236}">
                    <a16:creationId xmlns:a16="http://schemas.microsoft.com/office/drawing/2014/main" id="{17A4D89F-94D1-493A-A777-3A72EB5126FB}"/>
                  </a:ext>
                </a:extLst>
              </xdr:cNvPr>
              <xdr:cNvSpPr/>
            </xdr:nvSpPr>
            <xdr:spPr>
              <a:xfrm>
                <a:off x="6691465" y="4902232"/>
                <a:ext cx="2730840" cy="1577205"/>
              </a:xfrm>
              <a:prstGeom prst="roundRect">
                <a:avLst>
                  <a:gd name="adj" fmla="val 10024"/>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94" name="Rectangle: Rounded Corners 93">
                <a:extLst>
                  <a:ext uri="{FF2B5EF4-FFF2-40B4-BE49-F238E27FC236}">
                    <a16:creationId xmlns:a16="http://schemas.microsoft.com/office/drawing/2014/main" id="{8400B690-E324-9258-0E41-09891BB2EDA6}"/>
                  </a:ext>
                </a:extLst>
              </xdr:cNvPr>
              <xdr:cNvSpPr/>
            </xdr:nvSpPr>
            <xdr:spPr>
              <a:xfrm>
                <a:off x="3156298" y="4899795"/>
                <a:ext cx="2730840" cy="1577205"/>
              </a:xfrm>
              <a:prstGeom prst="roundRect">
                <a:avLst>
                  <a:gd name="adj" fmla="val 10024"/>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grpSp>
            <xdr:nvGrpSpPr>
              <xdr:cNvPr id="2" name="Group 1">
                <a:extLst>
                  <a:ext uri="{FF2B5EF4-FFF2-40B4-BE49-F238E27FC236}">
                    <a16:creationId xmlns:a16="http://schemas.microsoft.com/office/drawing/2014/main" id="{A37F9553-896D-44CE-AD56-E6310E879750}"/>
                  </a:ext>
                </a:extLst>
              </xdr:cNvPr>
              <xdr:cNvGrpSpPr>
                <a:grpSpLocks noChangeAspect="1"/>
              </xdr:cNvGrpSpPr>
            </xdr:nvGrpSpPr>
            <xdr:grpSpPr>
              <a:xfrm>
                <a:off x="170468" y="171450"/>
                <a:ext cx="18378285" cy="10296000"/>
                <a:chOff x="161925" y="152402"/>
                <a:chExt cx="17992725" cy="10080000"/>
              </a:xfrm>
            </xdr:grpSpPr>
            <xdr:sp macro="" textlink="">
              <xdr:nvSpPr>
                <xdr:cNvPr id="3" name="TextBox 2">
                  <a:hlinkClick xmlns:r="http://schemas.openxmlformats.org/officeDocument/2006/relationships" r:id="rId2" tooltip="View All"/>
                  <a:extLst>
                    <a:ext uri="{FF2B5EF4-FFF2-40B4-BE49-F238E27FC236}">
                      <a16:creationId xmlns:a16="http://schemas.microsoft.com/office/drawing/2014/main" id="{3A21C8BC-4219-3DE8-8F9D-C84AC84F2F62}"/>
                    </a:ext>
                  </a:extLst>
                </xdr:cNvPr>
                <xdr:cNvSpPr txBox="1"/>
              </xdr:nvSpPr>
              <xdr:spPr>
                <a:xfrm>
                  <a:off x="9067769" y="6751533"/>
                  <a:ext cx="806118" cy="2957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0">
                      <a:solidFill>
                        <a:schemeClr val="tx1">
                          <a:lumMod val="75000"/>
                          <a:lumOff val="25000"/>
                        </a:schemeClr>
                      </a:solidFill>
                      <a:latin typeface="Abadi" panose="020B0604020104020204" pitchFamily="34" charset="0"/>
                    </a:rPr>
                    <a:t>View All</a:t>
                  </a:r>
                </a:p>
              </xdr:txBody>
            </xdr:sp>
            <xdr:grpSp>
              <xdr:nvGrpSpPr>
                <xdr:cNvPr id="4" name="Group 3">
                  <a:extLst>
                    <a:ext uri="{FF2B5EF4-FFF2-40B4-BE49-F238E27FC236}">
                      <a16:creationId xmlns:a16="http://schemas.microsoft.com/office/drawing/2014/main" id="{FA5BEFE8-11DB-098A-29AA-4BB10F7A46E3}"/>
                    </a:ext>
                  </a:extLst>
                </xdr:cNvPr>
                <xdr:cNvGrpSpPr/>
              </xdr:nvGrpSpPr>
              <xdr:grpSpPr>
                <a:xfrm>
                  <a:off x="161925" y="152402"/>
                  <a:ext cx="17992725" cy="10080000"/>
                  <a:chOff x="161925" y="152402"/>
                  <a:chExt cx="17992725" cy="10080000"/>
                </a:xfrm>
              </xdr:grpSpPr>
              <xdr:grpSp>
                <xdr:nvGrpSpPr>
                  <xdr:cNvPr id="5" name="Group 4">
                    <a:extLst>
                      <a:ext uri="{FF2B5EF4-FFF2-40B4-BE49-F238E27FC236}">
                        <a16:creationId xmlns:a16="http://schemas.microsoft.com/office/drawing/2014/main" id="{F0805484-1029-A576-A552-F27208A68A96}"/>
                      </a:ext>
                    </a:extLst>
                  </xdr:cNvPr>
                  <xdr:cNvGrpSpPr>
                    <a:grpSpLocks noChangeAspect="1"/>
                  </xdr:cNvGrpSpPr>
                </xdr:nvGrpSpPr>
                <xdr:grpSpPr>
                  <a:xfrm>
                    <a:off x="161925" y="152402"/>
                    <a:ext cx="17992725" cy="10080000"/>
                    <a:chOff x="161925" y="152402"/>
                    <a:chExt cx="18000000" cy="10080000"/>
                  </a:xfrm>
                </xdr:grpSpPr>
                <xdr:grpSp>
                  <xdr:nvGrpSpPr>
                    <xdr:cNvPr id="70" name="Group 69">
                      <a:extLst>
                        <a:ext uri="{FF2B5EF4-FFF2-40B4-BE49-F238E27FC236}">
                          <a16:creationId xmlns:a16="http://schemas.microsoft.com/office/drawing/2014/main" id="{930C7234-6853-7EE0-4F7B-5EAD945815BB}"/>
                        </a:ext>
                      </a:extLst>
                    </xdr:cNvPr>
                    <xdr:cNvGrpSpPr>
                      <a:grpSpLocks noChangeAspect="1"/>
                    </xdr:cNvGrpSpPr>
                  </xdr:nvGrpSpPr>
                  <xdr:grpSpPr>
                    <a:xfrm>
                      <a:off x="161925" y="152402"/>
                      <a:ext cx="18000000" cy="10080000"/>
                      <a:chOff x="161925" y="152402"/>
                      <a:chExt cx="18000000" cy="10080000"/>
                    </a:xfrm>
                  </xdr:grpSpPr>
                  <xdr:grpSp>
                    <xdr:nvGrpSpPr>
                      <xdr:cNvPr id="72" name="Group 71">
                        <a:extLst>
                          <a:ext uri="{FF2B5EF4-FFF2-40B4-BE49-F238E27FC236}">
                            <a16:creationId xmlns:a16="http://schemas.microsoft.com/office/drawing/2014/main" id="{812863F4-17EC-4F25-0A95-284B761275D1}"/>
                          </a:ext>
                        </a:extLst>
                      </xdr:cNvPr>
                      <xdr:cNvGrpSpPr/>
                    </xdr:nvGrpSpPr>
                    <xdr:grpSpPr>
                      <a:xfrm>
                        <a:off x="161925" y="152402"/>
                        <a:ext cx="18000000" cy="10080000"/>
                        <a:chOff x="161925" y="152402"/>
                        <a:chExt cx="18000000" cy="10080000"/>
                      </a:xfrm>
                    </xdr:grpSpPr>
                    <xdr:grpSp>
                      <xdr:nvGrpSpPr>
                        <xdr:cNvPr id="80" name="Group 79">
                          <a:extLst>
                            <a:ext uri="{FF2B5EF4-FFF2-40B4-BE49-F238E27FC236}">
                              <a16:creationId xmlns:a16="http://schemas.microsoft.com/office/drawing/2014/main" id="{601E5B22-5F10-608D-D24E-25B619092E16}"/>
                            </a:ext>
                          </a:extLst>
                        </xdr:cNvPr>
                        <xdr:cNvGrpSpPr/>
                      </xdr:nvGrpSpPr>
                      <xdr:grpSpPr>
                        <a:xfrm>
                          <a:off x="161925" y="152402"/>
                          <a:ext cx="18000000" cy="10080000"/>
                          <a:chOff x="171450" y="171452"/>
                          <a:chExt cx="18000000" cy="10080000"/>
                        </a:xfrm>
                      </xdr:grpSpPr>
                      <xdr:grpSp>
                        <xdr:nvGrpSpPr>
                          <xdr:cNvPr id="81" name="Group 80">
                            <a:extLst>
                              <a:ext uri="{FF2B5EF4-FFF2-40B4-BE49-F238E27FC236}">
                                <a16:creationId xmlns:a16="http://schemas.microsoft.com/office/drawing/2014/main" id="{AD7A57E0-F522-17FC-B216-46CAC5455679}"/>
                              </a:ext>
                            </a:extLst>
                          </xdr:cNvPr>
                          <xdr:cNvGrpSpPr/>
                        </xdr:nvGrpSpPr>
                        <xdr:grpSpPr>
                          <a:xfrm>
                            <a:off x="171450" y="171452"/>
                            <a:ext cx="18000000" cy="10080000"/>
                            <a:chOff x="171450" y="152402"/>
                            <a:chExt cx="18000000" cy="10080000"/>
                          </a:xfrm>
                        </xdr:grpSpPr>
                        <xdr:grpSp>
                          <xdr:nvGrpSpPr>
                            <xdr:cNvPr id="83" name="Group 82">
                              <a:extLst>
                                <a:ext uri="{FF2B5EF4-FFF2-40B4-BE49-F238E27FC236}">
                                  <a16:creationId xmlns:a16="http://schemas.microsoft.com/office/drawing/2014/main" id="{B230636D-8595-DBAB-45ED-8A96262FB21D}"/>
                                </a:ext>
                              </a:extLst>
                            </xdr:cNvPr>
                            <xdr:cNvGrpSpPr/>
                          </xdr:nvGrpSpPr>
                          <xdr:grpSpPr>
                            <a:xfrm>
                              <a:off x="171450" y="152402"/>
                              <a:ext cx="18000000" cy="10080000"/>
                              <a:chOff x="114300" y="161927"/>
                              <a:chExt cx="18000000" cy="10080000"/>
                            </a:xfrm>
                          </xdr:grpSpPr>
                          <xdr:sp macro="" textlink="">
                            <xdr:nvSpPr>
                              <xdr:cNvPr id="86" name="Rectangle 85">
                                <a:extLst>
                                  <a:ext uri="{FF2B5EF4-FFF2-40B4-BE49-F238E27FC236}">
                                    <a16:creationId xmlns:a16="http://schemas.microsoft.com/office/drawing/2014/main" id="{54140448-39AB-8E77-26AD-6F62CFADA7CF}"/>
                                  </a:ext>
                                </a:extLst>
                              </xdr:cNvPr>
                              <xdr:cNvSpPr/>
                            </xdr:nvSpPr>
                            <xdr:spPr>
                              <a:xfrm>
                                <a:off x="247649" y="303531"/>
                                <a:ext cx="17830801" cy="764540"/>
                              </a:xfrm>
                              <a:prstGeom prst="rect">
                                <a:avLst/>
                              </a:prstGeom>
                              <a:solidFill>
                                <a:srgbClr val="F89634"/>
                              </a:solidFill>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CA" sz="1100"/>
                              </a:p>
                            </xdr:txBody>
                          </xdr:sp>
                          <xdr:sp macro="" textlink="">
                            <xdr:nvSpPr>
                              <xdr:cNvPr id="87" name="Rectangle: Rounded Corners 86">
                                <a:extLst>
                                  <a:ext uri="{FF2B5EF4-FFF2-40B4-BE49-F238E27FC236}">
                                    <a16:creationId xmlns:a16="http://schemas.microsoft.com/office/drawing/2014/main" id="{8F66CE4D-286E-8D3B-8DE8-CB490FC32738}"/>
                                  </a:ext>
                                </a:extLst>
                              </xdr:cNvPr>
                              <xdr:cNvSpPr/>
                            </xdr:nvSpPr>
                            <xdr:spPr>
                              <a:xfrm>
                                <a:off x="114300" y="161927"/>
                                <a:ext cx="18000000" cy="10080000"/>
                              </a:xfrm>
                              <a:prstGeom prst="roundRect">
                                <a:avLst>
                                  <a:gd name="adj" fmla="val 0"/>
                                </a:avLst>
                              </a:prstGeom>
                              <a:noFill/>
                              <a:ln w="330200">
                                <a:solidFill>
                                  <a:srgbClr val="7F778A"/>
                                </a:solid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CA" sz="1100">
                                  <a:ln>
                                    <a:solidFill>
                                      <a:sysClr val="windowText" lastClr="000000"/>
                                    </a:solidFill>
                                  </a:ln>
                                </a:endParaRPr>
                              </a:p>
                            </xdr:txBody>
                          </xdr:sp>
                        </xdr:grpSp>
                        <xdr:pic>
                          <xdr:nvPicPr>
                            <xdr:cNvPr id="84" name="Picture 83">
                              <a:extLst>
                                <a:ext uri="{FF2B5EF4-FFF2-40B4-BE49-F238E27FC236}">
                                  <a16:creationId xmlns:a16="http://schemas.microsoft.com/office/drawing/2014/main" id="{B5DCCDDC-0684-A98C-44F9-FAA7B72CE32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364075" y="419100"/>
                              <a:ext cx="581024" cy="581024"/>
                            </a:xfrm>
                            <a:prstGeom prst="rect">
                              <a:avLst/>
                            </a:prstGeom>
                            <a:noFill/>
                          </xdr:spPr>
                        </xdr:pic>
                        <xdr:sp macro="" textlink="">
                          <xdr:nvSpPr>
                            <xdr:cNvPr id="85" name="TextBox 84">
                              <a:extLst>
                                <a:ext uri="{FF2B5EF4-FFF2-40B4-BE49-F238E27FC236}">
                                  <a16:creationId xmlns:a16="http://schemas.microsoft.com/office/drawing/2014/main" id="{FC9887E2-199E-0C01-CADF-3880582C4EA2}"/>
                                </a:ext>
                              </a:extLst>
                            </xdr:cNvPr>
                            <xdr:cNvSpPr txBox="1"/>
                          </xdr:nvSpPr>
                          <xdr:spPr>
                            <a:xfrm>
                              <a:off x="15849600" y="400050"/>
                              <a:ext cx="1476375" cy="590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CA" sz="1400" b="1"/>
                                <a:t>Samrat Thapa</a:t>
                              </a:r>
                            </a:p>
                            <a:p>
                              <a:pPr algn="r"/>
                              <a:r>
                                <a:rPr lang="en-CA" sz="1400" b="1"/>
                                <a:t>Data Analyst</a:t>
                              </a:r>
                            </a:p>
                          </xdr:txBody>
                        </xdr:sp>
                      </xdr:grpSp>
                      <xdr:sp macro="" textlink="">
                        <xdr:nvSpPr>
                          <xdr:cNvPr id="82" name="Rectangle: Rounded Corners 81">
                            <a:extLst>
                              <a:ext uri="{FF2B5EF4-FFF2-40B4-BE49-F238E27FC236}">
                                <a16:creationId xmlns:a16="http://schemas.microsoft.com/office/drawing/2014/main" id="{6DB47CC1-34B9-6A7B-366D-58E5410AEE21}"/>
                              </a:ext>
                            </a:extLst>
                          </xdr:cNvPr>
                          <xdr:cNvSpPr/>
                        </xdr:nvSpPr>
                        <xdr:spPr>
                          <a:xfrm>
                            <a:off x="514350" y="666749"/>
                            <a:ext cx="2362200" cy="9315451"/>
                          </a:xfrm>
                          <a:prstGeom prst="roundRect">
                            <a:avLst>
                              <a:gd name="adj" fmla="val 8841"/>
                            </a:avLst>
                          </a:prstGeom>
                          <a:solidFill>
                            <a:schemeClr val="tx1">
                              <a:lumMod val="75000"/>
                              <a:lumOff val="25000"/>
                            </a:schemeClr>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CA" sz="1100"/>
                              <a:t> </a:t>
                            </a:r>
                          </a:p>
                        </xdr:txBody>
                      </xdr:sp>
                    </xdr:grpSp>
                  </xdr:grpSp>
                  <xdr:grpSp>
                    <xdr:nvGrpSpPr>
                      <xdr:cNvPr id="73" name="Group 72">
                        <a:extLst>
                          <a:ext uri="{FF2B5EF4-FFF2-40B4-BE49-F238E27FC236}">
                            <a16:creationId xmlns:a16="http://schemas.microsoft.com/office/drawing/2014/main" id="{F06FF256-69AD-F8B3-85D6-C5D8ED81CA2D}"/>
                          </a:ext>
                        </a:extLst>
                      </xdr:cNvPr>
                      <xdr:cNvGrpSpPr/>
                    </xdr:nvGrpSpPr>
                    <xdr:grpSpPr>
                      <a:xfrm>
                        <a:off x="766140" y="4436153"/>
                        <a:ext cx="1919910" cy="1278847"/>
                        <a:chOff x="623265" y="4274228"/>
                        <a:chExt cx="1919910" cy="1278847"/>
                      </a:xfrm>
                    </xdr:grpSpPr>
                    <xdr:sp macro="" textlink="">
                      <xdr:nvSpPr>
                        <xdr:cNvPr id="74" name="TextBox 73">
                          <a:hlinkClick xmlns:r="http://schemas.openxmlformats.org/officeDocument/2006/relationships" r:id="rId4" tooltip="Dashboard"/>
                          <a:extLst>
                            <a:ext uri="{FF2B5EF4-FFF2-40B4-BE49-F238E27FC236}">
                              <a16:creationId xmlns:a16="http://schemas.microsoft.com/office/drawing/2014/main" id="{4BE577D1-8909-55A4-16EC-34F242881ED9}"/>
                            </a:ext>
                          </a:extLst>
                        </xdr:cNvPr>
                        <xdr:cNvSpPr txBox="1"/>
                      </xdr:nvSpPr>
                      <xdr:spPr>
                        <a:xfrm>
                          <a:off x="828675" y="4274228"/>
                          <a:ext cx="1583177" cy="327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CA" sz="1500">
                              <a:solidFill>
                                <a:schemeClr val="accent2">
                                  <a:lumMod val="75000"/>
                                </a:schemeClr>
                              </a:solidFill>
                            </a:rPr>
                            <a:t>Dashboard</a:t>
                          </a:r>
                        </a:p>
                      </xdr:txBody>
                    </xdr:sp>
                    <xdr:sp macro="" textlink="">
                      <xdr:nvSpPr>
                        <xdr:cNvPr id="75" name="TextBox 74">
                          <a:hlinkClick xmlns:r="http://schemas.openxmlformats.org/officeDocument/2006/relationships" r:id="rId2" tooltip="Income &amp; Expenses"/>
                          <a:extLst>
                            <a:ext uri="{FF2B5EF4-FFF2-40B4-BE49-F238E27FC236}">
                              <a16:creationId xmlns:a16="http://schemas.microsoft.com/office/drawing/2014/main" id="{A04D8D03-B901-1AC7-4DE7-929F2F693C87}"/>
                            </a:ext>
                          </a:extLst>
                        </xdr:cNvPr>
                        <xdr:cNvSpPr txBox="1"/>
                      </xdr:nvSpPr>
                      <xdr:spPr>
                        <a:xfrm>
                          <a:off x="723900" y="4741748"/>
                          <a:ext cx="1819275" cy="327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CA" sz="1500">
                              <a:solidFill>
                                <a:schemeClr val="bg1"/>
                              </a:solidFill>
                            </a:rPr>
                            <a:t>Income &amp;</a:t>
                          </a:r>
                          <a:r>
                            <a:rPr lang="en-CA" sz="1500" baseline="0">
                              <a:solidFill>
                                <a:schemeClr val="bg1"/>
                              </a:solidFill>
                            </a:rPr>
                            <a:t> Expenses</a:t>
                          </a:r>
                          <a:endParaRPr lang="en-CA" sz="1500">
                            <a:solidFill>
                              <a:schemeClr val="bg1"/>
                            </a:solidFill>
                          </a:endParaRPr>
                        </a:p>
                      </xdr:txBody>
                    </xdr:sp>
                    <xdr:sp macro="" textlink="">
                      <xdr:nvSpPr>
                        <xdr:cNvPr id="76" name="TextBox 75">
                          <a:hlinkClick xmlns:r="http://schemas.openxmlformats.org/officeDocument/2006/relationships" r:id="rId5" tooltip="Assets &amp; Goals"/>
                          <a:extLst>
                            <a:ext uri="{FF2B5EF4-FFF2-40B4-BE49-F238E27FC236}">
                              <a16:creationId xmlns:a16="http://schemas.microsoft.com/office/drawing/2014/main" id="{66474617-47E9-F736-ED6F-05B4C3269814}"/>
                            </a:ext>
                          </a:extLst>
                        </xdr:cNvPr>
                        <xdr:cNvSpPr txBox="1"/>
                      </xdr:nvSpPr>
                      <xdr:spPr>
                        <a:xfrm>
                          <a:off x="685800" y="5217998"/>
                          <a:ext cx="1678428" cy="327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CA" sz="1500">
                              <a:solidFill>
                                <a:schemeClr val="bg1"/>
                              </a:solidFill>
                            </a:rPr>
                            <a:t>Assets &amp; Goals</a:t>
                          </a:r>
                        </a:p>
                      </xdr:txBody>
                    </xdr:sp>
                    <xdr:pic>
                      <xdr:nvPicPr>
                        <xdr:cNvPr id="77" name="Graphic 76" descr="Gauge with solid fill">
                          <a:extLst>
                            <a:ext uri="{FF2B5EF4-FFF2-40B4-BE49-F238E27FC236}">
                              <a16:creationId xmlns:a16="http://schemas.microsoft.com/office/drawing/2014/main" id="{C37DFA1F-70E9-6F4D-268D-81FDECCCCA3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790575" y="4295775"/>
                          <a:ext cx="323850" cy="323850"/>
                        </a:xfrm>
                        <a:prstGeom prst="rect">
                          <a:avLst/>
                        </a:prstGeom>
                      </xdr:spPr>
                    </xdr:pic>
                    <xdr:pic>
                      <xdr:nvPicPr>
                        <xdr:cNvPr id="78" name="Graphic 77" descr="Dollar with solid fill">
                          <a:extLst>
                            <a:ext uri="{FF2B5EF4-FFF2-40B4-BE49-F238E27FC236}">
                              <a16:creationId xmlns:a16="http://schemas.microsoft.com/office/drawing/2014/main" id="{C7CC886E-DDC9-952F-2F45-7CBDF4D2A2D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623265" y="4819649"/>
                          <a:ext cx="281610" cy="190501"/>
                        </a:xfrm>
                        <a:prstGeom prst="rect">
                          <a:avLst/>
                        </a:prstGeom>
                      </xdr:spPr>
                    </xdr:pic>
                    <xdr:pic>
                      <xdr:nvPicPr>
                        <xdr:cNvPr id="79" name="Graphic 78" descr="Target with solid fill">
                          <a:extLst>
                            <a:ext uri="{FF2B5EF4-FFF2-40B4-BE49-F238E27FC236}">
                              <a16:creationId xmlns:a16="http://schemas.microsoft.com/office/drawing/2014/main" id="{F8A57A85-DD9A-4D7C-B9D3-59E8F89051E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657225" y="5267325"/>
                          <a:ext cx="285750" cy="285750"/>
                        </a:xfrm>
                        <a:prstGeom prst="rect">
                          <a:avLst/>
                        </a:prstGeom>
                      </xdr:spPr>
                    </xdr:pic>
                  </xdr:grpSp>
                </xdr:grpSp>
                <xdr:sp macro="" textlink="">
                  <xdr:nvSpPr>
                    <xdr:cNvPr id="71" name="TextBox 70">
                      <a:extLst>
                        <a:ext uri="{FF2B5EF4-FFF2-40B4-BE49-F238E27FC236}">
                          <a16:creationId xmlns:a16="http://schemas.microsoft.com/office/drawing/2014/main" id="{DE0B1670-4816-B140-BC65-998282A8E90A}"/>
                        </a:ext>
                      </a:extLst>
                    </xdr:cNvPr>
                    <xdr:cNvSpPr txBox="1"/>
                  </xdr:nvSpPr>
                  <xdr:spPr>
                    <a:xfrm>
                      <a:off x="3019425" y="457199"/>
                      <a:ext cx="12934950" cy="466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CA" sz="2800" b="1"/>
                        <a:t>Personal</a:t>
                      </a:r>
                      <a:r>
                        <a:rPr lang="en-CA" sz="2800" b="1" baseline="0"/>
                        <a:t> Finance Tracker 2024</a:t>
                      </a:r>
                      <a:endParaRPr lang="en-CA" sz="2800" b="1"/>
                    </a:p>
                  </xdr:txBody>
                </xdr:sp>
              </xdr:grpSp>
              <xdr:sp macro="" textlink="">
                <xdr:nvSpPr>
                  <xdr:cNvPr id="6" name="Rectangle: Rounded Corners 5">
                    <a:extLst>
                      <a:ext uri="{FF2B5EF4-FFF2-40B4-BE49-F238E27FC236}">
                        <a16:creationId xmlns:a16="http://schemas.microsoft.com/office/drawing/2014/main" id="{DC896FCB-4994-FB61-B84D-50D4434B19B0}"/>
                      </a:ext>
                    </a:extLst>
                  </xdr:cNvPr>
                  <xdr:cNvSpPr/>
                </xdr:nvSpPr>
                <xdr:spPr>
                  <a:xfrm>
                    <a:off x="3102805" y="1290869"/>
                    <a:ext cx="3887999" cy="1920240"/>
                  </a:xfrm>
                  <a:prstGeom prst="roundRect">
                    <a:avLst>
                      <a:gd name="adj" fmla="val 7242"/>
                    </a:avLst>
                  </a:prstGeom>
                  <a:solidFill>
                    <a:sysClr val="window" lastClr="FFFFFF"/>
                  </a:solidFill>
                  <a:ln>
                    <a:noFill/>
                  </a:ln>
                  <a:effectLst>
                    <a:outerShdw blurRad="76200" dist="38100" dir="3000000" algn="l" rotWithShape="0">
                      <a:prstClr val="black">
                        <a:alpha val="3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7" name="Flowchart: Connector 6">
                    <a:extLst>
                      <a:ext uri="{FF2B5EF4-FFF2-40B4-BE49-F238E27FC236}">
                        <a16:creationId xmlns:a16="http://schemas.microsoft.com/office/drawing/2014/main" id="{BDD04F9F-801E-25E8-3384-138B4C89D976}"/>
                      </a:ext>
                    </a:extLst>
                  </xdr:cNvPr>
                  <xdr:cNvSpPr/>
                </xdr:nvSpPr>
                <xdr:spPr>
                  <a:xfrm>
                    <a:off x="6228027" y="2671065"/>
                    <a:ext cx="365760" cy="365760"/>
                  </a:xfrm>
                  <a:prstGeom prst="flowChartConnector">
                    <a:avLst/>
                  </a:prstGeom>
                  <a:solidFill>
                    <a:srgbClr val="F0446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9" name="Flowchart: Connector 8">
                    <a:extLst>
                      <a:ext uri="{FF2B5EF4-FFF2-40B4-BE49-F238E27FC236}">
                        <a16:creationId xmlns:a16="http://schemas.microsoft.com/office/drawing/2014/main" id="{98E0D3F7-E0B3-E2D0-37ED-D741386A18F4}"/>
                      </a:ext>
                    </a:extLst>
                  </xdr:cNvPr>
                  <xdr:cNvSpPr/>
                </xdr:nvSpPr>
                <xdr:spPr>
                  <a:xfrm>
                    <a:off x="6380427" y="2671065"/>
                    <a:ext cx="365760" cy="365760"/>
                  </a:xfrm>
                  <a:prstGeom prst="flowChartConnector">
                    <a:avLst/>
                  </a:prstGeom>
                  <a:solidFill>
                    <a:srgbClr val="F18E1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10" name="TextBox 9">
                    <a:extLst>
                      <a:ext uri="{FF2B5EF4-FFF2-40B4-BE49-F238E27FC236}">
                        <a16:creationId xmlns:a16="http://schemas.microsoft.com/office/drawing/2014/main" id="{802D83F2-450A-9160-E2F0-5993923D410E}"/>
                      </a:ext>
                    </a:extLst>
                  </xdr:cNvPr>
                  <xdr:cNvSpPr txBox="1"/>
                </xdr:nvSpPr>
                <xdr:spPr>
                  <a:xfrm>
                    <a:off x="3225294" y="2738555"/>
                    <a:ext cx="2295525" cy="2952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t>****9116</a:t>
                    </a:r>
                    <a:r>
                      <a:rPr lang="en-CA" sz="1100" baseline="0"/>
                      <a:t> / ****2018</a:t>
                    </a:r>
                    <a:endParaRPr lang="en-CA" sz="1100"/>
                  </a:p>
                </xdr:txBody>
              </xdr:sp>
              <xdr:sp macro="" textlink="">
                <xdr:nvSpPr>
                  <xdr:cNvPr id="11" name="TextBox 10">
                    <a:extLst>
                      <a:ext uri="{FF2B5EF4-FFF2-40B4-BE49-F238E27FC236}">
                        <a16:creationId xmlns:a16="http://schemas.microsoft.com/office/drawing/2014/main" id="{CD10DCCD-A01A-7925-4937-2522C00F6A2D}"/>
                      </a:ext>
                    </a:extLst>
                  </xdr:cNvPr>
                  <xdr:cNvSpPr txBox="1"/>
                </xdr:nvSpPr>
                <xdr:spPr>
                  <a:xfrm>
                    <a:off x="3206244" y="1424106"/>
                    <a:ext cx="2295525" cy="590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solidFill>
                          <a:sysClr val="windowText" lastClr="000000"/>
                        </a:solidFill>
                        <a:latin typeface="Abadi" panose="020B0604020104020204" pitchFamily="34" charset="0"/>
                      </a:rPr>
                      <a:t>MasterCard / AmEx</a:t>
                    </a:r>
                  </a:p>
                  <a:p>
                    <a:endParaRPr lang="en-CA" sz="1100">
                      <a:solidFill>
                        <a:sysClr val="windowText" lastClr="000000"/>
                      </a:solidFill>
                      <a:latin typeface="Abadi" panose="020B0604020104020204" pitchFamily="34" charset="0"/>
                    </a:endParaRPr>
                  </a:p>
                  <a:p>
                    <a:r>
                      <a:rPr lang="en-CA" sz="1100">
                        <a:solidFill>
                          <a:sysClr val="windowText" lastClr="000000"/>
                        </a:solidFill>
                        <a:latin typeface="Abadi" panose="020B0604020104020204" pitchFamily="34" charset="0"/>
                      </a:rPr>
                      <a:t>Available Balance</a:t>
                    </a:r>
                  </a:p>
                </xdr:txBody>
              </xdr:sp>
              <xdr:sp macro="" textlink="'Pivot Calculation'!R9">
                <xdr:nvSpPr>
                  <xdr:cNvPr id="12" name="TextBox 11">
                    <a:extLst>
                      <a:ext uri="{FF2B5EF4-FFF2-40B4-BE49-F238E27FC236}">
                        <a16:creationId xmlns:a16="http://schemas.microsoft.com/office/drawing/2014/main" id="{290FC037-B3A9-5405-136E-2DFAACA80A01}"/>
                      </a:ext>
                    </a:extLst>
                  </xdr:cNvPr>
                  <xdr:cNvSpPr txBox="1"/>
                </xdr:nvSpPr>
                <xdr:spPr>
                  <a:xfrm>
                    <a:off x="5661773" y="1652706"/>
                    <a:ext cx="14115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FC63C78B-314C-47F0-8030-340353023781}" type="TxLink">
                      <a:rPr lang="en-US" sz="1600" b="1" i="0" u="none" strike="noStrike">
                        <a:solidFill>
                          <a:srgbClr val="FF0000"/>
                        </a:solidFill>
                        <a:latin typeface="Calibri"/>
                        <a:ea typeface="Calibri"/>
                        <a:cs typeface="Calibri"/>
                      </a:rPr>
                      <a:pPr/>
                      <a:t> $145.84 </a:t>
                    </a:fld>
                    <a:endParaRPr lang="en-CA" sz="1100"/>
                  </a:p>
                </xdr:txBody>
              </xdr:sp>
              <xdr:sp macro="" textlink="">
                <xdr:nvSpPr>
                  <xdr:cNvPr id="13" name="TextBox 12">
                    <a:extLst>
                      <a:ext uri="{FF2B5EF4-FFF2-40B4-BE49-F238E27FC236}">
                        <a16:creationId xmlns:a16="http://schemas.microsoft.com/office/drawing/2014/main" id="{9AF78E04-FBB0-6F10-A74E-AF9913684287}"/>
                      </a:ext>
                    </a:extLst>
                  </xdr:cNvPr>
                  <xdr:cNvSpPr txBox="1"/>
                </xdr:nvSpPr>
                <xdr:spPr>
                  <a:xfrm>
                    <a:off x="10389217" y="7428122"/>
                    <a:ext cx="1018933" cy="441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a:latin typeface="Abadi" panose="020B0604020104020204" pitchFamily="34" charset="0"/>
                      </a:rPr>
                      <a:t>Assets</a:t>
                    </a:r>
                  </a:p>
                </xdr:txBody>
              </xdr:sp>
              <xdr:cxnSp macro="">
                <xdr:nvCxnSpPr>
                  <xdr:cNvPr id="21" name="Straight Connector 20">
                    <a:extLst>
                      <a:ext uri="{FF2B5EF4-FFF2-40B4-BE49-F238E27FC236}">
                        <a16:creationId xmlns:a16="http://schemas.microsoft.com/office/drawing/2014/main" id="{C0BFA899-3FE4-3FA8-354E-A0F9EC6CE316}"/>
                      </a:ext>
                    </a:extLst>
                  </xdr:cNvPr>
                  <xdr:cNvCxnSpPr/>
                </xdr:nvCxnSpPr>
                <xdr:spPr>
                  <a:xfrm>
                    <a:off x="10465417" y="7809122"/>
                    <a:ext cx="360000" cy="0"/>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3" name="Rectangle: Rounded Corners 22">
                    <a:extLst>
                      <a:ext uri="{FF2B5EF4-FFF2-40B4-BE49-F238E27FC236}">
                        <a16:creationId xmlns:a16="http://schemas.microsoft.com/office/drawing/2014/main" id="{90FE7C09-BC08-D6EF-F753-29850B62F66C}"/>
                      </a:ext>
                    </a:extLst>
                  </xdr:cNvPr>
                  <xdr:cNvSpPr/>
                </xdr:nvSpPr>
                <xdr:spPr>
                  <a:xfrm>
                    <a:off x="13120890" y="8027360"/>
                    <a:ext cx="2085976" cy="1457325"/>
                  </a:xfrm>
                  <a:prstGeom prst="roundRect">
                    <a:avLst>
                      <a:gd name="adj" fmla="val 10131"/>
                    </a:avLst>
                  </a:prstGeom>
                  <a:solidFill>
                    <a:srgbClr val="F18E1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24" name="Rectangle: Rounded Corners 23">
                    <a:extLst>
                      <a:ext uri="{FF2B5EF4-FFF2-40B4-BE49-F238E27FC236}">
                        <a16:creationId xmlns:a16="http://schemas.microsoft.com/office/drawing/2014/main" id="{8E4CF4A0-BC18-FB10-4FA7-454D60A507C5}"/>
                      </a:ext>
                    </a:extLst>
                  </xdr:cNvPr>
                  <xdr:cNvSpPr/>
                </xdr:nvSpPr>
                <xdr:spPr>
                  <a:xfrm>
                    <a:off x="7344476" y="1753785"/>
                    <a:ext cx="2314576" cy="1457325"/>
                  </a:xfrm>
                  <a:prstGeom prst="roundRect">
                    <a:avLst>
                      <a:gd name="adj" fmla="val 10131"/>
                    </a:avLst>
                  </a:prstGeom>
                  <a:solidFill>
                    <a:srgbClr val="163B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25" name="Rectangle: Rounded Corners 24">
                    <a:extLst>
                      <a:ext uri="{FF2B5EF4-FFF2-40B4-BE49-F238E27FC236}">
                        <a16:creationId xmlns:a16="http://schemas.microsoft.com/office/drawing/2014/main" id="{73DFE1BA-0467-E16F-F25A-7BD6FE0D383E}"/>
                      </a:ext>
                    </a:extLst>
                  </xdr:cNvPr>
                  <xdr:cNvSpPr/>
                </xdr:nvSpPr>
                <xdr:spPr>
                  <a:xfrm>
                    <a:off x="15882969" y="8042026"/>
                    <a:ext cx="1933575" cy="1457325"/>
                  </a:xfrm>
                  <a:prstGeom prst="roundRect">
                    <a:avLst>
                      <a:gd name="adj" fmla="val 12092"/>
                    </a:avLst>
                  </a:prstGeom>
                  <a:solidFill>
                    <a:srgbClr val="F2617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Assets &amp; Goals'!M22">
                <xdr:nvSpPr>
                  <xdr:cNvPr id="26" name="TextBox 25">
                    <a:extLst>
                      <a:ext uri="{FF2B5EF4-FFF2-40B4-BE49-F238E27FC236}">
                        <a16:creationId xmlns:a16="http://schemas.microsoft.com/office/drawing/2014/main" id="{E23B5423-2E0B-6BBB-D06E-428EA3AC1BD8}"/>
                      </a:ext>
                    </a:extLst>
                  </xdr:cNvPr>
                  <xdr:cNvSpPr txBox="1"/>
                </xdr:nvSpPr>
                <xdr:spPr>
                  <a:xfrm>
                    <a:off x="13587616" y="8395850"/>
                    <a:ext cx="1657350" cy="289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06C9E0C9-24CC-4F3A-B958-BA9E7BD204E7}" type="TxLink">
                      <a:rPr lang="en-US" sz="1400" b="1" i="0" u="none" strike="noStrike">
                        <a:solidFill>
                          <a:schemeClr val="bg1"/>
                        </a:solidFill>
                        <a:latin typeface="Abadi"/>
                        <a:ea typeface="+mn-ea"/>
                        <a:cs typeface="+mn-cs"/>
                      </a:rPr>
                      <a:pPr marL="0" indent="0" algn="ctr"/>
                      <a:t>Stocks (TFSA)</a:t>
                    </a:fld>
                    <a:endParaRPr lang="en-US" sz="1400" b="1" i="0" u="none" strike="noStrike">
                      <a:solidFill>
                        <a:schemeClr val="bg1"/>
                      </a:solidFill>
                      <a:latin typeface="Abadi"/>
                      <a:ea typeface="+mn-ea"/>
                      <a:cs typeface="+mn-cs"/>
                    </a:endParaRPr>
                  </a:p>
                </xdr:txBody>
              </xdr:sp>
              <xdr:sp macro="" textlink="">
                <xdr:nvSpPr>
                  <xdr:cNvPr id="27" name="TextBox 26">
                    <a:extLst>
                      <a:ext uri="{FF2B5EF4-FFF2-40B4-BE49-F238E27FC236}">
                        <a16:creationId xmlns:a16="http://schemas.microsoft.com/office/drawing/2014/main" id="{B7C44F0C-3650-BBE4-F7A4-BCC8579D9E1D}"/>
                      </a:ext>
                    </a:extLst>
                  </xdr:cNvPr>
                  <xdr:cNvSpPr txBox="1"/>
                </xdr:nvSpPr>
                <xdr:spPr>
                  <a:xfrm>
                    <a:off x="8073745" y="2107449"/>
                    <a:ext cx="1657350" cy="2957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400" b="1" i="0" u="none" strike="noStrike">
                        <a:solidFill>
                          <a:schemeClr val="bg1"/>
                        </a:solidFill>
                        <a:latin typeface="Abadi"/>
                      </a:rPr>
                      <a:t>Pay</a:t>
                    </a:r>
                  </a:p>
                </xdr:txBody>
              </xdr:sp>
              <xdr:sp macro="" textlink="'Assets &amp; Goals'!M23">
                <xdr:nvSpPr>
                  <xdr:cNvPr id="28" name="TextBox 27">
                    <a:extLst>
                      <a:ext uri="{FF2B5EF4-FFF2-40B4-BE49-F238E27FC236}">
                        <a16:creationId xmlns:a16="http://schemas.microsoft.com/office/drawing/2014/main" id="{BC9298DF-E0D0-E653-CA14-6334521D6F3B}"/>
                      </a:ext>
                    </a:extLst>
                  </xdr:cNvPr>
                  <xdr:cNvSpPr txBox="1"/>
                </xdr:nvSpPr>
                <xdr:spPr>
                  <a:xfrm>
                    <a:off x="16330645" y="8410516"/>
                    <a:ext cx="1657350" cy="289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E3A8223C-40E9-40D8-9667-DA3826606C28}" type="TxLink">
                      <a:rPr lang="en-US" sz="1400" b="1" i="0" u="none" strike="noStrike">
                        <a:solidFill>
                          <a:schemeClr val="bg1"/>
                        </a:solidFill>
                        <a:latin typeface="Abadi"/>
                        <a:ea typeface="+mn-ea"/>
                        <a:cs typeface="+mn-cs"/>
                      </a:rPr>
                      <a:pPr marL="0" indent="0" algn="ctr"/>
                      <a:t>Crypto</a:t>
                    </a:fld>
                    <a:endParaRPr lang="en-US" sz="1400" b="1" i="0" u="none" strike="noStrike">
                      <a:solidFill>
                        <a:schemeClr val="bg1"/>
                      </a:solidFill>
                      <a:latin typeface="Abadi"/>
                      <a:ea typeface="+mn-ea"/>
                      <a:cs typeface="+mn-cs"/>
                    </a:endParaRPr>
                  </a:p>
                </xdr:txBody>
              </xdr:sp>
              <xdr:sp macro="" textlink="'Assets &amp; Goals'!L22">
                <xdr:nvSpPr>
                  <xdr:cNvPr id="29" name="TextBox 28">
                    <a:extLst>
                      <a:ext uri="{FF2B5EF4-FFF2-40B4-BE49-F238E27FC236}">
                        <a16:creationId xmlns:a16="http://schemas.microsoft.com/office/drawing/2014/main" id="{C68501B9-BB0C-AE89-AB8B-307ED707CC62}"/>
                      </a:ext>
                    </a:extLst>
                  </xdr:cNvPr>
                  <xdr:cNvSpPr txBox="1"/>
                </xdr:nvSpPr>
                <xdr:spPr>
                  <a:xfrm>
                    <a:off x="13549516" y="8795900"/>
                    <a:ext cx="1657350" cy="289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D627815E-0A48-496D-A841-A22300A970FF}" type="TxLink">
                      <a:rPr lang="en-US" sz="1400" b="1" i="0" u="none" strike="noStrike">
                        <a:solidFill>
                          <a:schemeClr val="bg1"/>
                        </a:solidFill>
                        <a:latin typeface="Abadi"/>
                        <a:ea typeface="+mn-ea"/>
                        <a:cs typeface="+mn-cs"/>
                      </a:rPr>
                      <a:pPr marL="0" indent="0" algn="ctr"/>
                      <a:t> $140.56 </a:t>
                    </a:fld>
                    <a:endParaRPr lang="en-US" sz="1400" b="1" i="0" u="none" strike="noStrike">
                      <a:solidFill>
                        <a:schemeClr val="bg1"/>
                      </a:solidFill>
                      <a:latin typeface="Abadi"/>
                      <a:ea typeface="+mn-ea"/>
                      <a:cs typeface="+mn-cs"/>
                    </a:endParaRPr>
                  </a:p>
                </xdr:txBody>
              </xdr:sp>
              <xdr:sp macro="" textlink="'Pivot Calculation'!N9">
                <xdr:nvSpPr>
                  <xdr:cNvPr id="30" name="TextBox 29">
                    <a:extLst>
                      <a:ext uri="{FF2B5EF4-FFF2-40B4-BE49-F238E27FC236}">
                        <a16:creationId xmlns:a16="http://schemas.microsoft.com/office/drawing/2014/main" id="{3DF79DF1-2818-BF23-0DEB-A56F602F20E9}"/>
                      </a:ext>
                    </a:extLst>
                  </xdr:cNvPr>
                  <xdr:cNvSpPr txBox="1"/>
                </xdr:nvSpPr>
                <xdr:spPr>
                  <a:xfrm>
                    <a:off x="8054695" y="2520127"/>
                    <a:ext cx="1657350" cy="289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FBA68144-528C-4DA6-8B72-ED66D3DCFE91}" type="TxLink">
                      <a:rPr lang="en-US" sz="1400" b="1" i="0" u="none" strike="noStrike">
                        <a:solidFill>
                          <a:schemeClr val="bg1"/>
                        </a:solidFill>
                        <a:latin typeface="Abadi"/>
                        <a:ea typeface="+mn-ea"/>
                        <a:cs typeface="+mn-cs"/>
                      </a:rPr>
                      <a:pPr marL="0" indent="0" algn="ctr"/>
                      <a:t> $1,949.02 </a:t>
                    </a:fld>
                    <a:endParaRPr lang="en-US" sz="1400" b="1" i="0" u="none" strike="noStrike">
                      <a:solidFill>
                        <a:schemeClr val="bg1"/>
                      </a:solidFill>
                      <a:latin typeface="Abadi"/>
                      <a:ea typeface="+mn-ea"/>
                      <a:cs typeface="+mn-cs"/>
                    </a:endParaRPr>
                  </a:p>
                </xdr:txBody>
              </xdr:sp>
              <xdr:sp macro="" textlink="'Assets &amp; Goals'!L23">
                <xdr:nvSpPr>
                  <xdr:cNvPr id="31" name="TextBox 30">
                    <a:extLst>
                      <a:ext uri="{FF2B5EF4-FFF2-40B4-BE49-F238E27FC236}">
                        <a16:creationId xmlns:a16="http://schemas.microsoft.com/office/drawing/2014/main" id="{60546D15-2FFC-80CB-9393-FC3EEC052B61}"/>
                      </a:ext>
                    </a:extLst>
                  </xdr:cNvPr>
                  <xdr:cNvSpPr txBox="1"/>
                </xdr:nvSpPr>
                <xdr:spPr>
                  <a:xfrm>
                    <a:off x="16311595" y="8820092"/>
                    <a:ext cx="1657350" cy="289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7A337C4B-76C7-4F70-94BB-9D7E9C370E86}" type="TxLink">
                      <a:rPr lang="en-US" sz="1400" b="1" i="0" u="none" strike="noStrike">
                        <a:solidFill>
                          <a:schemeClr val="bg1"/>
                        </a:solidFill>
                        <a:latin typeface="Abadi"/>
                        <a:ea typeface="+mn-ea"/>
                        <a:cs typeface="+mn-cs"/>
                      </a:rPr>
                      <a:pPr marL="0" indent="0" algn="ctr"/>
                      <a:t> $60.63 </a:t>
                    </a:fld>
                    <a:endParaRPr lang="en-US" sz="1400" b="1" i="0" u="none" strike="noStrike">
                      <a:solidFill>
                        <a:schemeClr val="bg1"/>
                      </a:solidFill>
                      <a:latin typeface="Abadi"/>
                      <a:ea typeface="+mn-ea"/>
                      <a:cs typeface="+mn-cs"/>
                    </a:endParaRPr>
                  </a:p>
                </xdr:txBody>
              </xdr:sp>
              <xdr:sp macro="" textlink="">
                <xdr:nvSpPr>
                  <xdr:cNvPr id="35" name="TextBox 34">
                    <a:extLst>
                      <a:ext uri="{FF2B5EF4-FFF2-40B4-BE49-F238E27FC236}">
                        <a16:creationId xmlns:a16="http://schemas.microsoft.com/office/drawing/2014/main" id="{E708BF3F-B8D6-38BA-9423-81549B5F1E48}"/>
                      </a:ext>
                    </a:extLst>
                  </xdr:cNvPr>
                  <xdr:cNvSpPr txBox="1"/>
                </xdr:nvSpPr>
                <xdr:spPr>
                  <a:xfrm>
                    <a:off x="3092224" y="6698806"/>
                    <a:ext cx="1082476"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600" b="1">
                        <a:latin typeface="Abadi" panose="020B0604020104020204" pitchFamily="34" charset="0"/>
                      </a:rPr>
                      <a:t>Spendings</a:t>
                    </a:r>
                  </a:p>
                </xdr:txBody>
              </xdr:sp>
              <xdr:grpSp>
                <xdr:nvGrpSpPr>
                  <xdr:cNvPr id="36" name="Group 35">
                    <a:extLst>
                      <a:ext uri="{FF2B5EF4-FFF2-40B4-BE49-F238E27FC236}">
                        <a16:creationId xmlns:a16="http://schemas.microsoft.com/office/drawing/2014/main" id="{1D0E134C-5477-52A2-1D0F-406916D4506E}"/>
                      </a:ext>
                    </a:extLst>
                  </xdr:cNvPr>
                  <xdr:cNvGrpSpPr/>
                </xdr:nvGrpSpPr>
                <xdr:grpSpPr>
                  <a:xfrm>
                    <a:off x="3140426" y="1283611"/>
                    <a:ext cx="6829519" cy="8290165"/>
                    <a:chOff x="3136556" y="1283611"/>
                    <a:chExt cx="7128000" cy="8290165"/>
                  </a:xfrm>
                </xdr:grpSpPr>
                <xdr:sp macro="" textlink="">
                  <xdr:nvSpPr>
                    <xdr:cNvPr id="52" name="TextBox 51">
                      <a:extLst>
                        <a:ext uri="{FF2B5EF4-FFF2-40B4-BE49-F238E27FC236}">
                          <a16:creationId xmlns:a16="http://schemas.microsoft.com/office/drawing/2014/main" id="{A64580AF-0664-AD70-C38A-B0A8FEBEEBB5}"/>
                        </a:ext>
                      </a:extLst>
                    </xdr:cNvPr>
                    <xdr:cNvSpPr txBox="1"/>
                  </xdr:nvSpPr>
                  <xdr:spPr>
                    <a:xfrm>
                      <a:off x="7219395" y="1283611"/>
                      <a:ext cx="812234" cy="3180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600" b="1">
                          <a:latin typeface="Abadi" panose="020B0604020104020204" pitchFamily="34" charset="0"/>
                        </a:rPr>
                        <a:t>Income</a:t>
                      </a:r>
                    </a:p>
                  </xdr:txBody>
                </xdr:sp>
                <xdr:cxnSp macro="">
                  <xdr:nvCxnSpPr>
                    <xdr:cNvPr id="53" name="Straight Connector 52">
                      <a:extLst>
                        <a:ext uri="{FF2B5EF4-FFF2-40B4-BE49-F238E27FC236}">
                          <a16:creationId xmlns:a16="http://schemas.microsoft.com/office/drawing/2014/main" id="{62F4FAFD-6261-AF6B-50F4-B3590FE466C0}"/>
                        </a:ext>
                      </a:extLst>
                    </xdr:cNvPr>
                    <xdr:cNvCxnSpPr/>
                  </xdr:nvCxnSpPr>
                  <xdr:spPr>
                    <a:xfrm flipV="1">
                      <a:off x="3136556" y="7066370"/>
                      <a:ext cx="7128000" cy="0"/>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sp macro="" textlink="'Pivot Calculation'!G9">
                  <xdr:nvSpPr>
                    <xdr:cNvPr id="54" name="TextBox 53">
                      <a:extLst>
                        <a:ext uri="{FF2B5EF4-FFF2-40B4-BE49-F238E27FC236}">
                          <a16:creationId xmlns:a16="http://schemas.microsoft.com/office/drawing/2014/main" id="{D5C62DC0-36D5-7593-DCBD-7C879E160564}"/>
                        </a:ext>
                      </a:extLst>
                    </xdr:cNvPr>
                    <xdr:cNvSpPr txBox="1"/>
                  </xdr:nvSpPr>
                  <xdr:spPr>
                    <a:xfrm>
                      <a:off x="3778604" y="7607310"/>
                      <a:ext cx="591763" cy="289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730D9BA3-114F-4FD3-80EB-C62D2A45ED75}" type="TxLink">
                        <a:rPr lang="en-US" sz="1400" b="0" i="0" u="none" strike="noStrike">
                          <a:solidFill>
                            <a:schemeClr val="tx1">
                              <a:lumMod val="85000"/>
                              <a:lumOff val="15000"/>
                            </a:schemeClr>
                          </a:solidFill>
                          <a:latin typeface="Abadi" panose="020B0604020104020204" pitchFamily="34" charset="0"/>
                          <a:ea typeface="Calibri"/>
                          <a:cs typeface="Calibri"/>
                        </a:rPr>
                        <a:pPr marL="0" indent="0"/>
                        <a:t>Food</a:t>
                      </a:fld>
                      <a:endParaRPr lang="en-US" sz="1400" b="0" i="0" u="none" strike="noStrike">
                        <a:solidFill>
                          <a:schemeClr val="tx1">
                            <a:lumMod val="85000"/>
                            <a:lumOff val="15000"/>
                          </a:schemeClr>
                        </a:solidFill>
                        <a:latin typeface="Abadi" panose="020B0604020104020204" pitchFamily="34" charset="0"/>
                        <a:ea typeface="Calibri"/>
                        <a:cs typeface="Calibri"/>
                      </a:endParaRPr>
                    </a:p>
                  </xdr:txBody>
                </xdr:sp>
                <xdr:sp macro="" textlink="'Pivot Calculation'!H9">
                  <xdr:nvSpPr>
                    <xdr:cNvPr id="55" name="TextBox 54">
                      <a:extLst>
                        <a:ext uri="{FF2B5EF4-FFF2-40B4-BE49-F238E27FC236}">
                          <a16:creationId xmlns:a16="http://schemas.microsoft.com/office/drawing/2014/main" id="{7DF94393-A656-C190-1473-35A9155AF874}"/>
                        </a:ext>
                      </a:extLst>
                    </xdr:cNvPr>
                    <xdr:cNvSpPr txBox="1"/>
                  </xdr:nvSpPr>
                  <xdr:spPr>
                    <a:xfrm>
                      <a:off x="3721455" y="7940685"/>
                      <a:ext cx="1133860" cy="274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2EBF8886-6B20-44BB-BAC7-E5B1250866B6}" type="TxLink">
                        <a:rPr lang="en-US" sz="1200" b="0" i="0" u="none" strike="noStrike">
                          <a:solidFill>
                            <a:schemeClr val="tx1">
                              <a:lumMod val="85000"/>
                              <a:lumOff val="15000"/>
                            </a:schemeClr>
                          </a:solidFill>
                          <a:latin typeface="Calibri"/>
                          <a:ea typeface="Calibri"/>
                          <a:cs typeface="Calibri"/>
                        </a:rPr>
                        <a:pPr marL="0" indent="0"/>
                        <a:t> $493.59 </a:t>
                      </a:fld>
                      <a:endParaRPr lang="en-CA" sz="1200" b="0" i="0" u="none" strike="noStrike">
                        <a:solidFill>
                          <a:schemeClr val="tx1">
                            <a:lumMod val="85000"/>
                            <a:lumOff val="15000"/>
                          </a:schemeClr>
                        </a:solidFill>
                        <a:latin typeface="Calibri"/>
                        <a:ea typeface="Calibri"/>
                        <a:cs typeface="Calibri"/>
                      </a:endParaRPr>
                    </a:p>
                  </xdr:txBody>
                </xdr:sp>
                <xdr:sp macro="" textlink="'Pivot Calculation'!G10">
                  <xdr:nvSpPr>
                    <xdr:cNvPr id="56" name="TextBox 55">
                      <a:extLst>
                        <a:ext uri="{FF2B5EF4-FFF2-40B4-BE49-F238E27FC236}">
                          <a16:creationId xmlns:a16="http://schemas.microsoft.com/office/drawing/2014/main" id="{7669D748-5F2D-FF17-F71F-7F1BD110BE91}"/>
                        </a:ext>
                      </a:extLst>
                    </xdr:cNvPr>
                    <xdr:cNvSpPr txBox="1"/>
                  </xdr:nvSpPr>
                  <xdr:spPr>
                    <a:xfrm>
                      <a:off x="3809619" y="8975600"/>
                      <a:ext cx="578659" cy="289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21798F8D-11FC-4EB4-B2E1-9925D6EB8BA3}" type="TxLink">
                        <a:rPr lang="en-US" sz="1400" b="0" i="0" u="none" strike="noStrike">
                          <a:solidFill>
                            <a:schemeClr val="tx1">
                              <a:lumMod val="85000"/>
                              <a:lumOff val="15000"/>
                            </a:schemeClr>
                          </a:solidFill>
                          <a:latin typeface="Abadi" panose="020B0604020104020204" pitchFamily="34" charset="0"/>
                          <a:ea typeface="Calibri"/>
                          <a:cs typeface="Calibri"/>
                        </a:rPr>
                        <a:pPr marL="0" indent="0"/>
                        <a:t>Misc.</a:t>
                      </a:fld>
                      <a:endParaRPr lang="en-CA" sz="1400" b="0" i="0" u="none" strike="noStrike">
                        <a:solidFill>
                          <a:schemeClr val="tx1">
                            <a:lumMod val="85000"/>
                            <a:lumOff val="15000"/>
                          </a:schemeClr>
                        </a:solidFill>
                        <a:latin typeface="Abadi" panose="020B0604020104020204" pitchFamily="34" charset="0"/>
                        <a:ea typeface="Calibri"/>
                        <a:cs typeface="Calibri"/>
                      </a:endParaRPr>
                    </a:p>
                  </xdr:txBody>
                </xdr:sp>
                <xdr:sp macro="" textlink="'Pivot Calculation'!H10">
                  <xdr:nvSpPr>
                    <xdr:cNvPr id="57" name="TextBox 56">
                      <a:extLst>
                        <a:ext uri="{FF2B5EF4-FFF2-40B4-BE49-F238E27FC236}">
                          <a16:creationId xmlns:a16="http://schemas.microsoft.com/office/drawing/2014/main" id="{8BA91DB5-4133-F2D2-A51A-04D3407F464F}"/>
                        </a:ext>
                      </a:extLst>
                    </xdr:cNvPr>
                    <xdr:cNvSpPr txBox="1"/>
                  </xdr:nvSpPr>
                  <xdr:spPr>
                    <a:xfrm>
                      <a:off x="3761994" y="9299449"/>
                      <a:ext cx="1093321" cy="274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1532DA85-C15F-42B3-B407-CC23AFBE8870}" type="TxLink">
                        <a:rPr lang="en-US" sz="1200" b="0" i="0" u="none" strike="noStrike">
                          <a:solidFill>
                            <a:schemeClr val="tx1">
                              <a:lumMod val="85000"/>
                              <a:lumOff val="15000"/>
                            </a:schemeClr>
                          </a:solidFill>
                          <a:latin typeface="Calibri"/>
                          <a:ea typeface="Calibri"/>
                          <a:cs typeface="Calibri"/>
                        </a:rPr>
                        <a:pPr marL="0" indent="0"/>
                        <a:t> $621.85 </a:t>
                      </a:fld>
                      <a:endParaRPr lang="en-CA" sz="1200" b="0" i="0" u="none" strike="noStrike">
                        <a:solidFill>
                          <a:schemeClr val="tx1">
                            <a:lumMod val="85000"/>
                            <a:lumOff val="15000"/>
                          </a:schemeClr>
                        </a:solidFill>
                        <a:latin typeface="Calibri"/>
                        <a:ea typeface="Calibri"/>
                        <a:cs typeface="Calibri"/>
                      </a:endParaRPr>
                    </a:p>
                  </xdr:txBody>
                </xdr:sp>
                <xdr:sp macro="" textlink="'Pivot Calculation'!G12">
                  <xdr:nvSpPr>
                    <xdr:cNvPr id="58" name="TextBox 57">
                      <a:extLst>
                        <a:ext uri="{FF2B5EF4-FFF2-40B4-BE49-F238E27FC236}">
                          <a16:creationId xmlns:a16="http://schemas.microsoft.com/office/drawing/2014/main" id="{F55FC492-BB85-91A7-B0B7-1E5F91EE2DD3}"/>
                        </a:ext>
                      </a:extLst>
                    </xdr:cNvPr>
                    <xdr:cNvSpPr txBox="1"/>
                  </xdr:nvSpPr>
                  <xdr:spPr>
                    <a:xfrm>
                      <a:off x="8870194" y="7607310"/>
                      <a:ext cx="655447" cy="289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3FF19D43-0FB9-48F9-9F79-ED904FA5C755}" type="TxLink">
                        <a:rPr lang="en-US" sz="1400" b="0" i="0" u="none" strike="noStrike">
                          <a:solidFill>
                            <a:schemeClr val="tx1">
                              <a:lumMod val="85000"/>
                              <a:lumOff val="15000"/>
                            </a:schemeClr>
                          </a:solidFill>
                          <a:latin typeface="Abadi" panose="020B0604020104020204" pitchFamily="34" charset="0"/>
                          <a:ea typeface="Calibri"/>
                          <a:cs typeface="Calibri"/>
                        </a:rPr>
                        <a:pPr marL="0" indent="0"/>
                        <a:t>Travel</a:t>
                      </a:fld>
                      <a:endParaRPr lang="en-CA" sz="1400" b="0" i="0" u="none" strike="noStrike">
                        <a:solidFill>
                          <a:schemeClr val="tx1">
                            <a:lumMod val="85000"/>
                            <a:lumOff val="15000"/>
                          </a:schemeClr>
                        </a:solidFill>
                        <a:latin typeface="Abadi" panose="020B0604020104020204" pitchFamily="34" charset="0"/>
                        <a:ea typeface="Calibri"/>
                        <a:cs typeface="Calibri"/>
                      </a:endParaRPr>
                    </a:p>
                  </xdr:txBody>
                </xdr:sp>
                <xdr:sp macro="" textlink="'Pivot Calculation'!H12">
                  <xdr:nvSpPr>
                    <xdr:cNvPr id="59" name="TextBox 58">
                      <a:extLst>
                        <a:ext uri="{FF2B5EF4-FFF2-40B4-BE49-F238E27FC236}">
                          <a16:creationId xmlns:a16="http://schemas.microsoft.com/office/drawing/2014/main" id="{54A6B6D0-4B61-0114-FEB1-50403E4E0951}"/>
                        </a:ext>
                      </a:extLst>
                    </xdr:cNvPr>
                    <xdr:cNvSpPr txBox="1"/>
                  </xdr:nvSpPr>
                  <xdr:spPr>
                    <a:xfrm>
                      <a:off x="8841619" y="7931160"/>
                      <a:ext cx="996851" cy="274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33B81CBF-1695-4C12-BF71-ABB63A6D0142}" type="TxLink">
                        <a:rPr lang="en-US" sz="1200" b="0" i="0" u="none" strike="noStrike">
                          <a:solidFill>
                            <a:schemeClr val="tx1">
                              <a:lumMod val="85000"/>
                              <a:lumOff val="15000"/>
                            </a:schemeClr>
                          </a:solidFill>
                          <a:latin typeface="Calibri"/>
                          <a:ea typeface="Calibri"/>
                          <a:cs typeface="Calibri"/>
                        </a:rPr>
                        <a:pPr marL="0" indent="0"/>
                        <a:t>#N/A</a:t>
                      </a:fld>
                      <a:endParaRPr lang="en-CA" sz="1200" b="0" i="0" u="none" strike="noStrike">
                        <a:solidFill>
                          <a:schemeClr val="tx1">
                            <a:lumMod val="85000"/>
                            <a:lumOff val="15000"/>
                          </a:schemeClr>
                        </a:solidFill>
                        <a:latin typeface="Calibri"/>
                        <a:ea typeface="Calibri"/>
                        <a:cs typeface="Calibri"/>
                      </a:endParaRPr>
                    </a:p>
                  </xdr:txBody>
                </xdr:sp>
                <xdr:sp macro="" textlink="'Pivot Calculation'!G13">
                  <xdr:nvSpPr>
                    <xdr:cNvPr id="60" name="TextBox 59">
                      <a:extLst>
                        <a:ext uri="{FF2B5EF4-FFF2-40B4-BE49-F238E27FC236}">
                          <a16:creationId xmlns:a16="http://schemas.microsoft.com/office/drawing/2014/main" id="{FA787A45-F58F-1506-5F3A-4A8D682BB572}"/>
                        </a:ext>
                      </a:extLst>
                    </xdr:cNvPr>
                    <xdr:cNvSpPr txBox="1"/>
                  </xdr:nvSpPr>
                  <xdr:spPr>
                    <a:xfrm>
                      <a:off x="8924924" y="8961864"/>
                      <a:ext cx="766502" cy="289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FF28A7BB-B18E-4C12-87AF-A1A619A543A0}" type="TxLink">
                        <a:rPr lang="en-US" sz="1400" b="0" i="0" u="none" strike="noStrike">
                          <a:solidFill>
                            <a:schemeClr val="tx1">
                              <a:lumMod val="85000"/>
                              <a:lumOff val="15000"/>
                            </a:schemeClr>
                          </a:solidFill>
                          <a:latin typeface="Abadi" panose="020B0604020104020204" pitchFamily="34" charset="0"/>
                          <a:ea typeface="Calibri"/>
                          <a:cs typeface="Calibri"/>
                        </a:rPr>
                        <a:pPr marL="0" indent="0"/>
                        <a:t>Utilities</a:t>
                      </a:fld>
                      <a:endParaRPr lang="en-CA" sz="1400" b="0" i="0" u="none" strike="noStrike">
                        <a:solidFill>
                          <a:schemeClr val="tx1">
                            <a:lumMod val="85000"/>
                            <a:lumOff val="15000"/>
                          </a:schemeClr>
                        </a:solidFill>
                        <a:latin typeface="Abadi" panose="020B0604020104020204" pitchFamily="34" charset="0"/>
                        <a:ea typeface="Calibri"/>
                        <a:cs typeface="Calibri"/>
                      </a:endParaRPr>
                    </a:p>
                  </xdr:txBody>
                </xdr:sp>
                <xdr:sp macro="" textlink="'Pivot Calculation'!H13">
                  <xdr:nvSpPr>
                    <xdr:cNvPr id="61" name="TextBox 60">
                      <a:extLst>
                        <a:ext uri="{FF2B5EF4-FFF2-40B4-BE49-F238E27FC236}">
                          <a16:creationId xmlns:a16="http://schemas.microsoft.com/office/drawing/2014/main" id="{9AAC2538-7268-15A1-497F-25BDA48C716D}"/>
                        </a:ext>
                      </a:extLst>
                    </xdr:cNvPr>
                    <xdr:cNvSpPr txBox="1"/>
                  </xdr:nvSpPr>
                  <xdr:spPr>
                    <a:xfrm>
                      <a:off x="8877297" y="9285714"/>
                      <a:ext cx="961174" cy="274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D9995329-7432-40C0-A642-DE8A0AA13FAE}" type="TxLink">
                        <a:rPr lang="en-US" sz="1200" b="0" i="0" u="none" strike="noStrike">
                          <a:solidFill>
                            <a:schemeClr val="tx1">
                              <a:lumMod val="85000"/>
                              <a:lumOff val="15000"/>
                            </a:schemeClr>
                          </a:solidFill>
                          <a:latin typeface="Calibri"/>
                          <a:ea typeface="Calibri"/>
                          <a:cs typeface="Calibri"/>
                        </a:rPr>
                        <a:pPr marL="0" indent="0"/>
                        <a:t> $663.73 </a:t>
                      </a:fld>
                      <a:endParaRPr lang="en-CA" sz="1200" b="0" i="0" u="none" strike="noStrike">
                        <a:solidFill>
                          <a:schemeClr val="tx1">
                            <a:lumMod val="85000"/>
                            <a:lumOff val="15000"/>
                          </a:schemeClr>
                        </a:solidFill>
                        <a:latin typeface="Calibri"/>
                        <a:ea typeface="Calibri"/>
                        <a:cs typeface="Calibri"/>
                      </a:endParaRPr>
                    </a:p>
                  </xdr:txBody>
                </xdr:sp>
                <xdr:sp macro="" textlink="">
                  <xdr:nvSpPr>
                    <xdr:cNvPr id="65" name="Rectangle: Rounded Corners 64">
                      <a:extLst>
                        <a:ext uri="{FF2B5EF4-FFF2-40B4-BE49-F238E27FC236}">
                          <a16:creationId xmlns:a16="http://schemas.microsoft.com/office/drawing/2014/main" id="{215B0935-A863-E48E-EE0A-B449D85E656F}"/>
                        </a:ext>
                      </a:extLst>
                    </xdr:cNvPr>
                    <xdr:cNvSpPr/>
                  </xdr:nvSpPr>
                  <xdr:spPr>
                    <a:xfrm>
                      <a:off x="8324848" y="9047589"/>
                      <a:ext cx="514349" cy="457199"/>
                    </a:xfrm>
                    <a:prstGeom prst="roundRect">
                      <a:avLst>
                        <a:gd name="adj" fmla="val 10131"/>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grpSp>
              <xdr:grpSp>
                <xdr:nvGrpSpPr>
                  <xdr:cNvPr id="37" name="Group 36">
                    <a:extLst>
                      <a:ext uri="{FF2B5EF4-FFF2-40B4-BE49-F238E27FC236}">
                        <a16:creationId xmlns:a16="http://schemas.microsoft.com/office/drawing/2014/main" id="{D01793E7-70DF-BFF3-EE25-45993575E1E7}"/>
                      </a:ext>
                    </a:extLst>
                  </xdr:cNvPr>
                  <xdr:cNvGrpSpPr/>
                </xdr:nvGrpSpPr>
                <xdr:grpSpPr>
                  <a:xfrm>
                    <a:off x="5748551" y="5288317"/>
                    <a:ext cx="4442055" cy="594283"/>
                    <a:chOff x="5796221" y="5354992"/>
                    <a:chExt cx="4565274" cy="594283"/>
                  </a:xfrm>
                </xdr:grpSpPr>
                <xdr:sp macro="" textlink="">
                  <xdr:nvSpPr>
                    <xdr:cNvPr id="46" name="TextBox 45">
                      <a:extLst>
                        <a:ext uri="{FF2B5EF4-FFF2-40B4-BE49-F238E27FC236}">
                          <a16:creationId xmlns:a16="http://schemas.microsoft.com/office/drawing/2014/main" id="{3ECCBBA3-7E3C-CC29-813C-5B561705DBD6}"/>
                        </a:ext>
                      </a:extLst>
                    </xdr:cNvPr>
                    <xdr:cNvSpPr txBox="1"/>
                  </xdr:nvSpPr>
                  <xdr:spPr>
                    <a:xfrm>
                      <a:off x="5824795" y="5373794"/>
                      <a:ext cx="794898"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600" b="1">
                          <a:solidFill>
                            <a:schemeClr val="bg1">
                              <a:lumMod val="65000"/>
                            </a:schemeClr>
                          </a:solidFill>
                          <a:latin typeface="Abadi" panose="020B0604020104020204" pitchFamily="34" charset="0"/>
                        </a:rPr>
                        <a:t>Income</a:t>
                      </a:r>
                    </a:p>
                  </xdr:txBody>
                </xdr:sp>
                <xdr:sp macro="" textlink="'Pivot Calculation'!$N$9">
                  <xdr:nvSpPr>
                    <xdr:cNvPr id="47" name="TextBox 46">
                      <a:extLst>
                        <a:ext uri="{FF2B5EF4-FFF2-40B4-BE49-F238E27FC236}">
                          <a16:creationId xmlns:a16="http://schemas.microsoft.com/office/drawing/2014/main" id="{EAD093A0-6EEC-59CE-BAFD-CA8ED5AC19BE}"/>
                        </a:ext>
                      </a:extLst>
                    </xdr:cNvPr>
                    <xdr:cNvSpPr txBox="1"/>
                  </xdr:nvSpPr>
                  <xdr:spPr>
                    <a:xfrm>
                      <a:off x="5796221" y="5669070"/>
                      <a:ext cx="87630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92FE44F-FFC6-4909-9B06-B95E1A07EC80}" type="TxLink">
                        <a:rPr lang="en-US" sz="1200" b="1" i="0" u="none" strike="noStrike">
                          <a:solidFill>
                            <a:srgbClr val="375623"/>
                          </a:solidFill>
                          <a:latin typeface="Calibri"/>
                          <a:ea typeface="Calibri"/>
                          <a:cs typeface="Calibri"/>
                        </a:rPr>
                        <a:pPr/>
                        <a:t> $1,949.02 </a:t>
                      </a:fld>
                      <a:endParaRPr lang="en-CA" sz="1800" b="1">
                        <a:solidFill>
                          <a:schemeClr val="tx1"/>
                        </a:solidFill>
                        <a:latin typeface="Abadi" panose="020B0604020104020204" pitchFamily="34" charset="0"/>
                      </a:endParaRPr>
                    </a:p>
                  </xdr:txBody>
                </xdr:sp>
                <xdr:sp macro="" textlink="">
                  <xdr:nvSpPr>
                    <xdr:cNvPr id="48" name="TextBox 47">
                      <a:extLst>
                        <a:ext uri="{FF2B5EF4-FFF2-40B4-BE49-F238E27FC236}">
                          <a16:creationId xmlns:a16="http://schemas.microsoft.com/office/drawing/2014/main" id="{0CCAC951-32D9-7E82-4397-29212C5245A0}"/>
                        </a:ext>
                      </a:extLst>
                    </xdr:cNvPr>
                    <xdr:cNvSpPr txBox="1"/>
                  </xdr:nvSpPr>
                  <xdr:spPr>
                    <a:xfrm>
                      <a:off x="9381803" y="5354992"/>
                      <a:ext cx="979692"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600" b="1">
                          <a:solidFill>
                            <a:schemeClr val="bg1">
                              <a:lumMod val="65000"/>
                            </a:schemeClr>
                          </a:solidFill>
                          <a:latin typeface="Abadi" panose="020B0604020104020204" pitchFamily="34" charset="0"/>
                        </a:rPr>
                        <a:t>Expenses</a:t>
                      </a:r>
                    </a:p>
                  </xdr:txBody>
                </xdr:sp>
                <xdr:sp macro="" textlink="'Pivot Calculation'!H16">
                  <xdr:nvSpPr>
                    <xdr:cNvPr id="49" name="TextBox 48">
                      <a:extLst>
                        <a:ext uri="{FF2B5EF4-FFF2-40B4-BE49-F238E27FC236}">
                          <a16:creationId xmlns:a16="http://schemas.microsoft.com/office/drawing/2014/main" id="{E433F767-F970-2564-1487-F2CBCA1D2E0D}"/>
                        </a:ext>
                      </a:extLst>
                    </xdr:cNvPr>
                    <xdr:cNvSpPr txBox="1"/>
                  </xdr:nvSpPr>
                  <xdr:spPr>
                    <a:xfrm>
                      <a:off x="9381802" y="5659792"/>
                      <a:ext cx="8763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43EEFCE-260E-483A-90F7-440E4A1E5656}" type="TxLink">
                        <a:rPr lang="en-US" sz="1100" b="1" i="0" u="none" strike="noStrike">
                          <a:solidFill>
                            <a:srgbClr val="F2617B"/>
                          </a:solidFill>
                          <a:latin typeface="Calibri"/>
                          <a:ea typeface="Calibri"/>
                          <a:cs typeface="Calibri"/>
                        </a:rPr>
                        <a:pPr/>
                        <a:t> $1,803.18 </a:t>
                      </a:fld>
                      <a:endParaRPr lang="en-CA" sz="1200" b="1">
                        <a:solidFill>
                          <a:schemeClr val="tx1"/>
                        </a:solidFill>
                        <a:latin typeface="Abadi" panose="020B0604020104020204" pitchFamily="34" charset="0"/>
                      </a:endParaRPr>
                    </a:p>
                  </xdr:txBody>
                </xdr:sp>
              </xdr:grpSp>
              <xdr:sp macro="" textlink="">
                <xdr:nvSpPr>
                  <xdr:cNvPr id="38" name="TextBox 37">
                    <a:extLst>
                      <a:ext uri="{FF2B5EF4-FFF2-40B4-BE49-F238E27FC236}">
                        <a16:creationId xmlns:a16="http://schemas.microsoft.com/office/drawing/2014/main" id="{D692F6E9-C2E6-A68E-1A0E-C35593CFF0BC}"/>
                      </a:ext>
                    </a:extLst>
                  </xdr:cNvPr>
                  <xdr:cNvSpPr txBox="1"/>
                </xdr:nvSpPr>
                <xdr:spPr>
                  <a:xfrm>
                    <a:off x="3054235" y="3389722"/>
                    <a:ext cx="2334077"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CA" sz="1600" b="1">
                        <a:solidFill>
                          <a:schemeClr val="tx1">
                            <a:lumMod val="75000"/>
                            <a:lumOff val="25000"/>
                          </a:schemeClr>
                        </a:solidFill>
                        <a:latin typeface="Abadi" panose="020B0604020104020204" pitchFamily="34" charset="0"/>
                      </a:rPr>
                      <a:t>Saving</a:t>
                    </a:r>
                    <a:r>
                      <a:rPr lang="en-CA" sz="1600" b="1" baseline="0">
                        <a:solidFill>
                          <a:schemeClr val="tx1">
                            <a:lumMod val="75000"/>
                            <a:lumOff val="25000"/>
                          </a:schemeClr>
                        </a:solidFill>
                        <a:latin typeface="Abadi" panose="020B0604020104020204" pitchFamily="34" charset="0"/>
                      </a:rPr>
                      <a:t> Goal</a:t>
                    </a:r>
                    <a:endParaRPr lang="en-CA" sz="1600" b="1">
                      <a:solidFill>
                        <a:schemeClr val="tx1">
                          <a:lumMod val="75000"/>
                          <a:lumOff val="25000"/>
                        </a:schemeClr>
                      </a:solidFill>
                      <a:latin typeface="Abadi" panose="020B0604020104020204" pitchFamily="34" charset="0"/>
                    </a:endParaRPr>
                  </a:p>
                </xdr:txBody>
              </xdr:sp>
              <xdr:sp macro="" textlink="">
                <xdr:nvSpPr>
                  <xdr:cNvPr id="39" name="TextBox 38">
                    <a:extLst>
                      <a:ext uri="{FF2B5EF4-FFF2-40B4-BE49-F238E27FC236}">
                        <a16:creationId xmlns:a16="http://schemas.microsoft.com/office/drawing/2014/main" id="{4EF50487-FE67-5E8E-BA3A-F764C0DAE790}"/>
                      </a:ext>
                    </a:extLst>
                  </xdr:cNvPr>
                  <xdr:cNvSpPr txBox="1"/>
                </xdr:nvSpPr>
                <xdr:spPr>
                  <a:xfrm>
                    <a:off x="3072885" y="3769414"/>
                    <a:ext cx="4343852"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CA" sz="1400" b="0">
                        <a:solidFill>
                          <a:schemeClr val="bg1">
                            <a:lumMod val="65000"/>
                          </a:schemeClr>
                        </a:solidFill>
                        <a:latin typeface="Abadi" panose="020B0604020104020204" pitchFamily="34" charset="0"/>
                      </a:rPr>
                      <a:t>Progress</a:t>
                    </a:r>
                  </a:p>
                </xdr:txBody>
              </xdr:sp>
              <xdr:sp macro="" textlink="'Pivot Calculation'!AH8">
                <xdr:nvSpPr>
                  <xdr:cNvPr id="41" name="TextBox 40">
                    <a:extLst>
                      <a:ext uri="{FF2B5EF4-FFF2-40B4-BE49-F238E27FC236}">
                        <a16:creationId xmlns:a16="http://schemas.microsoft.com/office/drawing/2014/main" id="{B0A5ED7D-9788-BD42-1965-38108E58F46A}"/>
                      </a:ext>
                    </a:extLst>
                  </xdr:cNvPr>
                  <xdr:cNvSpPr txBox="1"/>
                </xdr:nvSpPr>
                <xdr:spPr>
                  <a:xfrm>
                    <a:off x="7726162" y="3778543"/>
                    <a:ext cx="1219200" cy="3714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D45661F5-0D55-4256-99E9-96A23BAD8391}" type="TxLink">
                      <a:rPr lang="en-US" sz="1300" b="0" i="0" u="none" strike="noStrike">
                        <a:solidFill>
                          <a:srgbClr val="000000"/>
                        </a:solidFill>
                        <a:latin typeface="Abadi"/>
                        <a:ea typeface="Calibri"/>
                        <a:cs typeface="Calibri"/>
                      </a:rPr>
                      <a:pPr marL="0" indent="0" algn="ctr"/>
                      <a:t> $3,500.00 </a:t>
                    </a:fld>
                    <a:endParaRPr lang="en-CA" sz="1300" b="0" i="0" u="none" strike="noStrike">
                      <a:solidFill>
                        <a:srgbClr val="000000"/>
                      </a:solidFill>
                      <a:latin typeface="Abadi"/>
                      <a:ea typeface="Calibri"/>
                      <a:cs typeface="Calibri"/>
                    </a:endParaRPr>
                  </a:p>
                </xdr:txBody>
              </xdr:sp>
              <xdr:sp macro="" textlink="">
                <xdr:nvSpPr>
                  <xdr:cNvPr id="42" name="TextBox 41">
                    <a:extLst>
                      <a:ext uri="{FF2B5EF4-FFF2-40B4-BE49-F238E27FC236}">
                        <a16:creationId xmlns:a16="http://schemas.microsoft.com/office/drawing/2014/main" id="{34D8BD38-9E67-90F1-04E4-A05EDF3458A2}"/>
                      </a:ext>
                    </a:extLst>
                  </xdr:cNvPr>
                  <xdr:cNvSpPr txBox="1"/>
                </xdr:nvSpPr>
                <xdr:spPr>
                  <a:xfrm>
                    <a:off x="8507212" y="3769015"/>
                    <a:ext cx="685800" cy="41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200" b="1" i="0" u="none" strike="noStrike">
                        <a:solidFill>
                          <a:srgbClr val="000000"/>
                        </a:solidFill>
                        <a:latin typeface="Calibri"/>
                        <a:ea typeface="Calibri"/>
                        <a:cs typeface="Calibri"/>
                      </a:rPr>
                      <a:t>/  </a:t>
                    </a:r>
                  </a:p>
                </xdr:txBody>
              </xdr:sp>
              <xdr:sp macro="" textlink="'Assets &amp; Goals'!H28">
                <xdr:nvSpPr>
                  <xdr:cNvPr id="43" name="TextBox 42">
                    <a:extLst>
                      <a:ext uri="{FF2B5EF4-FFF2-40B4-BE49-F238E27FC236}">
                        <a16:creationId xmlns:a16="http://schemas.microsoft.com/office/drawing/2014/main" id="{A0A80146-C3D2-A3B8-04A6-A25CAC78E80F}"/>
                      </a:ext>
                    </a:extLst>
                  </xdr:cNvPr>
                  <xdr:cNvSpPr txBox="1"/>
                </xdr:nvSpPr>
                <xdr:spPr>
                  <a:xfrm>
                    <a:off x="8792960" y="3778545"/>
                    <a:ext cx="1171575" cy="361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B63D39C4-EA2C-4323-AD55-ED5553ED1011}" type="TxLink">
                      <a:rPr lang="en-US" sz="1300" b="0" i="0" u="none" strike="noStrike">
                        <a:solidFill>
                          <a:srgbClr val="000000"/>
                        </a:solidFill>
                        <a:latin typeface="Abadi"/>
                        <a:ea typeface="Calibri"/>
                        <a:cs typeface="Calibri"/>
                      </a:rPr>
                      <a:pPr algn="ctr"/>
                      <a:t>$13,000.00</a:t>
                    </a:fld>
                    <a:endParaRPr lang="en-US" sz="1200" b="1" i="0" u="none" strike="noStrike">
                      <a:solidFill>
                        <a:schemeClr val="bg1">
                          <a:lumMod val="65000"/>
                        </a:schemeClr>
                      </a:solidFill>
                      <a:latin typeface="Calibri"/>
                      <a:ea typeface="Calibri"/>
                      <a:cs typeface="Calibri"/>
                    </a:endParaRPr>
                  </a:p>
                </xdr:txBody>
              </xdr:sp>
            </xdr:grpSp>
          </xdr:grpSp>
          <mc:AlternateContent xmlns:mc="http://schemas.openxmlformats.org/markup-compatibility/2006" xmlns:a14="http://schemas.microsoft.com/office/drawing/2010/main">
            <mc:Choice Requires="a14">
              <xdr:graphicFrame macro="">
                <xdr:nvGraphicFramePr>
                  <xdr:cNvPr id="88" name="Month_1">
                    <a:extLst>
                      <a:ext uri="{FF2B5EF4-FFF2-40B4-BE49-F238E27FC236}">
                        <a16:creationId xmlns:a16="http://schemas.microsoft.com/office/drawing/2014/main" id="{2D52966C-CAA9-4509-A0DA-58E4596A87BE}"/>
                      </a:ext>
                    </a:extLst>
                  </xdr:cNvPr>
                  <xdr:cNvGraphicFramePr/>
                </xdr:nvGraphicFramePr>
                <xdr:xfrm>
                  <a:off x="590550" y="6048376"/>
                  <a:ext cx="2105025" cy="1447800"/>
                </xdr:xfrm>
                <a:graphic>
                  <a:graphicData uri="http://schemas.microsoft.com/office/drawing/2010/slicer">
                    <sle:slicer xmlns:sle="http://schemas.microsoft.com/office/drawing/2010/slicer" name="Month_1"/>
                  </a:graphicData>
                </a:graphic>
              </xdr:graphicFrame>
            </mc:Choice>
            <mc:Fallback xmlns="">
              <xdr:sp macro="" textlink="">
                <xdr:nvSpPr>
                  <xdr:cNvPr id="0" name=""/>
                  <xdr:cNvSpPr>
                    <a:spLocks noTextEdit="1"/>
                  </xdr:cNvSpPr>
                </xdr:nvSpPr>
                <xdr:spPr>
                  <a:xfrm>
                    <a:off x="561975" y="5991226"/>
                    <a:ext cx="2105025" cy="14478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90" name="Chart 89">
                <a:extLst>
                  <a:ext uri="{FF2B5EF4-FFF2-40B4-BE49-F238E27FC236}">
                    <a16:creationId xmlns:a16="http://schemas.microsoft.com/office/drawing/2014/main" id="{AE337D10-EBEF-4BA8-AD09-37EC21F5C344}"/>
                  </a:ext>
                </a:extLst>
              </xdr:cNvPr>
              <xdr:cNvGraphicFramePr>
                <a:graphicFrameLocks/>
              </xdr:cNvGraphicFramePr>
            </xdr:nvGraphicFramePr>
            <xdr:xfrm>
              <a:off x="3137036" y="4281490"/>
              <a:ext cx="7130868" cy="481010"/>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92" name="Chart 91">
                <a:extLst>
                  <a:ext uri="{FF2B5EF4-FFF2-40B4-BE49-F238E27FC236}">
                    <a16:creationId xmlns:a16="http://schemas.microsoft.com/office/drawing/2014/main" id="{90954157-323D-4630-A2ED-D47FCEE75CA4}"/>
                  </a:ext>
                </a:extLst>
              </xdr:cNvPr>
              <xdr:cNvGraphicFramePr>
                <a:graphicFrameLocks/>
              </xdr:cNvGraphicFramePr>
            </xdr:nvGraphicFramePr>
            <xdr:xfrm>
              <a:off x="3156298" y="5071035"/>
              <a:ext cx="2757703" cy="1381122"/>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93" name="Chart 92">
                <a:extLst>
                  <a:ext uri="{FF2B5EF4-FFF2-40B4-BE49-F238E27FC236}">
                    <a16:creationId xmlns:a16="http://schemas.microsoft.com/office/drawing/2014/main" id="{9E174794-8473-44AF-8089-6649398A5E6D}"/>
                  </a:ext>
                </a:extLst>
              </xdr:cNvPr>
              <xdr:cNvGraphicFramePr>
                <a:graphicFrameLocks/>
              </xdr:cNvGraphicFramePr>
            </xdr:nvGraphicFramePr>
            <xdr:xfrm>
              <a:off x="6718744" y="5098315"/>
              <a:ext cx="2703559" cy="1362072"/>
            </xdr:xfrm>
            <a:graphic>
              <a:graphicData uri="http://schemas.openxmlformats.org/drawingml/2006/chart">
                <c:chart xmlns:c="http://schemas.openxmlformats.org/drawingml/2006/chart" xmlns:r="http://schemas.openxmlformats.org/officeDocument/2006/relationships" r:id="rId14"/>
              </a:graphicData>
            </a:graphic>
          </xdr:graphicFrame>
          <xdr:pic>
            <xdr:nvPicPr>
              <xdr:cNvPr id="107" name="Graphic 106" descr="Blockchain with solid fill">
                <a:extLst>
                  <a:ext uri="{FF2B5EF4-FFF2-40B4-BE49-F238E27FC236}">
                    <a16:creationId xmlns:a16="http://schemas.microsoft.com/office/drawing/2014/main" id="{1D4AB96C-8B7E-5BAE-E957-D0A23619BC9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6579283" y="8689273"/>
                <a:ext cx="480413" cy="480413"/>
              </a:xfrm>
              <a:prstGeom prst="rect">
                <a:avLst/>
              </a:prstGeom>
            </xdr:spPr>
          </xdr:pic>
          <xdr:pic>
            <xdr:nvPicPr>
              <xdr:cNvPr id="109" name="Graphic 108" descr="Bar graph with upward trend with solid fill">
                <a:extLst>
                  <a:ext uri="{FF2B5EF4-FFF2-40B4-BE49-F238E27FC236}">
                    <a16:creationId xmlns:a16="http://schemas.microsoft.com/office/drawing/2014/main" id="{426D5679-F6D0-D389-732A-854610BCCCB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3635832" y="8694283"/>
                <a:ext cx="480413" cy="480413"/>
              </a:xfrm>
              <a:prstGeom prst="rect">
                <a:avLst/>
              </a:prstGeom>
            </xdr:spPr>
          </xdr:pic>
          <xdr:pic>
            <xdr:nvPicPr>
              <xdr:cNvPr id="111" name="Graphic 110" descr="Document with solid fill">
                <a:extLst>
                  <a:ext uri="{FF2B5EF4-FFF2-40B4-BE49-F238E27FC236}">
                    <a16:creationId xmlns:a16="http://schemas.microsoft.com/office/drawing/2014/main" id="{B7273C41-49DB-D65B-0458-1C086C3AC89F}"/>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8379138" y="9240085"/>
                <a:ext cx="480413" cy="480413"/>
              </a:xfrm>
              <a:prstGeom prst="rect">
                <a:avLst/>
              </a:prstGeom>
            </xdr:spPr>
          </xdr:pic>
          <xdr:pic>
            <xdr:nvPicPr>
              <xdr:cNvPr id="113" name="Graphic 112" descr="Car with solid fill">
                <a:extLst>
                  <a:ext uri="{FF2B5EF4-FFF2-40B4-BE49-F238E27FC236}">
                    <a16:creationId xmlns:a16="http://schemas.microsoft.com/office/drawing/2014/main" id="{6FC56FCC-945F-2F25-5798-4255D25C9B38}"/>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8251122" y="7815552"/>
                <a:ext cx="480413" cy="480413"/>
              </a:xfrm>
              <a:prstGeom prst="rect">
                <a:avLst/>
              </a:prstGeom>
            </xdr:spPr>
          </xdr:pic>
          <xdr:pic>
            <xdr:nvPicPr>
              <xdr:cNvPr id="115" name="Graphic 114" descr="Grocery bag with solid fill">
                <a:extLst>
                  <a:ext uri="{FF2B5EF4-FFF2-40B4-BE49-F238E27FC236}">
                    <a16:creationId xmlns:a16="http://schemas.microsoft.com/office/drawing/2014/main" id="{CF8E0A67-F8B5-F6DE-EB44-68B624134E35}"/>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6008487" y="8568936"/>
                <a:ext cx="480413" cy="480413"/>
              </a:xfrm>
              <a:prstGeom prst="rect">
                <a:avLst/>
              </a:prstGeom>
            </xdr:spPr>
          </xdr:pic>
          <xdr:pic>
            <xdr:nvPicPr>
              <xdr:cNvPr id="117" name="Graphic 116" descr="Miscellaneous with solid fill">
                <a:extLst>
                  <a:ext uri="{FF2B5EF4-FFF2-40B4-BE49-F238E27FC236}">
                    <a16:creationId xmlns:a16="http://schemas.microsoft.com/office/drawing/2014/main" id="{3D82F04E-E723-90EA-A3BA-03B0CDDD6FE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3326401" y="9252182"/>
                <a:ext cx="480413" cy="480413"/>
              </a:xfrm>
              <a:prstGeom prst="rect">
                <a:avLst/>
              </a:prstGeom>
            </xdr:spPr>
          </xdr:pic>
          <xdr:pic>
            <xdr:nvPicPr>
              <xdr:cNvPr id="119" name="Graphic 118" descr="Bao with solid fill">
                <a:extLst>
                  <a:ext uri="{FF2B5EF4-FFF2-40B4-BE49-F238E27FC236}">
                    <a16:creationId xmlns:a16="http://schemas.microsoft.com/office/drawing/2014/main" id="{BAFE4DB7-1250-B11B-3629-172E12AC68E2}"/>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3326401" y="7815552"/>
                <a:ext cx="480413" cy="480413"/>
              </a:xfrm>
              <a:prstGeom prst="rect">
                <a:avLst/>
              </a:prstGeom>
            </xdr:spPr>
          </xdr:pic>
          <xdr:pic>
            <xdr:nvPicPr>
              <xdr:cNvPr id="121" name="Graphic 120" descr="Flying Money with solid fill">
                <a:extLst>
                  <a:ext uri="{FF2B5EF4-FFF2-40B4-BE49-F238E27FC236}">
                    <a16:creationId xmlns:a16="http://schemas.microsoft.com/office/drawing/2014/main" id="{E2C64E11-9A5F-8DDF-C024-AE3FDA42F645}"/>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7953444" y="2285948"/>
                <a:ext cx="480413" cy="480413"/>
              </a:xfrm>
              <a:prstGeom prst="rect">
                <a:avLst/>
              </a:prstGeom>
            </xdr:spPr>
          </xdr:pic>
        </xdr:grpSp>
      </xdr:grpSp>
      <xdr:pic>
        <xdr:nvPicPr>
          <xdr:cNvPr id="137" name="Picture 136">
            <a:extLst>
              <a:ext uri="{FF2B5EF4-FFF2-40B4-BE49-F238E27FC236}">
                <a16:creationId xmlns:a16="http://schemas.microsoft.com/office/drawing/2014/main" id="{2229EDDF-D6DD-28A2-367D-A6C2378C14A6}"/>
              </a:ext>
            </a:extLst>
          </xdr:cNvPr>
          <xdr:cNvPicPr>
            <a:picLocks noChangeAspect="1"/>
          </xdr:cNvPicPr>
        </xdr:nvPicPr>
        <xdr:blipFill>
          <a:blip xmlns:r="http://schemas.openxmlformats.org/officeDocument/2006/relationships" r:embed="rId31">
            <a:clrChange>
              <a:clrFrom>
                <a:srgbClr val="221E26"/>
              </a:clrFrom>
              <a:clrTo>
                <a:srgbClr val="221E26">
                  <a:alpha val="0"/>
                </a:srgbClr>
              </a:clrTo>
            </a:clrChange>
            <a:duotone>
              <a:schemeClr val="accent2">
                <a:shade val="45000"/>
                <a:satMod val="135000"/>
              </a:schemeClr>
              <a:prstClr val="white"/>
            </a:duotone>
            <a:extLst>
              <a:ext uri="{28A0092B-C50C-407E-A947-70E740481C1C}">
                <a14:useLocalDpi xmlns:a14="http://schemas.microsoft.com/office/drawing/2010/main" val="0"/>
              </a:ext>
              <a:ext uri="{837473B0-CC2E-450A-ABE3-18F120FF3D39}">
                <a1611:picAttrSrcUrl xmlns:a1611="http://schemas.microsoft.com/office/drawing/2016/11/main" r:id="rId32"/>
              </a:ext>
            </a:extLst>
          </a:blip>
          <a:stretch>
            <a:fillRect/>
          </a:stretch>
        </xdr:blipFill>
        <xdr:spPr>
          <a:xfrm>
            <a:off x="306619" y="1065028"/>
            <a:ext cx="2698394" cy="2744086"/>
          </a:xfrm>
          <a:prstGeom prst="rect">
            <a:avLst/>
          </a:prstGeom>
        </xdr:spPr>
      </xdr:pic>
      <xdr:sp macro="" textlink="">
        <xdr:nvSpPr>
          <xdr:cNvPr id="138" name="TextBox 137">
            <a:extLst>
              <a:ext uri="{FF2B5EF4-FFF2-40B4-BE49-F238E27FC236}">
                <a16:creationId xmlns:a16="http://schemas.microsoft.com/office/drawing/2014/main" id="{9612A54E-2A24-141B-2443-C9B46CB15E32}"/>
              </a:ext>
            </a:extLst>
          </xdr:cNvPr>
          <xdr:cNvSpPr txBox="1"/>
        </xdr:nvSpPr>
        <xdr:spPr>
          <a:xfrm>
            <a:off x="851230" y="2054033"/>
            <a:ext cx="1620477" cy="438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CA" sz="1800" b="1">
                <a:solidFill>
                  <a:schemeClr val="bg1"/>
                </a:solidFill>
                <a:latin typeface="Abadi" panose="020B0604020104020204" pitchFamily="34" charset="0"/>
              </a:rPr>
              <a:t>Total Net</a:t>
            </a:r>
            <a:r>
              <a:rPr lang="en-CA" sz="1800" b="1" baseline="0">
                <a:solidFill>
                  <a:schemeClr val="bg1"/>
                </a:solidFill>
                <a:latin typeface="Abadi" panose="020B0604020104020204" pitchFamily="34" charset="0"/>
              </a:rPr>
              <a:t> Worth</a:t>
            </a:r>
          </a:p>
          <a:p>
            <a:pPr algn="ctr"/>
            <a:endParaRPr lang="en-CA" sz="1600" baseline="0">
              <a:solidFill>
                <a:schemeClr val="bg1"/>
              </a:solidFill>
            </a:endParaRPr>
          </a:p>
          <a:p>
            <a:pPr algn="ctr"/>
            <a:endParaRPr lang="en-CA" sz="1600">
              <a:solidFill>
                <a:schemeClr val="bg1"/>
              </a:solidFill>
            </a:endParaRPr>
          </a:p>
        </xdr:txBody>
      </xdr:sp>
      <xdr:sp macro="" textlink="'Pivot Calculation'!AM7">
        <xdr:nvSpPr>
          <xdr:cNvPr id="139" name="TextBox 138">
            <a:extLst>
              <a:ext uri="{FF2B5EF4-FFF2-40B4-BE49-F238E27FC236}">
                <a16:creationId xmlns:a16="http://schemas.microsoft.com/office/drawing/2014/main" id="{93C97987-ABF9-070D-E3B1-E0A87458F473}"/>
              </a:ext>
            </a:extLst>
          </xdr:cNvPr>
          <xdr:cNvSpPr txBox="1"/>
        </xdr:nvSpPr>
        <xdr:spPr>
          <a:xfrm>
            <a:off x="385942" y="2500391"/>
            <a:ext cx="2527426"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F134371-1AC7-49F2-B4EC-907E138BE216}" type="TxLink">
              <a:rPr lang="en-US" sz="2000" b="1" i="0" u="none" strike="noStrike">
                <a:solidFill>
                  <a:schemeClr val="bg1"/>
                </a:solidFill>
                <a:latin typeface="Calibri"/>
                <a:ea typeface="Calibri"/>
                <a:cs typeface="Calibri"/>
              </a:rPr>
              <a:pPr algn="ctr"/>
              <a:t> $3,847.03 </a:t>
            </a:fld>
            <a:endParaRPr lang="en-CA" sz="2000" b="1">
              <a:solidFill>
                <a:schemeClr val="bg1"/>
              </a:solidFill>
            </a:endParaRPr>
          </a:p>
        </xdr:txBody>
      </xdr:sp>
    </xdr:grpSp>
    <xdr:clientData/>
  </xdr:twoCellAnchor>
  <xdr:twoCellAnchor>
    <xdr:from>
      <xdr:col>17</xdr:col>
      <xdr:colOff>57150</xdr:colOff>
      <xdr:row>42</xdr:row>
      <xdr:rowOff>139441</xdr:rowOff>
    </xdr:from>
    <xdr:to>
      <xdr:col>20</xdr:col>
      <xdr:colOff>359026</xdr:colOff>
      <xdr:row>50</xdr:row>
      <xdr:rowOff>103994</xdr:rowOff>
    </xdr:to>
    <xdr:sp macro="" textlink="">
      <xdr:nvSpPr>
        <xdr:cNvPr id="141" name="Rectangle: Rounded Corners 140">
          <a:extLst>
            <a:ext uri="{FF2B5EF4-FFF2-40B4-BE49-F238E27FC236}">
              <a16:creationId xmlns:a16="http://schemas.microsoft.com/office/drawing/2014/main" id="{1330391C-AA88-48DC-9BDA-FC69E9373FEE}"/>
            </a:ext>
          </a:extLst>
        </xdr:cNvPr>
        <xdr:cNvSpPr/>
      </xdr:nvSpPr>
      <xdr:spPr>
        <a:xfrm>
          <a:off x="10420350" y="8140441"/>
          <a:ext cx="2130676" cy="1488553"/>
        </a:xfrm>
        <a:prstGeom prst="roundRect">
          <a:avLst>
            <a:gd name="adj" fmla="val 10131"/>
          </a:avLst>
        </a:prstGeom>
        <a:solidFill>
          <a:srgbClr val="54823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17</xdr:col>
      <xdr:colOff>533878</xdr:colOff>
      <xdr:row>44</xdr:row>
      <xdr:rowOff>134827</xdr:rowOff>
    </xdr:from>
    <xdr:to>
      <xdr:col>20</xdr:col>
      <xdr:colOff>397943</xdr:colOff>
      <xdr:row>46</xdr:row>
      <xdr:rowOff>49614</xdr:rowOff>
    </xdr:to>
    <xdr:sp macro="" textlink="">
      <xdr:nvSpPr>
        <xdr:cNvPr id="142" name="TextBox 141">
          <a:extLst>
            <a:ext uri="{FF2B5EF4-FFF2-40B4-BE49-F238E27FC236}">
              <a16:creationId xmlns:a16="http://schemas.microsoft.com/office/drawing/2014/main" id="{93E55FC9-5711-457C-8B38-95B61EF7A6C2}"/>
            </a:ext>
          </a:extLst>
        </xdr:cNvPr>
        <xdr:cNvSpPr txBox="1"/>
      </xdr:nvSpPr>
      <xdr:spPr>
        <a:xfrm>
          <a:off x="10897078" y="8516827"/>
          <a:ext cx="1692865" cy="2957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r>
            <a:rPr lang="en-US" sz="1400" b="1" i="0" u="none" strike="noStrike">
              <a:solidFill>
                <a:schemeClr val="bg1"/>
              </a:solidFill>
              <a:latin typeface="Abadi"/>
              <a:ea typeface="+mn-ea"/>
              <a:cs typeface="+mn-cs"/>
            </a:rPr>
            <a:t>Saving</a:t>
          </a:r>
        </a:p>
      </xdr:txBody>
    </xdr:sp>
    <xdr:clientData/>
  </xdr:twoCellAnchor>
  <xdr:twoCellAnchor>
    <xdr:from>
      <xdr:col>17</xdr:col>
      <xdr:colOff>494961</xdr:colOff>
      <xdr:row>46</xdr:row>
      <xdr:rowOff>162450</xdr:rowOff>
    </xdr:from>
    <xdr:to>
      <xdr:col>20</xdr:col>
      <xdr:colOff>359026</xdr:colOff>
      <xdr:row>48</xdr:row>
      <xdr:rowOff>77237</xdr:rowOff>
    </xdr:to>
    <xdr:sp macro="" textlink="'Pivot Calculation'!AH8">
      <xdr:nvSpPr>
        <xdr:cNvPr id="143" name="TextBox 142">
          <a:extLst>
            <a:ext uri="{FF2B5EF4-FFF2-40B4-BE49-F238E27FC236}">
              <a16:creationId xmlns:a16="http://schemas.microsoft.com/office/drawing/2014/main" id="{7F409D5F-9C95-4B1D-9F8C-506BD39F93AB}"/>
            </a:ext>
          </a:extLst>
        </xdr:cNvPr>
        <xdr:cNvSpPr txBox="1"/>
      </xdr:nvSpPr>
      <xdr:spPr>
        <a:xfrm>
          <a:off x="10858161" y="8925450"/>
          <a:ext cx="1692865" cy="2957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707593E8-3859-4ADF-8015-77772CC1ECF3}" type="TxLink">
            <a:rPr lang="en-US" sz="1400" b="1" i="0" u="none" strike="noStrike">
              <a:solidFill>
                <a:schemeClr val="bg1"/>
              </a:solidFill>
              <a:latin typeface="Abadi"/>
              <a:ea typeface="+mn-ea"/>
              <a:cs typeface="+mn-cs"/>
            </a:rPr>
            <a:pPr marL="0" indent="0" algn="ctr"/>
            <a:t> $3,500.00 </a:t>
          </a:fld>
          <a:endParaRPr lang="en-US" sz="1400" b="1" i="0" u="none" strike="noStrike">
            <a:solidFill>
              <a:schemeClr val="bg1"/>
            </a:solidFill>
            <a:latin typeface="Abadi"/>
            <a:ea typeface="+mn-ea"/>
            <a:cs typeface="+mn-cs"/>
          </a:endParaRPr>
        </a:p>
      </xdr:txBody>
    </xdr:sp>
    <xdr:clientData/>
  </xdr:twoCellAnchor>
  <xdr:twoCellAnchor editAs="oneCell">
    <xdr:from>
      <xdr:col>17</xdr:col>
      <xdr:colOff>267181</xdr:colOff>
      <xdr:row>45</xdr:row>
      <xdr:rowOff>21523</xdr:rowOff>
    </xdr:from>
    <xdr:to>
      <xdr:col>18</xdr:col>
      <xdr:colOff>273142</xdr:colOff>
      <xdr:row>48</xdr:row>
      <xdr:rowOff>65584</xdr:rowOff>
    </xdr:to>
    <xdr:pic>
      <xdr:nvPicPr>
        <xdr:cNvPr id="146" name="Graphic 145" descr="Piggy Bank with solid fill">
          <a:extLst>
            <a:ext uri="{FF2B5EF4-FFF2-40B4-BE49-F238E27FC236}">
              <a16:creationId xmlns:a16="http://schemas.microsoft.com/office/drawing/2014/main" id="{FD93EB95-B384-945A-FB33-B943FA879D17}"/>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0630381" y="8594023"/>
          <a:ext cx="615561" cy="61556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581025</xdr:colOff>
      <xdr:row>1</xdr:row>
      <xdr:rowOff>9525</xdr:rowOff>
    </xdr:from>
    <xdr:to>
      <xdr:col>4</xdr:col>
      <xdr:colOff>581025</xdr:colOff>
      <xdr:row>53</xdr:row>
      <xdr:rowOff>19050</xdr:rowOff>
    </xdr:to>
    <xdr:cxnSp macro="">
      <xdr:nvCxnSpPr>
        <xdr:cNvPr id="8" name="Straight Connector 7">
          <a:extLst>
            <a:ext uri="{FF2B5EF4-FFF2-40B4-BE49-F238E27FC236}">
              <a16:creationId xmlns:a16="http://schemas.microsoft.com/office/drawing/2014/main" id="{67EF120B-1AE5-4B72-A917-5D4C2E065861}"/>
            </a:ext>
          </a:extLst>
        </xdr:cNvPr>
        <xdr:cNvCxnSpPr/>
      </xdr:nvCxnSpPr>
      <xdr:spPr>
        <a:xfrm flipH="1">
          <a:off x="6010275" y="200025"/>
          <a:ext cx="0" cy="9915525"/>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0</xdr:row>
      <xdr:rowOff>142875</xdr:rowOff>
    </xdr:from>
    <xdr:to>
      <xdr:col>10</xdr:col>
      <xdr:colOff>114300</xdr:colOff>
      <xdr:row>52</xdr:row>
      <xdr:rowOff>152400</xdr:rowOff>
    </xdr:to>
    <xdr:cxnSp macro="">
      <xdr:nvCxnSpPr>
        <xdr:cNvPr id="10" name="Straight Connector 9">
          <a:extLst>
            <a:ext uri="{FF2B5EF4-FFF2-40B4-BE49-F238E27FC236}">
              <a16:creationId xmlns:a16="http://schemas.microsoft.com/office/drawing/2014/main" id="{D7751C7E-E68F-4D73-B512-3E7E0C3755B6}"/>
            </a:ext>
          </a:extLst>
        </xdr:cNvPr>
        <xdr:cNvCxnSpPr/>
      </xdr:nvCxnSpPr>
      <xdr:spPr>
        <a:xfrm flipH="1">
          <a:off x="10296525" y="142875"/>
          <a:ext cx="0" cy="9915525"/>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180975</xdr:colOff>
      <xdr:row>1</xdr:row>
      <xdr:rowOff>19050</xdr:rowOff>
    </xdr:from>
    <xdr:to>
      <xdr:col>15</xdr:col>
      <xdr:colOff>180975</xdr:colOff>
      <xdr:row>53</xdr:row>
      <xdr:rowOff>28575</xdr:rowOff>
    </xdr:to>
    <xdr:cxnSp macro="">
      <xdr:nvCxnSpPr>
        <xdr:cNvPr id="11" name="Straight Connector 10">
          <a:extLst>
            <a:ext uri="{FF2B5EF4-FFF2-40B4-BE49-F238E27FC236}">
              <a16:creationId xmlns:a16="http://schemas.microsoft.com/office/drawing/2014/main" id="{1F9D4844-4E79-46D9-8E80-1ECE95906B9D}"/>
            </a:ext>
          </a:extLst>
        </xdr:cNvPr>
        <xdr:cNvCxnSpPr/>
      </xdr:nvCxnSpPr>
      <xdr:spPr>
        <a:xfrm flipH="1">
          <a:off x="14058900" y="209550"/>
          <a:ext cx="0" cy="9915525"/>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285750</xdr:colOff>
      <xdr:row>1</xdr:row>
      <xdr:rowOff>19050</xdr:rowOff>
    </xdr:from>
    <xdr:to>
      <xdr:col>19</xdr:col>
      <xdr:colOff>285750</xdr:colOff>
      <xdr:row>53</xdr:row>
      <xdr:rowOff>28575</xdr:rowOff>
    </xdr:to>
    <xdr:cxnSp macro="">
      <xdr:nvCxnSpPr>
        <xdr:cNvPr id="12" name="Straight Connector 11">
          <a:extLst>
            <a:ext uri="{FF2B5EF4-FFF2-40B4-BE49-F238E27FC236}">
              <a16:creationId xmlns:a16="http://schemas.microsoft.com/office/drawing/2014/main" id="{79FD0AC7-D9CA-4713-8CFA-759B82127615}"/>
            </a:ext>
          </a:extLst>
        </xdr:cNvPr>
        <xdr:cNvCxnSpPr/>
      </xdr:nvCxnSpPr>
      <xdr:spPr>
        <a:xfrm flipH="1">
          <a:off x="17249775" y="209550"/>
          <a:ext cx="0" cy="10067925"/>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66676</xdr:colOff>
      <xdr:row>22</xdr:row>
      <xdr:rowOff>138112</xdr:rowOff>
    </xdr:from>
    <xdr:to>
      <xdr:col>24</xdr:col>
      <xdr:colOff>104776</xdr:colOff>
      <xdr:row>28</xdr:row>
      <xdr:rowOff>114299</xdr:rowOff>
    </xdr:to>
    <xdr:graphicFrame macro="">
      <xdr:nvGraphicFramePr>
        <xdr:cNvPr id="13" name="Chart 12">
          <a:extLst>
            <a:ext uri="{FF2B5EF4-FFF2-40B4-BE49-F238E27FC236}">
              <a16:creationId xmlns:a16="http://schemas.microsoft.com/office/drawing/2014/main" id="{A9847BF4-3DCC-539B-37BA-435FAFEFE8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142875</xdr:colOff>
      <xdr:row>1</xdr:row>
      <xdr:rowOff>19050</xdr:rowOff>
    </xdr:from>
    <xdr:to>
      <xdr:col>25</xdr:col>
      <xdr:colOff>142875</xdr:colOff>
      <xdr:row>53</xdr:row>
      <xdr:rowOff>28575</xdr:rowOff>
    </xdr:to>
    <xdr:cxnSp macro="">
      <xdr:nvCxnSpPr>
        <xdr:cNvPr id="14" name="Straight Connector 13">
          <a:extLst>
            <a:ext uri="{FF2B5EF4-FFF2-40B4-BE49-F238E27FC236}">
              <a16:creationId xmlns:a16="http://schemas.microsoft.com/office/drawing/2014/main" id="{2796A788-F0A1-4D90-9E3F-93EF89E4ECE8}"/>
            </a:ext>
          </a:extLst>
        </xdr:cNvPr>
        <xdr:cNvCxnSpPr/>
      </xdr:nvCxnSpPr>
      <xdr:spPr>
        <a:xfrm flipH="1">
          <a:off x="21412200" y="209550"/>
          <a:ext cx="0" cy="10067925"/>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28575</xdr:colOff>
      <xdr:row>23</xdr:row>
      <xdr:rowOff>85724</xdr:rowOff>
    </xdr:from>
    <xdr:to>
      <xdr:col>29</xdr:col>
      <xdr:colOff>590550</xdr:colOff>
      <xdr:row>30</xdr:row>
      <xdr:rowOff>9525</xdr:rowOff>
    </xdr:to>
    <xdr:graphicFrame macro="">
      <xdr:nvGraphicFramePr>
        <xdr:cNvPr id="15" name="Chart 14">
          <a:extLst>
            <a:ext uri="{FF2B5EF4-FFF2-40B4-BE49-F238E27FC236}">
              <a16:creationId xmlns:a16="http://schemas.microsoft.com/office/drawing/2014/main" id="{3C1FA2E7-4822-FA63-6C78-DDE8F25441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514350</xdr:colOff>
      <xdr:row>1</xdr:row>
      <xdr:rowOff>66675</xdr:rowOff>
    </xdr:from>
    <xdr:to>
      <xdr:col>30</xdr:col>
      <xdr:colOff>514350</xdr:colOff>
      <xdr:row>53</xdr:row>
      <xdr:rowOff>76200</xdr:rowOff>
    </xdr:to>
    <xdr:cxnSp macro="">
      <xdr:nvCxnSpPr>
        <xdr:cNvPr id="16" name="Straight Connector 15">
          <a:extLst>
            <a:ext uri="{FF2B5EF4-FFF2-40B4-BE49-F238E27FC236}">
              <a16:creationId xmlns:a16="http://schemas.microsoft.com/office/drawing/2014/main" id="{1C51AACB-47D6-4280-87BA-D92A8CB80AA6}"/>
            </a:ext>
          </a:extLst>
        </xdr:cNvPr>
        <xdr:cNvCxnSpPr/>
      </xdr:nvCxnSpPr>
      <xdr:spPr>
        <a:xfrm flipH="1">
          <a:off x="25717500" y="257175"/>
          <a:ext cx="0" cy="10067925"/>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304801</xdr:colOff>
      <xdr:row>15</xdr:row>
      <xdr:rowOff>123825</xdr:rowOff>
    </xdr:from>
    <xdr:to>
      <xdr:col>36</xdr:col>
      <xdr:colOff>0</xdr:colOff>
      <xdr:row>18</xdr:row>
      <xdr:rowOff>33335</xdr:rowOff>
    </xdr:to>
    <xdr:graphicFrame macro="">
      <xdr:nvGraphicFramePr>
        <xdr:cNvPr id="17" name="Chart 16">
          <a:extLst>
            <a:ext uri="{FF2B5EF4-FFF2-40B4-BE49-F238E27FC236}">
              <a16:creationId xmlns:a16="http://schemas.microsoft.com/office/drawing/2014/main" id="{F5BC17FA-E31E-5E51-0B4D-2808FF195E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37</xdr:col>
      <xdr:colOff>0</xdr:colOff>
      <xdr:row>0</xdr:row>
      <xdr:rowOff>142875</xdr:rowOff>
    </xdr:from>
    <xdr:to>
      <xdr:col>37</xdr:col>
      <xdr:colOff>0</xdr:colOff>
      <xdr:row>52</xdr:row>
      <xdr:rowOff>152400</xdr:rowOff>
    </xdr:to>
    <xdr:cxnSp macro="">
      <xdr:nvCxnSpPr>
        <xdr:cNvPr id="5" name="Straight Connector 4">
          <a:extLst>
            <a:ext uri="{FF2B5EF4-FFF2-40B4-BE49-F238E27FC236}">
              <a16:creationId xmlns:a16="http://schemas.microsoft.com/office/drawing/2014/main" id="{D219A9E6-B4E2-4481-90BB-35622E7C9091}"/>
            </a:ext>
          </a:extLst>
        </xdr:cNvPr>
        <xdr:cNvCxnSpPr/>
      </xdr:nvCxnSpPr>
      <xdr:spPr>
        <a:xfrm flipH="1">
          <a:off x="30556200" y="142875"/>
          <a:ext cx="0" cy="10220325"/>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rat Thapa" refreshedDate="45303.891342361108" backgroundQuery="1" createdVersion="8" refreshedVersion="8" minRefreshableVersion="3" recordCount="0" supportSubquery="1" supportAdvancedDrill="1" xr:uid="{D18C8A8C-26A4-405E-975F-B6104822E2AA}">
  <cacheSource type="external" connectionId="1"/>
  <cacheFields count="3">
    <cacheField name="[Table1].[Main Type].[Main Type]" caption="Main Type" numFmtId="0" hierarchy="9" level="1">
      <sharedItems containsSemiMixedTypes="0" containsNonDate="0" containsString="0"/>
    </cacheField>
    <cacheField name="[Measures].[Sum of Amount]" caption="Sum of Amount" numFmtId="0" hierarchy="27" level="32767"/>
    <cacheField name="[Table1].[Bill Paid Date (Month)].[Bill Paid Date (Month)]" caption="Bill Paid Date (Month)" numFmtId="0" hierarchy="15" level="1">
      <sharedItems count="6">
        <s v="Jan"/>
        <s v="Feb"/>
        <s v="Mar"/>
        <s v="Apr"/>
        <s v="May"/>
        <s v="Aug"/>
      </sharedItems>
      <extLst>
        <ext xmlns:x15="http://schemas.microsoft.com/office/spreadsheetml/2010/11/main" uri="{4F2E5C28-24EA-4eb8-9CBF-B6C8F9C3D259}">
          <x15:cachedUniqueNames>
            <x15:cachedUniqueName index="0" name="[Table1].[Bill Paid Date (Month)].&amp;[Jan]"/>
            <x15:cachedUniqueName index="1" name="[Table1].[Bill Paid Date (Month)].&amp;[Feb]"/>
            <x15:cachedUniqueName index="2" name="[Table1].[Bill Paid Date (Month)].&amp;[Mar]"/>
            <x15:cachedUniqueName index="3" name="[Table1].[Bill Paid Date (Month)].&amp;[Apr]"/>
            <x15:cachedUniqueName index="4" name="[Table1].[Bill Paid Date (Month)].&amp;[May]"/>
            <x15:cachedUniqueName index="5" name="[Table1].[Bill Paid Date (Month)].&amp;[Aug]"/>
          </x15:cachedUniqueNames>
        </ext>
      </extLst>
    </cacheField>
  </cacheFields>
  <cacheHierarchies count="38">
    <cacheHierarchy uniqueName="[date].[Date]" caption="Date" attribute="1" time="1" defaultMemberUniqueName="[date].[Date].[All]" allUniqueName="[date].[Date].[All]" dimensionUniqueName="[date]" displayFolder="" count="0" memberValueDatatype="7" unbalanced="0"/>
    <cacheHierarchy uniqueName="[date].[Date (Month)]" caption="Date (Month)" attribute="1" defaultMemberUniqueName="[date].[Date (Month)].[All]" allUniqueName="[date].[Date (Month)].[All]" dimensionUniqueName="[dat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Actual]" caption="Actual" attribute="1" defaultMemberUniqueName="[Range].[Actual].[All]" allUniqueName="[Range].[Actual].[All]" dimensionUniqueName="[Range]" displayFolder="" count="0" memberValueDatatype="5" unbalanced="0"/>
    <cacheHierarchy uniqueName="[Range].[Target]" caption="Target" attribute="1" defaultMemberUniqueName="[Range].[Target].[All]" allUniqueName="[Range].[Target].[All]" dimensionUniqueName="[Range]" displayFolder="" count="0" memberValueDatatype="20" unbalanced="0"/>
    <cacheHierarchy uniqueName="[Range 1].[Month]" caption="Month" attribute="1" defaultMemberUniqueName="[Range 1].[Month].[All]" allUniqueName="[Range 1].[Month].[All]" dimensionUniqueName="[Range 1]" displayFolder="" count="0" memberValueDatatype="130" unbalanced="0"/>
    <cacheHierarchy uniqueName="[Range 1].[Actual]" caption="Actual" attribute="1" defaultMemberUniqueName="[Range 1].[Actual].[All]" allUniqueName="[Range 1].[Actual].[All]" dimensionUniqueName="[Range 1]" displayFolder="" count="0" memberValueDatatype="5" unbalanced="0"/>
    <cacheHierarchy uniqueName="[Range 1].[Target]" caption="Target" attribute="1" defaultMemberUniqueName="[Range 1].[Target].[All]" allUniqueName="[Range 1].[Target].[All]" dimensionUniqueName="[Range 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Main Type]" caption="Main Type" attribute="1" defaultMemberUniqueName="[Table1].[Main Type].[All]" allUniqueName="[Table1].[Main Type].[All]" dimensionUniqueName="[Table1]" displayFolder="" count="2" memberValueDatatype="130" unbalanced="0">
      <fieldsUsage count="2">
        <fieldUsage x="-1"/>
        <fieldUsage x="0"/>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Amount]" caption="Amount" attribute="1" defaultMemberUniqueName="[Table1].[Amount].[All]" allUniqueName="[Table1].[Amount].[All]" dimensionUniqueName="[Table1]" displayFolder="" count="0" memberValueDatatype="5" unbalanced="0"/>
    <cacheHierarchy uniqueName="[Table1].[Bill Paid Date]" caption="Bill Paid Date" attribute="1" time="1" defaultMemberUniqueName="[Table1].[Bill Paid Date].[All]" allUniqueName="[Table1].[Bill Paid Date].[All]" dimensionUniqueName="[Table1]" displayFolder="" count="0" memberValueDatatype="7" unbalanced="0"/>
    <cacheHierarchy uniqueName="[Table1].[Notes]" caption="Notes" attribute="1" defaultMemberUniqueName="[Table1].[Notes].[All]" allUniqueName="[Table1].[Notes].[All]" dimensionUniqueName="[Table1]" displayFolder="" count="0" memberValueDatatype="130" unbalanced="0"/>
    <cacheHierarchy uniqueName="[Table1].[Bill Paid Date (Month)]" caption="Bill Paid Date (Month)" attribute="1" defaultMemberUniqueName="[Table1].[Bill Paid Date (Month)].[All]" allUniqueName="[Table1].[Bill Paid Date (Month)].[All]" dimensionUniqueName="[Table1]" displayFolder="" count="2" memberValueDatatype="130" unbalanced="0">
      <fieldsUsage count="2">
        <fieldUsage x="-1"/>
        <fieldUsage x="2"/>
      </fieldsUsage>
    </cacheHierarchy>
    <cacheHierarchy uniqueName="[date].[Date (Month Index)]" caption="Date (Month Index)" attribute="1" defaultMemberUniqueName="[date].[Date (Month Index)].[All]" allUniqueName="[date].[Date (Month Index)].[All]" dimensionUniqueName="[date]" displayFolder="" count="0" memberValueDatatype="20" unbalanced="0" hidden="1"/>
    <cacheHierarchy uniqueName="[Table1].[Bill Paid Date (Month Index)]" caption="Bill Paid Date (Month Index)" attribute="1" defaultMemberUniqueName="[Table1].[Bill Paid Date (Month Index)].[All]" allUniqueName="[Table1].[Bill Paid Date (Month Index)].[All]" dimensionUniqueName="[Table1]" displayFolder="" count="0" memberValueDatatype="20" unbalanced="0" hidden="1"/>
    <cacheHierarchy uniqueName="[Measures].[Events]" caption="Events" measure="1" displayFolder="" measureGroup="Table1" count="0"/>
    <cacheHierarchy uniqueName="[Measures].[Remaining]" caption="Remaining" measure="1" displayFolder="" measureGroup="Range 1" count="0"/>
    <cacheHierarchy uniqueName="[Measures].[Remaining Goal]" caption="Remaining Goal" measure="1" displayFolder="" measureGroup="Range" count="0"/>
    <cacheHierarchy uniqueName="[Measures].[__XL_Count Table1]" caption="__XL_Count Table1" measure="1" displayFolder="" measureGroup="Table1" count="0" hidden="1"/>
    <cacheHierarchy uniqueName="[Measures].[__XL_Count date]" caption="__XL_Count date" measure="1" displayFolder="" measureGroup="date" count="0" hidden="1"/>
    <cacheHierarchy uniqueName="[Measures].[__XL_Count Range 1]" caption="__XL_Count Range 1" measure="1" displayFolder="" measureGroup="Range 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ub-category]" caption="Count of Sub-category" measure="1" displayFolder="" measureGroup="Table1" count="0" hidden="1">
      <extLst>
        <ext xmlns:x15="http://schemas.microsoft.com/office/spreadsheetml/2010/11/main" uri="{B97F6D7D-B522-45F9-BDA1-12C45D357490}">
          <x15:cacheHierarchy aggregatedColumn="11"/>
        </ext>
      </extLst>
    </cacheHierarchy>
    <cacheHierarchy uniqueName="[Measures].[Sum of Amount]" caption="Sum of Amount" measure="1" displayFolder="" measureGroup="Table1"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Actual]" caption="Sum of Actual" measure="1" displayFolder="" measureGroup="Range 1" count="0" hidden="1">
      <extLst>
        <ext xmlns:x15="http://schemas.microsoft.com/office/spreadsheetml/2010/11/main" uri="{B97F6D7D-B522-45F9-BDA1-12C45D357490}">
          <x15:cacheHierarchy aggregatedColumn="6"/>
        </ext>
      </extLst>
    </cacheHierarchy>
    <cacheHierarchy uniqueName="[Measures].[Sum of Target]" caption="Sum of Target" measure="1" displayFolder="" measureGroup="Range 1" count="0" hidden="1">
      <extLst>
        <ext xmlns:x15="http://schemas.microsoft.com/office/spreadsheetml/2010/11/main" uri="{B97F6D7D-B522-45F9-BDA1-12C45D357490}">
          <x15:cacheHierarchy aggregatedColumn="7"/>
        </ext>
      </extLst>
    </cacheHierarchy>
    <cacheHierarchy uniqueName="[Measures].[Distinct Count of Actual]" caption="Distinct Count of Actual" measure="1" displayFolder="" measureGroup="Range 1" count="0" hidden="1">
      <extLst>
        <ext xmlns:x15="http://schemas.microsoft.com/office/spreadsheetml/2010/11/main" uri="{B97F6D7D-B522-45F9-BDA1-12C45D357490}">
          <x15:cacheHierarchy aggregatedColumn="6"/>
        </ext>
      </extLst>
    </cacheHierarchy>
    <cacheHierarchy uniqueName="[Measures].[Max of Actual]" caption="Max of Actual" measure="1" displayFolder="" measureGroup="Range 1" count="0" hidden="1">
      <extLst>
        <ext xmlns:x15="http://schemas.microsoft.com/office/spreadsheetml/2010/11/main" uri="{B97F6D7D-B522-45F9-BDA1-12C45D357490}">
          <x15:cacheHierarchy aggregatedColumn="6"/>
        </ext>
      </extLst>
    </cacheHierarchy>
    <cacheHierarchy uniqueName="[Measures].[Min of Actual]" caption="Min of Actual" measure="1" displayFolder="" measureGroup="Range 1" count="0" hidden="1">
      <extLst>
        <ext xmlns:x15="http://schemas.microsoft.com/office/spreadsheetml/2010/11/main" uri="{B97F6D7D-B522-45F9-BDA1-12C45D357490}">
          <x15:cacheHierarchy aggregatedColumn="6"/>
        </ext>
      </extLst>
    </cacheHierarchy>
    <cacheHierarchy uniqueName="[Measures].[Count of Actual]" caption="Count of Actual" measure="1" displayFolder="" measureGroup="Range 1" count="0" hidden="1">
      <extLst>
        <ext xmlns:x15="http://schemas.microsoft.com/office/spreadsheetml/2010/11/main" uri="{B97F6D7D-B522-45F9-BDA1-12C45D357490}">
          <x15:cacheHierarchy aggregatedColumn="6"/>
        </ext>
      </extLst>
    </cacheHierarchy>
    <cacheHierarchy uniqueName="[Measures].[Sum of Actual 2]" caption="Sum of Actual 2" measure="1" displayFolder="" measureGroup="Range" count="0" hidden="1">
      <extLst>
        <ext xmlns:x15="http://schemas.microsoft.com/office/spreadsheetml/2010/11/main" uri="{B97F6D7D-B522-45F9-BDA1-12C45D357490}">
          <x15:cacheHierarchy aggregatedColumn="3"/>
        </ext>
      </extLst>
    </cacheHierarchy>
    <cacheHierarchy uniqueName="[Measures].[Max of Actual 2]" caption="Max of Actual 2" measure="1" displayFolder="" measureGroup="Range" count="0" hidden="1">
      <extLst>
        <ext xmlns:x15="http://schemas.microsoft.com/office/spreadsheetml/2010/11/main" uri="{B97F6D7D-B522-45F9-BDA1-12C45D357490}">
          <x15:cacheHierarchy aggregatedColumn="3"/>
        </ext>
      </extLst>
    </cacheHierarchy>
    <cacheHierarchy uniqueName="[Measures].[Count of Actual 2]" caption="Count of Actual 2" measure="1" displayFolder="" measureGroup="Range" count="0" hidden="1">
      <extLst>
        <ext xmlns:x15="http://schemas.microsoft.com/office/spreadsheetml/2010/11/main" uri="{B97F6D7D-B522-45F9-BDA1-12C45D357490}">
          <x15:cacheHierarchy aggregatedColumn="3"/>
        </ext>
      </extLst>
    </cacheHierarchy>
    <cacheHierarchy uniqueName="[Measures].[Distinct Count of Actual 2]" caption="Distinct Count of Actual 2" measure="1" displayFolder="" measureGroup="Range" count="0" hidden="1">
      <extLst>
        <ext xmlns:x15="http://schemas.microsoft.com/office/spreadsheetml/2010/11/main" uri="{B97F6D7D-B522-45F9-BDA1-12C45D357490}">
          <x15:cacheHierarchy aggregatedColumn="3"/>
        </ext>
      </extLst>
    </cacheHierarchy>
  </cacheHierarchies>
  <kpis count="0"/>
  <dimensions count="5">
    <dimension name="date" uniqueName="[date]" caption="date"/>
    <dimension measure="1" name="Measures" uniqueName="[Measures]" caption="Measures"/>
    <dimension name="Range" uniqueName="[Range]" caption="Range"/>
    <dimension name="Range 1" uniqueName="[Range 1]" caption="Range 1"/>
    <dimension name="Table1" uniqueName="[Table1]" caption="Table1"/>
  </dimensions>
  <measureGroups count="4">
    <measureGroup name="date" caption="date"/>
    <measureGroup name="Range" caption="Range"/>
    <measureGroup name="Range 1" caption="Range 1"/>
    <measureGroup name="Table1" caption="Table1"/>
  </measureGroups>
  <maps count="5">
    <map measureGroup="0" dimension="0"/>
    <map measureGroup="1" dimension="2"/>
    <map measureGroup="2" dimension="3"/>
    <map measureGroup="3"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rat Thapa" refreshedDate="45303.891409374999" backgroundQuery="1" createdVersion="8" refreshedVersion="8" minRefreshableVersion="3" recordCount="0" supportSubquery="1" supportAdvancedDrill="1" xr:uid="{F30AA925-A732-4955-9F70-0CECEC3D5816}">
  <cacheSource type="external" connectionId="1"/>
  <cacheFields count="3">
    <cacheField name="[Table1].[Main Type].[Main Type]" caption="Main Type" numFmtId="0" hierarchy="9" level="1">
      <sharedItems containsSemiMixedTypes="0" containsNonDate="0" containsString="0"/>
    </cacheField>
    <cacheField name="[Measures].[Sum of Amount]" caption="Sum of Amount" numFmtId="0" hierarchy="27" level="32767"/>
    <cacheField name="[Table1].[Bill Paid Date (Month)].[Bill Paid Date (Month)]" caption="Bill Paid Date (Month)" numFmtId="0" hierarchy="15" level="1">
      <sharedItems count="4">
        <s v="Jan"/>
        <s v="Feb"/>
        <s v="Mar"/>
        <s v="Apr"/>
      </sharedItems>
      <extLst>
        <ext xmlns:x15="http://schemas.microsoft.com/office/spreadsheetml/2010/11/main" uri="{4F2E5C28-24EA-4eb8-9CBF-B6C8F9C3D259}">
          <x15:cachedUniqueNames>
            <x15:cachedUniqueName index="0" name="[Table1].[Bill Paid Date (Month)].&amp;[Jan]"/>
            <x15:cachedUniqueName index="1" name="[Table1].[Bill Paid Date (Month)].&amp;[Feb]"/>
            <x15:cachedUniqueName index="2" name="[Table1].[Bill Paid Date (Month)].&amp;[Mar]"/>
            <x15:cachedUniqueName index="3" name="[Table1].[Bill Paid Date (Month)].&amp;[Apr]"/>
          </x15:cachedUniqueNames>
        </ext>
      </extLst>
    </cacheField>
  </cacheFields>
  <cacheHierarchies count="38">
    <cacheHierarchy uniqueName="[date].[Date]" caption="Date" attribute="1" time="1" defaultMemberUniqueName="[date].[Date].[All]" allUniqueName="[date].[Date].[All]" dimensionUniqueName="[date]" displayFolder="" count="0" memberValueDatatype="7" unbalanced="0"/>
    <cacheHierarchy uniqueName="[date].[Date (Month)]" caption="Date (Month)" attribute="1" defaultMemberUniqueName="[date].[Date (Month)].[All]" allUniqueName="[date].[Date (Month)].[All]" dimensionUniqueName="[dat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Actual]" caption="Actual" attribute="1" defaultMemberUniqueName="[Range].[Actual].[All]" allUniqueName="[Range].[Actual].[All]" dimensionUniqueName="[Range]" displayFolder="" count="0" memberValueDatatype="5" unbalanced="0"/>
    <cacheHierarchy uniqueName="[Range].[Target]" caption="Target" attribute="1" defaultMemberUniqueName="[Range].[Target].[All]" allUniqueName="[Range].[Target].[All]" dimensionUniqueName="[Range]" displayFolder="" count="0" memberValueDatatype="20" unbalanced="0"/>
    <cacheHierarchy uniqueName="[Range 1].[Month]" caption="Month" attribute="1" defaultMemberUniqueName="[Range 1].[Month].[All]" allUniqueName="[Range 1].[Month].[All]" dimensionUniqueName="[Range 1]" displayFolder="" count="0" memberValueDatatype="130" unbalanced="0"/>
    <cacheHierarchy uniqueName="[Range 1].[Actual]" caption="Actual" attribute="1" defaultMemberUniqueName="[Range 1].[Actual].[All]" allUniqueName="[Range 1].[Actual].[All]" dimensionUniqueName="[Range 1]" displayFolder="" count="0" memberValueDatatype="5" unbalanced="0"/>
    <cacheHierarchy uniqueName="[Range 1].[Target]" caption="Target" attribute="1" defaultMemberUniqueName="[Range 1].[Target].[All]" allUniqueName="[Range 1].[Target].[All]" dimensionUniqueName="[Range 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Main Type]" caption="Main Type" attribute="1" defaultMemberUniqueName="[Table1].[Main Type].[All]" allUniqueName="[Table1].[Main Type].[All]" dimensionUniqueName="[Table1]" displayFolder="" count="2" memberValueDatatype="130" unbalanced="0">
      <fieldsUsage count="2">
        <fieldUsage x="-1"/>
        <fieldUsage x="0"/>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Amount]" caption="Amount" attribute="1" defaultMemberUniqueName="[Table1].[Amount].[All]" allUniqueName="[Table1].[Amount].[All]" dimensionUniqueName="[Table1]" displayFolder="" count="0" memberValueDatatype="5" unbalanced="0"/>
    <cacheHierarchy uniqueName="[Table1].[Bill Paid Date]" caption="Bill Paid Date" attribute="1" time="1" defaultMemberUniqueName="[Table1].[Bill Paid Date].[All]" allUniqueName="[Table1].[Bill Paid Date].[All]" dimensionUniqueName="[Table1]" displayFolder="" count="0" memberValueDatatype="7" unbalanced="0"/>
    <cacheHierarchy uniqueName="[Table1].[Notes]" caption="Notes" attribute="1" defaultMemberUniqueName="[Table1].[Notes].[All]" allUniqueName="[Table1].[Notes].[All]" dimensionUniqueName="[Table1]" displayFolder="" count="0" memberValueDatatype="130" unbalanced="0"/>
    <cacheHierarchy uniqueName="[Table1].[Bill Paid Date (Month)]" caption="Bill Paid Date (Month)" attribute="1" defaultMemberUniqueName="[Table1].[Bill Paid Date (Month)].[All]" allUniqueName="[Table1].[Bill Paid Date (Month)].[All]" dimensionUniqueName="[Table1]" displayFolder="" count="2" memberValueDatatype="130" unbalanced="0">
      <fieldsUsage count="2">
        <fieldUsage x="-1"/>
        <fieldUsage x="2"/>
      </fieldsUsage>
    </cacheHierarchy>
    <cacheHierarchy uniqueName="[date].[Date (Month Index)]" caption="Date (Month Index)" attribute="1" defaultMemberUniqueName="[date].[Date (Month Index)].[All]" allUniqueName="[date].[Date (Month Index)].[All]" dimensionUniqueName="[date]" displayFolder="" count="0" memberValueDatatype="20" unbalanced="0" hidden="1"/>
    <cacheHierarchy uniqueName="[Table1].[Bill Paid Date (Month Index)]" caption="Bill Paid Date (Month Index)" attribute="1" defaultMemberUniqueName="[Table1].[Bill Paid Date (Month Index)].[All]" allUniqueName="[Table1].[Bill Paid Date (Month Index)].[All]" dimensionUniqueName="[Table1]" displayFolder="" count="0" memberValueDatatype="20" unbalanced="0" hidden="1"/>
    <cacheHierarchy uniqueName="[Measures].[Events]" caption="Events" measure="1" displayFolder="" measureGroup="Table1" count="0"/>
    <cacheHierarchy uniqueName="[Measures].[Remaining]" caption="Remaining" measure="1" displayFolder="" measureGroup="Range 1" count="0"/>
    <cacheHierarchy uniqueName="[Measures].[Remaining Goal]" caption="Remaining Goal" measure="1" displayFolder="" measureGroup="Range" count="0"/>
    <cacheHierarchy uniqueName="[Measures].[__XL_Count Table1]" caption="__XL_Count Table1" measure="1" displayFolder="" measureGroup="Table1" count="0" hidden="1"/>
    <cacheHierarchy uniqueName="[Measures].[__XL_Count date]" caption="__XL_Count date" measure="1" displayFolder="" measureGroup="date" count="0" hidden="1"/>
    <cacheHierarchy uniqueName="[Measures].[__XL_Count Range 1]" caption="__XL_Count Range 1" measure="1" displayFolder="" measureGroup="Range 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ub-category]" caption="Count of Sub-category" measure="1" displayFolder="" measureGroup="Table1" count="0" hidden="1">
      <extLst>
        <ext xmlns:x15="http://schemas.microsoft.com/office/spreadsheetml/2010/11/main" uri="{B97F6D7D-B522-45F9-BDA1-12C45D357490}">
          <x15:cacheHierarchy aggregatedColumn="11"/>
        </ext>
      </extLst>
    </cacheHierarchy>
    <cacheHierarchy uniqueName="[Measures].[Sum of Amount]" caption="Sum of Amount" measure="1" displayFolder="" measureGroup="Table1"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Actual]" caption="Sum of Actual" measure="1" displayFolder="" measureGroup="Range 1" count="0" hidden="1">
      <extLst>
        <ext xmlns:x15="http://schemas.microsoft.com/office/spreadsheetml/2010/11/main" uri="{B97F6D7D-B522-45F9-BDA1-12C45D357490}">
          <x15:cacheHierarchy aggregatedColumn="6"/>
        </ext>
      </extLst>
    </cacheHierarchy>
    <cacheHierarchy uniqueName="[Measures].[Sum of Target]" caption="Sum of Target" measure="1" displayFolder="" measureGroup="Range 1" count="0" hidden="1">
      <extLst>
        <ext xmlns:x15="http://schemas.microsoft.com/office/spreadsheetml/2010/11/main" uri="{B97F6D7D-B522-45F9-BDA1-12C45D357490}">
          <x15:cacheHierarchy aggregatedColumn="7"/>
        </ext>
      </extLst>
    </cacheHierarchy>
    <cacheHierarchy uniqueName="[Measures].[Distinct Count of Actual]" caption="Distinct Count of Actual" measure="1" displayFolder="" measureGroup="Range 1" count="0" hidden="1">
      <extLst>
        <ext xmlns:x15="http://schemas.microsoft.com/office/spreadsheetml/2010/11/main" uri="{B97F6D7D-B522-45F9-BDA1-12C45D357490}">
          <x15:cacheHierarchy aggregatedColumn="6"/>
        </ext>
      </extLst>
    </cacheHierarchy>
    <cacheHierarchy uniqueName="[Measures].[Max of Actual]" caption="Max of Actual" measure="1" displayFolder="" measureGroup="Range 1" count="0" hidden="1">
      <extLst>
        <ext xmlns:x15="http://schemas.microsoft.com/office/spreadsheetml/2010/11/main" uri="{B97F6D7D-B522-45F9-BDA1-12C45D357490}">
          <x15:cacheHierarchy aggregatedColumn="6"/>
        </ext>
      </extLst>
    </cacheHierarchy>
    <cacheHierarchy uniqueName="[Measures].[Min of Actual]" caption="Min of Actual" measure="1" displayFolder="" measureGroup="Range 1" count="0" hidden="1">
      <extLst>
        <ext xmlns:x15="http://schemas.microsoft.com/office/spreadsheetml/2010/11/main" uri="{B97F6D7D-B522-45F9-BDA1-12C45D357490}">
          <x15:cacheHierarchy aggregatedColumn="6"/>
        </ext>
      </extLst>
    </cacheHierarchy>
    <cacheHierarchy uniqueName="[Measures].[Count of Actual]" caption="Count of Actual" measure="1" displayFolder="" measureGroup="Range 1" count="0" hidden="1">
      <extLst>
        <ext xmlns:x15="http://schemas.microsoft.com/office/spreadsheetml/2010/11/main" uri="{B97F6D7D-B522-45F9-BDA1-12C45D357490}">
          <x15:cacheHierarchy aggregatedColumn="6"/>
        </ext>
      </extLst>
    </cacheHierarchy>
    <cacheHierarchy uniqueName="[Measures].[Sum of Actual 2]" caption="Sum of Actual 2" measure="1" displayFolder="" measureGroup="Range" count="0" hidden="1">
      <extLst>
        <ext xmlns:x15="http://schemas.microsoft.com/office/spreadsheetml/2010/11/main" uri="{B97F6D7D-B522-45F9-BDA1-12C45D357490}">
          <x15:cacheHierarchy aggregatedColumn="3"/>
        </ext>
      </extLst>
    </cacheHierarchy>
    <cacheHierarchy uniqueName="[Measures].[Max of Actual 2]" caption="Max of Actual 2" measure="1" displayFolder="" measureGroup="Range" count="0" hidden="1">
      <extLst>
        <ext xmlns:x15="http://schemas.microsoft.com/office/spreadsheetml/2010/11/main" uri="{B97F6D7D-B522-45F9-BDA1-12C45D357490}">
          <x15:cacheHierarchy aggregatedColumn="3"/>
        </ext>
      </extLst>
    </cacheHierarchy>
    <cacheHierarchy uniqueName="[Measures].[Count of Actual 2]" caption="Count of Actual 2" measure="1" displayFolder="" measureGroup="Range" count="0" hidden="1">
      <extLst>
        <ext xmlns:x15="http://schemas.microsoft.com/office/spreadsheetml/2010/11/main" uri="{B97F6D7D-B522-45F9-BDA1-12C45D357490}">
          <x15:cacheHierarchy aggregatedColumn="3"/>
        </ext>
      </extLst>
    </cacheHierarchy>
    <cacheHierarchy uniqueName="[Measures].[Distinct Count of Actual 2]" caption="Distinct Count of Actual 2" measure="1" displayFolder="" measureGroup="Range" count="0" hidden="1">
      <extLst>
        <ext xmlns:x15="http://schemas.microsoft.com/office/spreadsheetml/2010/11/main" uri="{B97F6D7D-B522-45F9-BDA1-12C45D357490}">
          <x15:cacheHierarchy aggregatedColumn="3"/>
        </ext>
      </extLst>
    </cacheHierarchy>
  </cacheHierarchies>
  <kpis count="0"/>
  <dimensions count="5">
    <dimension name="date" uniqueName="[date]" caption="date"/>
    <dimension measure="1" name="Measures" uniqueName="[Measures]" caption="Measures"/>
    <dimension name="Range" uniqueName="[Range]" caption="Range"/>
    <dimension name="Range 1" uniqueName="[Range 1]" caption="Range 1"/>
    <dimension name="Table1" uniqueName="[Table1]" caption="Table1"/>
  </dimensions>
  <measureGroups count="4">
    <measureGroup name="date" caption="date"/>
    <measureGroup name="Range" caption="Range"/>
    <measureGroup name="Range 1" caption="Range 1"/>
    <measureGroup name="Table1" caption="Table1"/>
  </measureGroups>
  <maps count="5">
    <map measureGroup="0" dimension="0"/>
    <map measureGroup="1" dimension="2"/>
    <map measureGroup="2" dimension="3"/>
    <map measureGroup="3"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rat Thapa" refreshedDate="45326.608211458333" backgroundQuery="1" createdVersion="8" refreshedVersion="8" minRefreshableVersion="3" recordCount="0" supportSubquery="1" supportAdvancedDrill="1" xr:uid="{D4124016-2B0B-4DBB-B0EA-AC69CA6FD956}">
  <cacheSource type="external" connectionId="1"/>
  <cacheFields count="4">
    <cacheField name="[Table1].[Bill Paid Date].[Bill Paid Date]" caption="Bill Paid Date" numFmtId="0" hierarchy="13" level="1">
      <sharedItems containsSemiMixedTypes="0" containsNonDate="0" containsDate="1" containsString="0" minDate="2023-02-08T00:00:00" maxDate="2023-03-01T00:00:00" count="14">
        <d v="2023-02-08T00:00:00"/>
        <d v="2023-02-11T00:00:00"/>
        <d v="2023-02-12T00:00:00"/>
        <d v="2023-02-13T00:00:00"/>
        <d v="2023-02-14T00:00:00"/>
        <d v="2023-02-16T00:00:00"/>
        <d v="2023-02-18T00:00:00"/>
        <d v="2023-02-19T00:00:00"/>
        <d v="2023-02-20T00:00:00"/>
        <d v="2023-02-22T00:00:00"/>
        <d v="2023-02-24T00:00:00"/>
        <d v="2023-02-26T00:00:00"/>
        <d v="2023-02-27T00:00:00"/>
        <d v="2023-02-28T00:00:00"/>
      </sharedItems>
      <extLst>
        <ext xmlns:x15="http://schemas.microsoft.com/office/spreadsheetml/2010/11/main" uri="{4F2E5C28-24EA-4eb8-9CBF-B6C8F9C3D259}">
          <x15:cachedUniqueNames>
            <x15:cachedUniqueName index="0" name="[Table1].[Bill Paid Date].&amp;[2023-02-08T00:00:00]"/>
            <x15:cachedUniqueName index="1" name="[Table1].[Bill Paid Date].&amp;[2023-02-11T00:00:00]"/>
            <x15:cachedUniqueName index="2" name="[Table1].[Bill Paid Date].&amp;[2023-02-12T00:00:00]"/>
            <x15:cachedUniqueName index="3" name="[Table1].[Bill Paid Date].&amp;[2023-02-13T00:00:00]"/>
            <x15:cachedUniqueName index="4" name="[Table1].[Bill Paid Date].&amp;[2023-02-14T00:00:00]"/>
            <x15:cachedUniqueName index="5" name="[Table1].[Bill Paid Date].&amp;[2023-02-16T00:00:00]"/>
            <x15:cachedUniqueName index="6" name="[Table1].[Bill Paid Date].&amp;[2023-02-18T00:00:00]"/>
            <x15:cachedUniqueName index="7" name="[Table1].[Bill Paid Date].&amp;[2023-02-19T00:00:00]"/>
            <x15:cachedUniqueName index="8" name="[Table1].[Bill Paid Date].&amp;[2023-02-20T00:00:00]"/>
            <x15:cachedUniqueName index="9" name="[Table1].[Bill Paid Date].&amp;[2023-02-22T00:00:00]"/>
            <x15:cachedUniqueName index="10" name="[Table1].[Bill Paid Date].&amp;[2023-02-24T00:00:00]"/>
            <x15:cachedUniqueName index="11" name="[Table1].[Bill Paid Date].&amp;[2023-02-26T00:00:00]"/>
            <x15:cachedUniqueName index="12" name="[Table1].[Bill Paid Date].&amp;[2023-02-27T00:00:00]"/>
            <x15:cachedUniqueName index="13" name="[Table1].[Bill Paid Date].&amp;[2023-02-28T00:00:00]"/>
          </x15:cachedUniqueNames>
        </ext>
      </extLst>
    </cacheField>
    <cacheField name="[Measures].[Events]" caption="Events" numFmtId="0" hierarchy="18" level="32767"/>
    <cacheField name="[Measures].[Sum of Amount]" caption="Sum of Amount" numFmtId="0" hierarchy="27" level="32767"/>
    <cacheField name="[Table1].[Bill Paid Date (Month)].[Bill Paid Date (Month)]" caption="Bill Paid Date (Month)" numFmtId="0" hierarchy="15" level="1">
      <sharedItems containsSemiMixedTypes="0" containsNonDate="0" containsString="0"/>
    </cacheField>
  </cacheFields>
  <cacheHierarchies count="38">
    <cacheHierarchy uniqueName="[date].[Date]" caption="Date" attribute="1" time="1" defaultMemberUniqueName="[date].[Date].[All]" allUniqueName="[date].[Date].[All]" dimensionUniqueName="[date]" displayFolder="" count="0" memberValueDatatype="7" unbalanced="0"/>
    <cacheHierarchy uniqueName="[date].[Date (Month)]" caption="Date (Month)" attribute="1" defaultMemberUniqueName="[date].[Date (Month)].[All]" allUniqueName="[date].[Date (Month)].[All]" dimensionUniqueName="[dat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Actual]" caption="Actual" attribute="1" defaultMemberUniqueName="[Range].[Actual].[All]" allUniqueName="[Range].[Actual].[All]" dimensionUniqueName="[Range]" displayFolder="" count="0" memberValueDatatype="5" unbalanced="0"/>
    <cacheHierarchy uniqueName="[Range].[Target]" caption="Target" attribute="1" defaultMemberUniqueName="[Range].[Target].[All]" allUniqueName="[Range].[Target].[All]" dimensionUniqueName="[Range]" displayFolder="" count="0" memberValueDatatype="20" unbalanced="0"/>
    <cacheHierarchy uniqueName="[Range 1].[Month]" caption="Month" attribute="1" defaultMemberUniqueName="[Range 1].[Month].[All]" allUniqueName="[Range 1].[Month].[All]" dimensionUniqueName="[Range 1]" displayFolder="" count="0" memberValueDatatype="130" unbalanced="0"/>
    <cacheHierarchy uniqueName="[Range 1].[Actual]" caption="Actual" attribute="1" defaultMemberUniqueName="[Range 1].[Actual].[All]" allUniqueName="[Range 1].[Actual].[All]" dimensionUniqueName="[Range 1]" displayFolder="" count="0" memberValueDatatype="5" unbalanced="0"/>
    <cacheHierarchy uniqueName="[Range 1].[Target]" caption="Target" attribute="1" defaultMemberUniqueName="[Range 1].[Target].[All]" allUniqueName="[Range 1].[Target].[All]" dimensionUniqueName="[Range 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Main Type]" caption="Main Type" attribute="1" defaultMemberUniqueName="[Table1].[Main Type].[All]" allUniqueName="[Table1].[Main Typ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Amount]" caption="Amount" attribute="1" defaultMemberUniqueName="[Table1].[Amount].[All]" allUniqueName="[Table1].[Amount].[All]" dimensionUniqueName="[Table1]" displayFolder="" count="0" memberValueDatatype="5" unbalanced="0"/>
    <cacheHierarchy uniqueName="[Table1].[Bill Paid Date]" caption="Bill Paid Date" attribute="1" time="1" defaultMemberUniqueName="[Table1].[Bill Paid Date].[All]" allUniqueName="[Table1].[Bill Paid Date].[All]" dimensionUniqueName="[Table1]" displayFolder="" count="2" memberValueDatatype="7" unbalanced="0">
      <fieldsUsage count="2">
        <fieldUsage x="-1"/>
        <fieldUsage x="0"/>
      </fieldsUsage>
    </cacheHierarchy>
    <cacheHierarchy uniqueName="[Table1].[Notes]" caption="Notes" attribute="1" defaultMemberUniqueName="[Table1].[Notes].[All]" allUniqueName="[Table1].[Notes].[All]" dimensionUniqueName="[Table1]" displayFolder="" count="0" memberValueDatatype="130" unbalanced="0"/>
    <cacheHierarchy uniqueName="[Table1].[Bill Paid Date (Month)]" caption="Bill Paid Date (Month)" attribute="1" defaultMemberUniqueName="[Table1].[Bill Paid Date (Month)].[All]" allUniqueName="[Table1].[Bill Paid Date (Month)].[All]" dimensionUniqueName="[Table1]" displayFolder="" count="2" memberValueDatatype="130" unbalanced="0">
      <fieldsUsage count="2">
        <fieldUsage x="-1"/>
        <fieldUsage x="3"/>
      </fieldsUsage>
    </cacheHierarchy>
    <cacheHierarchy uniqueName="[date].[Date (Month Index)]" caption="Date (Month Index)" attribute="1" defaultMemberUniqueName="[date].[Date (Month Index)].[All]" allUniqueName="[date].[Date (Month Index)].[All]" dimensionUniqueName="[date]" displayFolder="" count="0" memberValueDatatype="20" unbalanced="0" hidden="1"/>
    <cacheHierarchy uniqueName="[Table1].[Bill Paid Date (Month Index)]" caption="Bill Paid Date (Month Index)" attribute="1" defaultMemberUniqueName="[Table1].[Bill Paid Date (Month Index)].[All]" allUniqueName="[Table1].[Bill Paid Date (Month Index)].[All]" dimensionUniqueName="[Table1]" displayFolder="" count="0" memberValueDatatype="20" unbalanced="0" hidden="1"/>
    <cacheHierarchy uniqueName="[Measures].[Events]" caption="Events" measure="1" displayFolder="" measureGroup="Table1" count="0" oneField="1">
      <fieldsUsage count="1">
        <fieldUsage x="1"/>
      </fieldsUsage>
    </cacheHierarchy>
    <cacheHierarchy uniqueName="[Measures].[Remaining]" caption="Remaining" measure="1" displayFolder="" measureGroup="Range 1" count="0"/>
    <cacheHierarchy uniqueName="[Measures].[Remaining Goal]" caption="Remaining Goal" measure="1" displayFolder="" measureGroup="Range" count="0"/>
    <cacheHierarchy uniqueName="[Measures].[__XL_Count Table1]" caption="__XL_Count Table1" measure="1" displayFolder="" measureGroup="Table1" count="0" hidden="1"/>
    <cacheHierarchy uniqueName="[Measures].[__XL_Count date]" caption="__XL_Count date" measure="1" displayFolder="" measureGroup="date" count="0" hidden="1"/>
    <cacheHierarchy uniqueName="[Measures].[__XL_Count Range 1]" caption="__XL_Count Range 1" measure="1" displayFolder="" measureGroup="Range 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ub-category]" caption="Count of Sub-category" measure="1" displayFolder="" measureGroup="Table1" count="0" hidden="1">
      <extLst>
        <ext xmlns:x15="http://schemas.microsoft.com/office/spreadsheetml/2010/11/main" uri="{B97F6D7D-B522-45F9-BDA1-12C45D357490}">
          <x15:cacheHierarchy aggregatedColumn="11"/>
        </ext>
      </extLst>
    </cacheHierarchy>
    <cacheHierarchy uniqueName="[Measures].[Sum of Amount]" caption="Sum of Amount" measure="1" displayFolder="" measureGroup="Table1" count="0" oneField="1" hidden="1">
      <fieldsUsage count="1">
        <fieldUsage x="2"/>
      </fieldsUsage>
      <extLst>
        <ext xmlns:x15="http://schemas.microsoft.com/office/spreadsheetml/2010/11/main" uri="{B97F6D7D-B522-45F9-BDA1-12C45D357490}">
          <x15:cacheHierarchy aggregatedColumn="12"/>
        </ext>
      </extLst>
    </cacheHierarchy>
    <cacheHierarchy uniqueName="[Measures].[Sum of Actual]" caption="Sum of Actual" measure="1" displayFolder="" measureGroup="Range 1" count="0" hidden="1">
      <extLst>
        <ext xmlns:x15="http://schemas.microsoft.com/office/spreadsheetml/2010/11/main" uri="{B97F6D7D-B522-45F9-BDA1-12C45D357490}">
          <x15:cacheHierarchy aggregatedColumn="6"/>
        </ext>
      </extLst>
    </cacheHierarchy>
    <cacheHierarchy uniqueName="[Measures].[Sum of Target]" caption="Sum of Target" measure="1" displayFolder="" measureGroup="Range 1" count="0" hidden="1">
      <extLst>
        <ext xmlns:x15="http://schemas.microsoft.com/office/spreadsheetml/2010/11/main" uri="{B97F6D7D-B522-45F9-BDA1-12C45D357490}">
          <x15:cacheHierarchy aggregatedColumn="7"/>
        </ext>
      </extLst>
    </cacheHierarchy>
    <cacheHierarchy uniqueName="[Measures].[Distinct Count of Actual]" caption="Distinct Count of Actual" measure="1" displayFolder="" measureGroup="Range 1" count="0" hidden="1">
      <extLst>
        <ext xmlns:x15="http://schemas.microsoft.com/office/spreadsheetml/2010/11/main" uri="{B97F6D7D-B522-45F9-BDA1-12C45D357490}">
          <x15:cacheHierarchy aggregatedColumn="6"/>
        </ext>
      </extLst>
    </cacheHierarchy>
    <cacheHierarchy uniqueName="[Measures].[Max of Actual]" caption="Max of Actual" measure="1" displayFolder="" measureGroup="Range 1" count="0" hidden="1">
      <extLst>
        <ext xmlns:x15="http://schemas.microsoft.com/office/spreadsheetml/2010/11/main" uri="{B97F6D7D-B522-45F9-BDA1-12C45D357490}">
          <x15:cacheHierarchy aggregatedColumn="6"/>
        </ext>
      </extLst>
    </cacheHierarchy>
    <cacheHierarchy uniqueName="[Measures].[Min of Actual]" caption="Min of Actual" measure="1" displayFolder="" measureGroup="Range 1" count="0" hidden="1">
      <extLst>
        <ext xmlns:x15="http://schemas.microsoft.com/office/spreadsheetml/2010/11/main" uri="{B97F6D7D-B522-45F9-BDA1-12C45D357490}">
          <x15:cacheHierarchy aggregatedColumn="6"/>
        </ext>
      </extLst>
    </cacheHierarchy>
    <cacheHierarchy uniqueName="[Measures].[Count of Actual]" caption="Count of Actual" measure="1" displayFolder="" measureGroup="Range 1" count="0" hidden="1">
      <extLst>
        <ext xmlns:x15="http://schemas.microsoft.com/office/spreadsheetml/2010/11/main" uri="{B97F6D7D-B522-45F9-BDA1-12C45D357490}">
          <x15:cacheHierarchy aggregatedColumn="6"/>
        </ext>
      </extLst>
    </cacheHierarchy>
    <cacheHierarchy uniqueName="[Measures].[Sum of Actual 2]" caption="Sum of Actual 2" measure="1" displayFolder="" measureGroup="Range" count="0" hidden="1">
      <extLst>
        <ext xmlns:x15="http://schemas.microsoft.com/office/spreadsheetml/2010/11/main" uri="{B97F6D7D-B522-45F9-BDA1-12C45D357490}">
          <x15:cacheHierarchy aggregatedColumn="3"/>
        </ext>
      </extLst>
    </cacheHierarchy>
    <cacheHierarchy uniqueName="[Measures].[Max of Actual 2]" caption="Max of Actual 2" measure="1" displayFolder="" measureGroup="Range" count="0" hidden="1">
      <extLst>
        <ext xmlns:x15="http://schemas.microsoft.com/office/spreadsheetml/2010/11/main" uri="{B97F6D7D-B522-45F9-BDA1-12C45D357490}">
          <x15:cacheHierarchy aggregatedColumn="3"/>
        </ext>
      </extLst>
    </cacheHierarchy>
    <cacheHierarchy uniqueName="[Measures].[Count of Actual 2]" caption="Count of Actual 2" measure="1" displayFolder="" measureGroup="Range" count="0" hidden="1">
      <extLst>
        <ext xmlns:x15="http://schemas.microsoft.com/office/spreadsheetml/2010/11/main" uri="{B97F6D7D-B522-45F9-BDA1-12C45D357490}">
          <x15:cacheHierarchy aggregatedColumn="3"/>
        </ext>
      </extLst>
    </cacheHierarchy>
    <cacheHierarchy uniqueName="[Measures].[Distinct Count of Actual 2]" caption="Distinct Count of Actual 2" measure="1" displayFolder="" measureGroup="Range" count="0" hidden="1">
      <extLst>
        <ext xmlns:x15="http://schemas.microsoft.com/office/spreadsheetml/2010/11/main" uri="{B97F6D7D-B522-45F9-BDA1-12C45D357490}">
          <x15:cacheHierarchy aggregatedColumn="3"/>
        </ext>
      </extLst>
    </cacheHierarchy>
  </cacheHierarchies>
  <kpis count="0"/>
  <dimensions count="5">
    <dimension name="date" uniqueName="[date]" caption="date"/>
    <dimension measure="1" name="Measures" uniqueName="[Measures]" caption="Measures"/>
    <dimension name="Range" uniqueName="[Range]" caption="Range"/>
    <dimension name="Range 1" uniqueName="[Range 1]" caption="Range 1"/>
    <dimension name="Table1" uniqueName="[Table1]" caption="Table1"/>
  </dimensions>
  <measureGroups count="4">
    <measureGroup name="date" caption="date"/>
    <measureGroup name="Range" caption="Range"/>
    <measureGroup name="Range 1" caption="Range 1"/>
    <measureGroup name="Table1" caption="Table1"/>
  </measureGroups>
  <maps count="5">
    <map measureGroup="0" dimension="0"/>
    <map measureGroup="1" dimension="2"/>
    <map measureGroup="2" dimension="3"/>
    <map measureGroup="3"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rat Thapa" refreshedDate="45326.608212847219" backgroundQuery="1" createdVersion="8" refreshedVersion="8" minRefreshableVersion="3" recordCount="0" supportSubquery="1" supportAdvancedDrill="1" xr:uid="{00C098D9-741B-4B90-8A72-E52B9FAE0569}">
  <cacheSource type="external" connectionId="1"/>
  <cacheFields count="4">
    <cacheField name="[Table1].[Main Type].[Main Type]" caption="Main Type" numFmtId="0" hierarchy="9" level="1">
      <sharedItems containsSemiMixedTypes="0" containsNonDate="0" containsString="0"/>
    </cacheField>
    <cacheField name="[Table1].[Category].[Category]" caption="Category" numFmtId="0" hierarchy="10" level="1">
      <sharedItems count="4">
        <s v="Food"/>
        <s v="Misc."/>
        <s v="Shopping"/>
        <s v="Utilities"/>
      </sharedItems>
      <extLst>
        <ext xmlns:x15="http://schemas.microsoft.com/office/spreadsheetml/2010/11/main" uri="{4F2E5C28-24EA-4eb8-9CBF-B6C8F9C3D259}">
          <x15:cachedUniqueNames>
            <x15:cachedUniqueName index="0" name="[Table1].[Category].&amp;[Food]"/>
            <x15:cachedUniqueName index="1" name="[Table1].[Category].&amp;[Misc.]"/>
            <x15:cachedUniqueName index="2" name="[Table1].[Category].&amp;[Shopping]"/>
            <x15:cachedUniqueName index="3" name="[Table1].[Category].&amp;[Utilities]"/>
          </x15:cachedUniqueNames>
        </ext>
      </extLst>
    </cacheField>
    <cacheField name="[Measures].[Sum of Amount]" caption="Sum of Amount" numFmtId="0" hierarchy="27" level="32767"/>
    <cacheField name="[Table1].[Bill Paid Date (Month)].[Bill Paid Date (Month)]" caption="Bill Paid Date (Month)" numFmtId="0" hierarchy="15" level="1">
      <sharedItems containsSemiMixedTypes="0" containsNonDate="0" containsString="0"/>
    </cacheField>
  </cacheFields>
  <cacheHierarchies count="38">
    <cacheHierarchy uniqueName="[date].[Date]" caption="Date" attribute="1" time="1" defaultMemberUniqueName="[date].[Date].[All]" allUniqueName="[date].[Date].[All]" dimensionUniqueName="[date]" displayFolder="" count="0" memberValueDatatype="7" unbalanced="0"/>
    <cacheHierarchy uniqueName="[date].[Date (Month)]" caption="Date (Month)" attribute="1" defaultMemberUniqueName="[date].[Date (Month)].[All]" allUniqueName="[date].[Date (Month)].[All]" dimensionUniqueName="[dat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Actual]" caption="Actual" attribute="1" defaultMemberUniqueName="[Range].[Actual].[All]" allUniqueName="[Range].[Actual].[All]" dimensionUniqueName="[Range]" displayFolder="" count="0" memberValueDatatype="5" unbalanced="0"/>
    <cacheHierarchy uniqueName="[Range].[Target]" caption="Target" attribute="1" defaultMemberUniqueName="[Range].[Target].[All]" allUniqueName="[Range].[Target].[All]" dimensionUniqueName="[Range]" displayFolder="" count="0" memberValueDatatype="20" unbalanced="0"/>
    <cacheHierarchy uniqueName="[Range 1].[Month]" caption="Month" attribute="1" defaultMemberUniqueName="[Range 1].[Month].[All]" allUniqueName="[Range 1].[Month].[All]" dimensionUniqueName="[Range 1]" displayFolder="" count="0" memberValueDatatype="130" unbalanced="0"/>
    <cacheHierarchy uniqueName="[Range 1].[Actual]" caption="Actual" attribute="1" defaultMemberUniqueName="[Range 1].[Actual].[All]" allUniqueName="[Range 1].[Actual].[All]" dimensionUniqueName="[Range 1]" displayFolder="" count="0" memberValueDatatype="5" unbalanced="0"/>
    <cacheHierarchy uniqueName="[Range 1].[Target]" caption="Target" attribute="1" defaultMemberUniqueName="[Range 1].[Target].[All]" allUniqueName="[Range 1].[Target].[All]" dimensionUniqueName="[Range 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Main Type]" caption="Main Type" attribute="1" defaultMemberUniqueName="[Table1].[Main Type].[All]" allUniqueName="[Table1].[Main Type].[All]" dimensionUniqueName="[Table1]" displayFolder="" count="2" memberValueDatatype="130" unbalanced="0">
      <fieldsUsage count="2">
        <fieldUsage x="-1"/>
        <fieldUsage x="0"/>
      </fieldsUsage>
    </cacheHierarchy>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0" memberValueDatatype="130" unbalanced="0"/>
    <cacheHierarchy uniqueName="[Table1].[Amount]" caption="Amount" attribute="1" defaultMemberUniqueName="[Table1].[Amount].[All]" allUniqueName="[Table1].[Amount].[All]" dimensionUniqueName="[Table1]" displayFolder="" count="0" memberValueDatatype="5" unbalanced="0"/>
    <cacheHierarchy uniqueName="[Table1].[Bill Paid Date]" caption="Bill Paid Date" attribute="1" time="1" defaultMemberUniqueName="[Table1].[Bill Paid Date].[All]" allUniqueName="[Table1].[Bill Paid Date].[All]" dimensionUniqueName="[Table1]" displayFolder="" count="0" memberValueDatatype="7" unbalanced="0"/>
    <cacheHierarchy uniqueName="[Table1].[Notes]" caption="Notes" attribute="1" defaultMemberUniqueName="[Table1].[Notes].[All]" allUniqueName="[Table1].[Notes].[All]" dimensionUniqueName="[Table1]" displayFolder="" count="0" memberValueDatatype="130" unbalanced="0"/>
    <cacheHierarchy uniqueName="[Table1].[Bill Paid Date (Month)]" caption="Bill Paid Date (Month)" attribute="1" defaultMemberUniqueName="[Table1].[Bill Paid Date (Month)].[All]" allUniqueName="[Table1].[Bill Paid Date (Month)].[All]" dimensionUniqueName="[Table1]" displayFolder="" count="2" memberValueDatatype="130" unbalanced="0">
      <fieldsUsage count="2">
        <fieldUsage x="-1"/>
        <fieldUsage x="3"/>
      </fieldsUsage>
    </cacheHierarchy>
    <cacheHierarchy uniqueName="[date].[Date (Month Index)]" caption="Date (Month Index)" attribute="1" defaultMemberUniqueName="[date].[Date (Month Index)].[All]" allUniqueName="[date].[Date (Month Index)].[All]" dimensionUniqueName="[date]" displayFolder="" count="0" memberValueDatatype="20" unbalanced="0" hidden="1"/>
    <cacheHierarchy uniqueName="[Table1].[Bill Paid Date (Month Index)]" caption="Bill Paid Date (Month Index)" attribute="1" defaultMemberUniqueName="[Table1].[Bill Paid Date (Month Index)].[All]" allUniqueName="[Table1].[Bill Paid Date (Month Index)].[All]" dimensionUniqueName="[Table1]" displayFolder="" count="0" memberValueDatatype="20" unbalanced="0" hidden="1"/>
    <cacheHierarchy uniqueName="[Measures].[Events]" caption="Events" measure="1" displayFolder="" measureGroup="Table1" count="0"/>
    <cacheHierarchy uniqueName="[Measures].[Remaining]" caption="Remaining" measure="1" displayFolder="" measureGroup="Range 1" count="0"/>
    <cacheHierarchy uniqueName="[Measures].[Remaining Goal]" caption="Remaining Goal" measure="1" displayFolder="" measureGroup="Range" count="0"/>
    <cacheHierarchy uniqueName="[Measures].[__XL_Count Table1]" caption="__XL_Count Table1" measure="1" displayFolder="" measureGroup="Table1" count="0" hidden="1"/>
    <cacheHierarchy uniqueName="[Measures].[__XL_Count date]" caption="__XL_Count date" measure="1" displayFolder="" measureGroup="date" count="0" hidden="1"/>
    <cacheHierarchy uniqueName="[Measures].[__XL_Count Range 1]" caption="__XL_Count Range 1" measure="1" displayFolder="" measureGroup="Range 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ub-category]" caption="Count of Sub-category" measure="1" displayFolder="" measureGroup="Table1" count="0" hidden="1">
      <extLst>
        <ext xmlns:x15="http://schemas.microsoft.com/office/spreadsheetml/2010/11/main" uri="{B97F6D7D-B522-45F9-BDA1-12C45D357490}">
          <x15:cacheHierarchy aggregatedColumn="11"/>
        </ext>
      </extLst>
    </cacheHierarchy>
    <cacheHierarchy uniqueName="[Measures].[Sum of Amount]" caption="Sum of Amount" measure="1" displayFolder="" measureGroup="Table1" count="0" oneField="1" hidden="1">
      <fieldsUsage count="1">
        <fieldUsage x="2"/>
      </fieldsUsage>
      <extLst>
        <ext xmlns:x15="http://schemas.microsoft.com/office/spreadsheetml/2010/11/main" uri="{B97F6D7D-B522-45F9-BDA1-12C45D357490}">
          <x15:cacheHierarchy aggregatedColumn="12"/>
        </ext>
      </extLst>
    </cacheHierarchy>
    <cacheHierarchy uniqueName="[Measures].[Sum of Actual]" caption="Sum of Actual" measure="1" displayFolder="" measureGroup="Range 1" count="0" hidden="1">
      <extLst>
        <ext xmlns:x15="http://schemas.microsoft.com/office/spreadsheetml/2010/11/main" uri="{B97F6D7D-B522-45F9-BDA1-12C45D357490}">
          <x15:cacheHierarchy aggregatedColumn="6"/>
        </ext>
      </extLst>
    </cacheHierarchy>
    <cacheHierarchy uniqueName="[Measures].[Sum of Target]" caption="Sum of Target" measure="1" displayFolder="" measureGroup="Range 1" count="0" hidden="1">
      <extLst>
        <ext xmlns:x15="http://schemas.microsoft.com/office/spreadsheetml/2010/11/main" uri="{B97F6D7D-B522-45F9-BDA1-12C45D357490}">
          <x15:cacheHierarchy aggregatedColumn="7"/>
        </ext>
      </extLst>
    </cacheHierarchy>
    <cacheHierarchy uniqueName="[Measures].[Distinct Count of Actual]" caption="Distinct Count of Actual" measure="1" displayFolder="" measureGroup="Range 1" count="0" hidden="1">
      <extLst>
        <ext xmlns:x15="http://schemas.microsoft.com/office/spreadsheetml/2010/11/main" uri="{B97F6D7D-B522-45F9-BDA1-12C45D357490}">
          <x15:cacheHierarchy aggregatedColumn="6"/>
        </ext>
      </extLst>
    </cacheHierarchy>
    <cacheHierarchy uniqueName="[Measures].[Max of Actual]" caption="Max of Actual" measure="1" displayFolder="" measureGroup="Range 1" count="0" hidden="1">
      <extLst>
        <ext xmlns:x15="http://schemas.microsoft.com/office/spreadsheetml/2010/11/main" uri="{B97F6D7D-B522-45F9-BDA1-12C45D357490}">
          <x15:cacheHierarchy aggregatedColumn="6"/>
        </ext>
      </extLst>
    </cacheHierarchy>
    <cacheHierarchy uniqueName="[Measures].[Min of Actual]" caption="Min of Actual" measure="1" displayFolder="" measureGroup="Range 1" count="0" hidden="1">
      <extLst>
        <ext xmlns:x15="http://schemas.microsoft.com/office/spreadsheetml/2010/11/main" uri="{B97F6D7D-B522-45F9-BDA1-12C45D357490}">
          <x15:cacheHierarchy aggregatedColumn="6"/>
        </ext>
      </extLst>
    </cacheHierarchy>
    <cacheHierarchy uniqueName="[Measures].[Count of Actual]" caption="Count of Actual" measure="1" displayFolder="" measureGroup="Range 1" count="0" hidden="1">
      <extLst>
        <ext xmlns:x15="http://schemas.microsoft.com/office/spreadsheetml/2010/11/main" uri="{B97F6D7D-B522-45F9-BDA1-12C45D357490}">
          <x15:cacheHierarchy aggregatedColumn="6"/>
        </ext>
      </extLst>
    </cacheHierarchy>
    <cacheHierarchy uniqueName="[Measures].[Sum of Actual 2]" caption="Sum of Actual 2" measure="1" displayFolder="" measureGroup="Range" count="0" hidden="1">
      <extLst>
        <ext xmlns:x15="http://schemas.microsoft.com/office/spreadsheetml/2010/11/main" uri="{B97F6D7D-B522-45F9-BDA1-12C45D357490}">
          <x15:cacheHierarchy aggregatedColumn="3"/>
        </ext>
      </extLst>
    </cacheHierarchy>
    <cacheHierarchy uniqueName="[Measures].[Max of Actual 2]" caption="Max of Actual 2" measure="1" displayFolder="" measureGroup="Range" count="0" hidden="1">
      <extLst>
        <ext xmlns:x15="http://schemas.microsoft.com/office/spreadsheetml/2010/11/main" uri="{B97F6D7D-B522-45F9-BDA1-12C45D357490}">
          <x15:cacheHierarchy aggregatedColumn="3"/>
        </ext>
      </extLst>
    </cacheHierarchy>
    <cacheHierarchy uniqueName="[Measures].[Count of Actual 2]" caption="Count of Actual 2" measure="1" displayFolder="" measureGroup="Range" count="0" hidden="1">
      <extLst>
        <ext xmlns:x15="http://schemas.microsoft.com/office/spreadsheetml/2010/11/main" uri="{B97F6D7D-B522-45F9-BDA1-12C45D357490}">
          <x15:cacheHierarchy aggregatedColumn="3"/>
        </ext>
      </extLst>
    </cacheHierarchy>
    <cacheHierarchy uniqueName="[Measures].[Distinct Count of Actual 2]" caption="Distinct Count of Actual 2" measure="1" displayFolder="" measureGroup="Range" count="0" hidden="1">
      <extLst>
        <ext xmlns:x15="http://schemas.microsoft.com/office/spreadsheetml/2010/11/main" uri="{B97F6D7D-B522-45F9-BDA1-12C45D357490}">
          <x15:cacheHierarchy aggregatedColumn="3"/>
        </ext>
      </extLst>
    </cacheHierarchy>
  </cacheHierarchies>
  <kpis count="0"/>
  <dimensions count="5">
    <dimension name="date" uniqueName="[date]" caption="date"/>
    <dimension measure="1" name="Measures" uniqueName="[Measures]" caption="Measures"/>
    <dimension name="Range" uniqueName="[Range]" caption="Range"/>
    <dimension name="Range 1" uniqueName="[Range 1]" caption="Range 1"/>
    <dimension name="Table1" uniqueName="[Table1]" caption="Table1"/>
  </dimensions>
  <measureGroups count="4">
    <measureGroup name="date" caption="date"/>
    <measureGroup name="Range" caption="Range"/>
    <measureGroup name="Range 1" caption="Range 1"/>
    <measureGroup name="Table1" caption="Table1"/>
  </measureGroups>
  <maps count="5">
    <map measureGroup="0" dimension="0"/>
    <map measureGroup="1" dimension="2"/>
    <map measureGroup="2" dimension="3"/>
    <map measureGroup="3"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rat Thapa" refreshedDate="45326.608214467589" backgroundQuery="1" createdVersion="8" refreshedVersion="8" minRefreshableVersion="3" recordCount="0" supportSubquery="1" supportAdvancedDrill="1" xr:uid="{4DEAB07A-F7DB-4812-A4C7-8F5B587B5175}">
  <cacheSource type="external" connectionId="1"/>
  <cacheFields count="4">
    <cacheField name="[Table1].[Main Type].[Main Type]" caption="Main Type" numFmtId="0" hierarchy="9" level="1">
      <sharedItems containsSemiMixedTypes="0" containsNonDate="0" containsString="0"/>
    </cacheField>
    <cacheField name="[Table1].[Category].[Category]" caption="Category" numFmtId="0" hierarchy="10" level="1">
      <sharedItems count="1">
        <s v="Pay"/>
      </sharedItems>
      <extLst>
        <ext xmlns:x15="http://schemas.microsoft.com/office/spreadsheetml/2010/11/main" uri="{4F2E5C28-24EA-4eb8-9CBF-B6C8F9C3D259}">
          <x15:cachedUniqueNames>
            <x15:cachedUniqueName index="0" name="[Table1].[Category].&amp;[Pay]"/>
          </x15:cachedUniqueNames>
        </ext>
      </extLst>
    </cacheField>
    <cacheField name="[Measures].[Sum of Amount]" caption="Sum of Amount" numFmtId="0" hierarchy="27" level="32767"/>
    <cacheField name="[Table1].[Bill Paid Date (Month)].[Bill Paid Date (Month)]" caption="Bill Paid Date (Month)" numFmtId="0" hierarchy="15" level="1">
      <sharedItems containsSemiMixedTypes="0" containsNonDate="0" containsString="0"/>
    </cacheField>
  </cacheFields>
  <cacheHierarchies count="38">
    <cacheHierarchy uniqueName="[date].[Date]" caption="Date" attribute="1" time="1" defaultMemberUniqueName="[date].[Date].[All]" allUniqueName="[date].[Date].[All]" dimensionUniqueName="[date]" displayFolder="" count="0" memberValueDatatype="7" unbalanced="0"/>
    <cacheHierarchy uniqueName="[date].[Date (Month)]" caption="Date (Month)" attribute="1" defaultMemberUniqueName="[date].[Date (Month)].[All]" allUniqueName="[date].[Date (Month)].[All]" dimensionUniqueName="[dat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Actual]" caption="Actual" attribute="1" defaultMemberUniqueName="[Range].[Actual].[All]" allUniqueName="[Range].[Actual].[All]" dimensionUniqueName="[Range]" displayFolder="" count="0" memberValueDatatype="5" unbalanced="0"/>
    <cacheHierarchy uniqueName="[Range].[Target]" caption="Target" attribute="1" defaultMemberUniqueName="[Range].[Target].[All]" allUniqueName="[Range].[Target].[All]" dimensionUniqueName="[Range]" displayFolder="" count="0" memberValueDatatype="20" unbalanced="0"/>
    <cacheHierarchy uniqueName="[Range 1].[Month]" caption="Month" attribute="1" defaultMemberUniqueName="[Range 1].[Month].[All]" allUniqueName="[Range 1].[Month].[All]" dimensionUniqueName="[Range 1]" displayFolder="" count="0" memberValueDatatype="130" unbalanced="0"/>
    <cacheHierarchy uniqueName="[Range 1].[Actual]" caption="Actual" attribute="1" defaultMemberUniqueName="[Range 1].[Actual].[All]" allUniqueName="[Range 1].[Actual].[All]" dimensionUniqueName="[Range 1]" displayFolder="" count="0" memberValueDatatype="5" unbalanced="0"/>
    <cacheHierarchy uniqueName="[Range 1].[Target]" caption="Target" attribute="1" defaultMemberUniqueName="[Range 1].[Target].[All]" allUniqueName="[Range 1].[Target].[All]" dimensionUniqueName="[Range 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Main Type]" caption="Main Type" attribute="1" defaultMemberUniqueName="[Table1].[Main Type].[All]" allUniqueName="[Table1].[Main Type].[All]" dimensionUniqueName="[Table1]" displayFolder="" count="2" memberValueDatatype="130" unbalanced="0">
      <fieldsUsage count="2">
        <fieldUsage x="-1"/>
        <fieldUsage x="0"/>
      </fieldsUsage>
    </cacheHierarchy>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0" memberValueDatatype="130" unbalanced="0"/>
    <cacheHierarchy uniqueName="[Table1].[Amount]" caption="Amount" attribute="1" defaultMemberUniqueName="[Table1].[Amount].[All]" allUniqueName="[Table1].[Amount].[All]" dimensionUniqueName="[Table1]" displayFolder="" count="0" memberValueDatatype="5" unbalanced="0"/>
    <cacheHierarchy uniqueName="[Table1].[Bill Paid Date]" caption="Bill Paid Date" attribute="1" time="1" defaultMemberUniqueName="[Table1].[Bill Paid Date].[All]" allUniqueName="[Table1].[Bill Paid Date].[All]" dimensionUniqueName="[Table1]" displayFolder="" count="0" memberValueDatatype="7" unbalanced="0"/>
    <cacheHierarchy uniqueName="[Table1].[Notes]" caption="Notes" attribute="1" defaultMemberUniqueName="[Table1].[Notes].[All]" allUniqueName="[Table1].[Notes].[All]" dimensionUniqueName="[Table1]" displayFolder="" count="0" memberValueDatatype="130" unbalanced="0"/>
    <cacheHierarchy uniqueName="[Table1].[Bill Paid Date (Month)]" caption="Bill Paid Date (Month)" attribute="1" defaultMemberUniqueName="[Table1].[Bill Paid Date (Month)].[All]" allUniqueName="[Table1].[Bill Paid Date (Month)].[All]" dimensionUniqueName="[Table1]" displayFolder="" count="2" memberValueDatatype="130" unbalanced="0">
      <fieldsUsage count="2">
        <fieldUsage x="-1"/>
        <fieldUsage x="3"/>
      </fieldsUsage>
    </cacheHierarchy>
    <cacheHierarchy uniqueName="[date].[Date (Month Index)]" caption="Date (Month Index)" attribute="1" defaultMemberUniqueName="[date].[Date (Month Index)].[All]" allUniqueName="[date].[Date (Month Index)].[All]" dimensionUniqueName="[date]" displayFolder="" count="0" memberValueDatatype="20" unbalanced="0" hidden="1"/>
    <cacheHierarchy uniqueName="[Table1].[Bill Paid Date (Month Index)]" caption="Bill Paid Date (Month Index)" attribute="1" defaultMemberUniqueName="[Table1].[Bill Paid Date (Month Index)].[All]" allUniqueName="[Table1].[Bill Paid Date (Month Index)].[All]" dimensionUniqueName="[Table1]" displayFolder="" count="0" memberValueDatatype="20" unbalanced="0" hidden="1"/>
    <cacheHierarchy uniqueName="[Measures].[Events]" caption="Events" measure="1" displayFolder="" measureGroup="Table1" count="0"/>
    <cacheHierarchy uniqueName="[Measures].[Remaining]" caption="Remaining" measure="1" displayFolder="" measureGroup="Range 1" count="0"/>
    <cacheHierarchy uniqueName="[Measures].[Remaining Goal]" caption="Remaining Goal" measure="1" displayFolder="" measureGroup="Range" count="0"/>
    <cacheHierarchy uniqueName="[Measures].[__XL_Count Table1]" caption="__XL_Count Table1" measure="1" displayFolder="" measureGroup="Table1" count="0" hidden="1"/>
    <cacheHierarchy uniqueName="[Measures].[__XL_Count date]" caption="__XL_Count date" measure="1" displayFolder="" measureGroup="date" count="0" hidden="1"/>
    <cacheHierarchy uniqueName="[Measures].[__XL_Count Range 1]" caption="__XL_Count Range 1" measure="1" displayFolder="" measureGroup="Range 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ub-category]" caption="Count of Sub-category" measure="1" displayFolder="" measureGroup="Table1" count="0" hidden="1">
      <extLst>
        <ext xmlns:x15="http://schemas.microsoft.com/office/spreadsheetml/2010/11/main" uri="{B97F6D7D-B522-45F9-BDA1-12C45D357490}">
          <x15:cacheHierarchy aggregatedColumn="11"/>
        </ext>
      </extLst>
    </cacheHierarchy>
    <cacheHierarchy uniqueName="[Measures].[Sum of Amount]" caption="Sum of Amount" measure="1" displayFolder="" measureGroup="Table1" count="0" oneField="1" hidden="1">
      <fieldsUsage count="1">
        <fieldUsage x="2"/>
      </fieldsUsage>
      <extLst>
        <ext xmlns:x15="http://schemas.microsoft.com/office/spreadsheetml/2010/11/main" uri="{B97F6D7D-B522-45F9-BDA1-12C45D357490}">
          <x15:cacheHierarchy aggregatedColumn="12"/>
        </ext>
      </extLst>
    </cacheHierarchy>
    <cacheHierarchy uniqueName="[Measures].[Sum of Actual]" caption="Sum of Actual" measure="1" displayFolder="" measureGroup="Range 1" count="0" hidden="1">
      <extLst>
        <ext xmlns:x15="http://schemas.microsoft.com/office/spreadsheetml/2010/11/main" uri="{B97F6D7D-B522-45F9-BDA1-12C45D357490}">
          <x15:cacheHierarchy aggregatedColumn="6"/>
        </ext>
      </extLst>
    </cacheHierarchy>
    <cacheHierarchy uniqueName="[Measures].[Sum of Target]" caption="Sum of Target" measure="1" displayFolder="" measureGroup="Range 1" count="0" hidden="1">
      <extLst>
        <ext xmlns:x15="http://schemas.microsoft.com/office/spreadsheetml/2010/11/main" uri="{B97F6D7D-B522-45F9-BDA1-12C45D357490}">
          <x15:cacheHierarchy aggregatedColumn="7"/>
        </ext>
      </extLst>
    </cacheHierarchy>
    <cacheHierarchy uniqueName="[Measures].[Distinct Count of Actual]" caption="Distinct Count of Actual" measure="1" displayFolder="" measureGroup="Range 1" count="0" hidden="1">
      <extLst>
        <ext xmlns:x15="http://schemas.microsoft.com/office/spreadsheetml/2010/11/main" uri="{B97F6D7D-B522-45F9-BDA1-12C45D357490}">
          <x15:cacheHierarchy aggregatedColumn="6"/>
        </ext>
      </extLst>
    </cacheHierarchy>
    <cacheHierarchy uniqueName="[Measures].[Max of Actual]" caption="Max of Actual" measure="1" displayFolder="" measureGroup="Range 1" count="0" hidden="1">
      <extLst>
        <ext xmlns:x15="http://schemas.microsoft.com/office/spreadsheetml/2010/11/main" uri="{B97F6D7D-B522-45F9-BDA1-12C45D357490}">
          <x15:cacheHierarchy aggregatedColumn="6"/>
        </ext>
      </extLst>
    </cacheHierarchy>
    <cacheHierarchy uniqueName="[Measures].[Min of Actual]" caption="Min of Actual" measure="1" displayFolder="" measureGroup="Range 1" count="0" hidden="1">
      <extLst>
        <ext xmlns:x15="http://schemas.microsoft.com/office/spreadsheetml/2010/11/main" uri="{B97F6D7D-B522-45F9-BDA1-12C45D357490}">
          <x15:cacheHierarchy aggregatedColumn="6"/>
        </ext>
      </extLst>
    </cacheHierarchy>
    <cacheHierarchy uniqueName="[Measures].[Count of Actual]" caption="Count of Actual" measure="1" displayFolder="" measureGroup="Range 1" count="0" hidden="1">
      <extLst>
        <ext xmlns:x15="http://schemas.microsoft.com/office/spreadsheetml/2010/11/main" uri="{B97F6D7D-B522-45F9-BDA1-12C45D357490}">
          <x15:cacheHierarchy aggregatedColumn="6"/>
        </ext>
      </extLst>
    </cacheHierarchy>
    <cacheHierarchy uniqueName="[Measures].[Sum of Actual 2]" caption="Sum of Actual 2" measure="1" displayFolder="" measureGroup="Range" count="0" hidden="1">
      <extLst>
        <ext xmlns:x15="http://schemas.microsoft.com/office/spreadsheetml/2010/11/main" uri="{B97F6D7D-B522-45F9-BDA1-12C45D357490}">
          <x15:cacheHierarchy aggregatedColumn="3"/>
        </ext>
      </extLst>
    </cacheHierarchy>
    <cacheHierarchy uniqueName="[Measures].[Max of Actual 2]" caption="Max of Actual 2" measure="1" displayFolder="" measureGroup="Range" count="0" hidden="1">
      <extLst>
        <ext xmlns:x15="http://schemas.microsoft.com/office/spreadsheetml/2010/11/main" uri="{B97F6D7D-B522-45F9-BDA1-12C45D357490}">
          <x15:cacheHierarchy aggregatedColumn="3"/>
        </ext>
      </extLst>
    </cacheHierarchy>
    <cacheHierarchy uniqueName="[Measures].[Count of Actual 2]" caption="Count of Actual 2" measure="1" displayFolder="" measureGroup="Range" count="0" hidden="1">
      <extLst>
        <ext xmlns:x15="http://schemas.microsoft.com/office/spreadsheetml/2010/11/main" uri="{B97F6D7D-B522-45F9-BDA1-12C45D357490}">
          <x15:cacheHierarchy aggregatedColumn="3"/>
        </ext>
      </extLst>
    </cacheHierarchy>
    <cacheHierarchy uniqueName="[Measures].[Distinct Count of Actual 2]" caption="Distinct Count of Actual 2" measure="1" displayFolder="" measureGroup="Range" count="0" hidden="1">
      <extLst>
        <ext xmlns:x15="http://schemas.microsoft.com/office/spreadsheetml/2010/11/main" uri="{B97F6D7D-B522-45F9-BDA1-12C45D357490}">
          <x15:cacheHierarchy aggregatedColumn="3"/>
        </ext>
      </extLst>
    </cacheHierarchy>
  </cacheHierarchies>
  <kpis count="0"/>
  <dimensions count="5">
    <dimension name="date" uniqueName="[date]" caption="date"/>
    <dimension measure="1" name="Measures" uniqueName="[Measures]" caption="Measures"/>
    <dimension name="Range" uniqueName="[Range]" caption="Range"/>
    <dimension name="Range 1" uniqueName="[Range 1]" caption="Range 1"/>
    <dimension name="Table1" uniqueName="[Table1]" caption="Table1"/>
  </dimensions>
  <measureGroups count="4">
    <measureGroup name="date" caption="date"/>
    <measureGroup name="Range" caption="Range"/>
    <measureGroup name="Range 1" caption="Range 1"/>
    <measureGroup name="Table1" caption="Table1"/>
  </measureGroups>
  <maps count="5">
    <map measureGroup="0" dimension="0"/>
    <map measureGroup="1" dimension="2"/>
    <map measureGroup="2" dimension="3"/>
    <map measureGroup="3"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rat Thapa" refreshedDate="45303.873117476855" backgroundQuery="1" createdVersion="3" refreshedVersion="8" minRefreshableVersion="3" recordCount="0" supportSubquery="1" supportAdvancedDrill="1" xr:uid="{CC1A8CBE-61AD-4D33-A594-B37E033F15D8}">
  <cacheSource type="external" connectionId="1">
    <extLst>
      <ext xmlns:x14="http://schemas.microsoft.com/office/spreadsheetml/2009/9/main" uri="{F057638F-6D5F-4e77-A914-E7F072B9BCA8}">
        <x14:sourceConnection name="ThisWorkbookDataModel"/>
      </ext>
    </extLst>
  </cacheSource>
  <cacheFields count="0"/>
  <cacheHierarchies count="38">
    <cacheHierarchy uniqueName="[date].[Date]" caption="Date" attribute="1" time="1" defaultMemberUniqueName="[date].[Date].[All]" allUniqueName="[date].[Date].[All]" dimensionUniqueName="[date]" displayFolder="" count="0" memberValueDatatype="7" unbalanced="0"/>
    <cacheHierarchy uniqueName="[date].[Date (Month)]" caption="Date (Month)" attribute="1" defaultMemberUniqueName="[date].[Date (Month)].[All]" allUniqueName="[date].[Date (Month)].[All]" dimensionUniqueName="[dat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Actual]" caption="Actual" attribute="1" defaultMemberUniqueName="[Range].[Actual].[All]" allUniqueName="[Range].[Actual].[All]" dimensionUniqueName="[Range]" displayFolder="" count="0" memberValueDatatype="5" unbalanced="0"/>
    <cacheHierarchy uniqueName="[Range].[Target]" caption="Target" attribute="1" defaultMemberUniqueName="[Range].[Target].[All]" allUniqueName="[Range].[Target].[All]" dimensionUniqueName="[Range]" displayFolder="" count="0" memberValueDatatype="20" unbalanced="0"/>
    <cacheHierarchy uniqueName="[Range 1].[Month]" caption="Month" attribute="1" defaultMemberUniqueName="[Range 1].[Month].[All]" allUniqueName="[Range 1].[Month].[All]" dimensionUniqueName="[Range 1]" displayFolder="" count="0" memberValueDatatype="130" unbalanced="0"/>
    <cacheHierarchy uniqueName="[Range 1].[Actual]" caption="Actual" attribute="1" defaultMemberUniqueName="[Range 1].[Actual].[All]" allUniqueName="[Range 1].[Actual].[All]" dimensionUniqueName="[Range 1]" displayFolder="" count="0" memberValueDatatype="5" unbalanced="0"/>
    <cacheHierarchy uniqueName="[Range 1].[Target]" caption="Target" attribute="1" defaultMemberUniqueName="[Range 1].[Target].[All]" allUniqueName="[Range 1].[Target].[All]" dimensionUniqueName="[Range 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Main Type]" caption="Main Type" attribute="1" defaultMemberUniqueName="[Table1].[Main Type].[All]" allUniqueName="[Table1].[Main Typ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Amount]" caption="Amount" attribute="1" defaultMemberUniqueName="[Table1].[Amount].[All]" allUniqueName="[Table1].[Amount].[All]" dimensionUniqueName="[Table1]" displayFolder="" count="0" memberValueDatatype="5" unbalanced="0"/>
    <cacheHierarchy uniqueName="[Table1].[Bill Paid Date]" caption="Bill Paid Date" attribute="1" time="1" defaultMemberUniqueName="[Table1].[Bill Paid Date].[All]" allUniqueName="[Table1].[Bill Paid Date].[All]" dimensionUniqueName="[Table1]" displayFolder="" count="0" memberValueDatatype="7" unbalanced="0"/>
    <cacheHierarchy uniqueName="[Table1].[Notes]" caption="Notes" attribute="1" defaultMemberUniqueName="[Table1].[Notes].[All]" allUniqueName="[Table1].[Notes].[All]" dimensionUniqueName="[Table1]" displayFolder="" count="0" memberValueDatatype="130" unbalanced="0"/>
    <cacheHierarchy uniqueName="[Table1].[Bill Paid Date (Month)]" caption="Bill Paid Date (Month)" attribute="1" defaultMemberUniqueName="[Table1].[Bill Paid Date (Month)].[All]" allUniqueName="[Table1].[Bill Paid Date (Month)].[All]" dimensionUniqueName="[Table1]" displayFolder="" count="2" memberValueDatatype="13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Table1].[Bill Paid Date (Month Index)]" caption="Bill Paid Date (Month Index)" attribute="1" defaultMemberUniqueName="[Table1].[Bill Paid Date (Month Index)].[All]" allUniqueName="[Table1].[Bill Paid Date (Month Index)].[All]" dimensionUniqueName="[Table1]" displayFolder="" count="0" memberValueDatatype="20" unbalanced="0" hidden="1"/>
    <cacheHierarchy uniqueName="[Measures].[Events]" caption="Events" measure="1" displayFolder="" measureGroup="Table1" count="0"/>
    <cacheHierarchy uniqueName="[Measures].[Remaining]" caption="Remaining" measure="1" displayFolder="" measureGroup="Range 1" count="0"/>
    <cacheHierarchy uniqueName="[Measures].[Remaining Goal]" caption="Remaining Goal" measure="1" displayFolder="" measureGroup="Range" count="0"/>
    <cacheHierarchy uniqueName="[Measures].[__XL_Count Table1]" caption="__XL_Count Table1" measure="1" displayFolder="" measureGroup="Table1" count="0" hidden="1"/>
    <cacheHierarchy uniqueName="[Measures].[__XL_Count date]" caption="__XL_Count date" measure="1" displayFolder="" measureGroup="date" count="0" hidden="1"/>
    <cacheHierarchy uniqueName="[Measures].[__XL_Count Range 1]" caption="__XL_Count Range 1" measure="1" displayFolder="" measureGroup="Range 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ub-category]" caption="Count of Sub-category" measure="1" displayFolder="" measureGroup="Table1" count="0" hidden="1">
      <extLst>
        <ext xmlns:x15="http://schemas.microsoft.com/office/spreadsheetml/2010/11/main" uri="{B97F6D7D-B522-45F9-BDA1-12C45D357490}">
          <x15:cacheHierarchy aggregatedColumn="11"/>
        </ext>
      </extLst>
    </cacheHierarchy>
    <cacheHierarchy uniqueName="[Measures].[Sum of Amount]" caption="Sum of Amount" measure="1" displayFolder="" measureGroup="Table1" count="0" hidden="1">
      <extLst>
        <ext xmlns:x15="http://schemas.microsoft.com/office/spreadsheetml/2010/11/main" uri="{B97F6D7D-B522-45F9-BDA1-12C45D357490}">
          <x15:cacheHierarchy aggregatedColumn="12"/>
        </ext>
      </extLst>
    </cacheHierarchy>
    <cacheHierarchy uniqueName="[Measures].[Sum of Actual]" caption="Sum of Actual" measure="1" displayFolder="" measureGroup="Range 1" count="0" hidden="1">
      <extLst>
        <ext xmlns:x15="http://schemas.microsoft.com/office/spreadsheetml/2010/11/main" uri="{B97F6D7D-B522-45F9-BDA1-12C45D357490}">
          <x15:cacheHierarchy aggregatedColumn="6"/>
        </ext>
      </extLst>
    </cacheHierarchy>
    <cacheHierarchy uniqueName="[Measures].[Sum of Target]" caption="Sum of Target" measure="1" displayFolder="" measureGroup="Range 1" count="0" hidden="1">
      <extLst>
        <ext xmlns:x15="http://schemas.microsoft.com/office/spreadsheetml/2010/11/main" uri="{B97F6D7D-B522-45F9-BDA1-12C45D357490}">
          <x15:cacheHierarchy aggregatedColumn="7"/>
        </ext>
      </extLst>
    </cacheHierarchy>
    <cacheHierarchy uniqueName="[Measures].[Distinct Count of Actual]" caption="Distinct Count of Actual" measure="1" displayFolder="" measureGroup="Range 1" count="0" hidden="1">
      <extLst>
        <ext xmlns:x15="http://schemas.microsoft.com/office/spreadsheetml/2010/11/main" uri="{B97F6D7D-B522-45F9-BDA1-12C45D357490}">
          <x15:cacheHierarchy aggregatedColumn="6"/>
        </ext>
      </extLst>
    </cacheHierarchy>
    <cacheHierarchy uniqueName="[Measures].[Max of Actual]" caption="Max of Actual" measure="1" displayFolder="" measureGroup="Range 1" count="0" hidden="1">
      <extLst>
        <ext xmlns:x15="http://schemas.microsoft.com/office/spreadsheetml/2010/11/main" uri="{B97F6D7D-B522-45F9-BDA1-12C45D357490}">
          <x15:cacheHierarchy aggregatedColumn="6"/>
        </ext>
      </extLst>
    </cacheHierarchy>
    <cacheHierarchy uniqueName="[Measures].[Min of Actual]" caption="Min of Actual" measure="1" displayFolder="" measureGroup="Range 1" count="0" hidden="1">
      <extLst>
        <ext xmlns:x15="http://schemas.microsoft.com/office/spreadsheetml/2010/11/main" uri="{B97F6D7D-B522-45F9-BDA1-12C45D357490}">
          <x15:cacheHierarchy aggregatedColumn="6"/>
        </ext>
      </extLst>
    </cacheHierarchy>
    <cacheHierarchy uniqueName="[Measures].[Count of Actual]" caption="Count of Actual" measure="1" displayFolder="" measureGroup="Range 1" count="0" hidden="1">
      <extLst>
        <ext xmlns:x15="http://schemas.microsoft.com/office/spreadsheetml/2010/11/main" uri="{B97F6D7D-B522-45F9-BDA1-12C45D357490}">
          <x15:cacheHierarchy aggregatedColumn="6"/>
        </ext>
      </extLst>
    </cacheHierarchy>
    <cacheHierarchy uniqueName="[Measures].[Sum of Actual 2]" caption="Sum of Actual 2" measure="1" displayFolder="" measureGroup="Range" count="0" hidden="1">
      <extLst>
        <ext xmlns:x15="http://schemas.microsoft.com/office/spreadsheetml/2010/11/main" uri="{B97F6D7D-B522-45F9-BDA1-12C45D357490}">
          <x15:cacheHierarchy aggregatedColumn="3"/>
        </ext>
      </extLst>
    </cacheHierarchy>
    <cacheHierarchy uniqueName="[Measures].[Max of Actual 2]" caption="Max of Actual 2" measure="1" displayFolder="" measureGroup="Range" count="0" hidden="1">
      <extLst>
        <ext xmlns:x15="http://schemas.microsoft.com/office/spreadsheetml/2010/11/main" uri="{B97F6D7D-B522-45F9-BDA1-12C45D357490}">
          <x15:cacheHierarchy aggregatedColumn="3"/>
        </ext>
      </extLst>
    </cacheHierarchy>
    <cacheHierarchy uniqueName="[Measures].[Count of Actual 2]" caption="Count of Actual 2" measure="1" displayFolder="" measureGroup="Range" count="0" hidden="1">
      <extLst>
        <ext xmlns:x15="http://schemas.microsoft.com/office/spreadsheetml/2010/11/main" uri="{B97F6D7D-B522-45F9-BDA1-12C45D357490}">
          <x15:cacheHierarchy aggregatedColumn="3"/>
        </ext>
      </extLst>
    </cacheHierarchy>
    <cacheHierarchy uniqueName="[Measures].[Distinct Count of Actual 2]" caption="Distinct Count of Actual 2" measure="1" displayFolder="" measureGroup="Range"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slicerData="1" pivotCacheId="27044527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22547D-1405-4653-B078-B079F1C2B7B3}" name="PivotTable29" cacheId="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3:C17" firstHeaderRow="0" firstDataRow="1" firstDataCol="1"/>
  <pivotFields count="4">
    <pivotField axis="axisRow" allDrilled="1" subtotalTop="0" showAll="0" dataSourceSort="1" defaultSubtotal="0" defaultAttributeDrillState="1">
      <items count="14">
        <item x="0"/>
        <item x="1"/>
        <item x="2"/>
        <item x="3"/>
        <item x="4"/>
        <item x="5"/>
        <item x="6"/>
        <item x="7"/>
        <item x="8"/>
        <item x="9"/>
        <item x="10"/>
        <item x="11"/>
        <item x="12"/>
        <item x="1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4">
    <i>
      <x/>
    </i>
    <i>
      <x v="1"/>
    </i>
    <i>
      <x v="2"/>
    </i>
    <i>
      <x v="3"/>
    </i>
    <i>
      <x v="4"/>
    </i>
    <i>
      <x v="5"/>
    </i>
    <i>
      <x v="6"/>
    </i>
    <i>
      <x v="7"/>
    </i>
    <i>
      <x v="8"/>
    </i>
    <i>
      <x v="9"/>
    </i>
    <i>
      <x v="10"/>
    </i>
    <i>
      <x v="11"/>
    </i>
    <i>
      <x v="12"/>
    </i>
    <i>
      <x v="13"/>
    </i>
  </rowItems>
  <colFields count="1">
    <field x="-2"/>
  </colFields>
  <colItems count="2">
    <i>
      <x/>
    </i>
    <i i="1">
      <x v="1"/>
    </i>
  </colItems>
  <dataFields count="2">
    <dataField fld="1" subtotal="count" baseField="0" baseItem="0"/>
    <dataField name="Sum of Amount" fld="2"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Table1].[Bill Paid Date (Month)].&amp;[Feb]"/>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2"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udg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7F180C-7F90-4B52-86FF-5C1723A93FDD}" name="PivotTable4"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AB11:AC16" firstHeaderRow="1" firstDataRow="1" firstDataCol="1" rowPageCount="1" colPageCount="1"/>
  <pivotFields count="3">
    <pivotField axis="axisPage"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4">
        <item x="0"/>
        <item x="1"/>
        <item x="2"/>
        <item x="3"/>
      </items>
    </pivotField>
  </pivotFields>
  <rowFields count="1">
    <field x="2"/>
  </rowFields>
  <rowItems count="5">
    <i>
      <x/>
    </i>
    <i>
      <x v="1"/>
    </i>
    <i>
      <x v="2"/>
    </i>
    <i>
      <x v="3"/>
    </i>
    <i t="grand">
      <x/>
    </i>
  </rowItems>
  <colItems count="1">
    <i/>
  </colItems>
  <pageFields count="1">
    <pageField fld="0" hier="9" name="[Table1].[Main Type].&amp;[Income]" cap="Income"/>
  </pageFields>
  <dataFields count="1">
    <dataField name="Sum of Amount" fld="1" baseField="0" baseItem="0"/>
  </dataField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 count="1" selected="0">
            <x v="2"/>
          </reference>
        </references>
      </pivotArea>
    </chartFormat>
    <chartFormat chart="10" format="3"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Table1].[Main Type].&amp;[Income]"/>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4"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udg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E4596A-9D66-4D01-9B66-D0B687C74940}" name="PivotTable3"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U12:V19" firstHeaderRow="1" firstDataRow="1" firstDataCol="1" rowPageCount="1" colPageCount="1"/>
  <pivotFields count="3">
    <pivotField axis="axisPage" allDrilled="1" subtotalTop="0" showAll="0" dataSourceSort="1" defaultSubtotal="0" defaultAttributeDrillState="1"/>
    <pivotField dataField="1" subtotalTop="0" showAll="0" defaultSubtotal="0"/>
    <pivotField axis="axisRow" allDrilled="1" subtotalTop="0" showAll="0" defaultSubtotal="0" defaultAttributeDrillState="1">
      <items count="6">
        <item x="0"/>
        <item x="1"/>
        <item x="2"/>
        <item x="3"/>
        <item x="4"/>
        <item x="5"/>
      </items>
    </pivotField>
  </pivotFields>
  <rowFields count="1">
    <field x="2"/>
  </rowFields>
  <rowItems count="7">
    <i>
      <x/>
    </i>
    <i>
      <x v="1"/>
    </i>
    <i>
      <x v="2"/>
    </i>
    <i>
      <x v="3"/>
    </i>
    <i>
      <x v="4"/>
    </i>
    <i>
      <x v="5"/>
    </i>
    <i t="grand">
      <x/>
    </i>
  </rowItems>
  <colItems count="1">
    <i/>
  </colItems>
  <pageFields count="1">
    <pageField fld="0" hier="9" name="[Table1].[Main Type].&amp;[Expenses]" cap="Expenses"/>
  </pageFields>
  <dataFields count="1">
    <dataField name="Sum of Amount" fld="1"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Table1].[Main Type].&amp;[Expenses]"/>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0"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udg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650BAB-8BF3-4B02-96D4-77C6AA5C749F}" name="PivotTable2"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M26:N28" firstHeaderRow="1" firstDataRow="1" firstDataCol="1" rowPageCount="1" colPageCount="1"/>
  <pivotFields count="4">
    <pivotField axis="axisPage" allDrilled="1" subtotalTop="0" showAll="0" dataSourceSort="1" defaultSubtotal="0" defaultAttributeDrillState="1"/>
    <pivotField axis="axisRow" allDrilled="1" subtotalTop="0" showAll="0"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1"/>
  </rowFields>
  <rowItems count="2">
    <i>
      <x/>
    </i>
    <i t="grand">
      <x/>
    </i>
  </rowItems>
  <colItems count="1">
    <i/>
  </colItems>
  <pageFields count="1">
    <pageField fld="0" hier="9" name="[Table1].[Main Type].&amp;[Income]" cap="Income"/>
  </pageFields>
  <dataFields count="1">
    <dataField name="Sum of Amount" fld="2"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Table1].[Main Type].&amp;[Income]"/>
      </members>
    </pivotHierarchy>
    <pivotHierarchy dragToData="1"/>
    <pivotHierarchy dragToData="1"/>
    <pivotHierarchy dragToData="1"/>
    <pivotHierarchy dragToData="1"/>
    <pivotHierarchy dragToData="1"/>
    <pivotHierarchy multipleItemSelectionAllowed="1" dragToData="1">
      <members count="1" level="1">
        <member name="[Table1].[Bill Paid Date (Month)].&amp;[Feb]"/>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4"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udg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B358263-2D73-4690-9738-B45946D4483F}" name="PivotTable1"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H26:I31" firstHeaderRow="1" firstDataRow="1" firstDataCol="1" rowPageCount="1" colPageCount="1"/>
  <pivotFields count="4">
    <pivotField axis="axisPage"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Items count="1">
    <i/>
  </colItems>
  <pageFields count="1">
    <pageField fld="0" hier="9" name="[Table1].[Main Type].&amp;[Expenses]" cap="Expenses"/>
  </pageFields>
  <dataFields count="1">
    <dataField name="Sum of Amount" fld="2"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Table1].[Main Type].&amp;[Expenses]"/>
      </members>
    </pivotHierarchy>
    <pivotHierarchy dragToData="1"/>
    <pivotHierarchy dragToData="1"/>
    <pivotHierarchy dragToData="1"/>
    <pivotHierarchy dragToData="1"/>
    <pivotHierarchy dragToData="1"/>
    <pivotHierarchy multipleItemSelectionAllowed="1" dragToData="1">
      <members count="1" level="1">
        <member name="[Table1].[Bill Paid Date (Month)].&amp;[Feb]"/>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0"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udg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ill_Paid_Date__Month" xr10:uid="{A5382CC7-3B13-4EDF-B82D-E86D4FC7D0CF}" sourceName="[Table1].[Bill Paid Date (Month)]">
  <pivotTables>
    <pivotTable tabId="10" name="PivotTable29"/>
    <pivotTable tabId="10" name="PivotTable1"/>
    <pivotTable tabId="10" name="PivotTable2"/>
  </pivotTables>
  <data>
    <olap pivotCacheId="270445271">
      <levels count="2">
        <level uniqueName="[Table1].[Bill Paid Date (Month)].[(All)]" sourceCaption="(All)" count="0"/>
        <level uniqueName="[Table1].[Bill Paid Date (Month)].[Bill Paid Date (Month)]" sourceCaption="Bill Paid Date (Month)" count="12">
          <ranges>
            <range startItem="0">
              <i n="[Table1].[Bill Paid Date (Month)].&amp;[Jan]" c="Jan"/>
              <i n="[Table1].[Bill Paid Date (Month)].&amp;[Feb]" c="Feb"/>
              <i n="[Table1].[Bill Paid Date (Month)].&amp;[Mar]" c="Mar"/>
              <i n="[Table1].[Bill Paid Date (Month)].&amp;[Apr]" c="Apr"/>
              <i n="[Table1].[Bill Paid Date (Month)].&amp;[May]" c="May"/>
              <i n="[Table1].[Bill Paid Date (Month)].&amp;[Jun]" c="Jun"/>
              <i n="[Table1].[Bill Paid Date (Month)].&amp;[Jul]" c="Jul"/>
              <i n="[Table1].[Bill Paid Date (Month)].&amp;[Aug]" c="Aug"/>
              <i n="[Table1].[Bill Paid Date (Month)].&amp;[Sep]" c="Sep"/>
              <i n="[Table1].[Bill Paid Date (Month)].&amp;[Oct]" c="Oct"/>
              <i n="[Table1].[Bill Paid Date (Month)].&amp;[Nov]" c="Nov"/>
              <i n="[Table1].[Bill Paid Date (Month)].&amp;[Dec]" c="Dec"/>
            </range>
          </ranges>
        </level>
      </levels>
      <selections count="1">
        <selection n="[Table1].[Bill Paid Date (Month)].&amp;[Feb]"/>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1044723A-AC1E-47DF-8279-096E8807DAC3}" sourceName="Month">
  <extLst>
    <x:ext xmlns:x15="http://schemas.microsoft.com/office/spreadsheetml/2010/11/main" uri="{2F2917AC-EB37-4324-AD4E-5DD8C200BD13}">
      <x15:tableSlicerCache tableId="6" column="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8C182E73-35FC-4CB7-BD77-2D1BBA7BD1A1}" cache="Slicer_Month" caption="Month" columnCount="3" showCaption="0" style="custom slicer" rowHeight="252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_1" xr10:uid="{B1CBA506-E30E-45AF-8E3B-E0D216ED51FF}" cache="Slicer_Bill_Paid_Date__Month" caption="Month" columnCount="3" level="1" style="custom slic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BD9BB74-2ACE-48F3-BCA5-D409EB6A6BB2}" name="RawData" displayName="RawData" ref="A1:G69" totalsRowShown="0" headerRowDxfId="34">
  <autoFilter ref="A1:G69" xr:uid="{2BD9BB74-2ACE-48F3-BCA5-D409EB6A6BB2}"/>
  <sortState xmlns:xlrd2="http://schemas.microsoft.com/office/spreadsheetml/2017/richdata2" ref="A2:G69">
    <sortCondition ref="F1:F69"/>
  </sortState>
  <tableColumns count="7">
    <tableColumn id="1" xr3:uid="{35CEDD6F-DB2F-4D55-B498-FDAEBC4B253E}" name="Month" dataDxfId="33"/>
    <tableColumn id="2" xr3:uid="{002935B8-647E-4830-8ED3-389AA9967099}" name="Main Type"/>
    <tableColumn id="3" xr3:uid="{58498047-68F3-4FFF-88F3-8E281EB65E38}" name="Category" dataDxfId="32"/>
    <tableColumn id="4" xr3:uid="{59751BA2-7345-4C6C-81D1-A9446A2CA6AE}" name="Sub-category" dataDxfId="31"/>
    <tableColumn id="5" xr3:uid="{555A71EB-EA87-48E4-8FD4-31D30856F8D3}" name="Amount" dataDxfId="30" dataCellStyle="Currency"/>
    <tableColumn id="6" xr3:uid="{2926E5A2-4BE9-4436-B78F-70AFC7A80F14}" name="Bill Paid Date" dataDxfId="29"/>
    <tableColumn id="7" xr3:uid="{7E91C898-56F8-43D8-A586-B848DA15A881}" name="Not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1AB3243-8DC3-4853-A2B3-A51CDD5335BB}" name="IncomeExpenses" displayName="IncomeExpenses" ref="I12:O449" headerRowDxfId="28" dataDxfId="27" tableBorderDxfId="26">
  <autoFilter ref="I12:O449" xr:uid="{61AB3243-8DC3-4853-A2B3-A51CDD5335BB}">
    <filterColumn colId="0" hiddenButton="1">
      <filters>
        <filter val="Jan"/>
      </filters>
    </filterColumn>
    <filterColumn colId="1" hiddenButton="1"/>
    <filterColumn colId="2" hiddenButton="1"/>
    <filterColumn colId="3" hiddenButton="1"/>
    <filterColumn colId="4" hiddenButton="1"/>
    <filterColumn colId="5" hiddenButton="1"/>
    <filterColumn colId="6" hiddenButton="1"/>
  </autoFilter>
  <sortState xmlns:xlrd2="http://schemas.microsoft.com/office/spreadsheetml/2017/richdata2" ref="I13:O68">
    <sortCondition ref="N12:N449"/>
  </sortState>
  <tableColumns count="7">
    <tableColumn id="1" xr3:uid="{0F84A118-4057-4F18-8BF1-ED28A2CABF95}" name="Month" totalsRowLabel="Total" dataDxfId="25" totalsRowDxfId="24">
      <calculatedColumnFormula>IF(Data!A2&lt;&gt;"",Data!A2,"")</calculatedColumnFormula>
    </tableColumn>
    <tableColumn id="2" xr3:uid="{F9241E92-CA04-41EE-9A76-74747C52C666}" name="Main Type" dataDxfId="23" totalsRowDxfId="22">
      <calculatedColumnFormula>IF(Data!B2&lt;&gt;"",Data!B2,"")</calculatedColumnFormula>
    </tableColumn>
    <tableColumn id="3" xr3:uid="{4B8142C7-C8AA-4FF2-815A-7424A06AFCB2}" name="Category" dataDxfId="21" totalsRowDxfId="20">
      <calculatedColumnFormula>IF(Data!C2&lt;&gt;"",Data!C2,"")</calculatedColumnFormula>
    </tableColumn>
    <tableColumn id="4" xr3:uid="{1C0E458E-EF81-4D4F-AAFA-AC580EDE2214}" name="Sub-category" dataDxfId="19" totalsRowDxfId="18">
      <calculatedColumnFormula>IF(Data!D2&lt;&gt;"",Data!D2,"")</calculatedColumnFormula>
    </tableColumn>
    <tableColumn id="5" xr3:uid="{01A62CE8-FEC3-448E-A1A4-8E2768C6693C}" name="Amount" dataDxfId="17" totalsRowDxfId="16" dataCellStyle="Currency">
      <calculatedColumnFormula>IF(Data!E2&lt;&gt;"",Data!E2,"")</calculatedColumnFormula>
    </tableColumn>
    <tableColumn id="6" xr3:uid="{A731AA3E-794F-4B30-9AD1-BFA31D9B9BE0}" name="Bill Paid Date" dataDxfId="15" totalsRowDxfId="14">
      <calculatedColumnFormula>IF(Data!F2&lt;&gt;"",Data!F2,"")</calculatedColumnFormula>
    </tableColumn>
    <tableColumn id="7" xr3:uid="{1A013054-5C42-48C3-8AE5-AC8174C40073}" name="Notes" totalsRowFunction="count" dataDxfId="13" totalsRowDxfId="12">
      <calculatedColumnFormula>IF(Data!G2&lt;&gt;"",Data!G2,"")</calculatedColumnFormula>
    </tableColumn>
  </tableColumns>
  <tableStyleInfo name="TableStyleMedium17"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FACB94-AFCD-418E-B0E4-9FBFB0B0A971}" name="Range" displayName="Range" ref="F16:H28" totalsRowShown="0">
  <autoFilter ref="F16:H28" xr:uid="{21FACB94-AFCD-418E-B0E4-9FBFB0B0A971}"/>
  <tableColumns count="3">
    <tableColumn id="1" xr3:uid="{49A47CA9-A2A3-4EB5-8BF1-3572F7957515}" name="Month" dataDxfId="11"/>
    <tableColumn id="2" xr3:uid="{C5573812-A0F8-4562-94FA-C9C68AA0A0AC}" name="Actual" dataDxfId="10" dataCellStyle="Currency"/>
    <tableColumn id="3" xr3:uid="{E789DFCB-068B-47CF-8261-230C84B4B060}" name="Target" dataDxfId="9" dataCellStyle="Currency"/>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4.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4.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69"/>
  <sheetViews>
    <sheetView workbookViewId="0">
      <selection activeCell="G9" sqref="G9"/>
    </sheetView>
  </sheetViews>
  <sheetFormatPr defaultRowHeight="15" x14ac:dyDescent="0.25"/>
  <cols>
    <col min="1" max="1" width="15" bestFit="1" customWidth="1"/>
    <col min="2" max="2" width="20.7109375" bestFit="1" customWidth="1"/>
    <col min="3" max="3" width="19" bestFit="1" customWidth="1"/>
    <col min="4" max="4" width="25.140625" bestFit="1" customWidth="1"/>
    <col min="5" max="5" width="17" style="15" bestFit="1" customWidth="1"/>
    <col min="6" max="6" width="25.7109375" style="17" bestFit="1" customWidth="1"/>
    <col min="7" max="7" width="27.42578125" bestFit="1" customWidth="1"/>
    <col min="14" max="14" width="10.42578125" style="43" bestFit="1" customWidth="1"/>
    <col min="15" max="15" width="11.42578125" customWidth="1"/>
    <col min="16" max="16" width="14.140625" bestFit="1" customWidth="1"/>
  </cols>
  <sheetData>
    <row r="1" spans="1:40" ht="20.25" x14ac:dyDescent="0.25">
      <c r="A1" s="1" t="s">
        <v>0</v>
      </c>
      <c r="B1" s="2" t="s">
        <v>1</v>
      </c>
      <c r="C1" s="2" t="s">
        <v>2</v>
      </c>
      <c r="D1" s="2" t="s">
        <v>3</v>
      </c>
      <c r="E1" s="2" t="s">
        <v>4</v>
      </c>
      <c r="F1" s="1" t="s">
        <v>5</v>
      </c>
      <c r="G1" s="2" t="s">
        <v>35</v>
      </c>
    </row>
    <row r="2" spans="1:40" x14ac:dyDescent="0.25">
      <c r="A2" s="17" t="s">
        <v>6</v>
      </c>
      <c r="B2" t="s">
        <v>66</v>
      </c>
      <c r="C2" s="3" t="s">
        <v>57</v>
      </c>
      <c r="D2" s="4" t="s">
        <v>61</v>
      </c>
      <c r="E2" s="23">
        <v>-1.99</v>
      </c>
      <c r="F2" s="44">
        <v>44934</v>
      </c>
    </row>
    <row r="3" spans="1:40" x14ac:dyDescent="0.25">
      <c r="A3" s="17" t="s">
        <v>6</v>
      </c>
      <c r="B3" t="s">
        <v>66</v>
      </c>
      <c r="C3" s="3" t="s">
        <v>57</v>
      </c>
      <c r="D3" s="4" t="s">
        <v>7</v>
      </c>
      <c r="E3" s="23">
        <v>-36.380000000000003</v>
      </c>
      <c r="F3" s="44">
        <v>44937</v>
      </c>
    </row>
    <row r="4" spans="1:40" x14ac:dyDescent="0.25">
      <c r="A4" s="17" t="s">
        <v>6</v>
      </c>
      <c r="B4" t="s">
        <v>66</v>
      </c>
      <c r="C4" s="3" t="s">
        <v>8</v>
      </c>
      <c r="D4" s="4" t="s">
        <v>9</v>
      </c>
      <c r="E4" s="23">
        <v>-36.729999999999997</v>
      </c>
      <c r="F4" s="44">
        <v>44937</v>
      </c>
      <c r="AM4" t="s">
        <v>64</v>
      </c>
      <c r="AN4" t="s">
        <v>65</v>
      </c>
    </row>
    <row r="5" spans="1:40" x14ac:dyDescent="0.25">
      <c r="A5" s="17" t="s">
        <v>6</v>
      </c>
      <c r="B5" t="s">
        <v>66</v>
      </c>
      <c r="C5" s="3" t="s">
        <v>10</v>
      </c>
      <c r="D5" s="4" t="s">
        <v>11</v>
      </c>
      <c r="E5" s="23">
        <v>-7.06</v>
      </c>
      <c r="F5" s="44">
        <v>44937</v>
      </c>
      <c r="AM5" t="s">
        <v>66</v>
      </c>
      <c r="AN5" s="43" t="s">
        <v>57</v>
      </c>
    </row>
    <row r="6" spans="1:40" x14ac:dyDescent="0.25">
      <c r="A6" s="17" t="s">
        <v>6</v>
      </c>
      <c r="B6" t="s">
        <v>66</v>
      </c>
      <c r="C6" s="3" t="s">
        <v>57</v>
      </c>
      <c r="D6" s="4" t="s">
        <v>12</v>
      </c>
      <c r="E6" s="23">
        <v>-101.44</v>
      </c>
      <c r="F6" s="44">
        <v>44937</v>
      </c>
      <c r="AM6" t="s">
        <v>13</v>
      </c>
      <c r="AN6" t="s">
        <v>62</v>
      </c>
    </row>
    <row r="7" spans="1:40" x14ac:dyDescent="0.25">
      <c r="A7" s="17" t="s">
        <v>6</v>
      </c>
      <c r="B7" t="s">
        <v>66</v>
      </c>
      <c r="C7" s="3" t="s">
        <v>57</v>
      </c>
      <c r="D7" s="4" t="s">
        <v>58</v>
      </c>
      <c r="E7" s="23">
        <v>-37.97</v>
      </c>
      <c r="F7" s="44">
        <v>44938</v>
      </c>
      <c r="AN7" t="s">
        <v>15</v>
      </c>
    </row>
    <row r="8" spans="1:40" x14ac:dyDescent="0.25">
      <c r="A8" s="17" t="s">
        <v>6</v>
      </c>
      <c r="B8" t="s">
        <v>13</v>
      </c>
      <c r="C8" s="3" t="s">
        <v>15</v>
      </c>
      <c r="D8" s="4" t="s">
        <v>14</v>
      </c>
      <c r="E8" s="23">
        <v>93.25</v>
      </c>
      <c r="F8" s="44">
        <v>44939</v>
      </c>
      <c r="AN8" t="s">
        <v>10</v>
      </c>
    </row>
    <row r="9" spans="1:40" x14ac:dyDescent="0.25">
      <c r="A9" s="17" t="s">
        <v>6</v>
      </c>
      <c r="B9" t="s">
        <v>13</v>
      </c>
      <c r="C9" s="3" t="s">
        <v>15</v>
      </c>
      <c r="D9" s="4" t="s">
        <v>59</v>
      </c>
      <c r="E9" s="23">
        <v>533.86</v>
      </c>
      <c r="F9" s="44">
        <v>44939</v>
      </c>
      <c r="AN9" t="s">
        <v>69</v>
      </c>
    </row>
    <row r="10" spans="1:40" x14ac:dyDescent="0.25">
      <c r="A10" s="17" t="s">
        <v>6</v>
      </c>
      <c r="B10" t="s">
        <v>66</v>
      </c>
      <c r="C10" s="3" t="s">
        <v>62</v>
      </c>
      <c r="D10" s="4" t="s">
        <v>16</v>
      </c>
      <c r="E10" s="23">
        <v>-501</v>
      </c>
      <c r="F10" s="44">
        <v>44939</v>
      </c>
      <c r="O10" s="43"/>
      <c r="AN10" t="s">
        <v>8</v>
      </c>
    </row>
    <row r="11" spans="1:40" x14ac:dyDescent="0.25">
      <c r="A11" s="17" t="s">
        <v>6</v>
      </c>
      <c r="B11" t="s">
        <v>66</v>
      </c>
      <c r="C11" s="3" t="s">
        <v>57</v>
      </c>
      <c r="D11" s="4" t="s">
        <v>58</v>
      </c>
      <c r="E11" s="23">
        <v>-9.18</v>
      </c>
      <c r="F11" s="44">
        <v>44940</v>
      </c>
    </row>
    <row r="12" spans="1:40" x14ac:dyDescent="0.25">
      <c r="A12" s="17" t="s">
        <v>6</v>
      </c>
      <c r="B12" t="s">
        <v>66</v>
      </c>
      <c r="C12" s="3" t="s">
        <v>62</v>
      </c>
      <c r="D12" s="4" t="s">
        <v>17</v>
      </c>
      <c r="E12" s="23">
        <v>-22.59</v>
      </c>
      <c r="F12" s="44">
        <v>44942</v>
      </c>
    </row>
    <row r="13" spans="1:40" x14ac:dyDescent="0.25">
      <c r="A13" s="17" t="s">
        <v>6</v>
      </c>
      <c r="B13" t="s">
        <v>66</v>
      </c>
      <c r="C13" s="3" t="s">
        <v>62</v>
      </c>
      <c r="D13" s="4" t="s">
        <v>63</v>
      </c>
      <c r="E13" s="23">
        <v>-6.96</v>
      </c>
      <c r="F13" s="44">
        <v>44944</v>
      </c>
    </row>
    <row r="14" spans="1:40" x14ac:dyDescent="0.25">
      <c r="A14" s="17" t="s">
        <v>6</v>
      </c>
      <c r="B14" t="s">
        <v>66</v>
      </c>
      <c r="C14" s="3" t="s">
        <v>57</v>
      </c>
      <c r="D14" s="4" t="s">
        <v>18</v>
      </c>
      <c r="E14" s="23">
        <v>-28.25</v>
      </c>
      <c r="F14" s="44">
        <v>44946</v>
      </c>
    </row>
    <row r="15" spans="1:40" x14ac:dyDescent="0.25">
      <c r="A15" s="17" t="s">
        <v>6</v>
      </c>
      <c r="B15" t="s">
        <v>13</v>
      </c>
      <c r="C15" s="3" t="s">
        <v>15</v>
      </c>
      <c r="D15" s="4" t="s">
        <v>59</v>
      </c>
      <c r="E15" s="23">
        <v>546.94000000000005</v>
      </c>
      <c r="F15" s="44">
        <v>44946</v>
      </c>
      <c r="AN15" t="s">
        <v>67</v>
      </c>
    </row>
    <row r="16" spans="1:40" x14ac:dyDescent="0.25">
      <c r="A16" s="17" t="s">
        <v>6</v>
      </c>
      <c r="B16" t="s">
        <v>66</v>
      </c>
      <c r="C16" s="3" t="s">
        <v>57</v>
      </c>
      <c r="D16" s="4" t="s">
        <v>12</v>
      </c>
      <c r="E16" s="23">
        <v>-108.04</v>
      </c>
      <c r="F16" s="44">
        <v>44946</v>
      </c>
    </row>
    <row r="17" spans="1:6" x14ac:dyDescent="0.25">
      <c r="A17" s="17" t="s">
        <v>6</v>
      </c>
      <c r="B17" t="s">
        <v>66</v>
      </c>
      <c r="C17" s="3" t="s">
        <v>57</v>
      </c>
      <c r="D17" s="4" t="s">
        <v>19</v>
      </c>
      <c r="E17" s="23">
        <v>-2.59</v>
      </c>
      <c r="F17" s="44">
        <v>44948</v>
      </c>
    </row>
    <row r="18" spans="1:6" x14ac:dyDescent="0.25">
      <c r="A18" s="17" t="s">
        <v>6</v>
      </c>
      <c r="B18" t="s">
        <v>66</v>
      </c>
      <c r="C18" s="3" t="s">
        <v>62</v>
      </c>
      <c r="D18" s="4" t="s">
        <v>20</v>
      </c>
      <c r="E18" s="23">
        <v>-7.9</v>
      </c>
      <c r="F18" s="44">
        <v>44948</v>
      </c>
    </row>
    <row r="19" spans="1:6" x14ac:dyDescent="0.25">
      <c r="A19" s="17" t="s">
        <v>6</v>
      </c>
      <c r="B19" t="s">
        <v>66</v>
      </c>
      <c r="C19" s="3" t="s">
        <v>62</v>
      </c>
      <c r="D19" s="4" t="s">
        <v>21</v>
      </c>
      <c r="E19" s="23">
        <v>-50.5</v>
      </c>
      <c r="F19" s="44">
        <v>44948</v>
      </c>
    </row>
    <row r="20" spans="1:6" x14ac:dyDescent="0.25">
      <c r="A20" s="17" t="s">
        <v>6</v>
      </c>
      <c r="B20" t="s">
        <v>66</v>
      </c>
      <c r="C20" s="3" t="s">
        <v>57</v>
      </c>
      <c r="D20" s="4" t="s">
        <v>58</v>
      </c>
      <c r="E20" s="23">
        <v>-61.35</v>
      </c>
      <c r="F20" s="44">
        <v>44950</v>
      </c>
    </row>
    <row r="21" spans="1:6" x14ac:dyDescent="0.25">
      <c r="A21" s="17" t="s">
        <v>6</v>
      </c>
      <c r="B21" t="s">
        <v>66</v>
      </c>
      <c r="C21" s="3" t="s">
        <v>10</v>
      </c>
      <c r="D21" s="4" t="s">
        <v>22</v>
      </c>
      <c r="E21" s="23">
        <v>-16.95</v>
      </c>
      <c r="F21" s="44">
        <v>44952</v>
      </c>
    </row>
    <row r="22" spans="1:6" x14ac:dyDescent="0.25">
      <c r="A22" s="17" t="s">
        <v>6</v>
      </c>
      <c r="B22" t="s">
        <v>13</v>
      </c>
      <c r="C22" s="3" t="s">
        <v>15</v>
      </c>
      <c r="D22" s="4" t="s">
        <v>59</v>
      </c>
      <c r="E22" s="23">
        <v>774.97</v>
      </c>
      <c r="F22" s="44">
        <v>44953</v>
      </c>
    </row>
    <row r="23" spans="1:6" x14ac:dyDescent="0.25">
      <c r="A23" s="17" t="s">
        <v>6</v>
      </c>
      <c r="B23" t="s">
        <v>66</v>
      </c>
      <c r="C23" s="3" t="s">
        <v>57</v>
      </c>
      <c r="D23" s="4" t="s">
        <v>58</v>
      </c>
      <c r="E23" s="23">
        <v>-58.39</v>
      </c>
      <c r="F23" s="44">
        <v>44955</v>
      </c>
    </row>
    <row r="24" spans="1:6" x14ac:dyDescent="0.25">
      <c r="A24" s="17" t="s">
        <v>6</v>
      </c>
      <c r="B24" t="s">
        <v>66</v>
      </c>
      <c r="C24" s="7" t="s">
        <v>8</v>
      </c>
      <c r="D24" s="8" t="s">
        <v>23</v>
      </c>
      <c r="E24" s="24">
        <v>-627</v>
      </c>
      <c r="F24" s="44">
        <v>44957</v>
      </c>
    </row>
    <row r="25" spans="1:6" x14ac:dyDescent="0.25">
      <c r="A25" s="17" t="s">
        <v>6</v>
      </c>
      <c r="B25" t="s">
        <v>66</v>
      </c>
      <c r="C25" s="3" t="s">
        <v>62</v>
      </c>
      <c r="D25" s="4" t="s">
        <v>60</v>
      </c>
      <c r="E25" s="23">
        <v>-16.45</v>
      </c>
      <c r="F25" s="44">
        <v>44957</v>
      </c>
    </row>
    <row r="26" spans="1:6" x14ac:dyDescent="0.25">
      <c r="A26" s="17" t="s">
        <v>24</v>
      </c>
      <c r="B26" t="s">
        <v>66</v>
      </c>
      <c r="C26" s="3" t="s">
        <v>57</v>
      </c>
      <c r="D26" s="4" t="s">
        <v>7</v>
      </c>
      <c r="E26" s="23">
        <v>-36.380000000000003</v>
      </c>
      <c r="F26" s="44">
        <v>44965</v>
      </c>
    </row>
    <row r="27" spans="1:6" x14ac:dyDescent="0.25">
      <c r="A27" s="17" t="s">
        <v>24</v>
      </c>
      <c r="B27" t="s">
        <v>66</v>
      </c>
      <c r="C27" s="3" t="s">
        <v>8</v>
      </c>
      <c r="D27" s="4" t="s">
        <v>9</v>
      </c>
      <c r="E27" s="23">
        <v>-36.729999999999997</v>
      </c>
      <c r="F27" s="44">
        <v>44968</v>
      </c>
    </row>
    <row r="28" spans="1:6" x14ac:dyDescent="0.25">
      <c r="A28" s="17" t="s">
        <v>24</v>
      </c>
      <c r="B28" t="s">
        <v>66</v>
      </c>
      <c r="C28" s="3" t="s">
        <v>10</v>
      </c>
      <c r="D28" s="4" t="s">
        <v>11</v>
      </c>
      <c r="E28" s="23">
        <v>-7.06</v>
      </c>
      <c r="F28" s="44">
        <v>44968</v>
      </c>
    </row>
    <row r="29" spans="1:6" x14ac:dyDescent="0.25">
      <c r="A29" s="17" t="s">
        <v>24</v>
      </c>
      <c r="B29" t="s">
        <v>66</v>
      </c>
      <c r="C29" s="3" t="s">
        <v>57</v>
      </c>
      <c r="D29" s="4" t="s">
        <v>12</v>
      </c>
      <c r="E29" s="23">
        <v>-101.44</v>
      </c>
      <c r="F29" s="44">
        <v>44968</v>
      </c>
    </row>
    <row r="30" spans="1:6" x14ac:dyDescent="0.25">
      <c r="A30" s="17" t="s">
        <v>24</v>
      </c>
      <c r="B30" t="s">
        <v>66</v>
      </c>
      <c r="C30" s="3" t="s">
        <v>57</v>
      </c>
      <c r="D30" s="4" t="s">
        <v>58</v>
      </c>
      <c r="E30" s="23">
        <v>-37.97</v>
      </c>
      <c r="F30" s="44">
        <v>44968</v>
      </c>
    </row>
    <row r="31" spans="1:6" x14ac:dyDescent="0.25">
      <c r="A31" s="17" t="s">
        <v>24</v>
      </c>
      <c r="B31" t="s">
        <v>13</v>
      </c>
      <c r="C31" s="3" t="s">
        <v>15</v>
      </c>
      <c r="D31" s="4" t="s">
        <v>14</v>
      </c>
      <c r="E31" s="23">
        <v>93.25</v>
      </c>
      <c r="F31" s="44">
        <v>44969</v>
      </c>
    </row>
    <row r="32" spans="1:6" x14ac:dyDescent="0.25">
      <c r="A32" s="17" t="s">
        <v>24</v>
      </c>
      <c r="B32" t="s">
        <v>13</v>
      </c>
      <c r="C32" s="3" t="s">
        <v>15</v>
      </c>
      <c r="D32" s="4" t="s">
        <v>59</v>
      </c>
      <c r="E32" s="23">
        <v>533.86</v>
      </c>
      <c r="F32" s="44">
        <v>44970</v>
      </c>
    </row>
    <row r="33" spans="1:6" x14ac:dyDescent="0.25">
      <c r="A33" s="17" t="s">
        <v>24</v>
      </c>
      <c r="B33" t="s">
        <v>66</v>
      </c>
      <c r="C33" s="3" t="s">
        <v>62</v>
      </c>
      <c r="D33" s="4" t="s">
        <v>16</v>
      </c>
      <c r="E33" s="23">
        <v>-501</v>
      </c>
      <c r="F33" s="44">
        <v>44970</v>
      </c>
    </row>
    <row r="34" spans="1:6" x14ac:dyDescent="0.25">
      <c r="A34" s="17" t="s">
        <v>24</v>
      </c>
      <c r="B34" t="s">
        <v>66</v>
      </c>
      <c r="C34" s="3" t="s">
        <v>57</v>
      </c>
      <c r="D34" s="4" t="s">
        <v>58</v>
      </c>
      <c r="E34" s="23">
        <v>-9.18</v>
      </c>
      <c r="F34" s="44">
        <v>44970</v>
      </c>
    </row>
    <row r="35" spans="1:6" x14ac:dyDescent="0.25">
      <c r="A35" s="17" t="s">
        <v>24</v>
      </c>
      <c r="B35" t="s">
        <v>66</v>
      </c>
      <c r="C35" s="3" t="s">
        <v>62</v>
      </c>
      <c r="D35" s="4" t="s">
        <v>17</v>
      </c>
      <c r="E35" s="23">
        <v>-22.59</v>
      </c>
      <c r="F35" s="44">
        <v>44971</v>
      </c>
    </row>
    <row r="36" spans="1:6" x14ac:dyDescent="0.25">
      <c r="A36" s="17" t="s">
        <v>24</v>
      </c>
      <c r="B36" t="s">
        <v>66</v>
      </c>
      <c r="C36" s="3" t="s">
        <v>62</v>
      </c>
      <c r="D36" s="4" t="s">
        <v>63</v>
      </c>
      <c r="E36" s="23">
        <v>-6.96</v>
      </c>
      <c r="F36" s="44">
        <v>44973</v>
      </c>
    </row>
    <row r="37" spans="1:6" x14ac:dyDescent="0.25">
      <c r="A37" s="17" t="s">
        <v>24</v>
      </c>
      <c r="B37" t="s">
        <v>66</v>
      </c>
      <c r="C37" s="3" t="s">
        <v>57</v>
      </c>
      <c r="D37" s="4" t="s">
        <v>18</v>
      </c>
      <c r="E37" s="23">
        <v>-28.25</v>
      </c>
      <c r="F37" s="44">
        <v>44975</v>
      </c>
    </row>
    <row r="38" spans="1:6" x14ac:dyDescent="0.25">
      <c r="A38" s="17" t="s">
        <v>24</v>
      </c>
      <c r="B38" t="s">
        <v>66</v>
      </c>
      <c r="C38" s="3" t="s">
        <v>57</v>
      </c>
      <c r="D38" s="4" t="s">
        <v>58</v>
      </c>
      <c r="E38" s="23">
        <v>-58.39</v>
      </c>
      <c r="F38" s="44">
        <v>44976</v>
      </c>
    </row>
    <row r="39" spans="1:6" x14ac:dyDescent="0.25">
      <c r="A39" s="17" t="s">
        <v>24</v>
      </c>
      <c r="B39" t="s">
        <v>13</v>
      </c>
      <c r="C39" s="3" t="s">
        <v>15</v>
      </c>
      <c r="D39" s="4" t="s">
        <v>59</v>
      </c>
      <c r="E39" s="23">
        <v>546.94000000000005</v>
      </c>
      <c r="F39" s="44">
        <v>44977</v>
      </c>
    </row>
    <row r="40" spans="1:6" x14ac:dyDescent="0.25">
      <c r="A40" s="17" t="s">
        <v>24</v>
      </c>
      <c r="B40" t="s">
        <v>66</v>
      </c>
      <c r="C40" s="3" t="s">
        <v>57</v>
      </c>
      <c r="D40" s="4" t="s">
        <v>58</v>
      </c>
      <c r="E40" s="23">
        <v>-50</v>
      </c>
      <c r="F40" s="44">
        <v>44977</v>
      </c>
    </row>
    <row r="41" spans="1:6" x14ac:dyDescent="0.25">
      <c r="A41" s="17" t="s">
        <v>24</v>
      </c>
      <c r="B41" t="s">
        <v>66</v>
      </c>
      <c r="C41" s="3" t="s">
        <v>57</v>
      </c>
      <c r="D41" s="4" t="s">
        <v>12</v>
      </c>
      <c r="E41" s="23">
        <v>-108.04</v>
      </c>
      <c r="F41" s="44">
        <v>44977</v>
      </c>
    </row>
    <row r="42" spans="1:6" x14ac:dyDescent="0.25">
      <c r="A42" s="17" t="s">
        <v>24</v>
      </c>
      <c r="B42" t="s">
        <v>66</v>
      </c>
      <c r="C42" s="3" t="s">
        <v>57</v>
      </c>
      <c r="D42" s="4" t="s">
        <v>19</v>
      </c>
      <c r="E42" s="23">
        <v>-2.59</v>
      </c>
      <c r="F42" s="44">
        <v>44979</v>
      </c>
    </row>
    <row r="43" spans="1:6" x14ac:dyDescent="0.25">
      <c r="A43" s="17" t="s">
        <v>24</v>
      </c>
      <c r="B43" t="s">
        <v>66</v>
      </c>
      <c r="C43" s="3" t="s">
        <v>62</v>
      </c>
      <c r="D43" s="4" t="s">
        <v>20</v>
      </c>
      <c r="E43" s="23">
        <v>-7.9</v>
      </c>
      <c r="F43" s="44">
        <v>44979</v>
      </c>
    </row>
    <row r="44" spans="1:6" x14ac:dyDescent="0.25">
      <c r="A44" s="17" t="s">
        <v>24</v>
      </c>
      <c r="B44" t="s">
        <v>66</v>
      </c>
      <c r="C44" s="3" t="s">
        <v>62</v>
      </c>
      <c r="D44" s="4" t="s">
        <v>21</v>
      </c>
      <c r="E44" s="23">
        <v>-50.5</v>
      </c>
      <c r="F44" s="44">
        <v>44979</v>
      </c>
    </row>
    <row r="45" spans="1:6" x14ac:dyDescent="0.25">
      <c r="A45" s="17" t="s">
        <v>24</v>
      </c>
      <c r="B45" t="s">
        <v>66</v>
      </c>
      <c r="C45" s="3" t="s">
        <v>57</v>
      </c>
      <c r="D45" s="4" t="s">
        <v>58</v>
      </c>
      <c r="E45" s="23">
        <v>-61.35</v>
      </c>
      <c r="F45" s="44">
        <v>44981</v>
      </c>
    </row>
    <row r="46" spans="1:6" x14ac:dyDescent="0.25">
      <c r="A46" s="17" t="s">
        <v>24</v>
      </c>
      <c r="B46" t="s">
        <v>66</v>
      </c>
      <c r="C46" s="3" t="s">
        <v>10</v>
      </c>
      <c r="D46" s="4" t="s">
        <v>22</v>
      </c>
      <c r="E46" s="23">
        <v>-16.95</v>
      </c>
      <c r="F46" s="44">
        <v>44983</v>
      </c>
    </row>
    <row r="47" spans="1:6" x14ac:dyDescent="0.25">
      <c r="A47" s="17" t="s">
        <v>24</v>
      </c>
      <c r="B47" t="s">
        <v>13</v>
      </c>
      <c r="C47" s="3" t="s">
        <v>15</v>
      </c>
      <c r="D47" s="4" t="s">
        <v>59</v>
      </c>
      <c r="E47" s="23">
        <v>774.97</v>
      </c>
      <c r="F47" s="44">
        <v>44984</v>
      </c>
    </row>
    <row r="48" spans="1:6" x14ac:dyDescent="0.25">
      <c r="A48" s="17" t="s">
        <v>24</v>
      </c>
      <c r="B48" t="s">
        <v>66</v>
      </c>
      <c r="C48" s="3" t="s">
        <v>62</v>
      </c>
      <c r="D48" s="4" t="s">
        <v>60</v>
      </c>
      <c r="E48" s="23">
        <v>-16.45</v>
      </c>
      <c r="F48" s="44">
        <v>44985</v>
      </c>
    </row>
    <row r="49" spans="1:7" x14ac:dyDescent="0.25">
      <c r="A49" s="17" t="s">
        <v>24</v>
      </c>
      <c r="B49" t="s">
        <v>66</v>
      </c>
      <c r="C49" s="3" t="s">
        <v>8</v>
      </c>
      <c r="D49" s="4" t="s">
        <v>23</v>
      </c>
      <c r="E49" s="23">
        <v>-627</v>
      </c>
      <c r="F49" s="44">
        <v>44985</v>
      </c>
    </row>
    <row r="50" spans="1:7" x14ac:dyDescent="0.25">
      <c r="A50" s="17" t="s">
        <v>24</v>
      </c>
      <c r="B50" t="s">
        <v>66</v>
      </c>
      <c r="C50" s="7" t="s">
        <v>62</v>
      </c>
      <c r="D50" s="8" t="s">
        <v>60</v>
      </c>
      <c r="E50" s="24">
        <v>-16.45</v>
      </c>
      <c r="F50" s="44">
        <v>44985</v>
      </c>
    </row>
    <row r="51" spans="1:7" x14ac:dyDescent="0.25">
      <c r="A51" s="17" t="s">
        <v>25</v>
      </c>
      <c r="B51" t="s">
        <v>13</v>
      </c>
      <c r="C51" s="7" t="s">
        <v>15</v>
      </c>
      <c r="D51" s="8" t="s">
        <v>59</v>
      </c>
      <c r="E51" s="24">
        <v>500</v>
      </c>
      <c r="F51" s="44">
        <v>45001</v>
      </c>
    </row>
    <row r="52" spans="1:7" x14ac:dyDescent="0.25">
      <c r="A52" s="17" t="s">
        <v>25</v>
      </c>
      <c r="B52" t="s">
        <v>66</v>
      </c>
      <c r="C52" s="7" t="s">
        <v>57</v>
      </c>
      <c r="D52" s="8" t="s">
        <v>12</v>
      </c>
      <c r="E52" s="24">
        <v>-80.22</v>
      </c>
      <c r="F52" s="44">
        <v>45003</v>
      </c>
    </row>
    <row r="53" spans="1:7" x14ac:dyDescent="0.25">
      <c r="A53" s="17" t="s">
        <v>25</v>
      </c>
      <c r="B53" t="s">
        <v>66</v>
      </c>
      <c r="C53" s="7" t="s">
        <v>8</v>
      </c>
      <c r="D53" s="8" t="s">
        <v>23</v>
      </c>
      <c r="E53" s="24">
        <v>-600</v>
      </c>
      <c r="F53" s="44">
        <v>45005</v>
      </c>
    </row>
    <row r="54" spans="1:7" x14ac:dyDescent="0.25">
      <c r="A54" s="17" t="s">
        <v>25</v>
      </c>
      <c r="B54" t="s">
        <v>66</v>
      </c>
      <c r="C54" s="7" t="s">
        <v>57</v>
      </c>
      <c r="D54" s="8" t="s">
        <v>61</v>
      </c>
      <c r="E54" s="24">
        <v>-1.99</v>
      </c>
      <c r="F54" s="44">
        <v>45005</v>
      </c>
    </row>
    <row r="55" spans="1:7" x14ac:dyDescent="0.25">
      <c r="A55" s="17" t="s">
        <v>25</v>
      </c>
      <c r="B55" t="s">
        <v>66</v>
      </c>
      <c r="C55" s="7" t="s">
        <v>69</v>
      </c>
      <c r="D55" s="8" t="s">
        <v>36</v>
      </c>
      <c r="E55" s="24">
        <v>-20.93</v>
      </c>
      <c r="F55" s="44">
        <v>45005</v>
      </c>
    </row>
    <row r="56" spans="1:7" x14ac:dyDescent="0.25">
      <c r="A56" s="17" t="s">
        <v>26</v>
      </c>
      <c r="B56" t="s">
        <v>66</v>
      </c>
      <c r="C56" s="7" t="s">
        <v>10</v>
      </c>
      <c r="D56" s="8" t="s">
        <v>11</v>
      </c>
      <c r="E56" s="24">
        <v>-20.45</v>
      </c>
      <c r="F56" s="44">
        <v>45018</v>
      </c>
    </row>
    <row r="57" spans="1:7" x14ac:dyDescent="0.25">
      <c r="A57" s="17" t="s">
        <v>26</v>
      </c>
      <c r="B57" t="s">
        <v>13</v>
      </c>
      <c r="C57" s="7" t="s">
        <v>15</v>
      </c>
      <c r="D57" s="8" t="s">
        <v>59</v>
      </c>
      <c r="E57" s="24">
        <v>300</v>
      </c>
      <c r="F57" s="44">
        <v>45028</v>
      </c>
    </row>
    <row r="58" spans="1:7" x14ac:dyDescent="0.25">
      <c r="A58" s="17" t="s">
        <v>26</v>
      </c>
      <c r="B58" t="s">
        <v>13</v>
      </c>
      <c r="C58" s="7" t="s">
        <v>15</v>
      </c>
      <c r="D58" s="8" t="s">
        <v>59</v>
      </c>
      <c r="E58" s="24">
        <v>300</v>
      </c>
      <c r="F58" s="44">
        <v>45038</v>
      </c>
    </row>
    <row r="59" spans="1:7" x14ac:dyDescent="0.25">
      <c r="A59" s="17" t="s">
        <v>27</v>
      </c>
      <c r="C59" s="7"/>
      <c r="D59" s="8"/>
      <c r="E59" s="24"/>
      <c r="F59" s="44">
        <v>45047</v>
      </c>
    </row>
    <row r="60" spans="1:7" x14ac:dyDescent="0.25">
      <c r="A60" s="17" t="s">
        <v>27</v>
      </c>
      <c r="B60" t="s">
        <v>66</v>
      </c>
      <c r="C60" s="7" t="s">
        <v>57</v>
      </c>
      <c r="D60" s="8" t="s">
        <v>61</v>
      </c>
      <c r="E60" s="24">
        <v>-1.99</v>
      </c>
      <c r="F60" s="44">
        <v>45048</v>
      </c>
    </row>
    <row r="61" spans="1:7" x14ac:dyDescent="0.25">
      <c r="A61" s="17" t="s">
        <v>27</v>
      </c>
      <c r="B61" t="s">
        <v>66</v>
      </c>
      <c r="C61" s="7" t="s">
        <v>57</v>
      </c>
      <c r="D61" s="8" t="s">
        <v>61</v>
      </c>
      <c r="E61" s="24">
        <v>-4.99</v>
      </c>
      <c r="F61" s="44">
        <v>45072</v>
      </c>
      <c r="G61" s="6"/>
    </row>
    <row r="62" spans="1:7" x14ac:dyDescent="0.25">
      <c r="A62" s="17" t="s">
        <v>28</v>
      </c>
      <c r="C62" s="7"/>
      <c r="D62" s="8"/>
      <c r="E62" s="24"/>
      <c r="F62" s="44">
        <v>45078</v>
      </c>
      <c r="G62" s="16"/>
    </row>
    <row r="63" spans="1:7" x14ac:dyDescent="0.25">
      <c r="A63" s="17" t="s">
        <v>29</v>
      </c>
      <c r="C63" s="7"/>
      <c r="D63" s="8"/>
      <c r="E63" s="24"/>
      <c r="F63" s="44">
        <v>45108</v>
      </c>
      <c r="G63" s="6"/>
    </row>
    <row r="64" spans="1:7" x14ac:dyDescent="0.25">
      <c r="A64" s="17" t="s">
        <v>33</v>
      </c>
      <c r="C64" s="7"/>
      <c r="D64" s="8"/>
      <c r="E64" s="24"/>
      <c r="F64" s="44">
        <v>45139</v>
      </c>
      <c r="G64" s="16"/>
    </row>
    <row r="65" spans="1:7" x14ac:dyDescent="0.25">
      <c r="A65" s="17" t="s">
        <v>33</v>
      </c>
      <c r="B65" t="s">
        <v>66</v>
      </c>
      <c r="C65" s="7" t="s">
        <v>57</v>
      </c>
      <c r="D65" s="8" t="s">
        <v>12</v>
      </c>
      <c r="E65" s="24">
        <v>-90.33</v>
      </c>
      <c r="F65" s="44">
        <v>45140</v>
      </c>
      <c r="G65" s="6"/>
    </row>
    <row r="66" spans="1:7" x14ac:dyDescent="0.25">
      <c r="A66" s="17" t="s">
        <v>30</v>
      </c>
      <c r="C66" s="7"/>
      <c r="D66" s="8"/>
      <c r="E66" s="24"/>
      <c r="F66" s="44">
        <v>45170</v>
      </c>
      <c r="G66" s="6"/>
    </row>
    <row r="67" spans="1:7" x14ac:dyDescent="0.25">
      <c r="A67" s="17" t="s">
        <v>31</v>
      </c>
      <c r="C67" s="7"/>
      <c r="D67" s="8"/>
      <c r="E67" s="24"/>
      <c r="F67" s="44">
        <v>45200</v>
      </c>
      <c r="G67" s="16"/>
    </row>
    <row r="68" spans="1:7" x14ac:dyDescent="0.25">
      <c r="A68" s="17" t="s">
        <v>32</v>
      </c>
      <c r="C68" s="7"/>
      <c r="D68" s="8"/>
      <c r="E68" s="24"/>
      <c r="F68" s="44">
        <v>45231</v>
      </c>
      <c r="G68" s="6"/>
    </row>
    <row r="69" spans="1:7" x14ac:dyDescent="0.25">
      <c r="A69" s="17" t="s">
        <v>34</v>
      </c>
      <c r="C69" s="7"/>
      <c r="D69" s="8"/>
      <c r="E69" s="24"/>
      <c r="F69" s="44">
        <v>45261</v>
      </c>
      <c r="G69" s="45"/>
    </row>
  </sheetData>
  <sortState xmlns:xlrd2="http://schemas.microsoft.com/office/spreadsheetml/2017/richdata2" ref="AN5:AN9">
    <sortCondition ref="AN4:AN9"/>
  </sortState>
  <phoneticPr fontId="8" type="noConversion"/>
  <conditionalFormatting sqref="E1:E1048576">
    <cfRule type="cellIs" dxfId="8" priority="1" operator="lessThan">
      <formula>0</formula>
    </cfRule>
  </conditionalFormatting>
  <dataValidations count="4">
    <dataValidation type="list" allowBlank="1" showInputMessage="1" showErrorMessage="1" sqref="B1001:B1048576" xr:uid="{0CAF32EB-7EDA-4B05-8D9C-5CCD74766375}">
      <formula1>$B$7:$B$8</formula1>
    </dataValidation>
    <dataValidation type="list" allowBlank="1" showInputMessage="1" showErrorMessage="1" sqref="B2:B1000" xr:uid="{CF178201-065F-412A-BE20-7B9DE476580B}">
      <formula1>$AM$5:$AM$6</formula1>
    </dataValidation>
    <dataValidation type="list" allowBlank="1" showInputMessage="1" showErrorMessage="1" sqref="C70:C1000" xr:uid="{84BC0E7C-3289-4F88-9628-C8189459E196}">
      <formula1>$AN$5:$AN$9</formula1>
    </dataValidation>
    <dataValidation type="list" allowBlank="1" showInputMessage="1" showErrorMessage="1" sqref="C2:C69" xr:uid="{17048A46-B55E-47A1-ADC8-887695CDA597}">
      <formula1>$AN$5:$AN$10</formula1>
    </dataValidation>
  </dataValidation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3A50B-B8C3-4854-A10B-8E5FE60BDC2B}">
  <dimension ref="I9:Z449"/>
  <sheetViews>
    <sheetView showGridLines="0" workbookViewId="0">
      <selection activeCell="P17" sqref="P17"/>
    </sheetView>
  </sheetViews>
  <sheetFormatPr defaultRowHeight="15" x14ac:dyDescent="0.25"/>
  <cols>
    <col min="2" max="2" width="9.140625" customWidth="1"/>
    <col min="9" max="9" width="10.42578125" bestFit="1" customWidth="1"/>
    <col min="10" max="10" width="20" customWidth="1"/>
    <col min="11" max="11" width="23.42578125" style="17" customWidth="1"/>
    <col min="12" max="12" width="22.28515625" customWidth="1"/>
    <col min="13" max="13" width="28" customWidth="1"/>
    <col min="14" max="14" width="28.140625" style="22" customWidth="1"/>
    <col min="15" max="15" width="31.5703125" style="5" customWidth="1"/>
    <col min="16" max="16" width="32" style="17" customWidth="1"/>
    <col min="17" max="17" width="6.140625" customWidth="1"/>
    <col min="18" max="26" width="9.140625" style="12"/>
  </cols>
  <sheetData>
    <row r="9" spans="9:16" ht="29.25" customHeight="1" x14ac:dyDescent="0.25">
      <c r="O9" s="73" t="s">
        <v>2</v>
      </c>
      <c r="P9" s="74"/>
    </row>
    <row r="11" spans="9:16" ht="29.25" customHeight="1" x14ac:dyDescent="0.25"/>
    <row r="12" spans="9:16" ht="20.25" x14ac:dyDescent="0.25">
      <c r="I12" s="20" t="s">
        <v>0</v>
      </c>
      <c r="J12" s="19" t="s">
        <v>1</v>
      </c>
      <c r="K12" s="19" t="s">
        <v>2</v>
      </c>
      <c r="L12" s="19" t="s">
        <v>3</v>
      </c>
      <c r="M12" s="19" t="s">
        <v>4</v>
      </c>
      <c r="N12" s="20" t="s">
        <v>5</v>
      </c>
      <c r="O12" s="19" t="s">
        <v>35</v>
      </c>
    </row>
    <row r="13" spans="9:16" x14ac:dyDescent="0.25">
      <c r="I13" s="18" t="str">
        <f>IF(Data!A2&lt;&gt;"",Data!A2,"")</f>
        <v>Jan</v>
      </c>
      <c r="J13" s="18" t="str">
        <f>IF(Data!B2&lt;&gt;"",Data!B2,"")</f>
        <v>Expenses</v>
      </c>
      <c r="K13" s="18" t="str">
        <f>IF(Data!C2&lt;&gt;"",Data!C2,"")</f>
        <v>Food</v>
      </c>
      <c r="L13" s="18" t="str">
        <f>IF(Data!D2&lt;&gt;"",Data!D2,"")</f>
        <v>Coffee Tims</v>
      </c>
      <c r="M13" s="21">
        <f>IF(Data!E2&lt;&gt;"",Data!E2,"")</f>
        <v>-1.99</v>
      </c>
      <c r="N13" s="18">
        <f>IF(Data!F2&lt;&gt;"",Data!F2,"")</f>
        <v>44934</v>
      </c>
      <c r="O13" s="18" t="str">
        <f>IF(Data!G2&lt;&gt;"",Data!G2,"")</f>
        <v/>
      </c>
    </row>
    <row r="14" spans="9:16" x14ac:dyDescent="0.25">
      <c r="I14" s="28" t="str">
        <f>IF(Data!A3&lt;&gt;"",Data!A3,"")</f>
        <v>Jan</v>
      </c>
      <c r="J14" s="28" t="str">
        <f>IF(Data!B3&lt;&gt;"",Data!B3,"")</f>
        <v>Expenses</v>
      </c>
      <c r="K14" s="28" t="str">
        <f>IF(Data!C3&lt;&gt;"",Data!C3,"")</f>
        <v>Food</v>
      </c>
      <c r="L14" s="28" t="str">
        <f>IF(Data!D3&lt;&gt;"",Data!D3,"")</f>
        <v>Uber Eats</v>
      </c>
      <c r="M14" s="29">
        <f>IF(Data!E3&lt;&gt;"",Data!E3,"")</f>
        <v>-36.380000000000003</v>
      </c>
      <c r="N14" s="28">
        <f>IF(Data!F3&lt;&gt;"",Data!F3,"")</f>
        <v>44937</v>
      </c>
      <c r="O14" s="28" t="str">
        <f>IF(Data!G3&lt;&gt;"",Data!G3,"")</f>
        <v/>
      </c>
    </row>
    <row r="15" spans="9:16" x14ac:dyDescent="0.25">
      <c r="I15" s="28" t="str">
        <f>IF(Data!A4&lt;&gt;"",Data!A4,"")</f>
        <v>Jan</v>
      </c>
      <c r="J15" s="28" t="str">
        <f>IF(Data!B4&lt;&gt;"",Data!B4,"")</f>
        <v>Expenses</v>
      </c>
      <c r="K15" s="28" t="str">
        <f>IF(Data!C4&lt;&gt;"",Data!C4,"")</f>
        <v>Utilities</v>
      </c>
      <c r="L15" s="28" t="str">
        <f>IF(Data!D4&lt;&gt;"",Data!D4,"")</f>
        <v>Mobile Bill</v>
      </c>
      <c r="M15" s="29">
        <f>IF(Data!E4&lt;&gt;"",Data!E4,"")</f>
        <v>-36.729999999999997</v>
      </c>
      <c r="N15" s="28">
        <f>IF(Data!F4&lt;&gt;"",Data!F4,"")</f>
        <v>44937</v>
      </c>
      <c r="O15" s="28" t="str">
        <f>IF(Data!G4&lt;&gt;"",Data!G4,"")</f>
        <v/>
      </c>
    </row>
    <row r="16" spans="9:16" x14ac:dyDescent="0.25">
      <c r="I16" s="28" t="str">
        <f>IF(Data!A5&lt;&gt;"",Data!A5,"")</f>
        <v>Jan</v>
      </c>
      <c r="J16" s="28" t="str">
        <f>IF(Data!B5&lt;&gt;"",Data!B5,"")</f>
        <v>Expenses</v>
      </c>
      <c r="K16" s="28" t="str">
        <f>IF(Data!C5&lt;&gt;"",Data!C5,"")</f>
        <v>Shopping</v>
      </c>
      <c r="L16" s="28" t="str">
        <f>IF(Data!D5&lt;&gt;"",Data!D5,"")</f>
        <v>Dollarama</v>
      </c>
      <c r="M16" s="29">
        <f>IF(Data!E5&lt;&gt;"",Data!E5,"")</f>
        <v>-7.06</v>
      </c>
      <c r="N16" s="28">
        <f>IF(Data!F5&lt;&gt;"",Data!F5,"")</f>
        <v>44937</v>
      </c>
      <c r="O16" s="28" t="str">
        <f>IF(Data!G5&lt;&gt;"",Data!G5,"")</f>
        <v/>
      </c>
    </row>
    <row r="17" spans="9:15" x14ac:dyDescent="0.25">
      <c r="I17" s="28" t="str">
        <f>IF(Data!A6&lt;&gt;"",Data!A6,"")</f>
        <v>Jan</v>
      </c>
      <c r="J17" s="28" t="str">
        <f>IF(Data!B6&lt;&gt;"",Data!B6,"")</f>
        <v>Expenses</v>
      </c>
      <c r="K17" s="28" t="str">
        <f>IF(Data!C6&lt;&gt;"",Data!C6,"")</f>
        <v>Food</v>
      </c>
      <c r="L17" s="28" t="str">
        <f>IF(Data!D6&lt;&gt;"",Data!D6,"")</f>
        <v>FreshCo</v>
      </c>
      <c r="M17" s="29">
        <f>IF(Data!E6&lt;&gt;"",Data!E6,"")</f>
        <v>-101.44</v>
      </c>
      <c r="N17" s="28">
        <f>IF(Data!F6&lt;&gt;"",Data!F6,"")</f>
        <v>44937</v>
      </c>
      <c r="O17" s="28" t="str">
        <f>IF(Data!G6&lt;&gt;"",Data!G6,"")</f>
        <v/>
      </c>
    </row>
    <row r="18" spans="9:15" x14ac:dyDescent="0.25">
      <c r="I18" s="28" t="str">
        <f>IF(Data!A7&lt;&gt;"",Data!A7,"")</f>
        <v>Jan</v>
      </c>
      <c r="J18" s="28" t="str">
        <f>IF(Data!B7&lt;&gt;"",Data!B7,"")</f>
        <v>Expenses</v>
      </c>
      <c r="K18" s="28" t="str">
        <f>IF(Data!C7&lt;&gt;"",Data!C7,"")</f>
        <v>Food</v>
      </c>
      <c r="L18" s="28" t="str">
        <f>IF(Data!D7&lt;&gt;"",Data!D7,"")</f>
        <v>Centra</v>
      </c>
      <c r="M18" s="29">
        <f>IF(Data!E7&lt;&gt;"",Data!E7,"")</f>
        <v>-37.97</v>
      </c>
      <c r="N18" s="28">
        <f>IF(Data!F7&lt;&gt;"",Data!F7,"")</f>
        <v>44938</v>
      </c>
      <c r="O18" s="28" t="str">
        <f>IF(Data!G7&lt;&gt;"",Data!G7,"")</f>
        <v/>
      </c>
    </row>
    <row r="19" spans="9:15" x14ac:dyDescent="0.25">
      <c r="I19" s="28" t="str">
        <f>IF(Data!A8&lt;&gt;"",Data!A8,"")</f>
        <v>Jan</v>
      </c>
      <c r="J19" s="28" t="str">
        <f>IF(Data!B8&lt;&gt;"",Data!B8,"")</f>
        <v>Income</v>
      </c>
      <c r="K19" s="28" t="str">
        <f>IF(Data!C8&lt;&gt;"",Data!C8,"")</f>
        <v>Pay</v>
      </c>
      <c r="L19" s="28" t="str">
        <f>IF(Data!D8&lt;&gt;"",Data!D8,"")</f>
        <v>Government</v>
      </c>
      <c r="M19" s="29">
        <f>IF(Data!E8&lt;&gt;"",Data!E8,"")</f>
        <v>93.25</v>
      </c>
      <c r="N19" s="28">
        <f>IF(Data!F8&lt;&gt;"",Data!F8,"")</f>
        <v>44939</v>
      </c>
      <c r="O19" s="28" t="str">
        <f>IF(Data!G8&lt;&gt;"",Data!G8,"")</f>
        <v/>
      </c>
    </row>
    <row r="20" spans="9:15" x14ac:dyDescent="0.25">
      <c r="I20" s="28" t="str">
        <f>IF(Data!A9&lt;&gt;"",Data!A9,"")</f>
        <v>Jan</v>
      </c>
      <c r="J20" s="28" t="str">
        <f>IF(Data!B9&lt;&gt;"",Data!B9,"")</f>
        <v>Income</v>
      </c>
      <c r="K20" s="28" t="str">
        <f>IF(Data!C9&lt;&gt;"",Data!C9,"")</f>
        <v>Pay</v>
      </c>
      <c r="L20" s="28" t="str">
        <f>IF(Data!D9&lt;&gt;"",Data!D9,"")</f>
        <v>Salary</v>
      </c>
      <c r="M20" s="29">
        <f>IF(Data!E9&lt;&gt;"",Data!E9,"")</f>
        <v>533.86</v>
      </c>
      <c r="N20" s="28">
        <f>IF(Data!F9&lt;&gt;"",Data!F9,"")</f>
        <v>44939</v>
      </c>
      <c r="O20" s="28" t="str">
        <f>IF(Data!G9&lt;&gt;"",Data!G9,"")</f>
        <v/>
      </c>
    </row>
    <row r="21" spans="9:15" x14ac:dyDescent="0.25">
      <c r="I21" s="28" t="str">
        <f>IF(Data!A10&lt;&gt;"",Data!A10,"")</f>
        <v>Jan</v>
      </c>
      <c r="J21" s="28" t="str">
        <f>IF(Data!B10&lt;&gt;"",Data!B10,"")</f>
        <v>Expenses</v>
      </c>
      <c r="K21" s="28" t="str">
        <f>IF(Data!C10&lt;&gt;"",Data!C10,"")</f>
        <v>Misc.</v>
      </c>
      <c r="L21" s="28" t="str">
        <f>IF(Data!D10&lt;&gt;"",Data!D10,"")</f>
        <v>Scooter</v>
      </c>
      <c r="M21" s="29">
        <f>IF(Data!E10&lt;&gt;"",Data!E10,"")</f>
        <v>-501</v>
      </c>
      <c r="N21" s="28">
        <f>IF(Data!F10&lt;&gt;"",Data!F10,"")</f>
        <v>44939</v>
      </c>
      <c r="O21" s="28" t="str">
        <f>IF(Data!G10&lt;&gt;"",Data!G10,"")</f>
        <v/>
      </c>
    </row>
    <row r="22" spans="9:15" x14ac:dyDescent="0.25">
      <c r="I22" s="28" t="str">
        <f>IF(Data!A11&lt;&gt;"",Data!A11,"")</f>
        <v>Jan</v>
      </c>
      <c r="J22" s="28" t="str">
        <f>IF(Data!B11&lt;&gt;"",Data!B11,"")</f>
        <v>Expenses</v>
      </c>
      <c r="K22" s="28" t="str">
        <f>IF(Data!C11&lt;&gt;"",Data!C11,"")</f>
        <v>Food</v>
      </c>
      <c r="L22" s="28" t="str">
        <f>IF(Data!D11&lt;&gt;"",Data!D11,"")</f>
        <v>Centra</v>
      </c>
      <c r="M22" s="29">
        <f>IF(Data!E11&lt;&gt;"",Data!E11,"")</f>
        <v>-9.18</v>
      </c>
      <c r="N22" s="28">
        <f>IF(Data!F11&lt;&gt;"",Data!F11,"")</f>
        <v>44940</v>
      </c>
      <c r="O22" s="28" t="str">
        <f>IF(Data!G11&lt;&gt;"",Data!G11,"")</f>
        <v/>
      </c>
    </row>
    <row r="23" spans="9:15" x14ac:dyDescent="0.25">
      <c r="I23" s="28" t="str">
        <f>IF(Data!A12&lt;&gt;"",Data!A12,"")</f>
        <v>Jan</v>
      </c>
      <c r="J23" s="28" t="str">
        <f>IF(Data!B12&lt;&gt;"",Data!B12,"")</f>
        <v>Expenses</v>
      </c>
      <c r="K23" s="28" t="str">
        <f>IF(Data!C12&lt;&gt;"",Data!C12,"")</f>
        <v>Misc.</v>
      </c>
      <c r="L23" s="28" t="str">
        <f>IF(Data!D12&lt;&gt;"",Data!D12,"")</f>
        <v>ID Assist</v>
      </c>
      <c r="M23" s="29">
        <f>IF(Data!E12&lt;&gt;"",Data!E12,"")</f>
        <v>-22.59</v>
      </c>
      <c r="N23" s="28">
        <f>IF(Data!F12&lt;&gt;"",Data!F12,"")</f>
        <v>44942</v>
      </c>
      <c r="O23" s="28" t="str">
        <f>IF(Data!G12&lt;&gt;"",Data!G12,"")</f>
        <v/>
      </c>
    </row>
    <row r="24" spans="9:15" x14ac:dyDescent="0.25">
      <c r="I24" s="28" t="str">
        <f>IF(Data!A13&lt;&gt;"",Data!A13,"")</f>
        <v>Jan</v>
      </c>
      <c r="J24" s="28" t="str">
        <f>IF(Data!B13&lt;&gt;"",Data!B13,"")</f>
        <v>Expenses</v>
      </c>
      <c r="K24" s="28" t="str">
        <f>IF(Data!C13&lt;&gt;"",Data!C13,"")</f>
        <v>Misc.</v>
      </c>
      <c r="L24" s="28" t="str">
        <f>IF(Data!D13&lt;&gt;"",Data!D13,"")</f>
        <v>Pythonanywhere</v>
      </c>
      <c r="M24" s="29">
        <f>IF(Data!E13&lt;&gt;"",Data!E13,"")</f>
        <v>-6.96</v>
      </c>
      <c r="N24" s="28">
        <f>IF(Data!F13&lt;&gt;"",Data!F13,"")</f>
        <v>44944</v>
      </c>
      <c r="O24" s="28" t="str">
        <f>IF(Data!G13&lt;&gt;"",Data!G13,"")</f>
        <v/>
      </c>
    </row>
    <row r="25" spans="9:15" x14ac:dyDescent="0.25">
      <c r="I25" s="28" t="str">
        <f>IF(Data!A14&lt;&gt;"",Data!A14,"")</f>
        <v>Jan</v>
      </c>
      <c r="J25" s="28" t="str">
        <f>IF(Data!B14&lt;&gt;"",Data!B14,"")</f>
        <v>Expenses</v>
      </c>
      <c r="K25" s="28" t="str">
        <f>IF(Data!C14&lt;&gt;"",Data!C14,"")</f>
        <v>Food</v>
      </c>
      <c r="L25" s="28" t="str">
        <f>IF(Data!D14&lt;&gt;"",Data!D14,"")</f>
        <v>Tims</v>
      </c>
      <c r="M25" s="29">
        <f>IF(Data!E14&lt;&gt;"",Data!E14,"")</f>
        <v>-28.25</v>
      </c>
      <c r="N25" s="28">
        <f>IF(Data!F14&lt;&gt;"",Data!F14,"")</f>
        <v>44946</v>
      </c>
      <c r="O25" s="28" t="str">
        <f>IF(Data!G14&lt;&gt;"",Data!G14,"")</f>
        <v/>
      </c>
    </row>
    <row r="26" spans="9:15" x14ac:dyDescent="0.25">
      <c r="I26" s="28" t="str">
        <f>IF(Data!A15&lt;&gt;"",Data!A15,"")</f>
        <v>Jan</v>
      </c>
      <c r="J26" s="28" t="str">
        <f>IF(Data!B15&lt;&gt;"",Data!B15,"")</f>
        <v>Income</v>
      </c>
      <c r="K26" s="28" t="str">
        <f>IF(Data!C15&lt;&gt;"",Data!C15,"")</f>
        <v>Pay</v>
      </c>
      <c r="L26" s="28" t="str">
        <f>IF(Data!D15&lt;&gt;"",Data!D15,"")</f>
        <v>Salary</v>
      </c>
      <c r="M26" s="29">
        <f>IF(Data!E15&lt;&gt;"",Data!E15,"")</f>
        <v>546.94000000000005</v>
      </c>
      <c r="N26" s="28">
        <f>IF(Data!F15&lt;&gt;"",Data!F15,"")</f>
        <v>44946</v>
      </c>
      <c r="O26" s="28" t="str">
        <f>IF(Data!G15&lt;&gt;"",Data!G15,"")</f>
        <v/>
      </c>
    </row>
    <row r="27" spans="9:15" x14ac:dyDescent="0.25">
      <c r="I27" s="28" t="str">
        <f>IF(Data!A16&lt;&gt;"",Data!A16,"")</f>
        <v>Jan</v>
      </c>
      <c r="J27" s="28" t="str">
        <f>IF(Data!B16&lt;&gt;"",Data!B16,"")</f>
        <v>Expenses</v>
      </c>
      <c r="K27" s="28" t="str">
        <f>IF(Data!C16&lt;&gt;"",Data!C16,"")</f>
        <v>Food</v>
      </c>
      <c r="L27" s="28" t="str">
        <f>IF(Data!D16&lt;&gt;"",Data!D16,"")</f>
        <v>FreshCo</v>
      </c>
      <c r="M27" s="29">
        <f>IF(Data!E16&lt;&gt;"",Data!E16,"")</f>
        <v>-108.04</v>
      </c>
      <c r="N27" s="28">
        <f>IF(Data!F16&lt;&gt;"",Data!F16,"")</f>
        <v>44946</v>
      </c>
      <c r="O27" s="28" t="str">
        <f>IF(Data!G16&lt;&gt;"",Data!G16,"")</f>
        <v/>
      </c>
    </row>
    <row r="28" spans="9:15" x14ac:dyDescent="0.25">
      <c r="I28" s="28" t="str">
        <f>IF(Data!A17&lt;&gt;"",Data!A17,"")</f>
        <v>Jan</v>
      </c>
      <c r="J28" s="28" t="str">
        <f>IF(Data!B17&lt;&gt;"",Data!B17,"")</f>
        <v>Expenses</v>
      </c>
      <c r="K28" s="28" t="str">
        <f>IF(Data!C17&lt;&gt;"",Data!C17,"")</f>
        <v>Food</v>
      </c>
      <c r="L28" s="28" t="str">
        <f>IF(Data!D17&lt;&gt;"",Data!D17,"")</f>
        <v>Zehrs</v>
      </c>
      <c r="M28" s="29">
        <f>IF(Data!E17&lt;&gt;"",Data!E17,"")</f>
        <v>-2.59</v>
      </c>
      <c r="N28" s="28">
        <f>IF(Data!F17&lt;&gt;"",Data!F17,"")</f>
        <v>44948</v>
      </c>
      <c r="O28" s="28" t="str">
        <f>IF(Data!G17&lt;&gt;"",Data!G17,"")</f>
        <v/>
      </c>
    </row>
    <row r="29" spans="9:15" x14ac:dyDescent="0.25">
      <c r="I29" s="28" t="str">
        <f>IF(Data!A18&lt;&gt;"",Data!A18,"")</f>
        <v>Jan</v>
      </c>
      <c r="J29" s="28" t="str">
        <f>IF(Data!B18&lt;&gt;"",Data!B18,"")</f>
        <v>Expenses</v>
      </c>
      <c r="K29" s="28" t="str">
        <f>IF(Data!C18&lt;&gt;"",Data!C18,"")</f>
        <v>Misc.</v>
      </c>
      <c r="L29" s="28" t="str">
        <f>IF(Data!D18&lt;&gt;"",Data!D18,"")</f>
        <v>YouTube</v>
      </c>
      <c r="M29" s="29">
        <f>IF(Data!E18&lt;&gt;"",Data!E18,"")</f>
        <v>-7.9</v>
      </c>
      <c r="N29" s="28">
        <f>IF(Data!F18&lt;&gt;"",Data!F18,"")</f>
        <v>44948</v>
      </c>
      <c r="O29" s="28" t="str">
        <f>IF(Data!G18&lt;&gt;"",Data!G18,"")</f>
        <v/>
      </c>
    </row>
    <row r="30" spans="9:15" x14ac:dyDescent="0.25">
      <c r="I30" s="28" t="str">
        <f>IF(Data!A19&lt;&gt;"",Data!A19,"")</f>
        <v>Jan</v>
      </c>
      <c r="J30" s="28" t="str">
        <f>IF(Data!B19&lt;&gt;"",Data!B19,"")</f>
        <v>Expenses</v>
      </c>
      <c r="K30" s="28" t="str">
        <f>IF(Data!C19&lt;&gt;"",Data!C19,"")</f>
        <v>Misc.</v>
      </c>
      <c r="L30" s="28" t="str">
        <f>IF(Data!D19&lt;&gt;"",Data!D19,"")</f>
        <v>Fun</v>
      </c>
      <c r="M30" s="29">
        <f>IF(Data!E19&lt;&gt;"",Data!E19,"")</f>
        <v>-50.5</v>
      </c>
      <c r="N30" s="28">
        <f>IF(Data!F19&lt;&gt;"",Data!F19,"")</f>
        <v>44948</v>
      </c>
      <c r="O30" s="28" t="str">
        <f>IF(Data!G19&lt;&gt;"",Data!G19,"")</f>
        <v/>
      </c>
    </row>
    <row r="31" spans="9:15" x14ac:dyDescent="0.25">
      <c r="I31" s="28" t="str">
        <f>IF(Data!A20&lt;&gt;"",Data!A20,"")</f>
        <v>Jan</v>
      </c>
      <c r="J31" s="28" t="str">
        <f>IF(Data!B20&lt;&gt;"",Data!B20,"")</f>
        <v>Expenses</v>
      </c>
      <c r="K31" s="28" t="str">
        <f>IF(Data!C20&lt;&gt;"",Data!C20,"")</f>
        <v>Food</v>
      </c>
      <c r="L31" s="28" t="str">
        <f>IF(Data!D20&lt;&gt;"",Data!D20,"")</f>
        <v>Centra</v>
      </c>
      <c r="M31" s="29">
        <f>IF(Data!E20&lt;&gt;"",Data!E20,"")</f>
        <v>-61.35</v>
      </c>
      <c r="N31" s="28">
        <f>IF(Data!F20&lt;&gt;"",Data!F20,"")</f>
        <v>44950</v>
      </c>
      <c r="O31" s="28" t="str">
        <f>IF(Data!G20&lt;&gt;"",Data!G20,"")</f>
        <v/>
      </c>
    </row>
    <row r="32" spans="9:15" x14ac:dyDescent="0.25">
      <c r="I32" s="28" t="str">
        <f>IF(Data!A21&lt;&gt;"",Data!A21,"")</f>
        <v>Jan</v>
      </c>
      <c r="J32" s="28" t="str">
        <f>IF(Data!B21&lt;&gt;"",Data!B21,"")</f>
        <v>Expenses</v>
      </c>
      <c r="K32" s="28" t="str">
        <f>IF(Data!C21&lt;&gt;"",Data!C21,"")</f>
        <v>Shopping</v>
      </c>
      <c r="L32" s="28" t="str">
        <f>IF(Data!D21&lt;&gt;"",Data!D21,"")</f>
        <v>Dollar Tree</v>
      </c>
      <c r="M32" s="29">
        <f>IF(Data!E21&lt;&gt;"",Data!E21,"")</f>
        <v>-16.95</v>
      </c>
      <c r="N32" s="28">
        <f>IF(Data!F21&lt;&gt;"",Data!F21,"")</f>
        <v>44952</v>
      </c>
      <c r="O32" s="28" t="str">
        <f>IF(Data!G21&lt;&gt;"",Data!G21,"")</f>
        <v/>
      </c>
    </row>
    <row r="33" spans="9:15" x14ac:dyDescent="0.25">
      <c r="I33" s="28" t="str">
        <f>IF(Data!A22&lt;&gt;"",Data!A22,"")</f>
        <v>Jan</v>
      </c>
      <c r="J33" s="28" t="str">
        <f>IF(Data!B22&lt;&gt;"",Data!B22,"")</f>
        <v>Income</v>
      </c>
      <c r="K33" s="28" t="str">
        <f>IF(Data!C22&lt;&gt;"",Data!C22,"")</f>
        <v>Pay</v>
      </c>
      <c r="L33" s="28" t="str">
        <f>IF(Data!D22&lt;&gt;"",Data!D22,"")</f>
        <v>Salary</v>
      </c>
      <c r="M33" s="29">
        <f>IF(Data!E22&lt;&gt;"",Data!E22,"")</f>
        <v>774.97</v>
      </c>
      <c r="N33" s="28">
        <f>IF(Data!F22&lt;&gt;"",Data!F22,"")</f>
        <v>44953</v>
      </c>
      <c r="O33" s="28" t="str">
        <f>IF(Data!G22&lt;&gt;"",Data!G22,"")</f>
        <v/>
      </c>
    </row>
    <row r="34" spans="9:15" x14ac:dyDescent="0.25">
      <c r="I34" s="28" t="str">
        <f>IF(Data!A23&lt;&gt;"",Data!A23,"")</f>
        <v>Jan</v>
      </c>
      <c r="J34" s="28" t="str">
        <f>IF(Data!B23&lt;&gt;"",Data!B23,"")</f>
        <v>Expenses</v>
      </c>
      <c r="K34" s="28" t="str">
        <f>IF(Data!C23&lt;&gt;"",Data!C23,"")</f>
        <v>Food</v>
      </c>
      <c r="L34" s="28" t="str">
        <f>IF(Data!D23&lt;&gt;"",Data!D23,"")</f>
        <v>Centra</v>
      </c>
      <c r="M34" s="29">
        <f>IF(Data!E23&lt;&gt;"",Data!E23,"")</f>
        <v>-58.39</v>
      </c>
      <c r="N34" s="28">
        <f>IF(Data!F23&lt;&gt;"",Data!F23,"")</f>
        <v>44955</v>
      </c>
      <c r="O34" s="28" t="str">
        <f>IF(Data!G23&lt;&gt;"",Data!G23,"")</f>
        <v/>
      </c>
    </row>
    <row r="35" spans="9:15" x14ac:dyDescent="0.25">
      <c r="I35" s="28" t="str">
        <f>IF(Data!A24&lt;&gt;"",Data!A24,"")</f>
        <v>Jan</v>
      </c>
      <c r="J35" s="28" t="str">
        <f>IF(Data!B24&lt;&gt;"",Data!B24,"")</f>
        <v>Expenses</v>
      </c>
      <c r="K35" s="28" t="str">
        <f>IF(Data!C24&lt;&gt;"",Data!C24,"")</f>
        <v>Utilities</v>
      </c>
      <c r="L35" s="28" t="str">
        <f>IF(Data!D24&lt;&gt;"",Data!D24,"")</f>
        <v>Rent</v>
      </c>
      <c r="M35" s="29">
        <f>IF(Data!E24&lt;&gt;"",Data!E24,"")</f>
        <v>-627</v>
      </c>
      <c r="N35" s="28">
        <f>IF(Data!F24&lt;&gt;"",Data!F24,"")</f>
        <v>44957</v>
      </c>
      <c r="O35" s="28" t="str">
        <f>IF(Data!G24&lt;&gt;"",Data!G24,"")</f>
        <v/>
      </c>
    </row>
    <row r="36" spans="9:15" x14ac:dyDescent="0.25">
      <c r="I36" s="18" t="str">
        <f>IF(Data!A25&lt;&gt;"",Data!A25,"")</f>
        <v>Jan</v>
      </c>
      <c r="J36" s="18" t="str">
        <f>IF(Data!B25&lt;&gt;"",Data!B25,"")</f>
        <v>Expenses</v>
      </c>
      <c r="K36" s="18" t="str">
        <f>IF(Data!C25&lt;&gt;"",Data!C25,"")</f>
        <v>Misc.</v>
      </c>
      <c r="L36" s="18" t="str">
        <f>IF(Data!D25&lt;&gt;"",Data!D25,"")</f>
        <v>Account Fee TD</v>
      </c>
      <c r="M36" s="21">
        <f>IF(Data!E25&lt;&gt;"",Data!E25,"")</f>
        <v>-16.45</v>
      </c>
      <c r="N36" s="18">
        <f>IF(Data!F25&lt;&gt;"",Data!F25,"")</f>
        <v>44957</v>
      </c>
      <c r="O36" s="18" t="str">
        <f>IF(Data!G25&lt;&gt;"",Data!G25,"")</f>
        <v/>
      </c>
    </row>
    <row r="37" spans="9:15" hidden="1" x14ac:dyDescent="0.25">
      <c r="I37" s="18" t="str">
        <f>IF(Data!A26&lt;&gt;"",Data!A26,"")</f>
        <v>Feb</v>
      </c>
      <c r="J37" s="18" t="str">
        <f>IF(Data!B26&lt;&gt;"",Data!B26,"")</f>
        <v>Expenses</v>
      </c>
      <c r="K37" s="18" t="str">
        <f>IF(Data!C26&lt;&gt;"",Data!C26,"")</f>
        <v>Food</v>
      </c>
      <c r="L37" s="18" t="str">
        <f>IF(Data!D26&lt;&gt;"",Data!D26,"")</f>
        <v>Uber Eats</v>
      </c>
      <c r="M37" s="21">
        <f>IF(Data!E26&lt;&gt;"",Data!E26,"")</f>
        <v>-36.380000000000003</v>
      </c>
      <c r="N37" s="18">
        <f>IF(Data!F26&lt;&gt;"",Data!F26,"")</f>
        <v>44965</v>
      </c>
      <c r="O37" s="18" t="str">
        <f>IF(Data!G26&lt;&gt;"",Data!G26,"")</f>
        <v/>
      </c>
    </row>
    <row r="38" spans="9:15" hidden="1" x14ac:dyDescent="0.25">
      <c r="I38" s="18" t="str">
        <f>IF(Data!A27&lt;&gt;"",Data!A27,"")</f>
        <v>Feb</v>
      </c>
      <c r="J38" s="18" t="str">
        <f>IF(Data!B27&lt;&gt;"",Data!B27,"")</f>
        <v>Expenses</v>
      </c>
      <c r="K38" s="18" t="str">
        <f>IF(Data!C27&lt;&gt;"",Data!C27,"")</f>
        <v>Utilities</v>
      </c>
      <c r="L38" s="18" t="str">
        <f>IF(Data!D27&lt;&gt;"",Data!D27,"")</f>
        <v>Mobile Bill</v>
      </c>
      <c r="M38" s="21">
        <f>IF(Data!E27&lt;&gt;"",Data!E27,"")</f>
        <v>-36.729999999999997</v>
      </c>
      <c r="N38" s="18">
        <f>IF(Data!F27&lt;&gt;"",Data!F27,"")</f>
        <v>44968</v>
      </c>
      <c r="O38" s="18" t="str">
        <f>IF(Data!G27&lt;&gt;"",Data!G27,"")</f>
        <v/>
      </c>
    </row>
    <row r="39" spans="9:15" hidden="1" x14ac:dyDescent="0.25">
      <c r="I39" s="18" t="str">
        <f>IF(Data!A28&lt;&gt;"",Data!A28,"")</f>
        <v>Feb</v>
      </c>
      <c r="J39" s="18" t="str">
        <f>IF(Data!B28&lt;&gt;"",Data!B28,"")</f>
        <v>Expenses</v>
      </c>
      <c r="K39" s="18" t="str">
        <f>IF(Data!C28&lt;&gt;"",Data!C28,"")</f>
        <v>Shopping</v>
      </c>
      <c r="L39" s="18" t="str">
        <f>IF(Data!D28&lt;&gt;"",Data!D28,"")</f>
        <v>Dollarama</v>
      </c>
      <c r="M39" s="21">
        <f>IF(Data!E28&lt;&gt;"",Data!E28,"")</f>
        <v>-7.06</v>
      </c>
      <c r="N39" s="18">
        <f>IF(Data!F28&lt;&gt;"",Data!F28,"")</f>
        <v>44968</v>
      </c>
      <c r="O39" s="18" t="str">
        <f>IF(Data!G28&lt;&gt;"",Data!G28,"")</f>
        <v/>
      </c>
    </row>
    <row r="40" spans="9:15" hidden="1" x14ac:dyDescent="0.25">
      <c r="I40" s="18" t="str">
        <f>IF(Data!A29&lt;&gt;"",Data!A29,"")</f>
        <v>Feb</v>
      </c>
      <c r="J40" s="18" t="str">
        <f>IF(Data!B29&lt;&gt;"",Data!B29,"")</f>
        <v>Expenses</v>
      </c>
      <c r="K40" s="18" t="str">
        <f>IF(Data!C29&lt;&gt;"",Data!C29,"")</f>
        <v>Food</v>
      </c>
      <c r="L40" s="18" t="str">
        <f>IF(Data!D29&lt;&gt;"",Data!D29,"")</f>
        <v>FreshCo</v>
      </c>
      <c r="M40" s="21">
        <f>IF(Data!E29&lt;&gt;"",Data!E29,"")</f>
        <v>-101.44</v>
      </c>
      <c r="N40" s="18">
        <f>IF(Data!F29&lt;&gt;"",Data!F29,"")</f>
        <v>44968</v>
      </c>
      <c r="O40" s="18" t="str">
        <f>IF(Data!G29&lt;&gt;"",Data!G29,"")</f>
        <v/>
      </c>
    </row>
    <row r="41" spans="9:15" hidden="1" x14ac:dyDescent="0.25">
      <c r="I41" s="18" t="str">
        <f>IF(Data!A30&lt;&gt;"",Data!A30,"")</f>
        <v>Feb</v>
      </c>
      <c r="J41" s="18" t="str">
        <f>IF(Data!B30&lt;&gt;"",Data!B30,"")</f>
        <v>Expenses</v>
      </c>
      <c r="K41" s="18" t="str">
        <f>IF(Data!C30&lt;&gt;"",Data!C30,"")</f>
        <v>Food</v>
      </c>
      <c r="L41" s="18" t="str">
        <f>IF(Data!D30&lt;&gt;"",Data!D30,"")</f>
        <v>Centra</v>
      </c>
      <c r="M41" s="21">
        <f>IF(Data!E30&lt;&gt;"",Data!E30,"")</f>
        <v>-37.97</v>
      </c>
      <c r="N41" s="18">
        <f>IF(Data!F30&lt;&gt;"",Data!F30,"")</f>
        <v>44968</v>
      </c>
      <c r="O41" s="18" t="str">
        <f>IF(Data!G30&lt;&gt;"",Data!G30,"")</f>
        <v/>
      </c>
    </row>
    <row r="42" spans="9:15" hidden="1" x14ac:dyDescent="0.25">
      <c r="I42" s="18" t="str">
        <f>IF(Data!A31&lt;&gt;"",Data!A31,"")</f>
        <v>Feb</v>
      </c>
      <c r="J42" s="18" t="str">
        <f>IF(Data!B31&lt;&gt;"",Data!B31,"")</f>
        <v>Income</v>
      </c>
      <c r="K42" s="18" t="str">
        <f>IF(Data!C31&lt;&gt;"",Data!C31,"")</f>
        <v>Pay</v>
      </c>
      <c r="L42" s="18" t="str">
        <f>IF(Data!D31&lt;&gt;"",Data!D31,"")</f>
        <v>Government</v>
      </c>
      <c r="M42" s="21">
        <f>IF(Data!E31&lt;&gt;"",Data!E31,"")</f>
        <v>93.25</v>
      </c>
      <c r="N42" s="18">
        <f>IF(Data!F31&lt;&gt;"",Data!F31,"")</f>
        <v>44969</v>
      </c>
      <c r="O42" s="18" t="str">
        <f>IF(Data!G31&lt;&gt;"",Data!G31,"")</f>
        <v/>
      </c>
    </row>
    <row r="43" spans="9:15" hidden="1" x14ac:dyDescent="0.25">
      <c r="I43" s="18" t="str">
        <f>IF(Data!A32&lt;&gt;"",Data!A32,"")</f>
        <v>Feb</v>
      </c>
      <c r="J43" s="18" t="str">
        <f>IF(Data!B32&lt;&gt;"",Data!B32,"")</f>
        <v>Income</v>
      </c>
      <c r="K43" s="18" t="str">
        <f>IF(Data!C32&lt;&gt;"",Data!C32,"")</f>
        <v>Pay</v>
      </c>
      <c r="L43" s="18" t="str">
        <f>IF(Data!D32&lt;&gt;"",Data!D32,"")</f>
        <v>Salary</v>
      </c>
      <c r="M43" s="21">
        <f>IF(Data!E32&lt;&gt;"",Data!E32,"")</f>
        <v>533.86</v>
      </c>
      <c r="N43" s="18">
        <f>IF(Data!F32&lt;&gt;"",Data!F32,"")</f>
        <v>44970</v>
      </c>
      <c r="O43" s="18" t="str">
        <f>IF(Data!G32&lt;&gt;"",Data!G32,"")</f>
        <v/>
      </c>
    </row>
    <row r="44" spans="9:15" hidden="1" x14ac:dyDescent="0.25">
      <c r="I44" s="18" t="str">
        <f>IF(Data!A33&lt;&gt;"",Data!A33,"")</f>
        <v>Feb</v>
      </c>
      <c r="J44" s="18" t="str">
        <f>IF(Data!B33&lt;&gt;"",Data!B33,"")</f>
        <v>Expenses</v>
      </c>
      <c r="K44" s="18" t="str">
        <f>IF(Data!C33&lt;&gt;"",Data!C33,"")</f>
        <v>Misc.</v>
      </c>
      <c r="L44" s="18" t="str">
        <f>IF(Data!D33&lt;&gt;"",Data!D33,"")</f>
        <v>Scooter</v>
      </c>
      <c r="M44" s="21">
        <f>IF(Data!E33&lt;&gt;"",Data!E33,"")</f>
        <v>-501</v>
      </c>
      <c r="N44" s="18">
        <f>IF(Data!F33&lt;&gt;"",Data!F33,"")</f>
        <v>44970</v>
      </c>
      <c r="O44" s="18" t="str">
        <f>IF(Data!G33&lt;&gt;"",Data!G33,"")</f>
        <v/>
      </c>
    </row>
    <row r="45" spans="9:15" hidden="1" x14ac:dyDescent="0.25">
      <c r="I45" s="18" t="str">
        <f>IF(Data!A34&lt;&gt;"",Data!A34,"")</f>
        <v>Feb</v>
      </c>
      <c r="J45" s="18" t="str">
        <f>IF(Data!B34&lt;&gt;"",Data!B34,"")</f>
        <v>Expenses</v>
      </c>
      <c r="K45" s="18" t="str">
        <f>IF(Data!C34&lt;&gt;"",Data!C34,"")</f>
        <v>Food</v>
      </c>
      <c r="L45" s="18" t="str">
        <f>IF(Data!D34&lt;&gt;"",Data!D34,"")</f>
        <v>Centra</v>
      </c>
      <c r="M45" s="21">
        <f>IF(Data!E34&lt;&gt;"",Data!E34,"")</f>
        <v>-9.18</v>
      </c>
      <c r="N45" s="18">
        <f>IF(Data!F34&lt;&gt;"",Data!F34,"")</f>
        <v>44970</v>
      </c>
      <c r="O45" s="18" t="str">
        <f>IF(Data!G34&lt;&gt;"",Data!G34,"")</f>
        <v/>
      </c>
    </row>
    <row r="46" spans="9:15" hidden="1" x14ac:dyDescent="0.25">
      <c r="I46" s="18" t="str">
        <f>IF(Data!A35&lt;&gt;"",Data!A35,"")</f>
        <v>Feb</v>
      </c>
      <c r="J46" s="18" t="str">
        <f>IF(Data!B35&lt;&gt;"",Data!B35,"")</f>
        <v>Expenses</v>
      </c>
      <c r="K46" s="18" t="str">
        <f>IF(Data!C35&lt;&gt;"",Data!C35,"")</f>
        <v>Misc.</v>
      </c>
      <c r="L46" s="18" t="str">
        <f>IF(Data!D35&lt;&gt;"",Data!D35,"")</f>
        <v>ID Assist</v>
      </c>
      <c r="M46" s="21">
        <f>IF(Data!E35&lt;&gt;"",Data!E35,"")</f>
        <v>-22.59</v>
      </c>
      <c r="N46" s="18">
        <f>IF(Data!F35&lt;&gt;"",Data!F35,"")</f>
        <v>44971</v>
      </c>
      <c r="O46" s="18" t="str">
        <f>IF(Data!G35&lt;&gt;"",Data!G35,"")</f>
        <v/>
      </c>
    </row>
    <row r="47" spans="9:15" hidden="1" x14ac:dyDescent="0.25">
      <c r="I47" s="18" t="str">
        <f>IF(Data!A36&lt;&gt;"",Data!A36,"")</f>
        <v>Feb</v>
      </c>
      <c r="J47" s="18" t="str">
        <f>IF(Data!B36&lt;&gt;"",Data!B36,"")</f>
        <v>Expenses</v>
      </c>
      <c r="K47" s="18" t="str">
        <f>IF(Data!C36&lt;&gt;"",Data!C36,"")</f>
        <v>Misc.</v>
      </c>
      <c r="L47" s="18" t="str">
        <f>IF(Data!D36&lt;&gt;"",Data!D36,"")</f>
        <v>Pythonanywhere</v>
      </c>
      <c r="M47" s="21">
        <f>IF(Data!E36&lt;&gt;"",Data!E36,"")</f>
        <v>-6.96</v>
      </c>
      <c r="N47" s="18">
        <f>IF(Data!F36&lt;&gt;"",Data!F36,"")</f>
        <v>44973</v>
      </c>
      <c r="O47" s="18" t="str">
        <f>IF(Data!G36&lt;&gt;"",Data!G36,"")</f>
        <v/>
      </c>
    </row>
    <row r="48" spans="9:15" hidden="1" x14ac:dyDescent="0.25">
      <c r="I48" s="18" t="str">
        <f>IF(Data!A37&lt;&gt;"",Data!A37,"")</f>
        <v>Feb</v>
      </c>
      <c r="J48" s="18" t="str">
        <f>IF(Data!B37&lt;&gt;"",Data!B37,"")</f>
        <v>Expenses</v>
      </c>
      <c r="K48" s="18" t="str">
        <f>IF(Data!C37&lt;&gt;"",Data!C37,"")</f>
        <v>Food</v>
      </c>
      <c r="L48" s="18" t="str">
        <f>IF(Data!D37&lt;&gt;"",Data!D37,"")</f>
        <v>Tims</v>
      </c>
      <c r="M48" s="21">
        <f>IF(Data!E37&lt;&gt;"",Data!E37,"")</f>
        <v>-28.25</v>
      </c>
      <c r="N48" s="18">
        <f>IF(Data!F37&lt;&gt;"",Data!F37,"")</f>
        <v>44975</v>
      </c>
      <c r="O48" s="18" t="str">
        <f>IF(Data!G37&lt;&gt;"",Data!G37,"")</f>
        <v/>
      </c>
    </row>
    <row r="49" spans="9:26" hidden="1" x14ac:dyDescent="0.25">
      <c r="I49" s="18" t="str">
        <f>IF(Data!A38&lt;&gt;"",Data!A38,"")</f>
        <v>Feb</v>
      </c>
      <c r="J49" s="18" t="str">
        <f>IF(Data!B38&lt;&gt;"",Data!B38,"")</f>
        <v>Expenses</v>
      </c>
      <c r="K49" s="18" t="str">
        <f>IF(Data!C38&lt;&gt;"",Data!C38,"")</f>
        <v>Food</v>
      </c>
      <c r="L49" s="18" t="str">
        <f>IF(Data!D38&lt;&gt;"",Data!D38,"")</f>
        <v>Centra</v>
      </c>
      <c r="M49" s="21">
        <f>IF(Data!E38&lt;&gt;"",Data!E38,"")</f>
        <v>-58.39</v>
      </c>
      <c r="N49" s="18">
        <f>IF(Data!F38&lt;&gt;"",Data!F38,"")</f>
        <v>44976</v>
      </c>
      <c r="O49" s="18" t="str">
        <f>IF(Data!G38&lt;&gt;"",Data!G38,"")</f>
        <v/>
      </c>
    </row>
    <row r="50" spans="9:26" hidden="1" x14ac:dyDescent="0.25">
      <c r="I50" s="18" t="str">
        <f>IF(Data!A39&lt;&gt;"",Data!A39,"")</f>
        <v>Feb</v>
      </c>
      <c r="J50" s="18" t="str">
        <f>IF(Data!B39&lt;&gt;"",Data!B39,"")</f>
        <v>Income</v>
      </c>
      <c r="K50" s="18" t="str">
        <f>IF(Data!C39&lt;&gt;"",Data!C39,"")</f>
        <v>Pay</v>
      </c>
      <c r="L50" s="18" t="str">
        <f>IF(Data!D39&lt;&gt;"",Data!D39,"")</f>
        <v>Salary</v>
      </c>
      <c r="M50" s="21">
        <f>IF(Data!E39&lt;&gt;"",Data!E39,"")</f>
        <v>546.94000000000005</v>
      </c>
      <c r="N50" s="18">
        <f>IF(Data!F39&lt;&gt;"",Data!F39,"")</f>
        <v>44977</v>
      </c>
      <c r="O50" s="18" t="str">
        <f>IF(Data!G39&lt;&gt;"",Data!G39,"")</f>
        <v/>
      </c>
    </row>
    <row r="51" spans="9:26" hidden="1" x14ac:dyDescent="0.25">
      <c r="I51" s="18" t="str">
        <f>IF(Data!A40&lt;&gt;"",Data!A40,"")</f>
        <v>Feb</v>
      </c>
      <c r="J51" s="18" t="str">
        <f>IF(Data!B40&lt;&gt;"",Data!B40,"")</f>
        <v>Expenses</v>
      </c>
      <c r="K51" s="18" t="str">
        <f>IF(Data!C40&lt;&gt;"",Data!C40,"")</f>
        <v>Food</v>
      </c>
      <c r="L51" s="18" t="str">
        <f>IF(Data!D40&lt;&gt;"",Data!D40,"")</f>
        <v>Centra</v>
      </c>
      <c r="M51" s="21">
        <f>IF(Data!E40&lt;&gt;"",Data!E40,"")</f>
        <v>-50</v>
      </c>
      <c r="N51" s="18">
        <f>IF(Data!F40&lt;&gt;"",Data!F40,"")</f>
        <v>44977</v>
      </c>
      <c r="O51" s="18" t="str">
        <f>IF(Data!G40&lt;&gt;"",Data!G40,"")</f>
        <v/>
      </c>
    </row>
    <row r="52" spans="9:26" hidden="1" x14ac:dyDescent="0.25">
      <c r="I52" s="18" t="str">
        <f>IF(Data!A41&lt;&gt;"",Data!A41,"")</f>
        <v>Feb</v>
      </c>
      <c r="J52" s="18" t="str">
        <f>IF(Data!B41&lt;&gt;"",Data!B41,"")</f>
        <v>Expenses</v>
      </c>
      <c r="K52" s="18" t="str">
        <f>IF(Data!C41&lt;&gt;"",Data!C41,"")</f>
        <v>Food</v>
      </c>
      <c r="L52" s="18" t="str">
        <f>IF(Data!D41&lt;&gt;"",Data!D41,"")</f>
        <v>FreshCo</v>
      </c>
      <c r="M52" s="21">
        <f>IF(Data!E41&lt;&gt;"",Data!E41,"")</f>
        <v>-108.04</v>
      </c>
      <c r="N52" s="18">
        <f>IF(Data!F41&lt;&gt;"",Data!F41,"")</f>
        <v>44977</v>
      </c>
      <c r="O52" s="18" t="str">
        <f>IF(Data!G41&lt;&gt;"",Data!G41,"")</f>
        <v/>
      </c>
    </row>
    <row r="53" spans="9:26" hidden="1" x14ac:dyDescent="0.25">
      <c r="I53" s="18" t="str">
        <f>IF(Data!A42&lt;&gt;"",Data!A42,"")</f>
        <v>Feb</v>
      </c>
      <c r="J53" s="18" t="str">
        <f>IF(Data!B42&lt;&gt;"",Data!B42,"")</f>
        <v>Expenses</v>
      </c>
      <c r="K53" s="18" t="str">
        <f>IF(Data!C42&lt;&gt;"",Data!C42,"")</f>
        <v>Food</v>
      </c>
      <c r="L53" s="18" t="str">
        <f>IF(Data!D42&lt;&gt;"",Data!D42,"")</f>
        <v>Zehrs</v>
      </c>
      <c r="M53" s="21">
        <f>IF(Data!E42&lt;&gt;"",Data!E42,"")</f>
        <v>-2.59</v>
      </c>
      <c r="N53" s="18">
        <f>IF(Data!F42&lt;&gt;"",Data!F42,"")</f>
        <v>44979</v>
      </c>
      <c r="O53" s="18" t="str">
        <f>IF(Data!G42&lt;&gt;"",Data!G42,"")</f>
        <v/>
      </c>
    </row>
    <row r="54" spans="9:26" s="27" customFormat="1" hidden="1" x14ac:dyDescent="0.25">
      <c r="I54" s="18" t="str">
        <f>IF(Data!A43&lt;&gt;"",Data!A43,"")</f>
        <v>Feb</v>
      </c>
      <c r="J54" s="18" t="str">
        <f>IF(Data!B43&lt;&gt;"",Data!B43,"")</f>
        <v>Expenses</v>
      </c>
      <c r="K54" s="18" t="str">
        <f>IF(Data!C43&lt;&gt;"",Data!C43,"")</f>
        <v>Misc.</v>
      </c>
      <c r="L54" s="18" t="str">
        <f>IF(Data!D43&lt;&gt;"",Data!D43,"")</f>
        <v>YouTube</v>
      </c>
      <c r="M54" s="21">
        <f>IF(Data!E43&lt;&gt;"",Data!E43,"")</f>
        <v>-7.9</v>
      </c>
      <c r="N54" s="18">
        <f>IF(Data!F43&lt;&gt;"",Data!F43,"")</f>
        <v>44979</v>
      </c>
      <c r="O54" s="18" t="str">
        <f>IF(Data!G43&lt;&gt;"",Data!G43,"")</f>
        <v/>
      </c>
      <c r="R54" s="39"/>
      <c r="S54" s="39"/>
      <c r="T54" s="39"/>
      <c r="U54" s="39"/>
      <c r="V54" s="39"/>
      <c r="W54" s="39"/>
      <c r="X54" s="39"/>
      <c r="Y54" s="39"/>
      <c r="Z54" s="39"/>
    </row>
    <row r="55" spans="9:26" s="27" customFormat="1" hidden="1" x14ac:dyDescent="0.25">
      <c r="I55" s="25" t="str">
        <f>IF(Data!A44&lt;&gt;"",Data!A44,"")</f>
        <v>Feb</v>
      </c>
      <c r="J55" s="25" t="str">
        <f>IF(Data!B44&lt;&gt;"",Data!B44,"")</f>
        <v>Expenses</v>
      </c>
      <c r="K55" s="25" t="str">
        <f>IF(Data!C44&lt;&gt;"",Data!C44,"")</f>
        <v>Misc.</v>
      </c>
      <c r="L55" s="25" t="str">
        <f>IF(Data!D44&lt;&gt;"",Data!D44,"")</f>
        <v>Fun</v>
      </c>
      <c r="M55" s="26">
        <f>IF(Data!E44&lt;&gt;"",Data!E44,"")</f>
        <v>-50.5</v>
      </c>
      <c r="N55" s="25">
        <f>IF(Data!F44&lt;&gt;"",Data!F44,"")</f>
        <v>44979</v>
      </c>
      <c r="O55" s="25" t="str">
        <f>IF(Data!G44&lt;&gt;"",Data!G44,"")</f>
        <v/>
      </c>
      <c r="R55" s="39"/>
      <c r="S55" s="39"/>
      <c r="T55" s="39"/>
      <c r="U55" s="39"/>
      <c r="V55" s="39"/>
      <c r="W55" s="39"/>
      <c r="X55" s="39"/>
      <c r="Y55" s="39"/>
      <c r="Z55" s="39"/>
    </row>
    <row r="56" spans="9:26" s="27" customFormat="1" hidden="1" x14ac:dyDescent="0.25">
      <c r="I56" s="25" t="str">
        <f>IF(Data!A45&lt;&gt;"",Data!A45,"")</f>
        <v>Feb</v>
      </c>
      <c r="J56" s="25" t="str">
        <f>IF(Data!B45&lt;&gt;"",Data!B45,"")</f>
        <v>Expenses</v>
      </c>
      <c r="K56" s="25" t="str">
        <f>IF(Data!C45&lt;&gt;"",Data!C45,"")</f>
        <v>Food</v>
      </c>
      <c r="L56" s="25" t="str">
        <f>IF(Data!D45&lt;&gt;"",Data!D45,"")</f>
        <v>Centra</v>
      </c>
      <c r="M56" s="26">
        <f>IF(Data!E45&lt;&gt;"",Data!E45,"")</f>
        <v>-61.35</v>
      </c>
      <c r="N56" s="25">
        <f>IF(Data!F45&lt;&gt;"",Data!F45,"")</f>
        <v>44981</v>
      </c>
      <c r="O56" s="25" t="str">
        <f>IF(Data!G45&lt;&gt;"",Data!G45,"")</f>
        <v/>
      </c>
      <c r="R56" s="39"/>
      <c r="S56" s="39"/>
      <c r="T56" s="39"/>
      <c r="U56" s="39"/>
      <c r="V56" s="39"/>
      <c r="W56" s="39"/>
      <c r="X56" s="39"/>
      <c r="Y56" s="39"/>
      <c r="Z56" s="39"/>
    </row>
    <row r="57" spans="9:26" s="27" customFormat="1" hidden="1" x14ac:dyDescent="0.25">
      <c r="I57" s="25" t="str">
        <f>IF(Data!A46&lt;&gt;"",Data!A46,"")</f>
        <v>Feb</v>
      </c>
      <c r="J57" s="25" t="str">
        <f>IF(Data!B46&lt;&gt;"",Data!B46,"")</f>
        <v>Expenses</v>
      </c>
      <c r="K57" s="25" t="str">
        <f>IF(Data!C46&lt;&gt;"",Data!C46,"")</f>
        <v>Shopping</v>
      </c>
      <c r="L57" s="25" t="str">
        <f>IF(Data!D46&lt;&gt;"",Data!D46,"")</f>
        <v>Dollar Tree</v>
      </c>
      <c r="M57" s="26">
        <f>IF(Data!E46&lt;&gt;"",Data!E46,"")</f>
        <v>-16.95</v>
      </c>
      <c r="N57" s="25">
        <f>IF(Data!F46&lt;&gt;"",Data!F46,"")</f>
        <v>44983</v>
      </c>
      <c r="O57" s="25" t="str">
        <f>IF(Data!G46&lt;&gt;"",Data!G46,"")</f>
        <v/>
      </c>
      <c r="R57" s="39"/>
      <c r="S57" s="39"/>
      <c r="T57" s="39"/>
      <c r="U57" s="39"/>
      <c r="V57" s="39"/>
      <c r="W57" s="39"/>
      <c r="X57" s="39"/>
      <c r="Y57" s="39"/>
      <c r="Z57" s="39"/>
    </row>
    <row r="58" spans="9:26" s="27" customFormat="1" hidden="1" x14ac:dyDescent="0.25">
      <c r="I58" s="25" t="str">
        <f>IF(Data!A47&lt;&gt;"",Data!A47,"")</f>
        <v>Feb</v>
      </c>
      <c r="J58" s="25" t="str">
        <f>IF(Data!B47&lt;&gt;"",Data!B47,"")</f>
        <v>Income</v>
      </c>
      <c r="K58" s="25" t="str">
        <f>IF(Data!C47&lt;&gt;"",Data!C47,"")</f>
        <v>Pay</v>
      </c>
      <c r="L58" s="25" t="str">
        <f>IF(Data!D47&lt;&gt;"",Data!D47,"")</f>
        <v>Salary</v>
      </c>
      <c r="M58" s="26">
        <f>IF(Data!E47&lt;&gt;"",Data!E47,"")</f>
        <v>774.97</v>
      </c>
      <c r="N58" s="25">
        <f>IF(Data!F47&lt;&gt;"",Data!F47,"")</f>
        <v>44984</v>
      </c>
      <c r="O58" s="25" t="str">
        <f>IF(Data!G47&lt;&gt;"",Data!G47,"")</f>
        <v/>
      </c>
      <c r="R58" s="39"/>
      <c r="S58" s="39"/>
      <c r="T58" s="39"/>
      <c r="U58" s="39"/>
      <c r="V58" s="39"/>
      <c r="W58" s="39"/>
      <c r="X58" s="39"/>
      <c r="Y58" s="39"/>
      <c r="Z58" s="39"/>
    </row>
    <row r="59" spans="9:26" s="27" customFormat="1" hidden="1" x14ac:dyDescent="0.25">
      <c r="I59" s="25" t="str">
        <f>IF(Data!A48&lt;&gt;"",Data!A48,"")</f>
        <v>Feb</v>
      </c>
      <c r="J59" s="25" t="str">
        <f>IF(Data!B48&lt;&gt;"",Data!B48,"")</f>
        <v>Expenses</v>
      </c>
      <c r="K59" s="25" t="str">
        <f>IF(Data!C48&lt;&gt;"",Data!C48,"")</f>
        <v>Misc.</v>
      </c>
      <c r="L59" s="25" t="str">
        <f>IF(Data!D48&lt;&gt;"",Data!D48,"")</f>
        <v>Account Fee TD</v>
      </c>
      <c r="M59" s="26">
        <f>IF(Data!E48&lt;&gt;"",Data!E48,"")</f>
        <v>-16.45</v>
      </c>
      <c r="N59" s="25">
        <f>IF(Data!F48&lt;&gt;"",Data!F48,"")</f>
        <v>44985</v>
      </c>
      <c r="O59" s="25" t="str">
        <f>IF(Data!G48&lt;&gt;"",Data!G48,"")</f>
        <v/>
      </c>
      <c r="R59" s="39"/>
      <c r="S59" s="39"/>
      <c r="T59" s="39"/>
      <c r="U59" s="39"/>
      <c r="V59" s="39"/>
      <c r="W59" s="39"/>
      <c r="X59" s="39"/>
      <c r="Y59" s="39"/>
      <c r="Z59" s="39"/>
    </row>
    <row r="60" spans="9:26" s="27" customFormat="1" hidden="1" x14ac:dyDescent="0.25">
      <c r="I60" s="25" t="str">
        <f>IF(Data!A49&lt;&gt;"",Data!A49,"")</f>
        <v>Feb</v>
      </c>
      <c r="J60" s="25" t="str">
        <f>IF(Data!B49&lt;&gt;"",Data!B49,"")</f>
        <v>Expenses</v>
      </c>
      <c r="K60" s="25" t="str">
        <f>IF(Data!C49&lt;&gt;"",Data!C49,"")</f>
        <v>Utilities</v>
      </c>
      <c r="L60" s="25" t="str">
        <f>IF(Data!D49&lt;&gt;"",Data!D49,"")</f>
        <v>Rent</v>
      </c>
      <c r="M60" s="26">
        <f>IF(Data!E49&lt;&gt;"",Data!E49,"")</f>
        <v>-627</v>
      </c>
      <c r="N60" s="25">
        <f>IF(Data!F49&lt;&gt;"",Data!F49,"")</f>
        <v>44985</v>
      </c>
      <c r="O60" s="25" t="str">
        <f>IF(Data!G49&lt;&gt;"",Data!G49,"")</f>
        <v/>
      </c>
      <c r="R60" s="39"/>
      <c r="S60" s="39"/>
      <c r="T60" s="39"/>
      <c r="U60" s="39"/>
      <c r="V60" s="39"/>
      <c r="W60" s="39"/>
      <c r="X60" s="39"/>
      <c r="Y60" s="39"/>
      <c r="Z60" s="39"/>
    </row>
    <row r="61" spans="9:26" s="27" customFormat="1" hidden="1" x14ac:dyDescent="0.25">
      <c r="I61" s="25" t="str">
        <f>IF(Data!A50&lt;&gt;"",Data!A50,"")</f>
        <v>Feb</v>
      </c>
      <c r="J61" s="25" t="str">
        <f>IF(Data!B50&lt;&gt;"",Data!B50,"")</f>
        <v>Expenses</v>
      </c>
      <c r="K61" s="25" t="str">
        <f>IF(Data!C50&lt;&gt;"",Data!C50,"")</f>
        <v>Misc.</v>
      </c>
      <c r="L61" s="25" t="str">
        <f>IF(Data!D50&lt;&gt;"",Data!D50,"")</f>
        <v>Account Fee TD</v>
      </c>
      <c r="M61" s="26">
        <f>IF(Data!E50&lt;&gt;"",Data!E50,"")</f>
        <v>-16.45</v>
      </c>
      <c r="N61" s="25">
        <f>IF(Data!F50&lt;&gt;"",Data!F50,"")</f>
        <v>44985</v>
      </c>
      <c r="O61" s="25" t="str">
        <f>IF(Data!G50&lt;&gt;"",Data!G50,"")</f>
        <v/>
      </c>
      <c r="R61" s="39"/>
      <c r="S61" s="39"/>
      <c r="T61" s="39"/>
      <c r="U61" s="39"/>
      <c r="V61" s="39"/>
      <c r="W61" s="39"/>
      <c r="X61" s="39"/>
      <c r="Y61" s="39"/>
      <c r="Z61" s="39"/>
    </row>
    <row r="62" spans="9:26" s="27" customFormat="1" hidden="1" x14ac:dyDescent="0.25">
      <c r="I62" s="25" t="str">
        <f>IF(Data!A51&lt;&gt;"",Data!A51,"")</f>
        <v>Mar</v>
      </c>
      <c r="J62" s="25" t="str">
        <f>IF(Data!B51&lt;&gt;"",Data!B51,"")</f>
        <v>Income</v>
      </c>
      <c r="K62" s="25" t="str">
        <f>IF(Data!C51&lt;&gt;"",Data!C51,"")</f>
        <v>Pay</v>
      </c>
      <c r="L62" s="25" t="str">
        <f>IF(Data!D51&lt;&gt;"",Data!D51,"")</f>
        <v>Salary</v>
      </c>
      <c r="M62" s="26">
        <f>IF(Data!E51&lt;&gt;"",Data!E51,"")</f>
        <v>500</v>
      </c>
      <c r="N62" s="25">
        <f>IF(Data!F51&lt;&gt;"",Data!F51,"")</f>
        <v>45001</v>
      </c>
      <c r="O62" s="25" t="str">
        <f>IF(Data!G51&lt;&gt;"",Data!G51,"")</f>
        <v/>
      </c>
      <c r="R62" s="39"/>
      <c r="S62" s="39"/>
      <c r="T62" s="39"/>
      <c r="U62" s="39"/>
      <c r="V62" s="39"/>
      <c r="W62" s="39"/>
      <c r="X62" s="39"/>
      <c r="Y62" s="39"/>
      <c r="Z62" s="39"/>
    </row>
    <row r="63" spans="9:26" hidden="1" x14ac:dyDescent="0.25">
      <c r="I63" s="25" t="str">
        <f>IF(Data!A52&lt;&gt;"",Data!A52,"")</f>
        <v>Mar</v>
      </c>
      <c r="J63" s="25" t="str">
        <f>IF(Data!B52&lt;&gt;"",Data!B52,"")</f>
        <v>Expenses</v>
      </c>
      <c r="K63" s="25" t="str">
        <f>IF(Data!C52&lt;&gt;"",Data!C52,"")</f>
        <v>Food</v>
      </c>
      <c r="L63" s="25" t="str">
        <f>IF(Data!D52&lt;&gt;"",Data!D52,"")</f>
        <v>FreshCo</v>
      </c>
      <c r="M63" s="26">
        <f>IF(Data!E52&lt;&gt;"",Data!E52,"")</f>
        <v>-80.22</v>
      </c>
      <c r="N63" s="25">
        <f>IF(Data!F52&lt;&gt;"",Data!F52,"")</f>
        <v>45003</v>
      </c>
      <c r="O63" s="25" t="str">
        <f>IF(Data!G52&lt;&gt;"",Data!G52,"")</f>
        <v/>
      </c>
    </row>
    <row r="64" spans="9:26" hidden="1" x14ac:dyDescent="0.25">
      <c r="I64" s="18" t="str">
        <f>IF(Data!A53&lt;&gt;"",Data!A53,"")</f>
        <v>Mar</v>
      </c>
      <c r="J64" s="18" t="str">
        <f>IF(Data!B53&lt;&gt;"",Data!B53,"")</f>
        <v>Expenses</v>
      </c>
      <c r="K64" s="18" t="str">
        <f>IF(Data!C53&lt;&gt;"",Data!C53,"")</f>
        <v>Utilities</v>
      </c>
      <c r="L64" s="18" t="str">
        <f>IF(Data!D53&lt;&gt;"",Data!D53,"")</f>
        <v>Rent</v>
      </c>
      <c r="M64" s="21">
        <f>IF(Data!E53&lt;&gt;"",Data!E53,"")</f>
        <v>-600</v>
      </c>
      <c r="N64" s="18">
        <f>IF(Data!F53&lt;&gt;"",Data!F53,"")</f>
        <v>45005</v>
      </c>
      <c r="O64" s="18" t="str">
        <f>IF(Data!G53&lt;&gt;"",Data!G53,"")</f>
        <v/>
      </c>
    </row>
    <row r="65" spans="9:15" hidden="1" x14ac:dyDescent="0.25">
      <c r="I65" s="18" t="str">
        <f>IF(Data!A54&lt;&gt;"",Data!A54,"")</f>
        <v>Mar</v>
      </c>
      <c r="J65" s="18" t="str">
        <f>IF(Data!B54&lt;&gt;"",Data!B54,"")</f>
        <v>Expenses</v>
      </c>
      <c r="K65" s="18" t="str">
        <f>IF(Data!C54&lt;&gt;"",Data!C54,"")</f>
        <v>Food</v>
      </c>
      <c r="L65" s="18" t="str">
        <f>IF(Data!D54&lt;&gt;"",Data!D54,"")</f>
        <v>Coffee Tims</v>
      </c>
      <c r="M65" s="21">
        <f>IF(Data!E54&lt;&gt;"",Data!E54,"")</f>
        <v>-1.99</v>
      </c>
      <c r="N65" s="18">
        <f>IF(Data!F54&lt;&gt;"",Data!F54,"")</f>
        <v>45005</v>
      </c>
      <c r="O65" s="18" t="str">
        <f>IF(Data!G54&lt;&gt;"",Data!G54,"")</f>
        <v/>
      </c>
    </row>
    <row r="66" spans="9:15" hidden="1" x14ac:dyDescent="0.25">
      <c r="I66" s="18" t="str">
        <f>IF(Data!A55&lt;&gt;"",Data!A55,"")</f>
        <v>Mar</v>
      </c>
      <c r="J66" s="18" t="str">
        <f>IF(Data!B55&lt;&gt;"",Data!B55,"")</f>
        <v>Expenses</v>
      </c>
      <c r="K66" s="18" t="str">
        <f>IF(Data!C55&lt;&gt;"",Data!C55,"")</f>
        <v>Travel</v>
      </c>
      <c r="L66" s="18" t="str">
        <f>IF(Data!D55&lt;&gt;"",Data!D55,"")</f>
        <v>Uber</v>
      </c>
      <c r="M66" s="21">
        <f>IF(Data!E55&lt;&gt;"",Data!E55,"")</f>
        <v>-20.93</v>
      </c>
      <c r="N66" s="18">
        <f>IF(Data!F55&lt;&gt;"",Data!F55,"")</f>
        <v>45005</v>
      </c>
      <c r="O66" s="18" t="str">
        <f>IF(Data!G55&lt;&gt;"",Data!G55,"")</f>
        <v/>
      </c>
    </row>
    <row r="67" spans="9:15" hidden="1" x14ac:dyDescent="0.25">
      <c r="I67" s="18" t="str">
        <f>IF(Data!A56&lt;&gt;"",Data!A56,"")</f>
        <v>Apr</v>
      </c>
      <c r="J67" s="18" t="str">
        <f>IF(Data!B56&lt;&gt;"",Data!B56,"")</f>
        <v>Expenses</v>
      </c>
      <c r="K67" s="18" t="str">
        <f>IF(Data!C56&lt;&gt;"",Data!C56,"")</f>
        <v>Shopping</v>
      </c>
      <c r="L67" s="18" t="str">
        <f>IF(Data!D56&lt;&gt;"",Data!D56,"")</f>
        <v>Dollarama</v>
      </c>
      <c r="M67" s="21">
        <f>IF(Data!E56&lt;&gt;"",Data!E56,"")</f>
        <v>-20.45</v>
      </c>
      <c r="N67" s="18">
        <f>IF(Data!F56&lt;&gt;"",Data!F56,"")</f>
        <v>45018</v>
      </c>
      <c r="O67" s="18" t="str">
        <f>IF(Data!G56&lt;&gt;"",Data!G56,"")</f>
        <v/>
      </c>
    </row>
    <row r="68" spans="9:15" hidden="1" x14ac:dyDescent="0.25">
      <c r="I68" s="28" t="str">
        <f>IF(Data!A57&lt;&gt;"",Data!A57,"")</f>
        <v>Apr</v>
      </c>
      <c r="J68" s="28" t="str">
        <f>IF(Data!B57&lt;&gt;"",Data!B57,"")</f>
        <v>Income</v>
      </c>
      <c r="K68" s="28" t="str">
        <f>IF(Data!C57&lt;&gt;"",Data!C57,"")</f>
        <v>Pay</v>
      </c>
      <c r="L68" s="28" t="str">
        <f>IF(Data!D57&lt;&gt;"",Data!D57,"")</f>
        <v>Salary</v>
      </c>
      <c r="M68" s="29">
        <f>IF(Data!E57&lt;&gt;"",Data!E57,"")</f>
        <v>300</v>
      </c>
      <c r="N68" s="28">
        <f>IF(Data!F57&lt;&gt;"",Data!F57,"")</f>
        <v>45028</v>
      </c>
      <c r="O68" s="28" t="str">
        <f>IF(Data!G57&lt;&gt;"",Data!G57,"")</f>
        <v/>
      </c>
    </row>
    <row r="69" spans="9:15" hidden="1" x14ac:dyDescent="0.25">
      <c r="I69" s="18" t="str">
        <f>IF(Data!A58&lt;&gt;"",Data!A58,"")</f>
        <v>Apr</v>
      </c>
      <c r="J69" s="18" t="str">
        <f>IF(Data!B58&lt;&gt;"",Data!B58,"")</f>
        <v>Income</v>
      </c>
      <c r="K69" s="18" t="str">
        <f>IF(Data!C58&lt;&gt;"",Data!C58,"")</f>
        <v>Pay</v>
      </c>
      <c r="L69" s="18" t="str">
        <f>IF(Data!D58&lt;&gt;"",Data!D58,"")</f>
        <v>Salary</v>
      </c>
      <c r="M69" s="21">
        <f>IF(Data!E58&lt;&gt;"",Data!E58,"")</f>
        <v>300</v>
      </c>
      <c r="N69" s="18">
        <f>IF(Data!F58&lt;&gt;"",Data!F58,"")</f>
        <v>45038</v>
      </c>
      <c r="O69" s="18" t="str">
        <f>IF(Data!G58&lt;&gt;"",Data!G58,"")</f>
        <v/>
      </c>
    </row>
    <row r="70" spans="9:15" hidden="1" x14ac:dyDescent="0.25">
      <c r="I70" s="18" t="str">
        <f>IF(Data!A59&lt;&gt;"",Data!A59,"")</f>
        <v>May</v>
      </c>
      <c r="J70" s="18" t="str">
        <f>IF(Data!B59&lt;&gt;"",Data!B59,"")</f>
        <v/>
      </c>
      <c r="K70" s="18" t="str">
        <f>IF(Data!C59&lt;&gt;"",Data!C59,"")</f>
        <v/>
      </c>
      <c r="L70" s="18" t="str">
        <f>IF(Data!D59&lt;&gt;"",Data!D59,"")</f>
        <v/>
      </c>
      <c r="M70" s="21" t="str">
        <f>IF(Data!E59&lt;&gt;"",Data!E59,"")</f>
        <v/>
      </c>
      <c r="N70" s="18">
        <f>IF(Data!F59&lt;&gt;"",Data!F59,"")</f>
        <v>45047</v>
      </c>
      <c r="O70" s="18" t="str">
        <f>IF(Data!G59&lt;&gt;"",Data!G59,"")</f>
        <v/>
      </c>
    </row>
    <row r="71" spans="9:15" hidden="1" x14ac:dyDescent="0.25">
      <c r="I71" s="18" t="str">
        <f>IF(Data!A60&lt;&gt;"",Data!A60,"")</f>
        <v>May</v>
      </c>
      <c r="J71" s="18" t="str">
        <f>IF(Data!B60&lt;&gt;"",Data!B60,"")</f>
        <v>Expenses</v>
      </c>
      <c r="K71" s="18" t="str">
        <f>IF(Data!C60&lt;&gt;"",Data!C60,"")</f>
        <v>Food</v>
      </c>
      <c r="L71" s="18" t="str">
        <f>IF(Data!D60&lt;&gt;"",Data!D60,"")</f>
        <v>Coffee Tims</v>
      </c>
      <c r="M71" s="21">
        <f>IF(Data!E60&lt;&gt;"",Data!E60,"")</f>
        <v>-1.99</v>
      </c>
      <c r="N71" s="18">
        <f>IF(Data!F60&lt;&gt;"",Data!F60,"")</f>
        <v>45048</v>
      </c>
      <c r="O71" s="18" t="str">
        <f>IF(Data!G60&lt;&gt;"",Data!G60,"")</f>
        <v/>
      </c>
    </row>
    <row r="72" spans="9:15" hidden="1" x14ac:dyDescent="0.25">
      <c r="I72" s="18" t="str">
        <f>IF(Data!A61&lt;&gt;"",Data!A61,"")</f>
        <v>May</v>
      </c>
      <c r="J72" s="18" t="str">
        <f>IF(Data!B61&lt;&gt;"",Data!B61,"")</f>
        <v>Expenses</v>
      </c>
      <c r="K72" s="18" t="str">
        <f>IF(Data!C61&lt;&gt;"",Data!C61,"")</f>
        <v>Food</v>
      </c>
      <c r="L72" s="18" t="str">
        <f>IF(Data!D61&lt;&gt;"",Data!D61,"")</f>
        <v>Coffee Tims</v>
      </c>
      <c r="M72" s="21">
        <f>IF(Data!E61&lt;&gt;"",Data!E61,"")</f>
        <v>-4.99</v>
      </c>
      <c r="N72" s="18">
        <f>IF(Data!F61&lt;&gt;"",Data!F61,"")</f>
        <v>45072</v>
      </c>
      <c r="O72" s="18" t="str">
        <f>IF(Data!G61&lt;&gt;"",Data!G61,"")</f>
        <v/>
      </c>
    </row>
    <row r="73" spans="9:15" hidden="1" x14ac:dyDescent="0.25">
      <c r="I73" s="18" t="str">
        <f>IF(Data!A62&lt;&gt;"",Data!A62,"")</f>
        <v>Jun</v>
      </c>
      <c r="J73" s="18" t="str">
        <f>IF(Data!B62&lt;&gt;"",Data!B62,"")</f>
        <v/>
      </c>
      <c r="K73" s="18" t="str">
        <f>IF(Data!C62&lt;&gt;"",Data!C62,"")</f>
        <v/>
      </c>
      <c r="L73" s="18" t="str">
        <f>IF(Data!D62&lt;&gt;"",Data!D62,"")</f>
        <v/>
      </c>
      <c r="M73" s="21" t="str">
        <f>IF(Data!E62&lt;&gt;"",Data!E62,"")</f>
        <v/>
      </c>
      <c r="N73" s="18">
        <f>IF(Data!F62&lt;&gt;"",Data!F62,"")</f>
        <v>45078</v>
      </c>
      <c r="O73" s="18" t="str">
        <f>IF(Data!G62&lt;&gt;"",Data!G62,"")</f>
        <v/>
      </c>
    </row>
    <row r="74" spans="9:15" hidden="1" x14ac:dyDescent="0.25">
      <c r="I74" s="18" t="str">
        <f>IF(Data!A63&lt;&gt;"",Data!A63,"")</f>
        <v>Jul</v>
      </c>
      <c r="J74" s="18" t="str">
        <f>IF(Data!B63&lt;&gt;"",Data!B63,"")</f>
        <v/>
      </c>
      <c r="K74" s="18" t="str">
        <f>IF(Data!C63&lt;&gt;"",Data!C63,"")</f>
        <v/>
      </c>
      <c r="L74" s="18" t="str">
        <f>IF(Data!D63&lt;&gt;"",Data!D63,"")</f>
        <v/>
      </c>
      <c r="M74" s="21" t="str">
        <f>IF(Data!E63&lt;&gt;"",Data!E63,"")</f>
        <v/>
      </c>
      <c r="N74" s="18">
        <f>IF(Data!F63&lt;&gt;"",Data!F63,"")</f>
        <v>45108</v>
      </c>
      <c r="O74" s="18" t="str">
        <f>IF(Data!G63&lt;&gt;"",Data!G63,"")</f>
        <v/>
      </c>
    </row>
    <row r="75" spans="9:15" hidden="1" x14ac:dyDescent="0.25">
      <c r="I75" s="18" t="str">
        <f>IF(Data!A64&lt;&gt;"",Data!A64,"")</f>
        <v>Aug</v>
      </c>
      <c r="J75" s="18" t="str">
        <f>IF(Data!B64&lt;&gt;"",Data!B64,"")</f>
        <v/>
      </c>
      <c r="K75" s="18" t="str">
        <f>IF(Data!C64&lt;&gt;"",Data!C64,"")</f>
        <v/>
      </c>
      <c r="L75" s="18" t="str">
        <f>IF(Data!D64&lt;&gt;"",Data!D64,"")</f>
        <v/>
      </c>
      <c r="M75" s="21" t="str">
        <f>IF(Data!E64&lt;&gt;"",Data!E64,"")</f>
        <v/>
      </c>
      <c r="N75" s="18">
        <f>IF(Data!F64&lt;&gt;"",Data!F64,"")</f>
        <v>45139</v>
      </c>
      <c r="O75" s="18" t="str">
        <f>IF(Data!G64&lt;&gt;"",Data!G64,"")</f>
        <v/>
      </c>
    </row>
    <row r="76" spans="9:15" hidden="1" x14ac:dyDescent="0.25">
      <c r="I76" s="18" t="str">
        <f>IF(Data!A65&lt;&gt;"",Data!A65,"")</f>
        <v>Aug</v>
      </c>
      <c r="J76" s="18" t="str">
        <f>IF(Data!B65&lt;&gt;"",Data!B65,"")</f>
        <v>Expenses</v>
      </c>
      <c r="K76" s="18" t="str">
        <f>IF(Data!C65&lt;&gt;"",Data!C65,"")</f>
        <v>Food</v>
      </c>
      <c r="L76" s="18" t="str">
        <f>IF(Data!D65&lt;&gt;"",Data!D65,"")</f>
        <v>FreshCo</v>
      </c>
      <c r="M76" s="21">
        <f>IF(Data!E65&lt;&gt;"",Data!E65,"")</f>
        <v>-90.33</v>
      </c>
      <c r="N76" s="18">
        <f>IF(Data!F65&lt;&gt;"",Data!F65,"")</f>
        <v>45140</v>
      </c>
      <c r="O76" s="18" t="str">
        <f>IF(Data!G65&lt;&gt;"",Data!G65,"")</f>
        <v/>
      </c>
    </row>
    <row r="77" spans="9:15" hidden="1" x14ac:dyDescent="0.25">
      <c r="I77" s="18" t="str">
        <f>IF(Data!A66&lt;&gt;"",Data!A66,"")</f>
        <v>Sep</v>
      </c>
      <c r="J77" s="18" t="str">
        <f>IF(Data!B66&lt;&gt;"",Data!B66,"")</f>
        <v/>
      </c>
      <c r="K77" s="18" t="str">
        <f>IF(Data!C66&lt;&gt;"",Data!C66,"")</f>
        <v/>
      </c>
      <c r="L77" s="18" t="str">
        <f>IF(Data!D66&lt;&gt;"",Data!D66,"")</f>
        <v/>
      </c>
      <c r="M77" s="21" t="str">
        <f>IF(Data!E66&lt;&gt;"",Data!E66,"")</f>
        <v/>
      </c>
      <c r="N77" s="18">
        <f>IF(Data!F66&lt;&gt;"",Data!F66,"")</f>
        <v>45170</v>
      </c>
      <c r="O77" s="18" t="str">
        <f>IF(Data!G66&lt;&gt;"",Data!G66,"")</f>
        <v/>
      </c>
    </row>
    <row r="78" spans="9:15" hidden="1" x14ac:dyDescent="0.25">
      <c r="I78" s="18" t="str">
        <f>IF(Data!A67&lt;&gt;"",Data!A67,"")</f>
        <v>Oct</v>
      </c>
      <c r="J78" s="18" t="str">
        <f>IF(Data!B67&lt;&gt;"",Data!B67,"")</f>
        <v/>
      </c>
      <c r="K78" s="18" t="str">
        <f>IF(Data!C67&lt;&gt;"",Data!C67,"")</f>
        <v/>
      </c>
      <c r="L78" s="18" t="str">
        <f>IF(Data!D67&lt;&gt;"",Data!D67,"")</f>
        <v/>
      </c>
      <c r="M78" s="21" t="str">
        <f>IF(Data!E67&lt;&gt;"",Data!E67,"")</f>
        <v/>
      </c>
      <c r="N78" s="18">
        <f>IF(Data!F67&lt;&gt;"",Data!F67,"")</f>
        <v>45200</v>
      </c>
      <c r="O78" s="18" t="str">
        <f>IF(Data!G67&lt;&gt;"",Data!G67,"")</f>
        <v/>
      </c>
    </row>
    <row r="79" spans="9:15" hidden="1" x14ac:dyDescent="0.25">
      <c r="I79" s="18" t="str">
        <f>IF(Data!A68&lt;&gt;"",Data!A68,"")</f>
        <v>Nov</v>
      </c>
      <c r="J79" s="18" t="str">
        <f>IF(Data!B68&lt;&gt;"",Data!B68,"")</f>
        <v/>
      </c>
      <c r="K79" s="18" t="str">
        <f>IF(Data!C68&lt;&gt;"",Data!C68,"")</f>
        <v/>
      </c>
      <c r="L79" s="18" t="str">
        <f>IF(Data!D68&lt;&gt;"",Data!D68,"")</f>
        <v/>
      </c>
      <c r="M79" s="21" t="str">
        <f>IF(Data!E68&lt;&gt;"",Data!E68,"")</f>
        <v/>
      </c>
      <c r="N79" s="18">
        <f>IF(Data!F68&lt;&gt;"",Data!F68,"")</f>
        <v>45231</v>
      </c>
      <c r="O79" s="18" t="str">
        <f>IF(Data!G68&lt;&gt;"",Data!G68,"")</f>
        <v/>
      </c>
    </row>
    <row r="80" spans="9:15" hidden="1" x14ac:dyDescent="0.25">
      <c r="I80" s="18" t="str">
        <f>IF(Data!A69&lt;&gt;"",Data!A69,"")</f>
        <v>Dec</v>
      </c>
      <c r="J80" s="18" t="str">
        <f>IF(Data!B69&lt;&gt;"",Data!B69,"")</f>
        <v/>
      </c>
      <c r="K80" s="18" t="str">
        <f>IF(Data!C69&lt;&gt;"",Data!C69,"")</f>
        <v/>
      </c>
      <c r="L80" s="18" t="str">
        <f>IF(Data!D69&lt;&gt;"",Data!D69,"")</f>
        <v/>
      </c>
      <c r="M80" s="21" t="str">
        <f>IF(Data!E69&lt;&gt;"",Data!E69,"")</f>
        <v/>
      </c>
      <c r="N80" s="18">
        <f>IF(Data!F69&lt;&gt;"",Data!F69,"")</f>
        <v>45261</v>
      </c>
      <c r="O80" s="18" t="str">
        <f>IF(Data!G69&lt;&gt;"",Data!G69,"")</f>
        <v/>
      </c>
    </row>
    <row r="81" spans="9:15" hidden="1" x14ac:dyDescent="0.25">
      <c r="I81" s="18" t="str">
        <f>IF(Data!A70&lt;&gt;"",Data!A70,"")</f>
        <v/>
      </c>
      <c r="J81" s="18" t="str">
        <f>IF(Data!B70&lt;&gt;"",Data!B70,"")</f>
        <v/>
      </c>
      <c r="K81" s="18" t="str">
        <f>IF(Data!C70&lt;&gt;"",Data!C70,"")</f>
        <v/>
      </c>
      <c r="L81" s="18" t="str">
        <f>IF(Data!D70&lt;&gt;"",Data!D70,"")</f>
        <v/>
      </c>
      <c r="M81" s="21" t="str">
        <f>IF(Data!E70&lt;&gt;"",Data!E70,"")</f>
        <v/>
      </c>
      <c r="N81" s="18" t="str">
        <f>IF(Data!F70&lt;&gt;"",Data!F70,"")</f>
        <v/>
      </c>
      <c r="O81" s="18" t="str">
        <f>IF(Data!G70&lt;&gt;"",Data!G70,"")</f>
        <v/>
      </c>
    </row>
    <row r="82" spans="9:15" hidden="1" x14ac:dyDescent="0.25">
      <c r="I82" s="18" t="str">
        <f>IF(Data!A71&lt;&gt;"",Data!A71,"")</f>
        <v/>
      </c>
      <c r="J82" s="18" t="str">
        <f>IF(Data!B71&lt;&gt;"",Data!B71,"")</f>
        <v/>
      </c>
      <c r="K82" s="18" t="str">
        <f>IF(Data!C71&lt;&gt;"",Data!C71,"")</f>
        <v/>
      </c>
      <c r="L82" s="18" t="str">
        <f>IF(Data!D71&lt;&gt;"",Data!D71,"")</f>
        <v/>
      </c>
      <c r="M82" s="21" t="str">
        <f>IF(Data!E71&lt;&gt;"",Data!E71,"")</f>
        <v/>
      </c>
      <c r="N82" s="18" t="str">
        <f>IF(Data!F71&lt;&gt;"",Data!F71,"")</f>
        <v/>
      </c>
      <c r="O82" s="18" t="str">
        <f>IF(Data!G71&lt;&gt;"",Data!G71,"")</f>
        <v/>
      </c>
    </row>
    <row r="83" spans="9:15" hidden="1" x14ac:dyDescent="0.25">
      <c r="I83" s="18" t="str">
        <f>IF(Data!A72&lt;&gt;"",Data!A72,"")</f>
        <v/>
      </c>
      <c r="J83" s="18" t="str">
        <f>IF(Data!B72&lt;&gt;"",Data!B72,"")</f>
        <v/>
      </c>
      <c r="K83" s="18" t="str">
        <f>IF(Data!C72&lt;&gt;"",Data!C72,"")</f>
        <v/>
      </c>
      <c r="L83" s="18" t="str">
        <f>IF(Data!D72&lt;&gt;"",Data!D72,"")</f>
        <v/>
      </c>
      <c r="M83" s="21" t="str">
        <f>IF(Data!E72&lt;&gt;"",Data!E72,"")</f>
        <v/>
      </c>
      <c r="N83" s="18" t="str">
        <f>IF(Data!F72&lt;&gt;"",Data!F72,"")</f>
        <v/>
      </c>
      <c r="O83" s="18" t="str">
        <f>IF(Data!G72&lt;&gt;"",Data!G72,"")</f>
        <v/>
      </c>
    </row>
    <row r="84" spans="9:15" hidden="1" x14ac:dyDescent="0.25">
      <c r="I84" s="18" t="str">
        <f>IF(Data!A73&lt;&gt;"",Data!A73,"")</f>
        <v/>
      </c>
      <c r="J84" s="18" t="str">
        <f>IF(Data!B73&lt;&gt;"",Data!B73,"")</f>
        <v/>
      </c>
      <c r="K84" s="18" t="str">
        <f>IF(Data!C73&lt;&gt;"",Data!C73,"")</f>
        <v/>
      </c>
      <c r="L84" s="18" t="str">
        <f>IF(Data!D73&lt;&gt;"",Data!D73,"")</f>
        <v/>
      </c>
      <c r="M84" s="21" t="str">
        <f>IF(Data!E73&lt;&gt;"",Data!E73,"")</f>
        <v/>
      </c>
      <c r="N84" s="18" t="str">
        <f>IF(Data!F73&lt;&gt;"",Data!F73,"")</f>
        <v/>
      </c>
      <c r="O84" s="18" t="str">
        <f>IF(Data!G73&lt;&gt;"",Data!G73,"")</f>
        <v/>
      </c>
    </row>
    <row r="85" spans="9:15" hidden="1" x14ac:dyDescent="0.25">
      <c r="I85" s="18" t="str">
        <f>IF(Data!A74&lt;&gt;"",Data!A74,"")</f>
        <v/>
      </c>
      <c r="J85" s="18" t="str">
        <f>IF(Data!B74&lt;&gt;"",Data!B74,"")</f>
        <v/>
      </c>
      <c r="K85" s="18" t="str">
        <f>IF(Data!C74&lt;&gt;"",Data!C74,"")</f>
        <v/>
      </c>
      <c r="L85" s="18" t="str">
        <f>IF(Data!D74&lt;&gt;"",Data!D74,"")</f>
        <v/>
      </c>
      <c r="M85" s="21" t="str">
        <f>IF(Data!E74&lt;&gt;"",Data!E74,"")</f>
        <v/>
      </c>
      <c r="N85" s="18" t="str">
        <f>IF(Data!F74&lt;&gt;"",Data!F74,"")</f>
        <v/>
      </c>
      <c r="O85" s="18" t="str">
        <f>IF(Data!G74&lt;&gt;"",Data!G74,"")</f>
        <v/>
      </c>
    </row>
    <row r="86" spans="9:15" hidden="1" x14ac:dyDescent="0.25">
      <c r="I86" s="18" t="str">
        <f>IF(Data!A75&lt;&gt;"",Data!A75,"")</f>
        <v/>
      </c>
      <c r="J86" s="18" t="str">
        <f>IF(Data!B75&lt;&gt;"",Data!B75,"")</f>
        <v/>
      </c>
      <c r="K86" s="18" t="str">
        <f>IF(Data!C75&lt;&gt;"",Data!C75,"")</f>
        <v/>
      </c>
      <c r="L86" s="18" t="str">
        <f>IF(Data!D75&lt;&gt;"",Data!D75,"")</f>
        <v/>
      </c>
      <c r="M86" s="21" t="str">
        <f>IF(Data!E75&lt;&gt;"",Data!E75,"")</f>
        <v/>
      </c>
      <c r="N86" s="18" t="str">
        <f>IF(Data!F75&lt;&gt;"",Data!F75,"")</f>
        <v/>
      </c>
      <c r="O86" s="18" t="str">
        <f>IF(Data!G75&lt;&gt;"",Data!G75,"")</f>
        <v/>
      </c>
    </row>
    <row r="87" spans="9:15" hidden="1" x14ac:dyDescent="0.25">
      <c r="I87" s="18" t="str">
        <f>IF(Data!A76&lt;&gt;"",Data!A76,"")</f>
        <v/>
      </c>
      <c r="J87" s="18" t="str">
        <f>IF(Data!B76&lt;&gt;"",Data!B76,"")</f>
        <v/>
      </c>
      <c r="K87" s="18" t="str">
        <f>IF(Data!C76&lt;&gt;"",Data!C76,"")</f>
        <v/>
      </c>
      <c r="L87" s="18" t="str">
        <f>IF(Data!D76&lt;&gt;"",Data!D76,"")</f>
        <v/>
      </c>
      <c r="M87" s="21" t="str">
        <f>IF(Data!E76&lt;&gt;"",Data!E76,"")</f>
        <v/>
      </c>
      <c r="N87" s="18" t="str">
        <f>IF(Data!F76&lt;&gt;"",Data!F76,"")</f>
        <v/>
      </c>
      <c r="O87" s="18" t="str">
        <f>IF(Data!G76&lt;&gt;"",Data!G76,"")</f>
        <v/>
      </c>
    </row>
    <row r="88" spans="9:15" hidden="1" x14ac:dyDescent="0.25">
      <c r="I88" s="18" t="str">
        <f>IF(Data!A77&lt;&gt;"",Data!A77,"")</f>
        <v/>
      </c>
      <c r="J88" s="18" t="str">
        <f>IF(Data!B77&lt;&gt;"",Data!B77,"")</f>
        <v/>
      </c>
      <c r="K88" s="18" t="str">
        <f>IF(Data!C77&lt;&gt;"",Data!C77,"")</f>
        <v/>
      </c>
      <c r="L88" s="18" t="str">
        <f>IF(Data!D77&lt;&gt;"",Data!D77,"")</f>
        <v/>
      </c>
      <c r="M88" s="21" t="str">
        <f>IF(Data!E77&lt;&gt;"",Data!E77,"")</f>
        <v/>
      </c>
      <c r="N88" s="18" t="str">
        <f>IF(Data!F77&lt;&gt;"",Data!F77,"")</f>
        <v/>
      </c>
      <c r="O88" s="18" t="str">
        <f>IF(Data!G77&lt;&gt;"",Data!G77,"")</f>
        <v/>
      </c>
    </row>
    <row r="89" spans="9:15" hidden="1" x14ac:dyDescent="0.25">
      <c r="I89" s="18" t="str">
        <f>IF(Data!A78&lt;&gt;"",Data!A78,"")</f>
        <v/>
      </c>
      <c r="J89" s="18" t="str">
        <f>IF(Data!B78&lt;&gt;"",Data!B78,"")</f>
        <v/>
      </c>
      <c r="K89" s="18" t="str">
        <f>IF(Data!C78&lt;&gt;"",Data!C78,"")</f>
        <v/>
      </c>
      <c r="L89" s="18" t="str">
        <f>IF(Data!D78&lt;&gt;"",Data!D78,"")</f>
        <v/>
      </c>
      <c r="M89" s="21" t="str">
        <f>IF(Data!E78&lt;&gt;"",Data!E78,"")</f>
        <v/>
      </c>
      <c r="N89" s="18" t="str">
        <f>IF(Data!F78&lt;&gt;"",Data!F78,"")</f>
        <v/>
      </c>
      <c r="O89" s="18" t="str">
        <f>IF(Data!G78&lt;&gt;"",Data!G78,"")</f>
        <v/>
      </c>
    </row>
    <row r="90" spans="9:15" hidden="1" x14ac:dyDescent="0.25">
      <c r="I90" s="18" t="str">
        <f>IF(Data!A79&lt;&gt;"",Data!A79,"")</f>
        <v/>
      </c>
      <c r="J90" s="18" t="str">
        <f>IF(Data!B79&lt;&gt;"",Data!B79,"")</f>
        <v/>
      </c>
      <c r="K90" s="18" t="str">
        <f>IF(Data!C79&lt;&gt;"",Data!C79,"")</f>
        <v/>
      </c>
      <c r="L90" s="18" t="str">
        <f>IF(Data!D79&lt;&gt;"",Data!D79,"")</f>
        <v/>
      </c>
      <c r="M90" s="21" t="str">
        <f>IF(Data!E79&lt;&gt;"",Data!E79,"")</f>
        <v/>
      </c>
      <c r="N90" s="18" t="str">
        <f>IF(Data!F79&lt;&gt;"",Data!F79,"")</f>
        <v/>
      </c>
      <c r="O90" s="18" t="str">
        <f>IF(Data!G79&lt;&gt;"",Data!G79,"")</f>
        <v/>
      </c>
    </row>
    <row r="91" spans="9:15" hidden="1" x14ac:dyDescent="0.25">
      <c r="I91" s="18" t="str">
        <f>IF(Data!A80&lt;&gt;"",Data!A80,"")</f>
        <v/>
      </c>
      <c r="J91" s="18" t="str">
        <f>IF(Data!B80&lt;&gt;"",Data!B80,"")</f>
        <v/>
      </c>
      <c r="K91" s="18" t="str">
        <f>IF(Data!C80&lt;&gt;"",Data!C80,"")</f>
        <v/>
      </c>
      <c r="L91" s="18" t="str">
        <f>IF(Data!D80&lt;&gt;"",Data!D80,"")</f>
        <v/>
      </c>
      <c r="M91" s="21" t="str">
        <f>IF(Data!E80&lt;&gt;"",Data!E80,"")</f>
        <v/>
      </c>
      <c r="N91" s="18" t="str">
        <f>IF(Data!F80&lt;&gt;"",Data!F80,"")</f>
        <v/>
      </c>
      <c r="O91" s="18" t="str">
        <f>IF(Data!G80&lt;&gt;"",Data!G80,"")</f>
        <v/>
      </c>
    </row>
    <row r="92" spans="9:15" hidden="1" x14ac:dyDescent="0.25">
      <c r="I92" s="18" t="str">
        <f>IF(Data!A81&lt;&gt;"",Data!A81,"")</f>
        <v/>
      </c>
      <c r="J92" s="18" t="str">
        <f>IF(Data!B81&lt;&gt;"",Data!B81,"")</f>
        <v/>
      </c>
      <c r="K92" s="18" t="str">
        <f>IF(Data!C81&lt;&gt;"",Data!C81,"")</f>
        <v/>
      </c>
      <c r="L92" s="18" t="str">
        <f>IF(Data!D81&lt;&gt;"",Data!D81,"")</f>
        <v/>
      </c>
      <c r="M92" s="21" t="str">
        <f>IF(Data!E81&lt;&gt;"",Data!E81,"")</f>
        <v/>
      </c>
      <c r="N92" s="18" t="str">
        <f>IF(Data!F81&lt;&gt;"",Data!F81,"")</f>
        <v/>
      </c>
      <c r="O92" s="18" t="str">
        <f>IF(Data!G81&lt;&gt;"",Data!G81,"")</f>
        <v/>
      </c>
    </row>
    <row r="93" spans="9:15" hidden="1" x14ac:dyDescent="0.25">
      <c r="I93" s="18" t="str">
        <f>IF(Data!A82&lt;&gt;"",Data!A82,"")</f>
        <v/>
      </c>
      <c r="J93" s="18" t="str">
        <f>IF(Data!B82&lt;&gt;"",Data!B82,"")</f>
        <v/>
      </c>
      <c r="K93" s="18" t="str">
        <f>IF(Data!C82&lt;&gt;"",Data!C82,"")</f>
        <v/>
      </c>
      <c r="L93" s="18" t="str">
        <f>IF(Data!D82&lt;&gt;"",Data!D82,"")</f>
        <v/>
      </c>
      <c r="M93" s="21" t="str">
        <f>IF(Data!E82&lt;&gt;"",Data!E82,"")</f>
        <v/>
      </c>
      <c r="N93" s="18" t="str">
        <f>IF(Data!F82&lt;&gt;"",Data!F82,"")</f>
        <v/>
      </c>
      <c r="O93" s="18" t="str">
        <f>IF(Data!G82&lt;&gt;"",Data!G82,"")</f>
        <v/>
      </c>
    </row>
    <row r="94" spans="9:15" hidden="1" x14ac:dyDescent="0.25">
      <c r="I94" s="18" t="str">
        <f>IF(Data!A83&lt;&gt;"",Data!A83,"")</f>
        <v/>
      </c>
      <c r="J94" s="18" t="str">
        <f>IF(Data!B83&lt;&gt;"",Data!B83,"")</f>
        <v/>
      </c>
      <c r="K94" s="18" t="str">
        <f>IF(Data!C83&lt;&gt;"",Data!C83,"")</f>
        <v/>
      </c>
      <c r="L94" s="18" t="str">
        <f>IF(Data!D83&lt;&gt;"",Data!D83,"")</f>
        <v/>
      </c>
      <c r="M94" s="21" t="str">
        <f>IF(Data!E83&lt;&gt;"",Data!E83,"")</f>
        <v/>
      </c>
      <c r="N94" s="18" t="str">
        <f>IF(Data!F83&lt;&gt;"",Data!F83,"")</f>
        <v/>
      </c>
      <c r="O94" s="18" t="str">
        <f>IF(Data!G83&lt;&gt;"",Data!G83,"")</f>
        <v/>
      </c>
    </row>
    <row r="95" spans="9:15" hidden="1" x14ac:dyDescent="0.25">
      <c r="I95" s="18" t="str">
        <f>IF(Data!A84&lt;&gt;"",Data!A84,"")</f>
        <v/>
      </c>
      <c r="J95" s="18" t="str">
        <f>IF(Data!B84&lt;&gt;"",Data!B84,"")</f>
        <v/>
      </c>
      <c r="K95" s="18" t="str">
        <f>IF(Data!C84&lt;&gt;"",Data!C84,"")</f>
        <v/>
      </c>
      <c r="L95" s="18" t="str">
        <f>IF(Data!D84&lt;&gt;"",Data!D84,"")</f>
        <v/>
      </c>
      <c r="M95" s="21" t="str">
        <f>IF(Data!E84&lt;&gt;"",Data!E84,"")</f>
        <v/>
      </c>
      <c r="N95" s="18" t="str">
        <f>IF(Data!F84&lt;&gt;"",Data!F84,"")</f>
        <v/>
      </c>
      <c r="O95" s="18" t="str">
        <f>IF(Data!G84&lt;&gt;"",Data!G84,"")</f>
        <v/>
      </c>
    </row>
    <row r="96" spans="9:15" hidden="1" x14ac:dyDescent="0.25">
      <c r="I96" s="18" t="str">
        <f>IF(Data!A85&lt;&gt;"",Data!A85,"")</f>
        <v/>
      </c>
      <c r="J96" s="18" t="str">
        <f>IF(Data!B85&lt;&gt;"",Data!B85,"")</f>
        <v/>
      </c>
      <c r="K96" s="18" t="str">
        <f>IF(Data!C85&lt;&gt;"",Data!C85,"")</f>
        <v/>
      </c>
      <c r="L96" s="18" t="str">
        <f>IF(Data!D85&lt;&gt;"",Data!D85,"")</f>
        <v/>
      </c>
      <c r="M96" s="21" t="str">
        <f>IF(Data!E85&lt;&gt;"",Data!E85,"")</f>
        <v/>
      </c>
      <c r="N96" s="18" t="str">
        <f>IF(Data!F85&lt;&gt;"",Data!F85,"")</f>
        <v/>
      </c>
      <c r="O96" s="18" t="str">
        <f>IF(Data!G85&lt;&gt;"",Data!G85,"")</f>
        <v/>
      </c>
    </row>
    <row r="97" spans="9:15" hidden="1" x14ac:dyDescent="0.25">
      <c r="I97" s="18" t="str">
        <f>IF(Data!A86&lt;&gt;"",Data!A86,"")</f>
        <v/>
      </c>
      <c r="J97" s="18" t="str">
        <f>IF(Data!B86&lt;&gt;"",Data!B86,"")</f>
        <v/>
      </c>
      <c r="K97" s="18" t="str">
        <f>IF(Data!C86&lt;&gt;"",Data!C86,"")</f>
        <v/>
      </c>
      <c r="L97" s="18" t="str">
        <f>IF(Data!D86&lt;&gt;"",Data!D86,"")</f>
        <v/>
      </c>
      <c r="M97" s="21" t="str">
        <f>IF(Data!E86&lt;&gt;"",Data!E86,"")</f>
        <v/>
      </c>
      <c r="N97" s="18" t="str">
        <f>IF(Data!F86&lt;&gt;"",Data!F86,"")</f>
        <v/>
      </c>
      <c r="O97" s="18" t="str">
        <f>IF(Data!G86&lt;&gt;"",Data!G86,"")</f>
        <v/>
      </c>
    </row>
    <row r="98" spans="9:15" hidden="1" x14ac:dyDescent="0.25">
      <c r="I98" s="18" t="str">
        <f>IF(Data!A87&lt;&gt;"",Data!A87,"")</f>
        <v/>
      </c>
      <c r="J98" s="18" t="str">
        <f>IF(Data!B87&lt;&gt;"",Data!B87,"")</f>
        <v/>
      </c>
      <c r="K98" s="18" t="str">
        <f>IF(Data!C87&lt;&gt;"",Data!C87,"")</f>
        <v/>
      </c>
      <c r="L98" s="18" t="str">
        <f>IF(Data!D87&lt;&gt;"",Data!D87,"")</f>
        <v/>
      </c>
      <c r="M98" s="21" t="str">
        <f>IF(Data!E87&lt;&gt;"",Data!E87,"")</f>
        <v/>
      </c>
      <c r="N98" s="18" t="str">
        <f>IF(Data!F87&lt;&gt;"",Data!F87,"")</f>
        <v/>
      </c>
      <c r="O98" s="18" t="str">
        <f>IF(Data!G87&lt;&gt;"",Data!G87,"")</f>
        <v/>
      </c>
    </row>
    <row r="99" spans="9:15" hidden="1" x14ac:dyDescent="0.25">
      <c r="I99" s="18" t="str">
        <f>IF(Data!A88&lt;&gt;"",Data!A88,"")</f>
        <v/>
      </c>
      <c r="J99" s="18" t="str">
        <f>IF(Data!B88&lt;&gt;"",Data!B88,"")</f>
        <v/>
      </c>
      <c r="K99" s="18" t="str">
        <f>IF(Data!C88&lt;&gt;"",Data!C88,"")</f>
        <v/>
      </c>
      <c r="L99" s="18" t="str">
        <f>IF(Data!D88&lt;&gt;"",Data!D88,"")</f>
        <v/>
      </c>
      <c r="M99" s="21" t="str">
        <f>IF(Data!E88&lt;&gt;"",Data!E88,"")</f>
        <v/>
      </c>
      <c r="N99" s="18" t="str">
        <f>IF(Data!F88&lt;&gt;"",Data!F88,"")</f>
        <v/>
      </c>
      <c r="O99" s="18" t="str">
        <f>IF(Data!G88&lt;&gt;"",Data!G88,"")</f>
        <v/>
      </c>
    </row>
    <row r="100" spans="9:15" hidden="1" x14ac:dyDescent="0.25">
      <c r="I100" s="18" t="str">
        <f>IF(Data!A89&lt;&gt;"",Data!A89,"")</f>
        <v/>
      </c>
      <c r="J100" s="18" t="str">
        <f>IF(Data!B89&lt;&gt;"",Data!B89,"")</f>
        <v/>
      </c>
      <c r="K100" s="18" t="str">
        <f>IF(Data!C89&lt;&gt;"",Data!C89,"")</f>
        <v/>
      </c>
      <c r="L100" s="18" t="str">
        <f>IF(Data!D89&lt;&gt;"",Data!D89,"")</f>
        <v/>
      </c>
      <c r="M100" s="21" t="str">
        <f>IF(Data!E89&lt;&gt;"",Data!E89,"")</f>
        <v/>
      </c>
      <c r="N100" s="18" t="str">
        <f>IF(Data!F89&lt;&gt;"",Data!F89,"")</f>
        <v/>
      </c>
      <c r="O100" s="18" t="str">
        <f>IF(Data!G89&lt;&gt;"",Data!G89,"")</f>
        <v/>
      </c>
    </row>
    <row r="101" spans="9:15" hidden="1" x14ac:dyDescent="0.25">
      <c r="I101" s="18" t="str">
        <f>IF(Data!A90&lt;&gt;"",Data!A90,"")</f>
        <v/>
      </c>
      <c r="J101" s="18" t="str">
        <f>IF(Data!B90&lt;&gt;"",Data!B90,"")</f>
        <v/>
      </c>
      <c r="K101" s="18" t="str">
        <f>IF(Data!C90&lt;&gt;"",Data!C90,"")</f>
        <v/>
      </c>
      <c r="L101" s="18" t="str">
        <f>IF(Data!D90&lt;&gt;"",Data!D90,"")</f>
        <v/>
      </c>
      <c r="M101" s="21" t="str">
        <f>IF(Data!E90&lt;&gt;"",Data!E90,"")</f>
        <v/>
      </c>
      <c r="N101" s="18" t="str">
        <f>IF(Data!F90&lt;&gt;"",Data!F90,"")</f>
        <v/>
      </c>
      <c r="O101" s="18" t="str">
        <f>IF(Data!G90&lt;&gt;"",Data!G90,"")</f>
        <v/>
      </c>
    </row>
    <row r="102" spans="9:15" hidden="1" x14ac:dyDescent="0.25">
      <c r="I102" s="18" t="str">
        <f>IF(Data!A91&lt;&gt;"",Data!A91,"")</f>
        <v/>
      </c>
      <c r="J102" s="18" t="str">
        <f>IF(Data!B91&lt;&gt;"",Data!B91,"")</f>
        <v/>
      </c>
      <c r="K102" s="18" t="str">
        <f>IF(Data!C91&lt;&gt;"",Data!C91,"")</f>
        <v/>
      </c>
      <c r="L102" s="18" t="str">
        <f>IF(Data!D91&lt;&gt;"",Data!D91,"")</f>
        <v/>
      </c>
      <c r="M102" s="21" t="str">
        <f>IF(Data!E91&lt;&gt;"",Data!E91,"")</f>
        <v/>
      </c>
      <c r="N102" s="18" t="str">
        <f>IF(Data!F91&lt;&gt;"",Data!F91,"")</f>
        <v/>
      </c>
      <c r="O102" s="18" t="str">
        <f>IF(Data!G91&lt;&gt;"",Data!G91,"")</f>
        <v/>
      </c>
    </row>
    <row r="103" spans="9:15" hidden="1" x14ac:dyDescent="0.25">
      <c r="I103" s="18" t="str">
        <f>IF(Data!A92&lt;&gt;"",Data!A92,"")</f>
        <v/>
      </c>
      <c r="J103" s="18" t="str">
        <f>IF(Data!B92&lt;&gt;"",Data!B92,"")</f>
        <v/>
      </c>
      <c r="K103" s="18" t="str">
        <f>IF(Data!C92&lt;&gt;"",Data!C92,"")</f>
        <v/>
      </c>
      <c r="L103" s="18" t="str">
        <f>IF(Data!D92&lt;&gt;"",Data!D92,"")</f>
        <v/>
      </c>
      <c r="M103" s="21" t="str">
        <f>IF(Data!E92&lt;&gt;"",Data!E92,"")</f>
        <v/>
      </c>
      <c r="N103" s="18" t="str">
        <f>IF(Data!F92&lt;&gt;"",Data!F92,"")</f>
        <v/>
      </c>
      <c r="O103" s="18" t="str">
        <f>IF(Data!G92&lt;&gt;"",Data!G92,"")</f>
        <v/>
      </c>
    </row>
    <row r="104" spans="9:15" hidden="1" x14ac:dyDescent="0.25">
      <c r="I104" s="18" t="str">
        <f>IF(Data!A93&lt;&gt;"",Data!A93,"")</f>
        <v/>
      </c>
      <c r="J104" s="18" t="str">
        <f>IF(Data!B93&lt;&gt;"",Data!B93,"")</f>
        <v/>
      </c>
      <c r="K104" s="18" t="str">
        <f>IF(Data!C93&lt;&gt;"",Data!C93,"")</f>
        <v/>
      </c>
      <c r="L104" s="18" t="str">
        <f>IF(Data!D93&lt;&gt;"",Data!D93,"")</f>
        <v/>
      </c>
      <c r="M104" s="21" t="str">
        <f>IF(Data!E93&lt;&gt;"",Data!E93,"")</f>
        <v/>
      </c>
      <c r="N104" s="18" t="str">
        <f>IF(Data!F93&lt;&gt;"",Data!F93,"")</f>
        <v/>
      </c>
      <c r="O104" s="18" t="str">
        <f>IF(Data!G93&lt;&gt;"",Data!G93,"")</f>
        <v/>
      </c>
    </row>
    <row r="105" spans="9:15" hidden="1" x14ac:dyDescent="0.25">
      <c r="I105" s="18" t="str">
        <f>IF(Data!A94&lt;&gt;"",Data!A94,"")</f>
        <v/>
      </c>
      <c r="J105" s="18" t="str">
        <f>IF(Data!B94&lt;&gt;"",Data!B94,"")</f>
        <v/>
      </c>
      <c r="K105" s="18" t="str">
        <f>IF(Data!C94&lt;&gt;"",Data!C94,"")</f>
        <v/>
      </c>
      <c r="L105" s="18" t="str">
        <f>IF(Data!D94&lt;&gt;"",Data!D94,"")</f>
        <v/>
      </c>
      <c r="M105" s="21" t="str">
        <f>IF(Data!E94&lt;&gt;"",Data!E94,"")</f>
        <v/>
      </c>
      <c r="N105" s="18" t="str">
        <f>IF(Data!F94&lt;&gt;"",Data!F94,"")</f>
        <v/>
      </c>
      <c r="O105" s="18" t="str">
        <f>IF(Data!G94&lt;&gt;"",Data!G94,"")</f>
        <v/>
      </c>
    </row>
    <row r="106" spans="9:15" hidden="1" x14ac:dyDescent="0.25">
      <c r="I106" s="18" t="str">
        <f>IF(Data!A95&lt;&gt;"",Data!A95,"")</f>
        <v/>
      </c>
      <c r="J106" s="18" t="str">
        <f>IF(Data!B95&lt;&gt;"",Data!B95,"")</f>
        <v/>
      </c>
      <c r="K106" s="18" t="str">
        <f>IF(Data!C95&lt;&gt;"",Data!C95,"")</f>
        <v/>
      </c>
      <c r="L106" s="18" t="str">
        <f>IF(Data!D95&lt;&gt;"",Data!D95,"")</f>
        <v/>
      </c>
      <c r="M106" s="21" t="str">
        <f>IF(Data!E95&lt;&gt;"",Data!E95,"")</f>
        <v/>
      </c>
      <c r="N106" s="18" t="str">
        <f>IF(Data!F95&lt;&gt;"",Data!F95,"")</f>
        <v/>
      </c>
      <c r="O106" s="18" t="str">
        <f>IF(Data!G95&lt;&gt;"",Data!G95,"")</f>
        <v/>
      </c>
    </row>
    <row r="107" spans="9:15" hidden="1" x14ac:dyDescent="0.25">
      <c r="I107" s="18" t="str">
        <f>IF(Data!A96&lt;&gt;"",Data!A96,"")</f>
        <v/>
      </c>
      <c r="J107" s="18" t="str">
        <f>IF(Data!B96&lt;&gt;"",Data!B96,"")</f>
        <v/>
      </c>
      <c r="K107" s="18" t="str">
        <f>IF(Data!C96&lt;&gt;"",Data!C96,"")</f>
        <v/>
      </c>
      <c r="L107" s="18" t="str">
        <f>IF(Data!D96&lt;&gt;"",Data!D96,"")</f>
        <v/>
      </c>
      <c r="M107" s="21" t="str">
        <f>IF(Data!E96&lt;&gt;"",Data!E96,"")</f>
        <v/>
      </c>
      <c r="N107" s="18" t="str">
        <f>IF(Data!F96&lt;&gt;"",Data!F96,"")</f>
        <v/>
      </c>
      <c r="O107" s="18" t="str">
        <f>IF(Data!G96&lt;&gt;"",Data!G96,"")</f>
        <v/>
      </c>
    </row>
    <row r="108" spans="9:15" hidden="1" x14ac:dyDescent="0.25">
      <c r="I108" s="18" t="str">
        <f>IF(Data!A97&lt;&gt;"",Data!A97,"")</f>
        <v/>
      </c>
      <c r="J108" s="18" t="str">
        <f>IF(Data!B97&lt;&gt;"",Data!B97,"")</f>
        <v/>
      </c>
      <c r="K108" s="18" t="str">
        <f>IF(Data!C97&lt;&gt;"",Data!C97,"")</f>
        <v/>
      </c>
      <c r="L108" s="18" t="str">
        <f>IF(Data!D97&lt;&gt;"",Data!D97,"")</f>
        <v/>
      </c>
      <c r="M108" s="21" t="str">
        <f>IF(Data!E97&lt;&gt;"",Data!E97,"")</f>
        <v/>
      </c>
      <c r="N108" s="18" t="str">
        <f>IF(Data!F97&lt;&gt;"",Data!F97,"")</f>
        <v/>
      </c>
      <c r="O108" s="18" t="str">
        <f>IF(Data!G97&lt;&gt;"",Data!G97,"")</f>
        <v/>
      </c>
    </row>
    <row r="109" spans="9:15" hidden="1" x14ac:dyDescent="0.25">
      <c r="I109" s="18" t="str">
        <f>IF(Data!A98&lt;&gt;"",Data!A98,"")</f>
        <v/>
      </c>
      <c r="J109" s="18" t="str">
        <f>IF(Data!B98&lt;&gt;"",Data!B98,"")</f>
        <v/>
      </c>
      <c r="K109" s="18" t="str">
        <f>IF(Data!C98&lt;&gt;"",Data!C98,"")</f>
        <v/>
      </c>
      <c r="L109" s="18" t="str">
        <f>IF(Data!D98&lt;&gt;"",Data!D98,"")</f>
        <v/>
      </c>
      <c r="M109" s="21" t="str">
        <f>IF(Data!E98&lt;&gt;"",Data!E98,"")</f>
        <v/>
      </c>
      <c r="N109" s="18" t="str">
        <f>IF(Data!F98&lt;&gt;"",Data!F98,"")</f>
        <v/>
      </c>
      <c r="O109" s="18" t="str">
        <f>IF(Data!G98&lt;&gt;"",Data!G98,"")</f>
        <v/>
      </c>
    </row>
    <row r="110" spans="9:15" hidden="1" x14ac:dyDescent="0.25">
      <c r="I110" s="18" t="str">
        <f>IF(Data!A99&lt;&gt;"",Data!A99,"")</f>
        <v/>
      </c>
      <c r="J110" s="18" t="str">
        <f>IF(Data!B99&lt;&gt;"",Data!B99,"")</f>
        <v/>
      </c>
      <c r="K110" s="18" t="str">
        <f>IF(Data!C99&lt;&gt;"",Data!C99,"")</f>
        <v/>
      </c>
      <c r="L110" s="18" t="str">
        <f>IF(Data!D99&lt;&gt;"",Data!D99,"")</f>
        <v/>
      </c>
      <c r="M110" s="21" t="str">
        <f>IF(Data!E99&lt;&gt;"",Data!E99,"")</f>
        <v/>
      </c>
      <c r="N110" s="18" t="str">
        <f>IF(Data!F99&lt;&gt;"",Data!F99,"")</f>
        <v/>
      </c>
      <c r="O110" s="18" t="str">
        <f>IF(Data!G99&lt;&gt;"",Data!G99,"")</f>
        <v/>
      </c>
    </row>
    <row r="111" spans="9:15" hidden="1" x14ac:dyDescent="0.25">
      <c r="I111" s="18" t="str">
        <f>IF(Data!A100&lt;&gt;"",Data!A100,"")</f>
        <v/>
      </c>
      <c r="J111" s="18" t="str">
        <f>IF(Data!B100&lt;&gt;"",Data!B100,"")</f>
        <v/>
      </c>
      <c r="K111" s="18" t="str">
        <f>IF(Data!C100&lt;&gt;"",Data!C100,"")</f>
        <v/>
      </c>
      <c r="L111" s="18" t="str">
        <f>IF(Data!D100&lt;&gt;"",Data!D100,"")</f>
        <v/>
      </c>
      <c r="M111" s="21" t="str">
        <f>IF(Data!E100&lt;&gt;"",Data!E100,"")</f>
        <v/>
      </c>
      <c r="N111" s="18" t="str">
        <f>IF(Data!F100&lt;&gt;"",Data!F100,"")</f>
        <v/>
      </c>
      <c r="O111" s="18" t="str">
        <f>IF(Data!G100&lt;&gt;"",Data!G100,"")</f>
        <v/>
      </c>
    </row>
    <row r="112" spans="9:15" hidden="1" x14ac:dyDescent="0.25">
      <c r="I112" s="18" t="str">
        <f>IF(Data!A101&lt;&gt;"",Data!A101,"")</f>
        <v/>
      </c>
      <c r="J112" s="18" t="str">
        <f>IF(Data!B101&lt;&gt;"",Data!B101,"")</f>
        <v/>
      </c>
      <c r="K112" s="18" t="str">
        <f>IF(Data!C101&lt;&gt;"",Data!C101,"")</f>
        <v/>
      </c>
      <c r="L112" s="18" t="str">
        <f>IF(Data!D101&lt;&gt;"",Data!D101,"")</f>
        <v/>
      </c>
      <c r="M112" s="21" t="str">
        <f>IF(Data!E101&lt;&gt;"",Data!E101,"")</f>
        <v/>
      </c>
      <c r="N112" s="18" t="str">
        <f>IF(Data!F101&lt;&gt;"",Data!F101,"")</f>
        <v/>
      </c>
      <c r="O112" s="18" t="str">
        <f>IF(Data!G101&lt;&gt;"",Data!G101,"")</f>
        <v/>
      </c>
    </row>
    <row r="113" spans="9:15" hidden="1" x14ac:dyDescent="0.25">
      <c r="I113" s="18" t="str">
        <f>IF(Data!A102&lt;&gt;"",Data!A102,"")</f>
        <v/>
      </c>
      <c r="J113" s="18" t="str">
        <f>IF(Data!B102&lt;&gt;"",Data!B102,"")</f>
        <v/>
      </c>
      <c r="K113" s="18" t="str">
        <f>IF(Data!C102&lt;&gt;"",Data!C102,"")</f>
        <v/>
      </c>
      <c r="L113" s="18" t="str">
        <f>IF(Data!D102&lt;&gt;"",Data!D102,"")</f>
        <v/>
      </c>
      <c r="M113" s="21" t="str">
        <f>IF(Data!E102&lt;&gt;"",Data!E102,"")</f>
        <v/>
      </c>
      <c r="N113" s="18" t="str">
        <f>IF(Data!F102&lt;&gt;"",Data!F102,"")</f>
        <v/>
      </c>
      <c r="O113" s="18" t="str">
        <f>IF(Data!G102&lt;&gt;"",Data!G102,"")</f>
        <v/>
      </c>
    </row>
    <row r="114" spans="9:15" hidden="1" x14ac:dyDescent="0.25">
      <c r="I114" s="18" t="str">
        <f>IF(Data!A103&lt;&gt;"",Data!A103,"")</f>
        <v/>
      </c>
      <c r="J114" s="18" t="str">
        <f>IF(Data!B103&lt;&gt;"",Data!B103,"")</f>
        <v/>
      </c>
      <c r="K114" s="18" t="str">
        <f>IF(Data!C103&lt;&gt;"",Data!C103,"")</f>
        <v/>
      </c>
      <c r="L114" s="18" t="str">
        <f>IF(Data!D103&lt;&gt;"",Data!D103,"")</f>
        <v/>
      </c>
      <c r="M114" s="21" t="str">
        <f>IF(Data!E103&lt;&gt;"",Data!E103,"")</f>
        <v/>
      </c>
      <c r="N114" s="18" t="str">
        <f>IF(Data!F103&lt;&gt;"",Data!F103,"")</f>
        <v/>
      </c>
      <c r="O114" s="18" t="str">
        <f>IF(Data!G103&lt;&gt;"",Data!G103,"")</f>
        <v/>
      </c>
    </row>
    <row r="115" spans="9:15" hidden="1" x14ac:dyDescent="0.25">
      <c r="I115" s="18" t="str">
        <f>IF(Data!A104&lt;&gt;"",Data!A104,"")</f>
        <v/>
      </c>
      <c r="J115" s="18" t="str">
        <f>IF(Data!B104&lt;&gt;"",Data!B104,"")</f>
        <v/>
      </c>
      <c r="K115" s="18" t="str">
        <f>IF(Data!C104&lt;&gt;"",Data!C104,"")</f>
        <v/>
      </c>
      <c r="L115" s="18" t="str">
        <f>IF(Data!D104&lt;&gt;"",Data!D104,"")</f>
        <v/>
      </c>
      <c r="M115" s="21" t="str">
        <f>IF(Data!E104&lt;&gt;"",Data!E104,"")</f>
        <v/>
      </c>
      <c r="N115" s="18" t="str">
        <f>IF(Data!F104&lt;&gt;"",Data!F104,"")</f>
        <v/>
      </c>
      <c r="O115" s="18" t="str">
        <f>IF(Data!G104&lt;&gt;"",Data!G104,"")</f>
        <v/>
      </c>
    </row>
    <row r="116" spans="9:15" hidden="1" x14ac:dyDescent="0.25">
      <c r="I116" s="18" t="str">
        <f>IF(Data!A105&lt;&gt;"",Data!A105,"")</f>
        <v/>
      </c>
      <c r="J116" s="18" t="str">
        <f>IF(Data!B105&lt;&gt;"",Data!B105,"")</f>
        <v/>
      </c>
      <c r="K116" s="18" t="str">
        <f>IF(Data!C105&lt;&gt;"",Data!C105,"")</f>
        <v/>
      </c>
      <c r="L116" s="18" t="str">
        <f>IF(Data!D105&lt;&gt;"",Data!D105,"")</f>
        <v/>
      </c>
      <c r="M116" s="21" t="str">
        <f>IF(Data!E105&lt;&gt;"",Data!E105,"")</f>
        <v/>
      </c>
      <c r="N116" s="18" t="str">
        <f>IF(Data!F105&lt;&gt;"",Data!F105,"")</f>
        <v/>
      </c>
      <c r="O116" s="18" t="str">
        <f>IF(Data!G105&lt;&gt;"",Data!G105,"")</f>
        <v/>
      </c>
    </row>
    <row r="117" spans="9:15" hidden="1" x14ac:dyDescent="0.25">
      <c r="I117" s="18" t="str">
        <f>IF(Data!A106&lt;&gt;"",Data!A106,"")</f>
        <v/>
      </c>
      <c r="J117" s="18" t="str">
        <f>IF(Data!B106&lt;&gt;"",Data!B106,"")</f>
        <v/>
      </c>
      <c r="K117" s="18" t="str">
        <f>IF(Data!C106&lt;&gt;"",Data!C106,"")</f>
        <v/>
      </c>
      <c r="L117" s="18" t="str">
        <f>IF(Data!D106&lt;&gt;"",Data!D106,"")</f>
        <v/>
      </c>
      <c r="M117" s="21" t="str">
        <f>IF(Data!E106&lt;&gt;"",Data!E106,"")</f>
        <v/>
      </c>
      <c r="N117" s="18" t="str">
        <f>IF(Data!F106&lt;&gt;"",Data!F106,"")</f>
        <v/>
      </c>
      <c r="O117" s="18" t="str">
        <f>IF(Data!G106&lt;&gt;"",Data!G106,"")</f>
        <v/>
      </c>
    </row>
    <row r="118" spans="9:15" hidden="1" x14ac:dyDescent="0.25">
      <c r="I118" s="18" t="str">
        <f>IF(Data!A107&lt;&gt;"",Data!A107,"")</f>
        <v/>
      </c>
      <c r="J118" s="18" t="str">
        <f>IF(Data!B107&lt;&gt;"",Data!B107,"")</f>
        <v/>
      </c>
      <c r="K118" s="18" t="str">
        <f>IF(Data!C107&lt;&gt;"",Data!C107,"")</f>
        <v/>
      </c>
      <c r="L118" s="18" t="str">
        <f>IF(Data!D107&lt;&gt;"",Data!D107,"")</f>
        <v/>
      </c>
      <c r="M118" s="21" t="str">
        <f>IF(Data!E107&lt;&gt;"",Data!E107,"")</f>
        <v/>
      </c>
      <c r="N118" s="18" t="str">
        <f>IF(Data!F107&lt;&gt;"",Data!F107,"")</f>
        <v/>
      </c>
      <c r="O118" s="18" t="str">
        <f>IF(Data!G107&lt;&gt;"",Data!G107,"")</f>
        <v/>
      </c>
    </row>
    <row r="119" spans="9:15" hidden="1" x14ac:dyDescent="0.25">
      <c r="I119" s="18" t="str">
        <f>IF(Data!A108&lt;&gt;"",Data!A108,"")</f>
        <v/>
      </c>
      <c r="J119" s="18" t="str">
        <f>IF(Data!B108&lt;&gt;"",Data!B108,"")</f>
        <v/>
      </c>
      <c r="K119" s="18" t="str">
        <f>IF(Data!C108&lt;&gt;"",Data!C108,"")</f>
        <v/>
      </c>
      <c r="L119" s="18" t="str">
        <f>IF(Data!D108&lt;&gt;"",Data!D108,"")</f>
        <v/>
      </c>
      <c r="M119" s="21" t="str">
        <f>IF(Data!E108&lt;&gt;"",Data!E108,"")</f>
        <v/>
      </c>
      <c r="N119" s="18" t="str">
        <f>IF(Data!F108&lt;&gt;"",Data!F108,"")</f>
        <v/>
      </c>
      <c r="O119" s="18" t="str">
        <f>IF(Data!G108&lt;&gt;"",Data!G108,"")</f>
        <v/>
      </c>
    </row>
    <row r="120" spans="9:15" hidden="1" x14ac:dyDescent="0.25">
      <c r="I120" s="18" t="str">
        <f>IF(Data!A109&lt;&gt;"",Data!A109,"")</f>
        <v/>
      </c>
      <c r="J120" s="18" t="str">
        <f>IF(Data!B109&lt;&gt;"",Data!B109,"")</f>
        <v/>
      </c>
      <c r="K120" s="18" t="str">
        <f>IF(Data!C109&lt;&gt;"",Data!C109,"")</f>
        <v/>
      </c>
      <c r="L120" s="18" t="str">
        <f>IF(Data!D109&lt;&gt;"",Data!D109,"")</f>
        <v/>
      </c>
      <c r="M120" s="21" t="str">
        <f>IF(Data!E109&lt;&gt;"",Data!E109,"")</f>
        <v/>
      </c>
      <c r="N120" s="18" t="str">
        <f>IF(Data!F109&lt;&gt;"",Data!F109,"")</f>
        <v/>
      </c>
      <c r="O120" s="18" t="str">
        <f>IF(Data!G109&lt;&gt;"",Data!G109,"")</f>
        <v/>
      </c>
    </row>
    <row r="121" spans="9:15" hidden="1" x14ac:dyDescent="0.25">
      <c r="I121" s="18" t="str">
        <f>IF(Data!A110&lt;&gt;"",Data!A110,"")</f>
        <v/>
      </c>
      <c r="J121" s="18" t="str">
        <f>IF(Data!B110&lt;&gt;"",Data!B110,"")</f>
        <v/>
      </c>
      <c r="K121" s="18" t="str">
        <f>IF(Data!C110&lt;&gt;"",Data!C110,"")</f>
        <v/>
      </c>
      <c r="L121" s="18" t="str">
        <f>IF(Data!D110&lt;&gt;"",Data!D110,"")</f>
        <v/>
      </c>
      <c r="M121" s="21" t="str">
        <f>IF(Data!E110&lt;&gt;"",Data!E110,"")</f>
        <v/>
      </c>
      <c r="N121" s="18" t="str">
        <f>IF(Data!F110&lt;&gt;"",Data!F110,"")</f>
        <v/>
      </c>
      <c r="O121" s="18" t="str">
        <f>IF(Data!G110&lt;&gt;"",Data!G110,"")</f>
        <v/>
      </c>
    </row>
    <row r="122" spans="9:15" hidden="1" x14ac:dyDescent="0.25">
      <c r="I122" s="18" t="str">
        <f>IF(Data!A111&lt;&gt;"",Data!A111,"")</f>
        <v/>
      </c>
      <c r="J122" s="18" t="str">
        <f>IF(Data!B111&lt;&gt;"",Data!B111,"")</f>
        <v/>
      </c>
      <c r="K122" s="18" t="str">
        <f>IF(Data!C111&lt;&gt;"",Data!C111,"")</f>
        <v/>
      </c>
      <c r="L122" s="18" t="str">
        <f>IF(Data!D111&lt;&gt;"",Data!D111,"")</f>
        <v/>
      </c>
      <c r="M122" s="21" t="str">
        <f>IF(Data!E111&lt;&gt;"",Data!E111,"")</f>
        <v/>
      </c>
      <c r="N122" s="18" t="str">
        <f>IF(Data!F111&lt;&gt;"",Data!F111,"")</f>
        <v/>
      </c>
      <c r="O122" s="18" t="str">
        <f>IF(Data!G111&lt;&gt;"",Data!G111,"")</f>
        <v/>
      </c>
    </row>
    <row r="123" spans="9:15" hidden="1" x14ac:dyDescent="0.25">
      <c r="I123" s="18" t="str">
        <f>IF(Data!A112&lt;&gt;"",Data!A112,"")</f>
        <v/>
      </c>
      <c r="J123" s="18" t="str">
        <f>IF(Data!B112&lt;&gt;"",Data!B112,"")</f>
        <v/>
      </c>
      <c r="K123" s="18" t="str">
        <f>IF(Data!C112&lt;&gt;"",Data!C112,"")</f>
        <v/>
      </c>
      <c r="L123" s="18" t="str">
        <f>IF(Data!D112&lt;&gt;"",Data!D112,"")</f>
        <v/>
      </c>
      <c r="M123" s="21" t="str">
        <f>IF(Data!E112&lt;&gt;"",Data!E112,"")</f>
        <v/>
      </c>
      <c r="N123" s="18" t="str">
        <f>IF(Data!F112&lt;&gt;"",Data!F112,"")</f>
        <v/>
      </c>
      <c r="O123" s="18" t="str">
        <f>IF(Data!G112&lt;&gt;"",Data!G112,"")</f>
        <v/>
      </c>
    </row>
    <row r="124" spans="9:15" hidden="1" x14ac:dyDescent="0.25">
      <c r="I124" s="18" t="str">
        <f>IF(Data!A113&lt;&gt;"",Data!A113,"")</f>
        <v/>
      </c>
      <c r="J124" s="18" t="str">
        <f>IF(Data!B113&lt;&gt;"",Data!B113,"")</f>
        <v/>
      </c>
      <c r="K124" s="18" t="str">
        <f>IF(Data!C113&lt;&gt;"",Data!C113,"")</f>
        <v/>
      </c>
      <c r="L124" s="18" t="str">
        <f>IF(Data!D113&lt;&gt;"",Data!D113,"")</f>
        <v/>
      </c>
      <c r="M124" s="21" t="str">
        <f>IF(Data!E113&lt;&gt;"",Data!E113,"")</f>
        <v/>
      </c>
      <c r="N124" s="18" t="str">
        <f>IF(Data!F113&lt;&gt;"",Data!F113,"")</f>
        <v/>
      </c>
      <c r="O124" s="18" t="str">
        <f>IF(Data!G113&lt;&gt;"",Data!G113,"")</f>
        <v/>
      </c>
    </row>
    <row r="125" spans="9:15" hidden="1" x14ac:dyDescent="0.25">
      <c r="I125" s="18" t="str">
        <f>IF(Data!A114&lt;&gt;"",Data!A114,"")</f>
        <v/>
      </c>
      <c r="J125" s="18" t="str">
        <f>IF(Data!B114&lt;&gt;"",Data!B114,"")</f>
        <v/>
      </c>
      <c r="K125" s="18" t="str">
        <f>IF(Data!C114&lt;&gt;"",Data!C114,"")</f>
        <v/>
      </c>
      <c r="L125" s="18" t="str">
        <f>IF(Data!D114&lt;&gt;"",Data!D114,"")</f>
        <v/>
      </c>
      <c r="M125" s="21" t="str">
        <f>IF(Data!E114&lt;&gt;"",Data!E114,"")</f>
        <v/>
      </c>
      <c r="N125" s="18" t="str">
        <f>IF(Data!F114&lt;&gt;"",Data!F114,"")</f>
        <v/>
      </c>
      <c r="O125" s="18" t="str">
        <f>IF(Data!G114&lt;&gt;"",Data!G114,"")</f>
        <v/>
      </c>
    </row>
    <row r="126" spans="9:15" hidden="1" x14ac:dyDescent="0.25">
      <c r="I126" s="18" t="str">
        <f>IF(Data!A115&lt;&gt;"",Data!A115,"")</f>
        <v/>
      </c>
      <c r="J126" s="18" t="str">
        <f>IF(Data!B115&lt;&gt;"",Data!B115,"")</f>
        <v/>
      </c>
      <c r="K126" s="18" t="str">
        <f>IF(Data!C115&lt;&gt;"",Data!C115,"")</f>
        <v/>
      </c>
      <c r="L126" s="18" t="str">
        <f>IF(Data!D115&lt;&gt;"",Data!D115,"")</f>
        <v/>
      </c>
      <c r="M126" s="21" t="str">
        <f>IF(Data!E115&lt;&gt;"",Data!E115,"")</f>
        <v/>
      </c>
      <c r="N126" s="18" t="str">
        <f>IF(Data!F115&lt;&gt;"",Data!F115,"")</f>
        <v/>
      </c>
      <c r="O126" s="18" t="str">
        <f>IF(Data!G115&lt;&gt;"",Data!G115,"")</f>
        <v/>
      </c>
    </row>
    <row r="127" spans="9:15" hidden="1" x14ac:dyDescent="0.25">
      <c r="I127" s="18" t="str">
        <f>IF(Data!A116&lt;&gt;"",Data!A116,"")</f>
        <v/>
      </c>
      <c r="J127" s="18" t="str">
        <f>IF(Data!B116&lt;&gt;"",Data!B116,"")</f>
        <v/>
      </c>
      <c r="K127" s="18" t="str">
        <f>IF(Data!C116&lt;&gt;"",Data!C116,"")</f>
        <v/>
      </c>
      <c r="L127" s="18" t="str">
        <f>IF(Data!D116&lt;&gt;"",Data!D116,"")</f>
        <v/>
      </c>
      <c r="M127" s="21" t="str">
        <f>IF(Data!E116&lt;&gt;"",Data!E116,"")</f>
        <v/>
      </c>
      <c r="N127" s="18" t="str">
        <f>IF(Data!F116&lt;&gt;"",Data!F116,"")</f>
        <v/>
      </c>
      <c r="O127" s="18" t="str">
        <f>IF(Data!G116&lt;&gt;"",Data!G116,"")</f>
        <v/>
      </c>
    </row>
    <row r="128" spans="9:15" hidden="1" x14ac:dyDescent="0.25">
      <c r="I128" s="18" t="str">
        <f>IF(Data!A117&lt;&gt;"",Data!A117,"")</f>
        <v/>
      </c>
      <c r="J128" s="18" t="str">
        <f>IF(Data!B117&lt;&gt;"",Data!B117,"")</f>
        <v/>
      </c>
      <c r="K128" s="18" t="str">
        <f>IF(Data!C117&lt;&gt;"",Data!C117,"")</f>
        <v/>
      </c>
      <c r="L128" s="18" t="str">
        <f>IF(Data!D117&lt;&gt;"",Data!D117,"")</f>
        <v/>
      </c>
      <c r="M128" s="21" t="str">
        <f>IF(Data!E117&lt;&gt;"",Data!E117,"")</f>
        <v/>
      </c>
      <c r="N128" s="18" t="str">
        <f>IF(Data!F117&lt;&gt;"",Data!F117,"")</f>
        <v/>
      </c>
      <c r="O128" s="18" t="str">
        <f>IF(Data!G117&lt;&gt;"",Data!G117,"")</f>
        <v/>
      </c>
    </row>
    <row r="129" spans="9:15" hidden="1" x14ac:dyDescent="0.25">
      <c r="I129" s="18" t="str">
        <f>IF(Data!A118&lt;&gt;"",Data!A118,"")</f>
        <v/>
      </c>
      <c r="J129" s="18" t="str">
        <f>IF(Data!B118&lt;&gt;"",Data!B118,"")</f>
        <v/>
      </c>
      <c r="K129" s="18" t="str">
        <f>IF(Data!C118&lt;&gt;"",Data!C118,"")</f>
        <v/>
      </c>
      <c r="L129" s="18" t="str">
        <f>IF(Data!D118&lt;&gt;"",Data!D118,"")</f>
        <v/>
      </c>
      <c r="M129" s="21" t="str">
        <f>IF(Data!E118&lt;&gt;"",Data!E118,"")</f>
        <v/>
      </c>
      <c r="N129" s="18" t="str">
        <f>IF(Data!F118&lt;&gt;"",Data!F118,"")</f>
        <v/>
      </c>
      <c r="O129" s="18" t="str">
        <f>IF(Data!G118&lt;&gt;"",Data!G118,"")</f>
        <v/>
      </c>
    </row>
    <row r="130" spans="9:15" hidden="1" x14ac:dyDescent="0.25">
      <c r="I130" s="18" t="str">
        <f>IF(Data!A119&lt;&gt;"",Data!A119,"")</f>
        <v/>
      </c>
      <c r="J130" s="18" t="str">
        <f>IF(Data!B119&lt;&gt;"",Data!B119,"")</f>
        <v/>
      </c>
      <c r="K130" s="18" t="str">
        <f>IF(Data!C119&lt;&gt;"",Data!C119,"")</f>
        <v/>
      </c>
      <c r="L130" s="18" t="str">
        <f>IF(Data!D119&lt;&gt;"",Data!D119,"")</f>
        <v/>
      </c>
      <c r="M130" s="21" t="str">
        <f>IF(Data!E119&lt;&gt;"",Data!E119,"")</f>
        <v/>
      </c>
      <c r="N130" s="18" t="str">
        <f>IF(Data!F119&lt;&gt;"",Data!F119,"")</f>
        <v/>
      </c>
      <c r="O130" s="18" t="str">
        <f>IF(Data!G119&lt;&gt;"",Data!G119,"")</f>
        <v/>
      </c>
    </row>
    <row r="131" spans="9:15" hidden="1" x14ac:dyDescent="0.25">
      <c r="I131" s="18" t="str">
        <f>IF(Data!A120&lt;&gt;"",Data!A120,"")</f>
        <v/>
      </c>
      <c r="J131" s="18" t="str">
        <f>IF(Data!B120&lt;&gt;"",Data!B120,"")</f>
        <v/>
      </c>
      <c r="K131" s="18" t="str">
        <f>IF(Data!C120&lt;&gt;"",Data!C120,"")</f>
        <v/>
      </c>
      <c r="L131" s="18" t="str">
        <f>IF(Data!D120&lt;&gt;"",Data!D120,"")</f>
        <v/>
      </c>
      <c r="M131" s="21" t="str">
        <f>IF(Data!E120&lt;&gt;"",Data!E120,"")</f>
        <v/>
      </c>
      <c r="N131" s="18" t="str">
        <f>IF(Data!F120&lt;&gt;"",Data!F120,"")</f>
        <v/>
      </c>
      <c r="O131" s="18" t="str">
        <f>IF(Data!G120&lt;&gt;"",Data!G120,"")</f>
        <v/>
      </c>
    </row>
    <row r="132" spans="9:15" hidden="1" x14ac:dyDescent="0.25">
      <c r="I132" s="18" t="str">
        <f>IF(Data!A121&lt;&gt;"",Data!A121,"")</f>
        <v/>
      </c>
      <c r="J132" s="18" t="str">
        <f>IF(Data!B121&lt;&gt;"",Data!B121,"")</f>
        <v/>
      </c>
      <c r="K132" s="18" t="str">
        <f>IF(Data!C121&lt;&gt;"",Data!C121,"")</f>
        <v/>
      </c>
      <c r="L132" s="18" t="str">
        <f>IF(Data!D121&lt;&gt;"",Data!D121,"")</f>
        <v/>
      </c>
      <c r="M132" s="21" t="str">
        <f>IF(Data!E121&lt;&gt;"",Data!E121,"")</f>
        <v/>
      </c>
      <c r="N132" s="18" t="str">
        <f>IF(Data!F121&lt;&gt;"",Data!F121,"")</f>
        <v/>
      </c>
      <c r="O132" s="18" t="str">
        <f>IF(Data!G121&lt;&gt;"",Data!G121,"")</f>
        <v/>
      </c>
    </row>
    <row r="133" spans="9:15" hidden="1" x14ac:dyDescent="0.25">
      <c r="I133" s="18" t="str">
        <f>IF(Data!A122&lt;&gt;"",Data!A122,"")</f>
        <v/>
      </c>
      <c r="J133" s="18" t="str">
        <f>IF(Data!B122&lt;&gt;"",Data!B122,"")</f>
        <v/>
      </c>
      <c r="K133" s="18" t="str">
        <f>IF(Data!C122&lt;&gt;"",Data!C122,"")</f>
        <v/>
      </c>
      <c r="L133" s="18" t="str">
        <f>IF(Data!D122&lt;&gt;"",Data!D122,"")</f>
        <v/>
      </c>
      <c r="M133" s="21" t="str">
        <f>IF(Data!E122&lt;&gt;"",Data!E122,"")</f>
        <v/>
      </c>
      <c r="N133" s="18" t="str">
        <f>IF(Data!F122&lt;&gt;"",Data!F122,"")</f>
        <v/>
      </c>
      <c r="O133" s="18" t="str">
        <f>IF(Data!G122&lt;&gt;"",Data!G122,"")</f>
        <v/>
      </c>
    </row>
    <row r="134" spans="9:15" hidden="1" x14ac:dyDescent="0.25">
      <c r="I134" s="18" t="str">
        <f>IF(Data!A123&lt;&gt;"",Data!A123,"")</f>
        <v/>
      </c>
      <c r="J134" s="18" t="str">
        <f>IF(Data!B123&lt;&gt;"",Data!B123,"")</f>
        <v/>
      </c>
      <c r="K134" s="18" t="str">
        <f>IF(Data!C123&lt;&gt;"",Data!C123,"")</f>
        <v/>
      </c>
      <c r="L134" s="18" t="str">
        <f>IF(Data!D123&lt;&gt;"",Data!D123,"")</f>
        <v/>
      </c>
      <c r="M134" s="21" t="str">
        <f>IF(Data!E123&lt;&gt;"",Data!E123,"")</f>
        <v/>
      </c>
      <c r="N134" s="18" t="str">
        <f>IF(Data!F123&lt;&gt;"",Data!F123,"")</f>
        <v/>
      </c>
      <c r="O134" s="18" t="str">
        <f>IF(Data!G123&lt;&gt;"",Data!G123,"")</f>
        <v/>
      </c>
    </row>
    <row r="135" spans="9:15" hidden="1" x14ac:dyDescent="0.25">
      <c r="I135" s="18" t="str">
        <f>IF(Data!A124&lt;&gt;"",Data!A124,"")</f>
        <v/>
      </c>
      <c r="J135" s="18" t="str">
        <f>IF(Data!B124&lt;&gt;"",Data!B124,"")</f>
        <v/>
      </c>
      <c r="K135" s="18" t="str">
        <f>IF(Data!C124&lt;&gt;"",Data!C124,"")</f>
        <v/>
      </c>
      <c r="L135" s="18" t="str">
        <f>IF(Data!D124&lt;&gt;"",Data!D124,"")</f>
        <v/>
      </c>
      <c r="M135" s="21" t="str">
        <f>IF(Data!E124&lt;&gt;"",Data!E124,"")</f>
        <v/>
      </c>
      <c r="N135" s="18" t="str">
        <f>IF(Data!F124&lt;&gt;"",Data!F124,"")</f>
        <v/>
      </c>
      <c r="O135" s="18" t="str">
        <f>IF(Data!G124&lt;&gt;"",Data!G124,"")</f>
        <v/>
      </c>
    </row>
    <row r="136" spans="9:15" hidden="1" x14ac:dyDescent="0.25">
      <c r="I136" s="18" t="str">
        <f>IF(Data!A125&lt;&gt;"",Data!A125,"")</f>
        <v/>
      </c>
      <c r="J136" s="18" t="str">
        <f>IF(Data!B125&lt;&gt;"",Data!B125,"")</f>
        <v/>
      </c>
      <c r="K136" s="18" t="str">
        <f>IF(Data!C125&lt;&gt;"",Data!C125,"")</f>
        <v/>
      </c>
      <c r="L136" s="18" t="str">
        <f>IF(Data!D125&lt;&gt;"",Data!D125,"")</f>
        <v/>
      </c>
      <c r="M136" s="21" t="str">
        <f>IF(Data!E125&lt;&gt;"",Data!E125,"")</f>
        <v/>
      </c>
      <c r="N136" s="18" t="str">
        <f>IF(Data!F125&lt;&gt;"",Data!F125,"")</f>
        <v/>
      </c>
      <c r="O136" s="18" t="str">
        <f>IF(Data!G125&lt;&gt;"",Data!G125,"")</f>
        <v/>
      </c>
    </row>
    <row r="137" spans="9:15" hidden="1" x14ac:dyDescent="0.25">
      <c r="I137" s="18" t="str">
        <f>IF(Data!A126&lt;&gt;"",Data!A126,"")</f>
        <v/>
      </c>
      <c r="J137" s="18" t="str">
        <f>IF(Data!B126&lt;&gt;"",Data!B126,"")</f>
        <v/>
      </c>
      <c r="K137" s="18" t="str">
        <f>IF(Data!C126&lt;&gt;"",Data!C126,"")</f>
        <v/>
      </c>
      <c r="L137" s="18" t="str">
        <f>IF(Data!D126&lt;&gt;"",Data!D126,"")</f>
        <v/>
      </c>
      <c r="M137" s="21" t="str">
        <f>IF(Data!E126&lt;&gt;"",Data!E126,"")</f>
        <v/>
      </c>
      <c r="N137" s="18" t="str">
        <f>IF(Data!F126&lt;&gt;"",Data!F126,"")</f>
        <v/>
      </c>
      <c r="O137" s="18" t="str">
        <f>IF(Data!G126&lt;&gt;"",Data!G126,"")</f>
        <v/>
      </c>
    </row>
    <row r="138" spans="9:15" hidden="1" x14ac:dyDescent="0.25">
      <c r="I138" s="18" t="str">
        <f>IF(Data!A127&lt;&gt;"",Data!A127,"")</f>
        <v/>
      </c>
      <c r="J138" s="18" t="str">
        <f>IF(Data!B127&lt;&gt;"",Data!B127,"")</f>
        <v/>
      </c>
      <c r="K138" s="18" t="str">
        <f>IF(Data!C127&lt;&gt;"",Data!C127,"")</f>
        <v/>
      </c>
      <c r="L138" s="18" t="str">
        <f>IF(Data!D127&lt;&gt;"",Data!D127,"")</f>
        <v/>
      </c>
      <c r="M138" s="21" t="str">
        <f>IF(Data!E127&lt;&gt;"",Data!E127,"")</f>
        <v/>
      </c>
      <c r="N138" s="18" t="str">
        <f>IF(Data!F127&lt;&gt;"",Data!F127,"")</f>
        <v/>
      </c>
      <c r="O138" s="18" t="str">
        <f>IF(Data!G127&lt;&gt;"",Data!G127,"")</f>
        <v/>
      </c>
    </row>
    <row r="139" spans="9:15" hidden="1" x14ac:dyDescent="0.25">
      <c r="I139" s="18" t="str">
        <f>IF(Data!A128&lt;&gt;"",Data!A128,"")</f>
        <v/>
      </c>
      <c r="J139" s="18" t="str">
        <f>IF(Data!B128&lt;&gt;"",Data!B128,"")</f>
        <v/>
      </c>
      <c r="K139" s="18" t="str">
        <f>IF(Data!C128&lt;&gt;"",Data!C128,"")</f>
        <v/>
      </c>
      <c r="L139" s="18" t="str">
        <f>IF(Data!D128&lt;&gt;"",Data!D128,"")</f>
        <v/>
      </c>
      <c r="M139" s="21" t="str">
        <f>IF(Data!E128&lt;&gt;"",Data!E128,"")</f>
        <v/>
      </c>
      <c r="N139" s="18" t="str">
        <f>IF(Data!F128&lt;&gt;"",Data!F128,"")</f>
        <v/>
      </c>
      <c r="O139" s="18" t="str">
        <f>IF(Data!G128&lt;&gt;"",Data!G128,"")</f>
        <v/>
      </c>
    </row>
    <row r="140" spans="9:15" hidden="1" x14ac:dyDescent="0.25">
      <c r="I140" s="18" t="str">
        <f>IF(Data!A129&lt;&gt;"",Data!A129,"")</f>
        <v/>
      </c>
      <c r="J140" s="18" t="str">
        <f>IF(Data!B129&lt;&gt;"",Data!B129,"")</f>
        <v/>
      </c>
      <c r="K140" s="18" t="str">
        <f>IF(Data!C129&lt;&gt;"",Data!C129,"")</f>
        <v/>
      </c>
      <c r="L140" s="18" t="str">
        <f>IF(Data!D129&lt;&gt;"",Data!D129,"")</f>
        <v/>
      </c>
      <c r="M140" s="21" t="str">
        <f>IF(Data!E129&lt;&gt;"",Data!E129,"")</f>
        <v/>
      </c>
      <c r="N140" s="18" t="str">
        <f>IF(Data!F129&lt;&gt;"",Data!F129,"")</f>
        <v/>
      </c>
      <c r="O140" s="18" t="str">
        <f>IF(Data!G129&lt;&gt;"",Data!G129,"")</f>
        <v/>
      </c>
    </row>
    <row r="141" spans="9:15" hidden="1" x14ac:dyDescent="0.25">
      <c r="I141" s="18" t="str">
        <f>IF(Data!A130&lt;&gt;"",Data!A130,"")</f>
        <v/>
      </c>
      <c r="J141" s="18" t="str">
        <f>IF(Data!B130&lt;&gt;"",Data!B130,"")</f>
        <v/>
      </c>
      <c r="K141" s="18" t="str">
        <f>IF(Data!C130&lt;&gt;"",Data!C130,"")</f>
        <v/>
      </c>
      <c r="L141" s="18" t="str">
        <f>IF(Data!D130&lt;&gt;"",Data!D130,"")</f>
        <v/>
      </c>
      <c r="M141" s="21" t="str">
        <f>IF(Data!E130&lt;&gt;"",Data!E130,"")</f>
        <v/>
      </c>
      <c r="N141" s="18" t="str">
        <f>IF(Data!F130&lt;&gt;"",Data!F130,"")</f>
        <v/>
      </c>
      <c r="O141" s="18" t="str">
        <f>IF(Data!G130&lt;&gt;"",Data!G130,"")</f>
        <v/>
      </c>
    </row>
    <row r="142" spans="9:15" hidden="1" x14ac:dyDescent="0.25">
      <c r="I142" s="18" t="str">
        <f>IF(Data!A131&lt;&gt;"",Data!A131,"")</f>
        <v/>
      </c>
      <c r="J142" s="18" t="str">
        <f>IF(Data!B131&lt;&gt;"",Data!B131,"")</f>
        <v/>
      </c>
      <c r="K142" s="18" t="str">
        <f>IF(Data!C131&lt;&gt;"",Data!C131,"")</f>
        <v/>
      </c>
      <c r="L142" s="18" t="str">
        <f>IF(Data!D131&lt;&gt;"",Data!D131,"")</f>
        <v/>
      </c>
      <c r="M142" s="21" t="str">
        <f>IF(Data!E131&lt;&gt;"",Data!E131,"")</f>
        <v/>
      </c>
      <c r="N142" s="18" t="str">
        <f>IF(Data!F131&lt;&gt;"",Data!F131,"")</f>
        <v/>
      </c>
      <c r="O142" s="18" t="str">
        <f>IF(Data!G131&lt;&gt;"",Data!G131,"")</f>
        <v/>
      </c>
    </row>
    <row r="143" spans="9:15" hidden="1" x14ac:dyDescent="0.25">
      <c r="I143" s="18" t="str">
        <f>IF(Data!A132&lt;&gt;"",Data!A132,"")</f>
        <v/>
      </c>
      <c r="J143" s="18" t="str">
        <f>IF(Data!B132&lt;&gt;"",Data!B132,"")</f>
        <v/>
      </c>
      <c r="K143" s="18" t="str">
        <f>IF(Data!C132&lt;&gt;"",Data!C132,"")</f>
        <v/>
      </c>
      <c r="L143" s="18" t="str">
        <f>IF(Data!D132&lt;&gt;"",Data!D132,"")</f>
        <v/>
      </c>
      <c r="M143" s="21" t="str">
        <f>IF(Data!E132&lt;&gt;"",Data!E132,"")</f>
        <v/>
      </c>
      <c r="N143" s="18" t="str">
        <f>IF(Data!F132&lt;&gt;"",Data!F132,"")</f>
        <v/>
      </c>
      <c r="O143" s="18" t="str">
        <f>IF(Data!G132&lt;&gt;"",Data!G132,"")</f>
        <v/>
      </c>
    </row>
    <row r="144" spans="9:15" hidden="1" x14ac:dyDescent="0.25">
      <c r="I144" s="18" t="str">
        <f>IF(Data!A133&lt;&gt;"",Data!A133,"")</f>
        <v/>
      </c>
      <c r="J144" s="18" t="str">
        <f>IF(Data!B133&lt;&gt;"",Data!B133,"")</f>
        <v/>
      </c>
      <c r="K144" s="18" t="str">
        <f>IF(Data!C133&lt;&gt;"",Data!C133,"")</f>
        <v/>
      </c>
      <c r="L144" s="18" t="str">
        <f>IF(Data!D133&lt;&gt;"",Data!D133,"")</f>
        <v/>
      </c>
      <c r="M144" s="21" t="str">
        <f>IF(Data!E133&lt;&gt;"",Data!E133,"")</f>
        <v/>
      </c>
      <c r="N144" s="18" t="str">
        <f>IF(Data!F133&lt;&gt;"",Data!F133,"")</f>
        <v/>
      </c>
      <c r="O144" s="18" t="str">
        <f>IF(Data!G133&lt;&gt;"",Data!G133,"")</f>
        <v/>
      </c>
    </row>
    <row r="145" spans="9:15" hidden="1" x14ac:dyDescent="0.25">
      <c r="I145" s="18" t="str">
        <f>IF(Data!A134&lt;&gt;"",Data!A134,"")</f>
        <v/>
      </c>
      <c r="J145" s="18" t="str">
        <f>IF(Data!B134&lt;&gt;"",Data!B134,"")</f>
        <v/>
      </c>
      <c r="K145" s="18" t="str">
        <f>IF(Data!C134&lt;&gt;"",Data!C134,"")</f>
        <v/>
      </c>
      <c r="L145" s="18" t="str">
        <f>IF(Data!D134&lt;&gt;"",Data!D134,"")</f>
        <v/>
      </c>
      <c r="M145" s="21" t="str">
        <f>IF(Data!E134&lt;&gt;"",Data!E134,"")</f>
        <v/>
      </c>
      <c r="N145" s="18" t="str">
        <f>IF(Data!F134&lt;&gt;"",Data!F134,"")</f>
        <v/>
      </c>
      <c r="O145" s="18" t="str">
        <f>IF(Data!G134&lt;&gt;"",Data!G134,"")</f>
        <v/>
      </c>
    </row>
    <row r="146" spans="9:15" hidden="1" x14ac:dyDescent="0.25">
      <c r="I146" s="18" t="str">
        <f>IF(Data!A135&lt;&gt;"",Data!A135,"")</f>
        <v/>
      </c>
      <c r="J146" s="18" t="str">
        <f>IF(Data!B135&lt;&gt;"",Data!B135,"")</f>
        <v/>
      </c>
      <c r="K146" s="18" t="str">
        <f>IF(Data!C135&lt;&gt;"",Data!C135,"")</f>
        <v/>
      </c>
      <c r="L146" s="18" t="str">
        <f>IF(Data!D135&lt;&gt;"",Data!D135,"")</f>
        <v/>
      </c>
      <c r="M146" s="21" t="str">
        <f>IF(Data!E135&lt;&gt;"",Data!E135,"")</f>
        <v/>
      </c>
      <c r="N146" s="18" t="str">
        <f>IF(Data!F135&lt;&gt;"",Data!F135,"")</f>
        <v/>
      </c>
      <c r="O146" s="18" t="str">
        <f>IF(Data!G135&lt;&gt;"",Data!G135,"")</f>
        <v/>
      </c>
    </row>
    <row r="147" spans="9:15" hidden="1" x14ac:dyDescent="0.25">
      <c r="I147" s="18" t="str">
        <f>IF(Data!A136&lt;&gt;"",Data!A136,"")</f>
        <v/>
      </c>
      <c r="J147" s="18" t="str">
        <f>IF(Data!B136&lt;&gt;"",Data!B136,"")</f>
        <v/>
      </c>
      <c r="K147" s="18" t="str">
        <f>IF(Data!C136&lt;&gt;"",Data!C136,"")</f>
        <v/>
      </c>
      <c r="L147" s="18" t="str">
        <f>IF(Data!D136&lt;&gt;"",Data!D136,"")</f>
        <v/>
      </c>
      <c r="M147" s="21" t="str">
        <f>IF(Data!E136&lt;&gt;"",Data!E136,"")</f>
        <v/>
      </c>
      <c r="N147" s="18" t="str">
        <f>IF(Data!F136&lt;&gt;"",Data!F136,"")</f>
        <v/>
      </c>
      <c r="O147" s="18" t="str">
        <f>IF(Data!G136&lt;&gt;"",Data!G136,"")</f>
        <v/>
      </c>
    </row>
    <row r="148" spans="9:15" hidden="1" x14ac:dyDescent="0.25">
      <c r="I148" s="18" t="str">
        <f>IF(Data!A137&lt;&gt;"",Data!A137,"")</f>
        <v/>
      </c>
      <c r="J148" s="18" t="str">
        <f>IF(Data!B137&lt;&gt;"",Data!B137,"")</f>
        <v/>
      </c>
      <c r="K148" s="18" t="str">
        <f>IF(Data!C137&lt;&gt;"",Data!C137,"")</f>
        <v/>
      </c>
      <c r="L148" s="18" t="str">
        <f>IF(Data!D137&lt;&gt;"",Data!D137,"")</f>
        <v/>
      </c>
      <c r="M148" s="21" t="str">
        <f>IF(Data!E137&lt;&gt;"",Data!E137,"")</f>
        <v/>
      </c>
      <c r="N148" s="18" t="str">
        <f>IF(Data!F137&lt;&gt;"",Data!F137,"")</f>
        <v/>
      </c>
      <c r="O148" s="18" t="str">
        <f>IF(Data!G137&lt;&gt;"",Data!G137,"")</f>
        <v/>
      </c>
    </row>
    <row r="149" spans="9:15" hidden="1" x14ac:dyDescent="0.25">
      <c r="I149" s="18" t="str">
        <f>IF(Data!A138&lt;&gt;"",Data!A138,"")</f>
        <v/>
      </c>
      <c r="J149" s="18" t="str">
        <f>IF(Data!B138&lt;&gt;"",Data!B138,"")</f>
        <v/>
      </c>
      <c r="K149" s="18" t="str">
        <f>IF(Data!C138&lt;&gt;"",Data!C138,"")</f>
        <v/>
      </c>
      <c r="L149" s="18" t="str">
        <f>IF(Data!D138&lt;&gt;"",Data!D138,"")</f>
        <v/>
      </c>
      <c r="M149" s="21" t="str">
        <f>IF(Data!E138&lt;&gt;"",Data!E138,"")</f>
        <v/>
      </c>
      <c r="N149" s="18" t="str">
        <f>IF(Data!F138&lt;&gt;"",Data!F138,"")</f>
        <v/>
      </c>
      <c r="O149" s="18" t="str">
        <f>IF(Data!G138&lt;&gt;"",Data!G138,"")</f>
        <v/>
      </c>
    </row>
    <row r="150" spans="9:15" hidden="1" x14ac:dyDescent="0.25">
      <c r="I150" s="18" t="str">
        <f>IF(Data!A139&lt;&gt;"",Data!A139,"")</f>
        <v/>
      </c>
      <c r="J150" s="18" t="str">
        <f>IF(Data!B139&lt;&gt;"",Data!B139,"")</f>
        <v/>
      </c>
      <c r="K150" s="18" t="str">
        <f>IF(Data!C139&lt;&gt;"",Data!C139,"")</f>
        <v/>
      </c>
      <c r="L150" s="18" t="str">
        <f>IF(Data!D139&lt;&gt;"",Data!D139,"")</f>
        <v/>
      </c>
      <c r="M150" s="21" t="str">
        <f>IF(Data!E139&lt;&gt;"",Data!E139,"")</f>
        <v/>
      </c>
      <c r="N150" s="18" t="str">
        <f>IF(Data!F139&lt;&gt;"",Data!F139,"")</f>
        <v/>
      </c>
      <c r="O150" s="18" t="str">
        <f>IF(Data!G139&lt;&gt;"",Data!G139,"")</f>
        <v/>
      </c>
    </row>
    <row r="151" spans="9:15" hidden="1" x14ac:dyDescent="0.25">
      <c r="I151" s="18" t="str">
        <f>IF(Data!A140&lt;&gt;"",Data!A140,"")</f>
        <v/>
      </c>
      <c r="J151" s="18" t="str">
        <f>IF(Data!B140&lt;&gt;"",Data!B140,"")</f>
        <v/>
      </c>
      <c r="K151" s="18" t="str">
        <f>IF(Data!C140&lt;&gt;"",Data!C140,"")</f>
        <v/>
      </c>
      <c r="L151" s="18" t="str">
        <f>IF(Data!D140&lt;&gt;"",Data!D140,"")</f>
        <v/>
      </c>
      <c r="M151" s="21" t="str">
        <f>IF(Data!E140&lt;&gt;"",Data!E140,"")</f>
        <v/>
      </c>
      <c r="N151" s="18" t="str">
        <f>IF(Data!F140&lt;&gt;"",Data!F140,"")</f>
        <v/>
      </c>
      <c r="O151" s="18" t="str">
        <f>IF(Data!G140&lt;&gt;"",Data!G140,"")</f>
        <v/>
      </c>
    </row>
    <row r="152" spans="9:15" hidden="1" x14ac:dyDescent="0.25">
      <c r="I152" s="18" t="str">
        <f>IF(Data!A141&lt;&gt;"",Data!A141,"")</f>
        <v/>
      </c>
      <c r="J152" s="18" t="str">
        <f>IF(Data!B141&lt;&gt;"",Data!B141,"")</f>
        <v/>
      </c>
      <c r="K152" s="18" t="str">
        <f>IF(Data!C141&lt;&gt;"",Data!C141,"")</f>
        <v/>
      </c>
      <c r="L152" s="18" t="str">
        <f>IF(Data!D141&lt;&gt;"",Data!D141,"")</f>
        <v/>
      </c>
      <c r="M152" s="21" t="str">
        <f>IF(Data!E141&lt;&gt;"",Data!E141,"")</f>
        <v/>
      </c>
      <c r="N152" s="18" t="str">
        <f>IF(Data!F141&lt;&gt;"",Data!F141,"")</f>
        <v/>
      </c>
      <c r="O152" s="18" t="str">
        <f>IF(Data!G141&lt;&gt;"",Data!G141,"")</f>
        <v/>
      </c>
    </row>
    <row r="153" spans="9:15" hidden="1" x14ac:dyDescent="0.25">
      <c r="I153" s="18" t="str">
        <f>IF(Data!A142&lt;&gt;"",Data!A142,"")</f>
        <v/>
      </c>
      <c r="J153" s="18" t="str">
        <f>IF(Data!B142&lt;&gt;"",Data!B142,"")</f>
        <v/>
      </c>
      <c r="K153" s="18" t="str">
        <f>IF(Data!C142&lt;&gt;"",Data!C142,"")</f>
        <v/>
      </c>
      <c r="L153" s="18" t="str">
        <f>IF(Data!D142&lt;&gt;"",Data!D142,"")</f>
        <v/>
      </c>
      <c r="M153" s="21" t="str">
        <f>IF(Data!E142&lt;&gt;"",Data!E142,"")</f>
        <v/>
      </c>
      <c r="N153" s="18" t="str">
        <f>IF(Data!F142&lt;&gt;"",Data!F142,"")</f>
        <v/>
      </c>
      <c r="O153" s="18" t="str">
        <f>IF(Data!G142&lt;&gt;"",Data!G142,"")</f>
        <v/>
      </c>
    </row>
    <row r="154" spans="9:15" hidden="1" x14ac:dyDescent="0.25">
      <c r="I154" s="18" t="str">
        <f>IF(Data!A143&lt;&gt;"",Data!A143,"")</f>
        <v/>
      </c>
      <c r="J154" s="18" t="str">
        <f>IF(Data!B143&lt;&gt;"",Data!B143,"")</f>
        <v/>
      </c>
      <c r="K154" s="18" t="str">
        <f>IF(Data!C143&lt;&gt;"",Data!C143,"")</f>
        <v/>
      </c>
      <c r="L154" s="18" t="str">
        <f>IF(Data!D143&lt;&gt;"",Data!D143,"")</f>
        <v/>
      </c>
      <c r="M154" s="21" t="str">
        <f>IF(Data!E143&lt;&gt;"",Data!E143,"")</f>
        <v/>
      </c>
      <c r="N154" s="18" t="str">
        <f>IF(Data!F143&lt;&gt;"",Data!F143,"")</f>
        <v/>
      </c>
      <c r="O154" s="18" t="str">
        <f>IF(Data!G143&lt;&gt;"",Data!G143,"")</f>
        <v/>
      </c>
    </row>
    <row r="155" spans="9:15" hidden="1" x14ac:dyDescent="0.25">
      <c r="I155" s="18" t="str">
        <f>IF(Data!A144&lt;&gt;"",Data!A144,"")</f>
        <v/>
      </c>
      <c r="J155" s="18" t="str">
        <f>IF(Data!B144&lt;&gt;"",Data!B144,"")</f>
        <v/>
      </c>
      <c r="K155" s="18" t="str">
        <f>IF(Data!C144&lt;&gt;"",Data!C144,"")</f>
        <v/>
      </c>
      <c r="L155" s="18" t="str">
        <f>IF(Data!D144&lt;&gt;"",Data!D144,"")</f>
        <v/>
      </c>
      <c r="M155" s="21" t="str">
        <f>IF(Data!E144&lt;&gt;"",Data!E144,"")</f>
        <v/>
      </c>
      <c r="N155" s="18" t="str">
        <f>IF(Data!F144&lt;&gt;"",Data!F144,"")</f>
        <v/>
      </c>
      <c r="O155" s="18" t="str">
        <f>IF(Data!G144&lt;&gt;"",Data!G144,"")</f>
        <v/>
      </c>
    </row>
    <row r="156" spans="9:15" hidden="1" x14ac:dyDescent="0.25">
      <c r="I156" s="18" t="str">
        <f>IF(Data!A145&lt;&gt;"",Data!A145,"")</f>
        <v/>
      </c>
      <c r="J156" s="18" t="str">
        <f>IF(Data!B145&lt;&gt;"",Data!B145,"")</f>
        <v/>
      </c>
      <c r="K156" s="18" t="str">
        <f>IF(Data!C145&lt;&gt;"",Data!C145,"")</f>
        <v/>
      </c>
      <c r="L156" s="18" t="str">
        <f>IF(Data!D145&lt;&gt;"",Data!D145,"")</f>
        <v/>
      </c>
      <c r="M156" s="21" t="str">
        <f>IF(Data!E145&lt;&gt;"",Data!E145,"")</f>
        <v/>
      </c>
      <c r="N156" s="18" t="str">
        <f>IF(Data!F145&lt;&gt;"",Data!F145,"")</f>
        <v/>
      </c>
      <c r="O156" s="18" t="str">
        <f>IF(Data!G145&lt;&gt;"",Data!G145,"")</f>
        <v/>
      </c>
    </row>
    <row r="157" spans="9:15" hidden="1" x14ac:dyDescent="0.25">
      <c r="I157" s="18" t="str">
        <f>IF(Data!A146&lt;&gt;"",Data!A146,"")</f>
        <v/>
      </c>
      <c r="J157" s="18" t="str">
        <f>IF(Data!B146&lt;&gt;"",Data!B146,"")</f>
        <v/>
      </c>
      <c r="K157" s="18" t="str">
        <f>IF(Data!C146&lt;&gt;"",Data!C146,"")</f>
        <v/>
      </c>
      <c r="L157" s="18" t="str">
        <f>IF(Data!D146&lt;&gt;"",Data!D146,"")</f>
        <v/>
      </c>
      <c r="M157" s="21" t="str">
        <f>IF(Data!E146&lt;&gt;"",Data!E146,"")</f>
        <v/>
      </c>
      <c r="N157" s="18" t="str">
        <f>IF(Data!F146&lt;&gt;"",Data!F146,"")</f>
        <v/>
      </c>
      <c r="O157" s="18" t="str">
        <f>IF(Data!G146&lt;&gt;"",Data!G146,"")</f>
        <v/>
      </c>
    </row>
    <row r="158" spans="9:15" hidden="1" x14ac:dyDescent="0.25">
      <c r="I158" s="18" t="str">
        <f>IF(Data!A147&lt;&gt;"",Data!A147,"")</f>
        <v/>
      </c>
      <c r="J158" s="18" t="str">
        <f>IF(Data!B147&lt;&gt;"",Data!B147,"")</f>
        <v/>
      </c>
      <c r="K158" s="18" t="str">
        <f>IF(Data!C147&lt;&gt;"",Data!C147,"")</f>
        <v/>
      </c>
      <c r="L158" s="18" t="str">
        <f>IF(Data!D147&lt;&gt;"",Data!D147,"")</f>
        <v/>
      </c>
      <c r="M158" s="21" t="str">
        <f>IF(Data!E147&lt;&gt;"",Data!E147,"")</f>
        <v/>
      </c>
      <c r="N158" s="18" t="str">
        <f>IF(Data!F147&lt;&gt;"",Data!F147,"")</f>
        <v/>
      </c>
      <c r="O158" s="18" t="str">
        <f>IF(Data!G147&lt;&gt;"",Data!G147,"")</f>
        <v/>
      </c>
    </row>
    <row r="159" spans="9:15" hidden="1" x14ac:dyDescent="0.25">
      <c r="I159" s="18" t="str">
        <f>IF(Data!A148&lt;&gt;"",Data!A148,"")</f>
        <v/>
      </c>
      <c r="J159" s="18" t="str">
        <f>IF(Data!B148&lt;&gt;"",Data!B148,"")</f>
        <v/>
      </c>
      <c r="K159" s="18" t="str">
        <f>IF(Data!C148&lt;&gt;"",Data!C148,"")</f>
        <v/>
      </c>
      <c r="L159" s="18" t="str">
        <f>IF(Data!D148&lt;&gt;"",Data!D148,"")</f>
        <v/>
      </c>
      <c r="M159" s="21" t="str">
        <f>IF(Data!E148&lt;&gt;"",Data!E148,"")</f>
        <v/>
      </c>
      <c r="N159" s="18" t="str">
        <f>IF(Data!F148&lt;&gt;"",Data!F148,"")</f>
        <v/>
      </c>
      <c r="O159" s="18" t="str">
        <f>IF(Data!G148&lt;&gt;"",Data!G148,"")</f>
        <v/>
      </c>
    </row>
    <row r="160" spans="9:15" hidden="1" x14ac:dyDescent="0.25">
      <c r="I160" s="18" t="str">
        <f>IF(Data!A149&lt;&gt;"",Data!A149,"")</f>
        <v/>
      </c>
      <c r="J160" s="18" t="str">
        <f>IF(Data!B149&lt;&gt;"",Data!B149,"")</f>
        <v/>
      </c>
      <c r="K160" s="18" t="str">
        <f>IF(Data!C149&lt;&gt;"",Data!C149,"")</f>
        <v/>
      </c>
      <c r="L160" s="18" t="str">
        <f>IF(Data!D149&lt;&gt;"",Data!D149,"")</f>
        <v/>
      </c>
      <c r="M160" s="21" t="str">
        <f>IF(Data!E149&lt;&gt;"",Data!E149,"")</f>
        <v/>
      </c>
      <c r="N160" s="18" t="str">
        <f>IF(Data!F149&lt;&gt;"",Data!F149,"")</f>
        <v/>
      </c>
      <c r="O160" s="18" t="str">
        <f>IF(Data!G149&lt;&gt;"",Data!G149,"")</f>
        <v/>
      </c>
    </row>
    <row r="161" spans="9:15" hidden="1" x14ac:dyDescent="0.25">
      <c r="I161" s="18" t="str">
        <f>IF(Data!A150&lt;&gt;"",Data!A150,"")</f>
        <v/>
      </c>
      <c r="J161" s="18" t="str">
        <f>IF(Data!B150&lt;&gt;"",Data!B150,"")</f>
        <v/>
      </c>
      <c r="K161" s="18" t="str">
        <f>IF(Data!C150&lt;&gt;"",Data!C150,"")</f>
        <v/>
      </c>
      <c r="L161" s="18" t="str">
        <f>IF(Data!D150&lt;&gt;"",Data!D150,"")</f>
        <v/>
      </c>
      <c r="M161" s="21" t="str">
        <f>IF(Data!E150&lt;&gt;"",Data!E150,"")</f>
        <v/>
      </c>
      <c r="N161" s="18" t="str">
        <f>IF(Data!F150&lt;&gt;"",Data!F150,"")</f>
        <v/>
      </c>
      <c r="O161" s="18" t="str">
        <f>IF(Data!G150&lt;&gt;"",Data!G150,"")</f>
        <v/>
      </c>
    </row>
    <row r="162" spans="9:15" hidden="1" x14ac:dyDescent="0.25">
      <c r="I162" s="18" t="str">
        <f>IF(Data!A151&lt;&gt;"",Data!A151,"")</f>
        <v/>
      </c>
      <c r="J162" s="18" t="str">
        <f>IF(Data!B151&lt;&gt;"",Data!B151,"")</f>
        <v/>
      </c>
      <c r="K162" s="18" t="str">
        <f>IF(Data!C151&lt;&gt;"",Data!C151,"")</f>
        <v/>
      </c>
      <c r="L162" s="18" t="str">
        <f>IF(Data!D151&lt;&gt;"",Data!D151,"")</f>
        <v/>
      </c>
      <c r="M162" s="21" t="str">
        <f>IF(Data!E151&lt;&gt;"",Data!E151,"")</f>
        <v/>
      </c>
      <c r="N162" s="18" t="str">
        <f>IF(Data!F151&lt;&gt;"",Data!F151,"")</f>
        <v/>
      </c>
      <c r="O162" s="18" t="str">
        <f>IF(Data!G151&lt;&gt;"",Data!G151,"")</f>
        <v/>
      </c>
    </row>
    <row r="163" spans="9:15" hidden="1" x14ac:dyDescent="0.25">
      <c r="I163" s="18" t="str">
        <f>IF(Data!A152&lt;&gt;"",Data!A152,"")</f>
        <v/>
      </c>
      <c r="J163" s="18" t="str">
        <f>IF(Data!B152&lt;&gt;"",Data!B152,"")</f>
        <v/>
      </c>
      <c r="K163" s="18" t="str">
        <f>IF(Data!C152&lt;&gt;"",Data!C152,"")</f>
        <v/>
      </c>
      <c r="L163" s="18" t="str">
        <f>IF(Data!D152&lt;&gt;"",Data!D152,"")</f>
        <v/>
      </c>
      <c r="M163" s="21" t="str">
        <f>IF(Data!E152&lt;&gt;"",Data!E152,"")</f>
        <v/>
      </c>
      <c r="N163" s="18" t="str">
        <f>IF(Data!F152&lt;&gt;"",Data!F152,"")</f>
        <v/>
      </c>
      <c r="O163" s="18" t="str">
        <f>IF(Data!G152&lt;&gt;"",Data!G152,"")</f>
        <v/>
      </c>
    </row>
    <row r="164" spans="9:15" hidden="1" x14ac:dyDescent="0.25">
      <c r="I164" s="18" t="str">
        <f>IF(Data!A153&lt;&gt;"",Data!A153,"")</f>
        <v/>
      </c>
      <c r="J164" s="18" t="str">
        <f>IF(Data!B153&lt;&gt;"",Data!B153,"")</f>
        <v/>
      </c>
      <c r="K164" s="18" t="str">
        <f>IF(Data!C153&lt;&gt;"",Data!C153,"")</f>
        <v/>
      </c>
      <c r="L164" s="18" t="str">
        <f>IF(Data!D153&lt;&gt;"",Data!D153,"")</f>
        <v/>
      </c>
      <c r="M164" s="21" t="str">
        <f>IF(Data!E153&lt;&gt;"",Data!E153,"")</f>
        <v/>
      </c>
      <c r="N164" s="18" t="str">
        <f>IF(Data!F153&lt;&gt;"",Data!F153,"")</f>
        <v/>
      </c>
      <c r="O164" s="18" t="str">
        <f>IF(Data!G153&lt;&gt;"",Data!G153,"")</f>
        <v/>
      </c>
    </row>
    <row r="165" spans="9:15" hidden="1" x14ac:dyDescent="0.25">
      <c r="I165" s="18" t="str">
        <f>IF(Data!A154&lt;&gt;"",Data!A154,"")</f>
        <v/>
      </c>
      <c r="J165" s="18" t="str">
        <f>IF(Data!B154&lt;&gt;"",Data!B154,"")</f>
        <v/>
      </c>
      <c r="K165" s="18" t="str">
        <f>IF(Data!C154&lt;&gt;"",Data!C154,"")</f>
        <v/>
      </c>
      <c r="L165" s="18" t="str">
        <f>IF(Data!D154&lt;&gt;"",Data!D154,"")</f>
        <v/>
      </c>
      <c r="M165" s="21" t="str">
        <f>IF(Data!E154&lt;&gt;"",Data!E154,"")</f>
        <v/>
      </c>
      <c r="N165" s="18" t="str">
        <f>IF(Data!F154&lt;&gt;"",Data!F154,"")</f>
        <v/>
      </c>
      <c r="O165" s="18" t="str">
        <f>IF(Data!G154&lt;&gt;"",Data!G154,"")</f>
        <v/>
      </c>
    </row>
    <row r="166" spans="9:15" hidden="1" x14ac:dyDescent="0.25">
      <c r="I166" s="18" t="str">
        <f>IF(Data!A155&lt;&gt;"",Data!A155,"")</f>
        <v/>
      </c>
      <c r="J166" s="18" t="str">
        <f>IF(Data!B155&lt;&gt;"",Data!B155,"")</f>
        <v/>
      </c>
      <c r="K166" s="18" t="str">
        <f>IF(Data!C155&lt;&gt;"",Data!C155,"")</f>
        <v/>
      </c>
      <c r="L166" s="18" t="str">
        <f>IF(Data!D155&lt;&gt;"",Data!D155,"")</f>
        <v/>
      </c>
      <c r="M166" s="21" t="str">
        <f>IF(Data!E155&lt;&gt;"",Data!E155,"")</f>
        <v/>
      </c>
      <c r="N166" s="18" t="str">
        <f>IF(Data!F155&lt;&gt;"",Data!F155,"")</f>
        <v/>
      </c>
      <c r="O166" s="18" t="str">
        <f>IF(Data!G155&lt;&gt;"",Data!G155,"")</f>
        <v/>
      </c>
    </row>
    <row r="167" spans="9:15" hidden="1" x14ac:dyDescent="0.25">
      <c r="I167" s="18" t="str">
        <f>IF(Data!A156&lt;&gt;"",Data!A156,"")</f>
        <v/>
      </c>
      <c r="J167" s="18" t="str">
        <f>IF(Data!B156&lt;&gt;"",Data!B156,"")</f>
        <v/>
      </c>
      <c r="K167" s="18" t="str">
        <f>IF(Data!C156&lt;&gt;"",Data!C156,"")</f>
        <v/>
      </c>
      <c r="L167" s="18" t="str">
        <f>IF(Data!D156&lt;&gt;"",Data!D156,"")</f>
        <v/>
      </c>
      <c r="M167" s="21" t="str">
        <f>IF(Data!E156&lt;&gt;"",Data!E156,"")</f>
        <v/>
      </c>
      <c r="N167" s="18" t="str">
        <f>IF(Data!F156&lt;&gt;"",Data!F156,"")</f>
        <v/>
      </c>
      <c r="O167" s="18" t="str">
        <f>IF(Data!G156&lt;&gt;"",Data!G156,"")</f>
        <v/>
      </c>
    </row>
    <row r="168" spans="9:15" hidden="1" x14ac:dyDescent="0.25">
      <c r="I168" s="18" t="str">
        <f>IF(Data!A157&lt;&gt;"",Data!A157,"")</f>
        <v/>
      </c>
      <c r="J168" s="18" t="str">
        <f>IF(Data!B157&lt;&gt;"",Data!B157,"")</f>
        <v/>
      </c>
      <c r="K168" s="18" t="str">
        <f>IF(Data!C157&lt;&gt;"",Data!C157,"")</f>
        <v/>
      </c>
      <c r="L168" s="18" t="str">
        <f>IF(Data!D157&lt;&gt;"",Data!D157,"")</f>
        <v/>
      </c>
      <c r="M168" s="21" t="str">
        <f>IF(Data!E157&lt;&gt;"",Data!E157,"")</f>
        <v/>
      </c>
      <c r="N168" s="18" t="str">
        <f>IF(Data!F157&lt;&gt;"",Data!F157,"")</f>
        <v/>
      </c>
      <c r="O168" s="18" t="str">
        <f>IF(Data!G157&lt;&gt;"",Data!G157,"")</f>
        <v/>
      </c>
    </row>
    <row r="169" spans="9:15" hidden="1" x14ac:dyDescent="0.25">
      <c r="I169" s="18" t="str">
        <f>IF(Data!A158&lt;&gt;"",Data!A158,"")</f>
        <v/>
      </c>
      <c r="J169" s="18" t="str">
        <f>IF(Data!B158&lt;&gt;"",Data!B158,"")</f>
        <v/>
      </c>
      <c r="K169" s="18" t="str">
        <f>IF(Data!C158&lt;&gt;"",Data!C158,"")</f>
        <v/>
      </c>
      <c r="L169" s="18" t="str">
        <f>IF(Data!D158&lt;&gt;"",Data!D158,"")</f>
        <v/>
      </c>
      <c r="M169" s="21" t="str">
        <f>IF(Data!E158&lt;&gt;"",Data!E158,"")</f>
        <v/>
      </c>
      <c r="N169" s="18" t="str">
        <f>IF(Data!F158&lt;&gt;"",Data!F158,"")</f>
        <v/>
      </c>
      <c r="O169" s="18" t="str">
        <f>IF(Data!G158&lt;&gt;"",Data!G158,"")</f>
        <v/>
      </c>
    </row>
    <row r="170" spans="9:15" hidden="1" x14ac:dyDescent="0.25">
      <c r="I170" s="18" t="str">
        <f>IF(Data!A159&lt;&gt;"",Data!A159,"")</f>
        <v/>
      </c>
      <c r="J170" s="18" t="str">
        <f>IF(Data!B159&lt;&gt;"",Data!B159,"")</f>
        <v/>
      </c>
      <c r="K170" s="18" t="str">
        <f>IF(Data!C159&lt;&gt;"",Data!C159,"")</f>
        <v/>
      </c>
      <c r="L170" s="18" t="str">
        <f>IF(Data!D159&lt;&gt;"",Data!D159,"")</f>
        <v/>
      </c>
      <c r="M170" s="21" t="str">
        <f>IF(Data!E159&lt;&gt;"",Data!E159,"")</f>
        <v/>
      </c>
      <c r="N170" s="18" t="str">
        <f>IF(Data!F159&lt;&gt;"",Data!F159,"")</f>
        <v/>
      </c>
      <c r="O170" s="18" t="str">
        <f>IF(Data!G159&lt;&gt;"",Data!G159,"")</f>
        <v/>
      </c>
    </row>
    <row r="171" spans="9:15" hidden="1" x14ac:dyDescent="0.25">
      <c r="I171" s="18" t="str">
        <f>IF(Data!A160&lt;&gt;"",Data!A160,"")</f>
        <v/>
      </c>
      <c r="J171" s="18" t="str">
        <f>IF(Data!B160&lt;&gt;"",Data!B160,"")</f>
        <v/>
      </c>
      <c r="K171" s="18" t="str">
        <f>IF(Data!C160&lt;&gt;"",Data!C160,"")</f>
        <v/>
      </c>
      <c r="L171" s="18" t="str">
        <f>IF(Data!D160&lt;&gt;"",Data!D160,"")</f>
        <v/>
      </c>
      <c r="M171" s="21" t="str">
        <f>IF(Data!E160&lt;&gt;"",Data!E160,"")</f>
        <v/>
      </c>
      <c r="N171" s="18" t="str">
        <f>IF(Data!F160&lt;&gt;"",Data!F160,"")</f>
        <v/>
      </c>
      <c r="O171" s="18" t="str">
        <f>IF(Data!G160&lt;&gt;"",Data!G160,"")</f>
        <v/>
      </c>
    </row>
    <row r="172" spans="9:15" hidden="1" x14ac:dyDescent="0.25">
      <c r="I172" s="18" t="str">
        <f>IF(Data!A161&lt;&gt;"",Data!A161,"")</f>
        <v/>
      </c>
      <c r="J172" s="18" t="str">
        <f>IF(Data!B161&lt;&gt;"",Data!B161,"")</f>
        <v/>
      </c>
      <c r="K172" s="18" t="str">
        <f>IF(Data!C161&lt;&gt;"",Data!C161,"")</f>
        <v/>
      </c>
      <c r="L172" s="18" t="str">
        <f>IF(Data!D161&lt;&gt;"",Data!D161,"")</f>
        <v/>
      </c>
      <c r="M172" s="21" t="str">
        <f>IF(Data!E161&lt;&gt;"",Data!E161,"")</f>
        <v/>
      </c>
      <c r="N172" s="18" t="str">
        <f>IF(Data!F161&lt;&gt;"",Data!F161,"")</f>
        <v/>
      </c>
      <c r="O172" s="18" t="str">
        <f>IF(Data!G161&lt;&gt;"",Data!G161,"")</f>
        <v/>
      </c>
    </row>
    <row r="173" spans="9:15" hidden="1" x14ac:dyDescent="0.25">
      <c r="I173" s="18" t="str">
        <f>IF(Data!A162&lt;&gt;"",Data!A162,"")</f>
        <v/>
      </c>
      <c r="J173" s="18" t="str">
        <f>IF(Data!B162&lt;&gt;"",Data!B162,"")</f>
        <v/>
      </c>
      <c r="K173" s="18" t="str">
        <f>IF(Data!C162&lt;&gt;"",Data!C162,"")</f>
        <v/>
      </c>
      <c r="L173" s="18" t="str">
        <f>IF(Data!D162&lt;&gt;"",Data!D162,"")</f>
        <v/>
      </c>
      <c r="M173" s="21" t="str">
        <f>IF(Data!E162&lt;&gt;"",Data!E162,"")</f>
        <v/>
      </c>
      <c r="N173" s="18" t="str">
        <f>IF(Data!F162&lt;&gt;"",Data!F162,"")</f>
        <v/>
      </c>
      <c r="O173" s="18" t="str">
        <f>IF(Data!G162&lt;&gt;"",Data!G162,"")</f>
        <v/>
      </c>
    </row>
    <row r="174" spans="9:15" hidden="1" x14ac:dyDescent="0.25">
      <c r="I174" s="18" t="str">
        <f>IF(Data!A163&lt;&gt;"",Data!A163,"")</f>
        <v/>
      </c>
      <c r="J174" s="18" t="str">
        <f>IF(Data!B163&lt;&gt;"",Data!B163,"")</f>
        <v/>
      </c>
      <c r="K174" s="18" t="str">
        <f>IF(Data!C163&lt;&gt;"",Data!C163,"")</f>
        <v/>
      </c>
      <c r="L174" s="18" t="str">
        <f>IF(Data!D163&lt;&gt;"",Data!D163,"")</f>
        <v/>
      </c>
      <c r="M174" s="21" t="str">
        <f>IF(Data!E163&lt;&gt;"",Data!E163,"")</f>
        <v/>
      </c>
      <c r="N174" s="18" t="str">
        <f>IF(Data!F163&lt;&gt;"",Data!F163,"")</f>
        <v/>
      </c>
      <c r="O174" s="18" t="str">
        <f>IF(Data!G163&lt;&gt;"",Data!G163,"")</f>
        <v/>
      </c>
    </row>
    <row r="175" spans="9:15" hidden="1" x14ac:dyDescent="0.25">
      <c r="I175" s="18" t="str">
        <f>IF(Data!A164&lt;&gt;"",Data!A164,"")</f>
        <v/>
      </c>
      <c r="J175" s="18" t="str">
        <f>IF(Data!B164&lt;&gt;"",Data!B164,"")</f>
        <v/>
      </c>
      <c r="K175" s="18" t="str">
        <f>IF(Data!C164&lt;&gt;"",Data!C164,"")</f>
        <v/>
      </c>
      <c r="L175" s="18" t="str">
        <f>IF(Data!D164&lt;&gt;"",Data!D164,"")</f>
        <v/>
      </c>
      <c r="M175" s="21" t="str">
        <f>IF(Data!E164&lt;&gt;"",Data!E164,"")</f>
        <v/>
      </c>
      <c r="N175" s="18" t="str">
        <f>IF(Data!F164&lt;&gt;"",Data!F164,"")</f>
        <v/>
      </c>
      <c r="O175" s="18" t="str">
        <f>IF(Data!G164&lt;&gt;"",Data!G164,"")</f>
        <v/>
      </c>
    </row>
    <row r="176" spans="9:15" hidden="1" x14ac:dyDescent="0.25">
      <c r="I176" s="18" t="str">
        <f>IF(Data!A165&lt;&gt;"",Data!A165,"")</f>
        <v/>
      </c>
      <c r="J176" s="18" t="str">
        <f>IF(Data!B165&lt;&gt;"",Data!B165,"")</f>
        <v/>
      </c>
      <c r="K176" s="18" t="str">
        <f>IF(Data!C165&lt;&gt;"",Data!C165,"")</f>
        <v/>
      </c>
      <c r="L176" s="18" t="str">
        <f>IF(Data!D165&lt;&gt;"",Data!D165,"")</f>
        <v/>
      </c>
      <c r="M176" s="21" t="str">
        <f>IF(Data!E165&lt;&gt;"",Data!E165,"")</f>
        <v/>
      </c>
      <c r="N176" s="18" t="str">
        <f>IF(Data!F165&lt;&gt;"",Data!F165,"")</f>
        <v/>
      </c>
      <c r="O176" s="18" t="str">
        <f>IF(Data!G165&lt;&gt;"",Data!G165,"")</f>
        <v/>
      </c>
    </row>
    <row r="177" spans="9:15" hidden="1" x14ac:dyDescent="0.25">
      <c r="I177" s="18" t="str">
        <f>IF(Data!A166&lt;&gt;"",Data!A166,"")</f>
        <v/>
      </c>
      <c r="J177" s="18" t="str">
        <f>IF(Data!B166&lt;&gt;"",Data!B166,"")</f>
        <v/>
      </c>
      <c r="K177" s="18" t="str">
        <f>IF(Data!C166&lt;&gt;"",Data!C166,"")</f>
        <v/>
      </c>
      <c r="L177" s="18" t="str">
        <f>IF(Data!D166&lt;&gt;"",Data!D166,"")</f>
        <v/>
      </c>
      <c r="M177" s="21" t="str">
        <f>IF(Data!E166&lt;&gt;"",Data!E166,"")</f>
        <v/>
      </c>
      <c r="N177" s="18" t="str">
        <f>IF(Data!F166&lt;&gt;"",Data!F166,"")</f>
        <v/>
      </c>
      <c r="O177" s="18" t="str">
        <f>IF(Data!G166&lt;&gt;"",Data!G166,"")</f>
        <v/>
      </c>
    </row>
    <row r="178" spans="9:15" hidden="1" x14ac:dyDescent="0.25">
      <c r="I178" s="18" t="str">
        <f>IF(Data!A167&lt;&gt;"",Data!A167,"")</f>
        <v/>
      </c>
      <c r="J178" s="18" t="str">
        <f>IF(Data!B167&lt;&gt;"",Data!B167,"")</f>
        <v/>
      </c>
      <c r="K178" s="18" t="str">
        <f>IF(Data!C167&lt;&gt;"",Data!C167,"")</f>
        <v/>
      </c>
      <c r="L178" s="18" t="str">
        <f>IF(Data!D167&lt;&gt;"",Data!D167,"")</f>
        <v/>
      </c>
      <c r="M178" s="21" t="str">
        <f>IF(Data!E167&lt;&gt;"",Data!E167,"")</f>
        <v/>
      </c>
      <c r="N178" s="18" t="str">
        <f>IF(Data!F167&lt;&gt;"",Data!F167,"")</f>
        <v/>
      </c>
      <c r="O178" s="18" t="str">
        <f>IF(Data!G167&lt;&gt;"",Data!G167,"")</f>
        <v/>
      </c>
    </row>
    <row r="179" spans="9:15" hidden="1" x14ac:dyDescent="0.25">
      <c r="I179" s="18" t="str">
        <f>IF(Data!A168&lt;&gt;"",Data!A168,"")</f>
        <v/>
      </c>
      <c r="J179" s="18" t="str">
        <f>IF(Data!B168&lt;&gt;"",Data!B168,"")</f>
        <v/>
      </c>
      <c r="K179" s="18" t="str">
        <f>IF(Data!C168&lt;&gt;"",Data!C168,"")</f>
        <v/>
      </c>
      <c r="L179" s="18" t="str">
        <f>IF(Data!D168&lt;&gt;"",Data!D168,"")</f>
        <v/>
      </c>
      <c r="M179" s="21" t="str">
        <f>IF(Data!E168&lt;&gt;"",Data!E168,"")</f>
        <v/>
      </c>
      <c r="N179" s="18" t="str">
        <f>IF(Data!F168&lt;&gt;"",Data!F168,"")</f>
        <v/>
      </c>
      <c r="O179" s="18" t="str">
        <f>IF(Data!G168&lt;&gt;"",Data!G168,"")</f>
        <v/>
      </c>
    </row>
    <row r="180" spans="9:15" hidden="1" x14ac:dyDescent="0.25">
      <c r="I180" s="18" t="str">
        <f>IF(Data!A169&lt;&gt;"",Data!A169,"")</f>
        <v/>
      </c>
      <c r="J180" s="18" t="str">
        <f>IF(Data!B169&lt;&gt;"",Data!B169,"")</f>
        <v/>
      </c>
      <c r="K180" s="18" t="str">
        <f>IF(Data!C169&lt;&gt;"",Data!C169,"")</f>
        <v/>
      </c>
      <c r="L180" s="18" t="str">
        <f>IF(Data!D169&lt;&gt;"",Data!D169,"")</f>
        <v/>
      </c>
      <c r="M180" s="21" t="str">
        <f>IF(Data!E169&lt;&gt;"",Data!E169,"")</f>
        <v/>
      </c>
      <c r="N180" s="18" t="str">
        <f>IF(Data!F169&lt;&gt;"",Data!F169,"")</f>
        <v/>
      </c>
      <c r="O180" s="18" t="str">
        <f>IF(Data!G169&lt;&gt;"",Data!G169,"")</f>
        <v/>
      </c>
    </row>
    <row r="181" spans="9:15" hidden="1" x14ac:dyDescent="0.25">
      <c r="I181" s="18" t="str">
        <f>IF(Data!A170&lt;&gt;"",Data!A170,"")</f>
        <v/>
      </c>
      <c r="J181" s="18" t="str">
        <f>IF(Data!B170&lt;&gt;"",Data!B170,"")</f>
        <v/>
      </c>
      <c r="K181" s="18" t="str">
        <f>IF(Data!C170&lt;&gt;"",Data!C170,"")</f>
        <v/>
      </c>
      <c r="L181" s="18" t="str">
        <f>IF(Data!D170&lt;&gt;"",Data!D170,"")</f>
        <v/>
      </c>
      <c r="M181" s="21" t="str">
        <f>IF(Data!E170&lt;&gt;"",Data!E170,"")</f>
        <v/>
      </c>
      <c r="N181" s="18" t="str">
        <f>IF(Data!F170&lt;&gt;"",Data!F170,"")</f>
        <v/>
      </c>
      <c r="O181" s="18" t="str">
        <f>IF(Data!G170&lt;&gt;"",Data!G170,"")</f>
        <v/>
      </c>
    </row>
    <row r="182" spans="9:15" hidden="1" x14ac:dyDescent="0.25">
      <c r="I182" s="18" t="str">
        <f>IF(Data!A171&lt;&gt;"",Data!A171,"")</f>
        <v/>
      </c>
      <c r="J182" s="18" t="str">
        <f>IF(Data!B171&lt;&gt;"",Data!B171,"")</f>
        <v/>
      </c>
      <c r="K182" s="18" t="str">
        <f>IF(Data!C171&lt;&gt;"",Data!C171,"")</f>
        <v/>
      </c>
      <c r="L182" s="18" t="str">
        <f>IF(Data!D171&lt;&gt;"",Data!D171,"")</f>
        <v/>
      </c>
      <c r="M182" s="21" t="str">
        <f>IF(Data!E171&lt;&gt;"",Data!E171,"")</f>
        <v/>
      </c>
      <c r="N182" s="18" t="str">
        <f>IF(Data!F171&lt;&gt;"",Data!F171,"")</f>
        <v/>
      </c>
      <c r="O182" s="18" t="str">
        <f>IF(Data!G171&lt;&gt;"",Data!G171,"")</f>
        <v/>
      </c>
    </row>
    <row r="183" spans="9:15" hidden="1" x14ac:dyDescent="0.25">
      <c r="I183" s="18" t="str">
        <f>IF(Data!A172&lt;&gt;"",Data!A172,"")</f>
        <v/>
      </c>
      <c r="J183" s="18" t="str">
        <f>IF(Data!B172&lt;&gt;"",Data!B172,"")</f>
        <v/>
      </c>
      <c r="K183" s="18" t="str">
        <f>IF(Data!C172&lt;&gt;"",Data!C172,"")</f>
        <v/>
      </c>
      <c r="L183" s="18" t="str">
        <f>IF(Data!D172&lt;&gt;"",Data!D172,"")</f>
        <v/>
      </c>
      <c r="M183" s="21" t="str">
        <f>IF(Data!E172&lt;&gt;"",Data!E172,"")</f>
        <v/>
      </c>
      <c r="N183" s="18" t="str">
        <f>IF(Data!F172&lt;&gt;"",Data!F172,"")</f>
        <v/>
      </c>
      <c r="O183" s="18" t="str">
        <f>IF(Data!G172&lt;&gt;"",Data!G172,"")</f>
        <v/>
      </c>
    </row>
    <row r="184" spans="9:15" hidden="1" x14ac:dyDescent="0.25">
      <c r="I184" s="18" t="str">
        <f>IF(Data!A173&lt;&gt;"",Data!A173,"")</f>
        <v/>
      </c>
      <c r="J184" s="18" t="str">
        <f>IF(Data!B173&lt;&gt;"",Data!B173,"")</f>
        <v/>
      </c>
      <c r="K184" s="18" t="str">
        <f>IF(Data!C173&lt;&gt;"",Data!C173,"")</f>
        <v/>
      </c>
      <c r="L184" s="18" t="str">
        <f>IF(Data!D173&lt;&gt;"",Data!D173,"")</f>
        <v/>
      </c>
      <c r="M184" s="21" t="str">
        <f>IF(Data!E173&lt;&gt;"",Data!E173,"")</f>
        <v/>
      </c>
      <c r="N184" s="18" t="str">
        <f>IF(Data!F173&lt;&gt;"",Data!F173,"")</f>
        <v/>
      </c>
      <c r="O184" s="18" t="str">
        <f>IF(Data!G173&lt;&gt;"",Data!G173,"")</f>
        <v/>
      </c>
    </row>
    <row r="185" spans="9:15" hidden="1" x14ac:dyDescent="0.25">
      <c r="I185" s="18" t="str">
        <f>IF(Data!A174&lt;&gt;"",Data!A174,"")</f>
        <v/>
      </c>
      <c r="J185" s="18" t="str">
        <f>IF(Data!B174&lt;&gt;"",Data!B174,"")</f>
        <v/>
      </c>
      <c r="K185" s="18" t="str">
        <f>IF(Data!C174&lt;&gt;"",Data!C174,"")</f>
        <v/>
      </c>
      <c r="L185" s="18" t="str">
        <f>IF(Data!D174&lt;&gt;"",Data!D174,"")</f>
        <v/>
      </c>
      <c r="M185" s="21" t="str">
        <f>IF(Data!E174&lt;&gt;"",Data!E174,"")</f>
        <v/>
      </c>
      <c r="N185" s="18" t="str">
        <f>IF(Data!F174&lt;&gt;"",Data!F174,"")</f>
        <v/>
      </c>
      <c r="O185" s="18" t="str">
        <f>IF(Data!G174&lt;&gt;"",Data!G174,"")</f>
        <v/>
      </c>
    </row>
    <row r="186" spans="9:15" hidden="1" x14ac:dyDescent="0.25">
      <c r="I186" s="18" t="str">
        <f>IF(Data!A175&lt;&gt;"",Data!A175,"")</f>
        <v/>
      </c>
      <c r="J186" s="18" t="str">
        <f>IF(Data!B175&lt;&gt;"",Data!B175,"")</f>
        <v/>
      </c>
      <c r="K186" s="18" t="str">
        <f>IF(Data!C175&lt;&gt;"",Data!C175,"")</f>
        <v/>
      </c>
      <c r="L186" s="18" t="str">
        <f>IF(Data!D175&lt;&gt;"",Data!D175,"")</f>
        <v/>
      </c>
      <c r="M186" s="21" t="str">
        <f>IF(Data!E175&lt;&gt;"",Data!E175,"")</f>
        <v/>
      </c>
      <c r="N186" s="18" t="str">
        <f>IF(Data!F175&lt;&gt;"",Data!F175,"")</f>
        <v/>
      </c>
      <c r="O186" s="18" t="str">
        <f>IF(Data!G175&lt;&gt;"",Data!G175,"")</f>
        <v/>
      </c>
    </row>
    <row r="187" spans="9:15" hidden="1" x14ac:dyDescent="0.25">
      <c r="I187" s="18" t="str">
        <f>IF(Data!A176&lt;&gt;"",Data!A176,"")</f>
        <v/>
      </c>
      <c r="J187" s="18" t="str">
        <f>IF(Data!B176&lt;&gt;"",Data!B176,"")</f>
        <v/>
      </c>
      <c r="K187" s="18" t="str">
        <f>IF(Data!C176&lt;&gt;"",Data!C176,"")</f>
        <v/>
      </c>
      <c r="L187" s="18" t="str">
        <f>IF(Data!D176&lt;&gt;"",Data!D176,"")</f>
        <v/>
      </c>
      <c r="M187" s="21" t="str">
        <f>IF(Data!E176&lt;&gt;"",Data!E176,"")</f>
        <v/>
      </c>
      <c r="N187" s="18" t="str">
        <f>IF(Data!F176&lt;&gt;"",Data!F176,"")</f>
        <v/>
      </c>
      <c r="O187" s="18" t="str">
        <f>IF(Data!G176&lt;&gt;"",Data!G176,"")</f>
        <v/>
      </c>
    </row>
    <row r="188" spans="9:15" hidden="1" x14ac:dyDescent="0.25">
      <c r="I188" s="18" t="str">
        <f>IF(Data!A177&lt;&gt;"",Data!A177,"")</f>
        <v/>
      </c>
      <c r="J188" s="18" t="str">
        <f>IF(Data!B177&lt;&gt;"",Data!B177,"")</f>
        <v/>
      </c>
      <c r="K188" s="18" t="str">
        <f>IF(Data!C177&lt;&gt;"",Data!C177,"")</f>
        <v/>
      </c>
      <c r="L188" s="18" t="str">
        <f>IF(Data!D177&lt;&gt;"",Data!D177,"")</f>
        <v/>
      </c>
      <c r="M188" s="21" t="str">
        <f>IF(Data!E177&lt;&gt;"",Data!E177,"")</f>
        <v/>
      </c>
      <c r="N188" s="18" t="str">
        <f>IF(Data!F177&lt;&gt;"",Data!F177,"")</f>
        <v/>
      </c>
      <c r="O188" s="18" t="str">
        <f>IF(Data!G177&lt;&gt;"",Data!G177,"")</f>
        <v/>
      </c>
    </row>
    <row r="189" spans="9:15" hidden="1" x14ac:dyDescent="0.25">
      <c r="I189" s="18" t="str">
        <f>IF(Data!A178&lt;&gt;"",Data!A178,"")</f>
        <v/>
      </c>
      <c r="J189" s="18" t="str">
        <f>IF(Data!B178&lt;&gt;"",Data!B178,"")</f>
        <v/>
      </c>
      <c r="K189" s="18" t="str">
        <f>IF(Data!C178&lt;&gt;"",Data!C178,"")</f>
        <v/>
      </c>
      <c r="L189" s="18" t="str">
        <f>IF(Data!D178&lt;&gt;"",Data!D178,"")</f>
        <v/>
      </c>
      <c r="M189" s="21" t="str">
        <f>IF(Data!E178&lt;&gt;"",Data!E178,"")</f>
        <v/>
      </c>
      <c r="N189" s="18" t="str">
        <f>IF(Data!F178&lt;&gt;"",Data!F178,"")</f>
        <v/>
      </c>
      <c r="O189" s="18" t="str">
        <f>IF(Data!G178&lt;&gt;"",Data!G178,"")</f>
        <v/>
      </c>
    </row>
    <row r="190" spans="9:15" hidden="1" x14ac:dyDescent="0.25">
      <c r="I190" s="18" t="str">
        <f>IF(Data!A179&lt;&gt;"",Data!A179,"")</f>
        <v/>
      </c>
      <c r="J190" s="18" t="str">
        <f>IF(Data!B179&lt;&gt;"",Data!B179,"")</f>
        <v/>
      </c>
      <c r="K190" s="18" t="str">
        <f>IF(Data!C179&lt;&gt;"",Data!C179,"")</f>
        <v/>
      </c>
      <c r="L190" s="18" t="str">
        <f>IF(Data!D179&lt;&gt;"",Data!D179,"")</f>
        <v/>
      </c>
      <c r="M190" s="21" t="str">
        <f>IF(Data!E179&lt;&gt;"",Data!E179,"")</f>
        <v/>
      </c>
      <c r="N190" s="18" t="str">
        <f>IF(Data!F179&lt;&gt;"",Data!F179,"")</f>
        <v/>
      </c>
      <c r="O190" s="18" t="str">
        <f>IF(Data!G179&lt;&gt;"",Data!G179,"")</f>
        <v/>
      </c>
    </row>
    <row r="191" spans="9:15" hidden="1" x14ac:dyDescent="0.25">
      <c r="I191" s="18" t="str">
        <f>IF(Data!A180&lt;&gt;"",Data!A180,"")</f>
        <v/>
      </c>
      <c r="J191" s="18" t="str">
        <f>IF(Data!B180&lt;&gt;"",Data!B180,"")</f>
        <v/>
      </c>
      <c r="K191" s="18" t="str">
        <f>IF(Data!C180&lt;&gt;"",Data!C180,"")</f>
        <v/>
      </c>
      <c r="L191" s="18" t="str">
        <f>IF(Data!D180&lt;&gt;"",Data!D180,"")</f>
        <v/>
      </c>
      <c r="M191" s="21" t="str">
        <f>IF(Data!E180&lt;&gt;"",Data!E180,"")</f>
        <v/>
      </c>
      <c r="N191" s="18" t="str">
        <f>IF(Data!F180&lt;&gt;"",Data!F180,"")</f>
        <v/>
      </c>
      <c r="O191" s="18" t="str">
        <f>IF(Data!G180&lt;&gt;"",Data!G180,"")</f>
        <v/>
      </c>
    </row>
    <row r="192" spans="9:15" hidden="1" x14ac:dyDescent="0.25">
      <c r="I192" s="18" t="str">
        <f>IF(Data!A181&lt;&gt;"",Data!A181,"")</f>
        <v/>
      </c>
      <c r="J192" s="18" t="str">
        <f>IF(Data!B181&lt;&gt;"",Data!B181,"")</f>
        <v/>
      </c>
      <c r="K192" s="18" t="str">
        <f>IF(Data!C181&lt;&gt;"",Data!C181,"")</f>
        <v/>
      </c>
      <c r="L192" s="18" t="str">
        <f>IF(Data!D181&lt;&gt;"",Data!D181,"")</f>
        <v/>
      </c>
      <c r="M192" s="21" t="str">
        <f>IF(Data!E181&lt;&gt;"",Data!E181,"")</f>
        <v/>
      </c>
      <c r="N192" s="18" t="str">
        <f>IF(Data!F181&lt;&gt;"",Data!F181,"")</f>
        <v/>
      </c>
      <c r="O192" s="18" t="str">
        <f>IF(Data!G181&lt;&gt;"",Data!G181,"")</f>
        <v/>
      </c>
    </row>
    <row r="193" spans="9:15" hidden="1" x14ac:dyDescent="0.25">
      <c r="I193" s="18" t="str">
        <f>IF(Data!A182&lt;&gt;"",Data!A182,"")</f>
        <v/>
      </c>
      <c r="J193" s="18" t="str">
        <f>IF(Data!B182&lt;&gt;"",Data!B182,"")</f>
        <v/>
      </c>
      <c r="K193" s="18" t="str">
        <f>IF(Data!C182&lt;&gt;"",Data!C182,"")</f>
        <v/>
      </c>
      <c r="L193" s="18" t="str">
        <f>IF(Data!D182&lt;&gt;"",Data!D182,"")</f>
        <v/>
      </c>
      <c r="M193" s="21" t="str">
        <f>IF(Data!E182&lt;&gt;"",Data!E182,"")</f>
        <v/>
      </c>
      <c r="N193" s="18" t="str">
        <f>IF(Data!F182&lt;&gt;"",Data!F182,"")</f>
        <v/>
      </c>
      <c r="O193" s="18" t="str">
        <f>IF(Data!G182&lt;&gt;"",Data!G182,"")</f>
        <v/>
      </c>
    </row>
    <row r="194" spans="9:15" hidden="1" x14ac:dyDescent="0.25">
      <c r="I194" s="18" t="str">
        <f>IF(Data!A183&lt;&gt;"",Data!A183,"")</f>
        <v/>
      </c>
      <c r="J194" s="18" t="str">
        <f>IF(Data!B183&lt;&gt;"",Data!B183,"")</f>
        <v/>
      </c>
      <c r="K194" s="18" t="str">
        <f>IF(Data!C183&lt;&gt;"",Data!C183,"")</f>
        <v/>
      </c>
      <c r="L194" s="18" t="str">
        <f>IF(Data!D183&lt;&gt;"",Data!D183,"")</f>
        <v/>
      </c>
      <c r="M194" s="21" t="str">
        <f>IF(Data!E183&lt;&gt;"",Data!E183,"")</f>
        <v/>
      </c>
      <c r="N194" s="18" t="str">
        <f>IF(Data!F183&lt;&gt;"",Data!F183,"")</f>
        <v/>
      </c>
      <c r="O194" s="18" t="str">
        <f>IF(Data!G183&lt;&gt;"",Data!G183,"")</f>
        <v/>
      </c>
    </row>
    <row r="195" spans="9:15" hidden="1" x14ac:dyDescent="0.25">
      <c r="I195" s="18" t="str">
        <f>IF(Data!A184&lt;&gt;"",Data!A184,"")</f>
        <v/>
      </c>
      <c r="J195" s="18" t="str">
        <f>IF(Data!B184&lt;&gt;"",Data!B184,"")</f>
        <v/>
      </c>
      <c r="K195" s="18" t="str">
        <f>IF(Data!C184&lt;&gt;"",Data!C184,"")</f>
        <v/>
      </c>
      <c r="L195" s="18" t="str">
        <f>IF(Data!D184&lt;&gt;"",Data!D184,"")</f>
        <v/>
      </c>
      <c r="M195" s="21" t="str">
        <f>IF(Data!E184&lt;&gt;"",Data!E184,"")</f>
        <v/>
      </c>
      <c r="N195" s="18" t="str">
        <f>IF(Data!F184&lt;&gt;"",Data!F184,"")</f>
        <v/>
      </c>
      <c r="O195" s="18" t="str">
        <f>IF(Data!G184&lt;&gt;"",Data!G184,"")</f>
        <v/>
      </c>
    </row>
    <row r="196" spans="9:15" hidden="1" x14ac:dyDescent="0.25">
      <c r="I196" s="18" t="str">
        <f>IF(Data!A185&lt;&gt;"",Data!A185,"")</f>
        <v/>
      </c>
      <c r="J196" s="18" t="str">
        <f>IF(Data!B185&lt;&gt;"",Data!B185,"")</f>
        <v/>
      </c>
      <c r="K196" s="18" t="str">
        <f>IF(Data!C185&lt;&gt;"",Data!C185,"")</f>
        <v/>
      </c>
      <c r="L196" s="18" t="str">
        <f>IF(Data!D185&lt;&gt;"",Data!D185,"")</f>
        <v/>
      </c>
      <c r="M196" s="21" t="str">
        <f>IF(Data!E185&lt;&gt;"",Data!E185,"")</f>
        <v/>
      </c>
      <c r="N196" s="18" t="str">
        <f>IF(Data!F185&lt;&gt;"",Data!F185,"")</f>
        <v/>
      </c>
      <c r="O196" s="18" t="str">
        <f>IF(Data!G185&lt;&gt;"",Data!G185,"")</f>
        <v/>
      </c>
    </row>
    <row r="197" spans="9:15" hidden="1" x14ac:dyDescent="0.25">
      <c r="I197" s="18" t="str">
        <f>IF(Data!A186&lt;&gt;"",Data!A186,"")</f>
        <v/>
      </c>
      <c r="J197" s="18" t="str">
        <f>IF(Data!B186&lt;&gt;"",Data!B186,"")</f>
        <v/>
      </c>
      <c r="K197" s="18" t="str">
        <f>IF(Data!C186&lt;&gt;"",Data!C186,"")</f>
        <v/>
      </c>
      <c r="L197" s="18" t="str">
        <f>IF(Data!D186&lt;&gt;"",Data!D186,"")</f>
        <v/>
      </c>
      <c r="M197" s="21" t="str">
        <f>IF(Data!E186&lt;&gt;"",Data!E186,"")</f>
        <v/>
      </c>
      <c r="N197" s="18" t="str">
        <f>IF(Data!F186&lt;&gt;"",Data!F186,"")</f>
        <v/>
      </c>
      <c r="O197" s="18" t="str">
        <f>IF(Data!G186&lt;&gt;"",Data!G186,"")</f>
        <v/>
      </c>
    </row>
    <row r="198" spans="9:15" hidden="1" x14ac:dyDescent="0.25">
      <c r="I198" s="18" t="str">
        <f>IF(Data!A187&lt;&gt;"",Data!A187,"")</f>
        <v/>
      </c>
      <c r="J198" s="18" t="str">
        <f>IF(Data!B187&lt;&gt;"",Data!B187,"")</f>
        <v/>
      </c>
      <c r="K198" s="18" t="str">
        <f>IF(Data!C187&lt;&gt;"",Data!C187,"")</f>
        <v/>
      </c>
      <c r="L198" s="18" t="str">
        <f>IF(Data!D187&lt;&gt;"",Data!D187,"")</f>
        <v/>
      </c>
      <c r="M198" s="21" t="str">
        <f>IF(Data!E187&lt;&gt;"",Data!E187,"")</f>
        <v/>
      </c>
      <c r="N198" s="18" t="str">
        <f>IF(Data!F187&lt;&gt;"",Data!F187,"")</f>
        <v/>
      </c>
      <c r="O198" s="18" t="str">
        <f>IF(Data!G187&lt;&gt;"",Data!G187,"")</f>
        <v/>
      </c>
    </row>
    <row r="199" spans="9:15" hidden="1" x14ac:dyDescent="0.25">
      <c r="I199" s="18" t="str">
        <f>IF(Data!A188&lt;&gt;"",Data!A188,"")</f>
        <v/>
      </c>
      <c r="J199" s="18" t="str">
        <f>IF(Data!B188&lt;&gt;"",Data!B188,"")</f>
        <v/>
      </c>
      <c r="K199" s="18" t="str">
        <f>IF(Data!C188&lt;&gt;"",Data!C188,"")</f>
        <v/>
      </c>
      <c r="L199" s="18" t="str">
        <f>IF(Data!D188&lt;&gt;"",Data!D188,"")</f>
        <v/>
      </c>
      <c r="M199" s="21" t="str">
        <f>IF(Data!E188&lt;&gt;"",Data!E188,"")</f>
        <v/>
      </c>
      <c r="N199" s="18" t="str">
        <f>IF(Data!F188&lt;&gt;"",Data!F188,"")</f>
        <v/>
      </c>
      <c r="O199" s="18" t="str">
        <f>IF(Data!G188&lt;&gt;"",Data!G188,"")</f>
        <v/>
      </c>
    </row>
    <row r="200" spans="9:15" hidden="1" x14ac:dyDescent="0.25">
      <c r="I200" s="18" t="str">
        <f>IF(Data!A189&lt;&gt;"",Data!A189,"")</f>
        <v/>
      </c>
      <c r="J200" s="18" t="str">
        <f>IF(Data!B189&lt;&gt;"",Data!B189,"")</f>
        <v/>
      </c>
      <c r="K200" s="18" t="str">
        <f>IF(Data!C189&lt;&gt;"",Data!C189,"")</f>
        <v/>
      </c>
      <c r="L200" s="18" t="str">
        <f>IF(Data!D189&lt;&gt;"",Data!D189,"")</f>
        <v/>
      </c>
      <c r="M200" s="21" t="str">
        <f>IF(Data!E189&lt;&gt;"",Data!E189,"")</f>
        <v/>
      </c>
      <c r="N200" s="18" t="str">
        <f>IF(Data!F189&lt;&gt;"",Data!F189,"")</f>
        <v/>
      </c>
      <c r="O200" s="18" t="str">
        <f>IF(Data!G189&lt;&gt;"",Data!G189,"")</f>
        <v/>
      </c>
    </row>
    <row r="201" spans="9:15" hidden="1" x14ac:dyDescent="0.25">
      <c r="I201" s="18" t="str">
        <f>IF(Data!A190&lt;&gt;"",Data!A190,"")</f>
        <v/>
      </c>
      <c r="J201" s="18" t="str">
        <f>IF(Data!B190&lt;&gt;"",Data!B190,"")</f>
        <v/>
      </c>
      <c r="K201" s="18" t="str">
        <f>IF(Data!C190&lt;&gt;"",Data!C190,"")</f>
        <v/>
      </c>
      <c r="L201" s="18" t="str">
        <f>IF(Data!D190&lt;&gt;"",Data!D190,"")</f>
        <v/>
      </c>
      <c r="M201" s="21" t="str">
        <f>IF(Data!E190&lt;&gt;"",Data!E190,"")</f>
        <v/>
      </c>
      <c r="N201" s="18" t="str">
        <f>IF(Data!F190&lt;&gt;"",Data!F190,"")</f>
        <v/>
      </c>
      <c r="O201" s="18" t="str">
        <f>IF(Data!G190&lt;&gt;"",Data!G190,"")</f>
        <v/>
      </c>
    </row>
    <row r="202" spans="9:15" hidden="1" x14ac:dyDescent="0.25">
      <c r="I202" s="18" t="str">
        <f>IF(Data!A191&lt;&gt;"",Data!A191,"")</f>
        <v/>
      </c>
      <c r="J202" s="18" t="str">
        <f>IF(Data!B191&lt;&gt;"",Data!B191,"")</f>
        <v/>
      </c>
      <c r="K202" s="18" t="str">
        <f>IF(Data!C191&lt;&gt;"",Data!C191,"")</f>
        <v/>
      </c>
      <c r="L202" s="18" t="str">
        <f>IF(Data!D191&lt;&gt;"",Data!D191,"")</f>
        <v/>
      </c>
      <c r="M202" s="21" t="str">
        <f>IF(Data!E191&lt;&gt;"",Data!E191,"")</f>
        <v/>
      </c>
      <c r="N202" s="18" t="str">
        <f>IF(Data!F191&lt;&gt;"",Data!F191,"")</f>
        <v/>
      </c>
      <c r="O202" s="18" t="str">
        <f>IF(Data!G191&lt;&gt;"",Data!G191,"")</f>
        <v/>
      </c>
    </row>
    <row r="203" spans="9:15" hidden="1" x14ac:dyDescent="0.25">
      <c r="I203" s="18" t="str">
        <f>IF(Data!A192&lt;&gt;"",Data!A192,"")</f>
        <v/>
      </c>
      <c r="J203" s="18" t="str">
        <f>IF(Data!B192&lt;&gt;"",Data!B192,"")</f>
        <v/>
      </c>
      <c r="K203" s="18" t="str">
        <f>IF(Data!C192&lt;&gt;"",Data!C192,"")</f>
        <v/>
      </c>
      <c r="L203" s="18" t="str">
        <f>IF(Data!D192&lt;&gt;"",Data!D192,"")</f>
        <v/>
      </c>
      <c r="M203" s="21" t="str">
        <f>IF(Data!E192&lt;&gt;"",Data!E192,"")</f>
        <v/>
      </c>
      <c r="N203" s="18" t="str">
        <f>IF(Data!F192&lt;&gt;"",Data!F192,"")</f>
        <v/>
      </c>
      <c r="O203" s="18" t="str">
        <f>IF(Data!G192&lt;&gt;"",Data!G192,"")</f>
        <v/>
      </c>
    </row>
    <row r="204" spans="9:15" hidden="1" x14ac:dyDescent="0.25">
      <c r="I204" s="18" t="str">
        <f>IF(Data!A193&lt;&gt;"",Data!A193,"")</f>
        <v/>
      </c>
      <c r="J204" s="18" t="str">
        <f>IF(Data!B193&lt;&gt;"",Data!B193,"")</f>
        <v/>
      </c>
      <c r="K204" s="18" t="str">
        <f>IF(Data!C193&lt;&gt;"",Data!C193,"")</f>
        <v/>
      </c>
      <c r="L204" s="18" t="str">
        <f>IF(Data!D193&lt;&gt;"",Data!D193,"")</f>
        <v/>
      </c>
      <c r="M204" s="21" t="str">
        <f>IF(Data!E193&lt;&gt;"",Data!E193,"")</f>
        <v/>
      </c>
      <c r="N204" s="18" t="str">
        <f>IF(Data!F193&lt;&gt;"",Data!F193,"")</f>
        <v/>
      </c>
      <c r="O204" s="18" t="str">
        <f>IF(Data!G193&lt;&gt;"",Data!G193,"")</f>
        <v/>
      </c>
    </row>
    <row r="205" spans="9:15" hidden="1" x14ac:dyDescent="0.25">
      <c r="I205" s="18" t="str">
        <f>IF(Data!A194&lt;&gt;"",Data!A194,"")</f>
        <v/>
      </c>
      <c r="J205" s="18" t="str">
        <f>IF(Data!B194&lt;&gt;"",Data!B194,"")</f>
        <v/>
      </c>
      <c r="K205" s="18" t="str">
        <f>IF(Data!C194&lt;&gt;"",Data!C194,"")</f>
        <v/>
      </c>
      <c r="L205" s="18" t="str">
        <f>IF(Data!D194&lt;&gt;"",Data!D194,"")</f>
        <v/>
      </c>
      <c r="M205" s="21" t="str">
        <f>IF(Data!E194&lt;&gt;"",Data!E194,"")</f>
        <v/>
      </c>
      <c r="N205" s="18" t="str">
        <f>IF(Data!F194&lt;&gt;"",Data!F194,"")</f>
        <v/>
      </c>
      <c r="O205" s="18" t="str">
        <f>IF(Data!G194&lt;&gt;"",Data!G194,"")</f>
        <v/>
      </c>
    </row>
    <row r="206" spans="9:15" hidden="1" x14ac:dyDescent="0.25">
      <c r="I206" s="18" t="str">
        <f>IF(Data!A195&lt;&gt;"",Data!A195,"")</f>
        <v/>
      </c>
      <c r="J206" s="18" t="str">
        <f>IF(Data!B195&lt;&gt;"",Data!B195,"")</f>
        <v/>
      </c>
      <c r="K206" s="18" t="str">
        <f>IF(Data!C195&lt;&gt;"",Data!C195,"")</f>
        <v/>
      </c>
      <c r="L206" s="18" t="str">
        <f>IF(Data!D195&lt;&gt;"",Data!D195,"")</f>
        <v/>
      </c>
      <c r="M206" s="21" t="str">
        <f>IF(Data!E195&lt;&gt;"",Data!E195,"")</f>
        <v/>
      </c>
      <c r="N206" s="18" t="str">
        <f>IF(Data!F195&lt;&gt;"",Data!F195,"")</f>
        <v/>
      </c>
      <c r="O206" s="18" t="str">
        <f>IF(Data!G195&lt;&gt;"",Data!G195,"")</f>
        <v/>
      </c>
    </row>
    <row r="207" spans="9:15" hidden="1" x14ac:dyDescent="0.25">
      <c r="I207" s="18" t="str">
        <f>IF(Data!A196&lt;&gt;"",Data!A196,"")</f>
        <v/>
      </c>
      <c r="J207" s="18" t="str">
        <f>IF(Data!B196&lt;&gt;"",Data!B196,"")</f>
        <v/>
      </c>
      <c r="K207" s="18" t="str">
        <f>IF(Data!C196&lt;&gt;"",Data!C196,"")</f>
        <v/>
      </c>
      <c r="L207" s="18" t="str">
        <f>IF(Data!D196&lt;&gt;"",Data!D196,"")</f>
        <v/>
      </c>
      <c r="M207" s="21" t="str">
        <f>IF(Data!E196&lt;&gt;"",Data!E196,"")</f>
        <v/>
      </c>
      <c r="N207" s="18" t="str">
        <f>IF(Data!F196&lt;&gt;"",Data!F196,"")</f>
        <v/>
      </c>
      <c r="O207" s="18" t="str">
        <f>IF(Data!G196&lt;&gt;"",Data!G196,"")</f>
        <v/>
      </c>
    </row>
    <row r="208" spans="9:15" hidden="1" x14ac:dyDescent="0.25">
      <c r="I208" s="18" t="str">
        <f>IF(Data!A197&lt;&gt;"",Data!A197,"")</f>
        <v/>
      </c>
      <c r="J208" s="18" t="str">
        <f>IF(Data!B197&lt;&gt;"",Data!B197,"")</f>
        <v/>
      </c>
      <c r="K208" s="18" t="str">
        <f>IF(Data!C197&lt;&gt;"",Data!C197,"")</f>
        <v/>
      </c>
      <c r="L208" s="18" t="str">
        <f>IF(Data!D197&lt;&gt;"",Data!D197,"")</f>
        <v/>
      </c>
      <c r="M208" s="21" t="str">
        <f>IF(Data!E197&lt;&gt;"",Data!E197,"")</f>
        <v/>
      </c>
      <c r="N208" s="18" t="str">
        <f>IF(Data!F197&lt;&gt;"",Data!F197,"")</f>
        <v/>
      </c>
      <c r="O208" s="18" t="str">
        <f>IF(Data!G197&lt;&gt;"",Data!G197,"")</f>
        <v/>
      </c>
    </row>
    <row r="209" spans="9:15" hidden="1" x14ac:dyDescent="0.25">
      <c r="I209" s="18" t="str">
        <f>IF(Data!A198&lt;&gt;"",Data!A198,"")</f>
        <v/>
      </c>
      <c r="J209" s="18" t="str">
        <f>IF(Data!B198&lt;&gt;"",Data!B198,"")</f>
        <v/>
      </c>
      <c r="K209" s="18" t="str">
        <f>IF(Data!C198&lt;&gt;"",Data!C198,"")</f>
        <v/>
      </c>
      <c r="L209" s="18" t="str">
        <f>IF(Data!D198&lt;&gt;"",Data!D198,"")</f>
        <v/>
      </c>
      <c r="M209" s="21" t="str">
        <f>IF(Data!E198&lt;&gt;"",Data!E198,"")</f>
        <v/>
      </c>
      <c r="N209" s="18" t="str">
        <f>IF(Data!F198&lt;&gt;"",Data!F198,"")</f>
        <v/>
      </c>
      <c r="O209" s="18" t="str">
        <f>IF(Data!G198&lt;&gt;"",Data!G198,"")</f>
        <v/>
      </c>
    </row>
    <row r="210" spans="9:15" hidden="1" x14ac:dyDescent="0.25">
      <c r="I210" s="18" t="str">
        <f>IF(Data!A199&lt;&gt;"",Data!A199,"")</f>
        <v/>
      </c>
      <c r="J210" s="18" t="str">
        <f>IF(Data!B199&lt;&gt;"",Data!B199,"")</f>
        <v/>
      </c>
      <c r="K210" s="18" t="str">
        <f>IF(Data!C199&lt;&gt;"",Data!C199,"")</f>
        <v/>
      </c>
      <c r="L210" s="18" t="str">
        <f>IF(Data!D199&lt;&gt;"",Data!D199,"")</f>
        <v/>
      </c>
      <c r="M210" s="21" t="str">
        <f>IF(Data!E199&lt;&gt;"",Data!E199,"")</f>
        <v/>
      </c>
      <c r="N210" s="18" t="str">
        <f>IF(Data!F199&lt;&gt;"",Data!F199,"")</f>
        <v/>
      </c>
      <c r="O210" s="18" t="str">
        <f>IF(Data!G199&lt;&gt;"",Data!G199,"")</f>
        <v/>
      </c>
    </row>
    <row r="211" spans="9:15" hidden="1" x14ac:dyDescent="0.25">
      <c r="I211" s="18" t="str">
        <f>IF(Data!A200&lt;&gt;"",Data!A200,"")</f>
        <v/>
      </c>
      <c r="J211" s="18" t="str">
        <f>IF(Data!B200&lt;&gt;"",Data!B200,"")</f>
        <v/>
      </c>
      <c r="K211" s="18" t="str">
        <f>IF(Data!C200&lt;&gt;"",Data!C200,"")</f>
        <v/>
      </c>
      <c r="L211" s="18" t="str">
        <f>IF(Data!D200&lt;&gt;"",Data!D200,"")</f>
        <v/>
      </c>
      <c r="M211" s="21" t="str">
        <f>IF(Data!E200&lt;&gt;"",Data!E200,"")</f>
        <v/>
      </c>
      <c r="N211" s="18" t="str">
        <f>IF(Data!F200&lt;&gt;"",Data!F200,"")</f>
        <v/>
      </c>
      <c r="O211" s="18" t="str">
        <f>IF(Data!G200&lt;&gt;"",Data!G200,"")</f>
        <v/>
      </c>
    </row>
    <row r="212" spans="9:15" hidden="1" x14ac:dyDescent="0.25">
      <c r="I212" s="18" t="str">
        <f>IF(Data!A201&lt;&gt;"",Data!A201,"")</f>
        <v/>
      </c>
      <c r="J212" s="18" t="str">
        <f>IF(Data!B201&lt;&gt;"",Data!B201,"")</f>
        <v/>
      </c>
      <c r="K212" s="18" t="str">
        <f>IF(Data!C201&lt;&gt;"",Data!C201,"")</f>
        <v/>
      </c>
      <c r="L212" s="18" t="str">
        <f>IF(Data!D201&lt;&gt;"",Data!D201,"")</f>
        <v/>
      </c>
      <c r="M212" s="21" t="str">
        <f>IF(Data!E201&lt;&gt;"",Data!E201,"")</f>
        <v/>
      </c>
      <c r="N212" s="18" t="str">
        <f>IF(Data!F201&lt;&gt;"",Data!F201,"")</f>
        <v/>
      </c>
      <c r="O212" s="18" t="str">
        <f>IF(Data!G201&lt;&gt;"",Data!G201,"")</f>
        <v/>
      </c>
    </row>
    <row r="213" spans="9:15" hidden="1" x14ac:dyDescent="0.25">
      <c r="I213" s="18" t="str">
        <f>IF(Data!A202&lt;&gt;"",Data!A202,"")</f>
        <v/>
      </c>
      <c r="J213" s="18" t="str">
        <f>IF(Data!B202&lt;&gt;"",Data!B202,"")</f>
        <v/>
      </c>
      <c r="K213" s="18" t="str">
        <f>IF(Data!C202&lt;&gt;"",Data!C202,"")</f>
        <v/>
      </c>
      <c r="L213" s="18" t="str">
        <f>IF(Data!D202&lt;&gt;"",Data!D202,"")</f>
        <v/>
      </c>
      <c r="M213" s="21" t="str">
        <f>IF(Data!E202&lt;&gt;"",Data!E202,"")</f>
        <v/>
      </c>
      <c r="N213" s="18" t="str">
        <f>IF(Data!F202&lt;&gt;"",Data!F202,"")</f>
        <v/>
      </c>
      <c r="O213" s="18" t="str">
        <f>IF(Data!G202&lt;&gt;"",Data!G202,"")</f>
        <v/>
      </c>
    </row>
    <row r="214" spans="9:15" hidden="1" x14ac:dyDescent="0.25">
      <c r="I214" s="18" t="str">
        <f>IF(Data!A203&lt;&gt;"",Data!A203,"")</f>
        <v/>
      </c>
      <c r="J214" s="18" t="str">
        <f>IF(Data!B203&lt;&gt;"",Data!B203,"")</f>
        <v/>
      </c>
      <c r="K214" s="18" t="str">
        <f>IF(Data!C203&lt;&gt;"",Data!C203,"")</f>
        <v/>
      </c>
      <c r="L214" s="18" t="str">
        <f>IF(Data!D203&lt;&gt;"",Data!D203,"")</f>
        <v/>
      </c>
      <c r="M214" s="21" t="str">
        <f>IF(Data!E203&lt;&gt;"",Data!E203,"")</f>
        <v/>
      </c>
      <c r="N214" s="18" t="str">
        <f>IF(Data!F203&lt;&gt;"",Data!F203,"")</f>
        <v/>
      </c>
      <c r="O214" s="18" t="str">
        <f>IF(Data!G203&lt;&gt;"",Data!G203,"")</f>
        <v/>
      </c>
    </row>
    <row r="215" spans="9:15" hidden="1" x14ac:dyDescent="0.25">
      <c r="I215" s="18" t="str">
        <f>IF(Data!A204&lt;&gt;"",Data!A204,"")</f>
        <v/>
      </c>
      <c r="J215" s="18" t="str">
        <f>IF(Data!B204&lt;&gt;"",Data!B204,"")</f>
        <v/>
      </c>
      <c r="K215" s="18" t="str">
        <f>IF(Data!C204&lt;&gt;"",Data!C204,"")</f>
        <v/>
      </c>
      <c r="L215" s="18" t="str">
        <f>IF(Data!D204&lt;&gt;"",Data!D204,"")</f>
        <v/>
      </c>
      <c r="M215" s="21" t="str">
        <f>IF(Data!E204&lt;&gt;"",Data!E204,"")</f>
        <v/>
      </c>
      <c r="N215" s="18" t="str">
        <f>IF(Data!F204&lt;&gt;"",Data!F204,"")</f>
        <v/>
      </c>
      <c r="O215" s="18" t="str">
        <f>IF(Data!G204&lt;&gt;"",Data!G204,"")</f>
        <v/>
      </c>
    </row>
    <row r="216" spans="9:15" hidden="1" x14ac:dyDescent="0.25">
      <c r="I216" s="18" t="str">
        <f>IF(Data!A205&lt;&gt;"",Data!A205,"")</f>
        <v/>
      </c>
      <c r="J216" s="18" t="str">
        <f>IF(Data!B205&lt;&gt;"",Data!B205,"")</f>
        <v/>
      </c>
      <c r="K216" s="18" t="str">
        <f>IF(Data!C205&lt;&gt;"",Data!C205,"")</f>
        <v/>
      </c>
      <c r="L216" s="18" t="str">
        <f>IF(Data!D205&lt;&gt;"",Data!D205,"")</f>
        <v/>
      </c>
      <c r="M216" s="21" t="str">
        <f>IF(Data!E205&lt;&gt;"",Data!E205,"")</f>
        <v/>
      </c>
      <c r="N216" s="18" t="str">
        <f>IF(Data!F205&lt;&gt;"",Data!F205,"")</f>
        <v/>
      </c>
      <c r="O216" s="18" t="str">
        <f>IF(Data!G205&lt;&gt;"",Data!G205,"")</f>
        <v/>
      </c>
    </row>
    <row r="217" spans="9:15" hidden="1" x14ac:dyDescent="0.25">
      <c r="I217" s="18" t="str">
        <f>IF(Data!A206&lt;&gt;"",Data!A206,"")</f>
        <v/>
      </c>
      <c r="J217" s="18" t="str">
        <f>IF(Data!B206&lt;&gt;"",Data!B206,"")</f>
        <v/>
      </c>
      <c r="K217" s="18" t="str">
        <f>IF(Data!C206&lt;&gt;"",Data!C206,"")</f>
        <v/>
      </c>
      <c r="L217" s="18" t="str">
        <f>IF(Data!D206&lt;&gt;"",Data!D206,"")</f>
        <v/>
      </c>
      <c r="M217" s="21" t="str">
        <f>IF(Data!E206&lt;&gt;"",Data!E206,"")</f>
        <v/>
      </c>
      <c r="N217" s="18" t="str">
        <f>IF(Data!F206&lt;&gt;"",Data!F206,"")</f>
        <v/>
      </c>
      <c r="O217" s="18" t="str">
        <f>IF(Data!G206&lt;&gt;"",Data!G206,"")</f>
        <v/>
      </c>
    </row>
    <row r="218" spans="9:15" hidden="1" x14ac:dyDescent="0.25">
      <c r="I218" s="18" t="str">
        <f>IF(Data!A207&lt;&gt;"",Data!A207,"")</f>
        <v/>
      </c>
      <c r="J218" s="18" t="str">
        <f>IF(Data!B207&lt;&gt;"",Data!B207,"")</f>
        <v/>
      </c>
      <c r="K218" s="18" t="str">
        <f>IF(Data!C207&lt;&gt;"",Data!C207,"")</f>
        <v/>
      </c>
      <c r="L218" s="18" t="str">
        <f>IF(Data!D207&lt;&gt;"",Data!D207,"")</f>
        <v/>
      </c>
      <c r="M218" s="21" t="str">
        <f>IF(Data!E207&lt;&gt;"",Data!E207,"")</f>
        <v/>
      </c>
      <c r="N218" s="18" t="str">
        <f>IF(Data!F207&lt;&gt;"",Data!F207,"")</f>
        <v/>
      </c>
      <c r="O218" s="18" t="str">
        <f>IF(Data!G207&lt;&gt;"",Data!G207,"")</f>
        <v/>
      </c>
    </row>
    <row r="219" spans="9:15" hidden="1" x14ac:dyDescent="0.25">
      <c r="I219" s="18" t="str">
        <f>IF(Data!A208&lt;&gt;"",Data!A208,"")</f>
        <v/>
      </c>
      <c r="J219" s="18" t="str">
        <f>IF(Data!B208&lt;&gt;"",Data!B208,"")</f>
        <v/>
      </c>
      <c r="K219" s="18" t="str">
        <f>IF(Data!C208&lt;&gt;"",Data!C208,"")</f>
        <v/>
      </c>
      <c r="L219" s="18" t="str">
        <f>IF(Data!D208&lt;&gt;"",Data!D208,"")</f>
        <v/>
      </c>
      <c r="M219" s="21" t="str">
        <f>IF(Data!E208&lt;&gt;"",Data!E208,"")</f>
        <v/>
      </c>
      <c r="N219" s="18" t="str">
        <f>IF(Data!F208&lt;&gt;"",Data!F208,"")</f>
        <v/>
      </c>
      <c r="O219" s="18" t="str">
        <f>IF(Data!G208&lt;&gt;"",Data!G208,"")</f>
        <v/>
      </c>
    </row>
    <row r="220" spans="9:15" hidden="1" x14ac:dyDescent="0.25">
      <c r="I220" s="18" t="str">
        <f>IF(Data!A209&lt;&gt;"",Data!A209,"")</f>
        <v/>
      </c>
      <c r="J220" s="18" t="str">
        <f>IF(Data!B209&lt;&gt;"",Data!B209,"")</f>
        <v/>
      </c>
      <c r="K220" s="18" t="str">
        <f>IF(Data!C209&lt;&gt;"",Data!C209,"")</f>
        <v/>
      </c>
      <c r="L220" s="18" t="str">
        <f>IF(Data!D209&lt;&gt;"",Data!D209,"")</f>
        <v/>
      </c>
      <c r="M220" s="21" t="str">
        <f>IF(Data!E209&lt;&gt;"",Data!E209,"")</f>
        <v/>
      </c>
      <c r="N220" s="18" t="str">
        <f>IF(Data!F209&lt;&gt;"",Data!F209,"")</f>
        <v/>
      </c>
      <c r="O220" s="18" t="str">
        <f>IF(Data!G209&lt;&gt;"",Data!G209,"")</f>
        <v/>
      </c>
    </row>
    <row r="221" spans="9:15" hidden="1" x14ac:dyDescent="0.25">
      <c r="I221" s="18" t="str">
        <f>IF(Data!A210&lt;&gt;"",Data!A210,"")</f>
        <v/>
      </c>
      <c r="J221" s="18" t="str">
        <f>IF(Data!B210&lt;&gt;"",Data!B210,"")</f>
        <v/>
      </c>
      <c r="K221" s="18" t="str">
        <f>IF(Data!C210&lt;&gt;"",Data!C210,"")</f>
        <v/>
      </c>
      <c r="L221" s="18" t="str">
        <f>IF(Data!D210&lt;&gt;"",Data!D210,"")</f>
        <v/>
      </c>
      <c r="M221" s="21" t="str">
        <f>IF(Data!E210&lt;&gt;"",Data!E210,"")</f>
        <v/>
      </c>
      <c r="N221" s="18" t="str">
        <f>IF(Data!F210&lt;&gt;"",Data!F210,"")</f>
        <v/>
      </c>
      <c r="O221" s="18" t="str">
        <f>IF(Data!G210&lt;&gt;"",Data!G210,"")</f>
        <v/>
      </c>
    </row>
    <row r="222" spans="9:15" hidden="1" x14ac:dyDescent="0.25">
      <c r="I222" s="18" t="str">
        <f>IF(Data!A211&lt;&gt;"",Data!A211,"")</f>
        <v/>
      </c>
      <c r="J222" s="18" t="str">
        <f>IF(Data!B211&lt;&gt;"",Data!B211,"")</f>
        <v/>
      </c>
      <c r="K222" s="18" t="str">
        <f>IF(Data!C211&lt;&gt;"",Data!C211,"")</f>
        <v/>
      </c>
      <c r="L222" s="18" t="str">
        <f>IF(Data!D211&lt;&gt;"",Data!D211,"")</f>
        <v/>
      </c>
      <c r="M222" s="21" t="str">
        <f>IF(Data!E211&lt;&gt;"",Data!E211,"")</f>
        <v/>
      </c>
      <c r="N222" s="18" t="str">
        <f>IF(Data!F211&lt;&gt;"",Data!F211,"")</f>
        <v/>
      </c>
      <c r="O222" s="18" t="str">
        <f>IF(Data!G211&lt;&gt;"",Data!G211,"")</f>
        <v/>
      </c>
    </row>
    <row r="223" spans="9:15" hidden="1" x14ac:dyDescent="0.25">
      <c r="I223" s="18" t="str">
        <f>IF(Data!A212&lt;&gt;"",Data!A212,"")</f>
        <v/>
      </c>
      <c r="J223" s="18" t="str">
        <f>IF(Data!B212&lt;&gt;"",Data!B212,"")</f>
        <v/>
      </c>
      <c r="K223" s="18" t="str">
        <f>IF(Data!C212&lt;&gt;"",Data!C212,"")</f>
        <v/>
      </c>
      <c r="L223" s="18" t="str">
        <f>IF(Data!D212&lt;&gt;"",Data!D212,"")</f>
        <v/>
      </c>
      <c r="M223" s="21" t="str">
        <f>IF(Data!E212&lt;&gt;"",Data!E212,"")</f>
        <v/>
      </c>
      <c r="N223" s="18" t="str">
        <f>IF(Data!F212&lt;&gt;"",Data!F212,"")</f>
        <v/>
      </c>
      <c r="O223" s="18" t="str">
        <f>IF(Data!G212&lt;&gt;"",Data!G212,"")</f>
        <v/>
      </c>
    </row>
    <row r="224" spans="9:15" hidden="1" x14ac:dyDescent="0.25">
      <c r="I224" s="18" t="str">
        <f>IF(Data!A213&lt;&gt;"",Data!A213,"")</f>
        <v/>
      </c>
      <c r="J224" s="18" t="str">
        <f>IF(Data!B213&lt;&gt;"",Data!B213,"")</f>
        <v/>
      </c>
      <c r="K224" s="18" t="str">
        <f>IF(Data!C213&lt;&gt;"",Data!C213,"")</f>
        <v/>
      </c>
      <c r="L224" s="18" t="str">
        <f>IF(Data!D213&lt;&gt;"",Data!D213,"")</f>
        <v/>
      </c>
      <c r="M224" s="21" t="str">
        <f>IF(Data!E213&lt;&gt;"",Data!E213,"")</f>
        <v/>
      </c>
      <c r="N224" s="18" t="str">
        <f>IF(Data!F213&lt;&gt;"",Data!F213,"")</f>
        <v/>
      </c>
      <c r="O224" s="18" t="str">
        <f>IF(Data!G213&lt;&gt;"",Data!G213,"")</f>
        <v/>
      </c>
    </row>
    <row r="225" spans="9:15" hidden="1" x14ac:dyDescent="0.25">
      <c r="I225" s="18" t="str">
        <f>IF(Data!A214&lt;&gt;"",Data!A214,"")</f>
        <v/>
      </c>
      <c r="J225" s="18" t="str">
        <f>IF(Data!B214&lt;&gt;"",Data!B214,"")</f>
        <v/>
      </c>
      <c r="K225" s="18" t="str">
        <f>IF(Data!C214&lt;&gt;"",Data!C214,"")</f>
        <v/>
      </c>
      <c r="L225" s="18" t="str">
        <f>IF(Data!D214&lt;&gt;"",Data!D214,"")</f>
        <v/>
      </c>
      <c r="M225" s="21" t="str">
        <f>IF(Data!E214&lt;&gt;"",Data!E214,"")</f>
        <v/>
      </c>
      <c r="N225" s="18" t="str">
        <f>IF(Data!F214&lt;&gt;"",Data!F214,"")</f>
        <v/>
      </c>
      <c r="O225" s="18" t="str">
        <f>IF(Data!G214&lt;&gt;"",Data!G214,"")</f>
        <v/>
      </c>
    </row>
    <row r="226" spans="9:15" hidden="1" x14ac:dyDescent="0.25">
      <c r="I226" s="18" t="str">
        <f>IF(Data!A215&lt;&gt;"",Data!A215,"")</f>
        <v/>
      </c>
      <c r="J226" s="18" t="str">
        <f>IF(Data!B215&lt;&gt;"",Data!B215,"")</f>
        <v/>
      </c>
      <c r="K226" s="18" t="str">
        <f>IF(Data!C215&lt;&gt;"",Data!C215,"")</f>
        <v/>
      </c>
      <c r="L226" s="18" t="str">
        <f>IF(Data!D215&lt;&gt;"",Data!D215,"")</f>
        <v/>
      </c>
      <c r="M226" s="21" t="str">
        <f>IF(Data!E215&lt;&gt;"",Data!E215,"")</f>
        <v/>
      </c>
      <c r="N226" s="18" t="str">
        <f>IF(Data!F215&lt;&gt;"",Data!F215,"")</f>
        <v/>
      </c>
      <c r="O226" s="18" t="str">
        <f>IF(Data!G215&lt;&gt;"",Data!G215,"")</f>
        <v/>
      </c>
    </row>
    <row r="227" spans="9:15" hidden="1" x14ac:dyDescent="0.25">
      <c r="I227" s="18" t="str">
        <f>IF(Data!A216&lt;&gt;"",Data!A216,"")</f>
        <v/>
      </c>
      <c r="J227" s="18" t="str">
        <f>IF(Data!B216&lt;&gt;"",Data!B216,"")</f>
        <v/>
      </c>
      <c r="K227" s="18" t="str">
        <f>IF(Data!C216&lt;&gt;"",Data!C216,"")</f>
        <v/>
      </c>
      <c r="L227" s="18" t="str">
        <f>IF(Data!D216&lt;&gt;"",Data!D216,"")</f>
        <v/>
      </c>
      <c r="M227" s="21" t="str">
        <f>IF(Data!E216&lt;&gt;"",Data!E216,"")</f>
        <v/>
      </c>
      <c r="N227" s="18" t="str">
        <f>IF(Data!F216&lt;&gt;"",Data!F216,"")</f>
        <v/>
      </c>
      <c r="O227" s="18" t="str">
        <f>IF(Data!G216&lt;&gt;"",Data!G216,"")</f>
        <v/>
      </c>
    </row>
    <row r="228" spans="9:15" hidden="1" x14ac:dyDescent="0.25">
      <c r="I228" s="18" t="str">
        <f>IF(Data!A217&lt;&gt;"",Data!A217,"")</f>
        <v/>
      </c>
      <c r="J228" s="18" t="str">
        <f>IF(Data!B217&lt;&gt;"",Data!B217,"")</f>
        <v/>
      </c>
      <c r="K228" s="18" t="str">
        <f>IF(Data!C217&lt;&gt;"",Data!C217,"")</f>
        <v/>
      </c>
      <c r="L228" s="18" t="str">
        <f>IF(Data!D217&lt;&gt;"",Data!D217,"")</f>
        <v/>
      </c>
      <c r="M228" s="21" t="str">
        <f>IF(Data!E217&lt;&gt;"",Data!E217,"")</f>
        <v/>
      </c>
      <c r="N228" s="18" t="str">
        <f>IF(Data!F217&lt;&gt;"",Data!F217,"")</f>
        <v/>
      </c>
      <c r="O228" s="18" t="str">
        <f>IF(Data!G217&lt;&gt;"",Data!G217,"")</f>
        <v/>
      </c>
    </row>
    <row r="229" spans="9:15" hidden="1" x14ac:dyDescent="0.25">
      <c r="I229" s="18" t="str">
        <f>IF(Data!A218&lt;&gt;"",Data!A218,"")</f>
        <v/>
      </c>
      <c r="J229" s="18" t="str">
        <f>IF(Data!B218&lt;&gt;"",Data!B218,"")</f>
        <v/>
      </c>
      <c r="K229" s="18" t="str">
        <f>IF(Data!C218&lt;&gt;"",Data!C218,"")</f>
        <v/>
      </c>
      <c r="L229" s="18" t="str">
        <f>IF(Data!D218&lt;&gt;"",Data!D218,"")</f>
        <v/>
      </c>
      <c r="M229" s="21" t="str">
        <f>IF(Data!E218&lt;&gt;"",Data!E218,"")</f>
        <v/>
      </c>
      <c r="N229" s="18" t="str">
        <f>IF(Data!F218&lt;&gt;"",Data!F218,"")</f>
        <v/>
      </c>
      <c r="O229" s="18" t="str">
        <f>IF(Data!G218&lt;&gt;"",Data!G218,"")</f>
        <v/>
      </c>
    </row>
    <row r="230" spans="9:15" hidden="1" x14ac:dyDescent="0.25">
      <c r="I230" s="18" t="str">
        <f>IF(Data!A219&lt;&gt;"",Data!A219,"")</f>
        <v/>
      </c>
      <c r="J230" s="18" t="str">
        <f>IF(Data!B219&lt;&gt;"",Data!B219,"")</f>
        <v/>
      </c>
      <c r="K230" s="18" t="str">
        <f>IF(Data!C219&lt;&gt;"",Data!C219,"")</f>
        <v/>
      </c>
      <c r="L230" s="18" t="str">
        <f>IF(Data!D219&lt;&gt;"",Data!D219,"")</f>
        <v/>
      </c>
      <c r="M230" s="21" t="str">
        <f>IF(Data!E219&lt;&gt;"",Data!E219,"")</f>
        <v/>
      </c>
      <c r="N230" s="18" t="str">
        <f>IF(Data!F219&lt;&gt;"",Data!F219,"")</f>
        <v/>
      </c>
      <c r="O230" s="18" t="str">
        <f>IF(Data!G219&lt;&gt;"",Data!G219,"")</f>
        <v/>
      </c>
    </row>
    <row r="231" spans="9:15" hidden="1" x14ac:dyDescent="0.25">
      <c r="I231" s="18" t="str">
        <f>IF(Data!A220&lt;&gt;"",Data!A220,"")</f>
        <v/>
      </c>
      <c r="J231" s="18" t="str">
        <f>IF(Data!B220&lt;&gt;"",Data!B220,"")</f>
        <v/>
      </c>
      <c r="K231" s="18" t="str">
        <f>IF(Data!C220&lt;&gt;"",Data!C220,"")</f>
        <v/>
      </c>
      <c r="L231" s="18" t="str">
        <f>IF(Data!D220&lt;&gt;"",Data!D220,"")</f>
        <v/>
      </c>
      <c r="M231" s="21" t="str">
        <f>IF(Data!E220&lt;&gt;"",Data!E220,"")</f>
        <v/>
      </c>
      <c r="N231" s="18" t="str">
        <f>IF(Data!F220&lt;&gt;"",Data!F220,"")</f>
        <v/>
      </c>
      <c r="O231" s="18" t="str">
        <f>IF(Data!G220&lt;&gt;"",Data!G220,"")</f>
        <v/>
      </c>
    </row>
    <row r="232" spans="9:15" hidden="1" x14ac:dyDescent="0.25">
      <c r="I232" s="18" t="str">
        <f>IF(Data!A221&lt;&gt;"",Data!A221,"")</f>
        <v/>
      </c>
      <c r="J232" s="18" t="str">
        <f>IF(Data!B221&lt;&gt;"",Data!B221,"")</f>
        <v/>
      </c>
      <c r="K232" s="18" t="str">
        <f>IF(Data!C221&lt;&gt;"",Data!C221,"")</f>
        <v/>
      </c>
      <c r="L232" s="18" t="str">
        <f>IF(Data!D221&lt;&gt;"",Data!D221,"")</f>
        <v/>
      </c>
      <c r="M232" s="21" t="str">
        <f>IF(Data!E221&lt;&gt;"",Data!E221,"")</f>
        <v/>
      </c>
      <c r="N232" s="18" t="str">
        <f>IF(Data!F221&lt;&gt;"",Data!F221,"")</f>
        <v/>
      </c>
      <c r="O232" s="18" t="str">
        <f>IF(Data!G221&lt;&gt;"",Data!G221,"")</f>
        <v/>
      </c>
    </row>
    <row r="233" spans="9:15" hidden="1" x14ac:dyDescent="0.25">
      <c r="I233" s="18" t="str">
        <f>IF(Data!A222&lt;&gt;"",Data!A222,"")</f>
        <v/>
      </c>
      <c r="J233" s="18" t="str">
        <f>IF(Data!B222&lt;&gt;"",Data!B222,"")</f>
        <v/>
      </c>
      <c r="K233" s="18" t="str">
        <f>IF(Data!C222&lt;&gt;"",Data!C222,"")</f>
        <v/>
      </c>
      <c r="L233" s="18" t="str">
        <f>IF(Data!D222&lt;&gt;"",Data!D222,"")</f>
        <v/>
      </c>
      <c r="M233" s="21" t="str">
        <f>IF(Data!E222&lt;&gt;"",Data!E222,"")</f>
        <v/>
      </c>
      <c r="N233" s="18" t="str">
        <f>IF(Data!F222&lt;&gt;"",Data!F222,"")</f>
        <v/>
      </c>
      <c r="O233" s="18" t="str">
        <f>IF(Data!G222&lt;&gt;"",Data!G222,"")</f>
        <v/>
      </c>
    </row>
    <row r="234" spans="9:15" hidden="1" x14ac:dyDescent="0.25">
      <c r="I234" s="18" t="str">
        <f>IF(Data!A223&lt;&gt;"",Data!A223,"")</f>
        <v/>
      </c>
      <c r="J234" s="18" t="str">
        <f>IF(Data!B223&lt;&gt;"",Data!B223,"")</f>
        <v/>
      </c>
      <c r="K234" s="18" t="str">
        <f>IF(Data!C223&lt;&gt;"",Data!C223,"")</f>
        <v/>
      </c>
      <c r="L234" s="18" t="str">
        <f>IF(Data!D223&lt;&gt;"",Data!D223,"")</f>
        <v/>
      </c>
      <c r="M234" s="21" t="str">
        <f>IF(Data!E223&lt;&gt;"",Data!E223,"")</f>
        <v/>
      </c>
      <c r="N234" s="18" t="str">
        <f>IF(Data!F223&lt;&gt;"",Data!F223,"")</f>
        <v/>
      </c>
      <c r="O234" s="18" t="str">
        <f>IF(Data!G223&lt;&gt;"",Data!G223,"")</f>
        <v/>
      </c>
    </row>
    <row r="235" spans="9:15" hidden="1" x14ac:dyDescent="0.25">
      <c r="I235" s="18" t="str">
        <f>IF(Data!A224&lt;&gt;"",Data!A224,"")</f>
        <v/>
      </c>
      <c r="J235" s="18" t="str">
        <f>IF(Data!B224&lt;&gt;"",Data!B224,"")</f>
        <v/>
      </c>
      <c r="K235" s="18" t="str">
        <f>IF(Data!C224&lt;&gt;"",Data!C224,"")</f>
        <v/>
      </c>
      <c r="L235" s="18" t="str">
        <f>IF(Data!D224&lt;&gt;"",Data!D224,"")</f>
        <v/>
      </c>
      <c r="M235" s="21" t="str">
        <f>IF(Data!E224&lt;&gt;"",Data!E224,"")</f>
        <v/>
      </c>
      <c r="N235" s="18" t="str">
        <f>IF(Data!F224&lt;&gt;"",Data!F224,"")</f>
        <v/>
      </c>
      <c r="O235" s="18" t="str">
        <f>IF(Data!G224&lt;&gt;"",Data!G224,"")</f>
        <v/>
      </c>
    </row>
    <row r="236" spans="9:15" hidden="1" x14ac:dyDescent="0.25">
      <c r="I236" s="18" t="str">
        <f>IF(Data!A225&lt;&gt;"",Data!A225,"")</f>
        <v/>
      </c>
      <c r="J236" s="18" t="str">
        <f>IF(Data!B225&lt;&gt;"",Data!B225,"")</f>
        <v/>
      </c>
      <c r="K236" s="18" t="str">
        <f>IF(Data!C225&lt;&gt;"",Data!C225,"")</f>
        <v/>
      </c>
      <c r="L236" s="18" t="str">
        <f>IF(Data!D225&lt;&gt;"",Data!D225,"")</f>
        <v/>
      </c>
      <c r="M236" s="21" t="str">
        <f>IF(Data!E225&lt;&gt;"",Data!E225,"")</f>
        <v/>
      </c>
      <c r="N236" s="18" t="str">
        <f>IF(Data!F225&lt;&gt;"",Data!F225,"")</f>
        <v/>
      </c>
      <c r="O236" s="18" t="str">
        <f>IF(Data!G225&lt;&gt;"",Data!G225,"")</f>
        <v/>
      </c>
    </row>
    <row r="237" spans="9:15" hidden="1" x14ac:dyDescent="0.25">
      <c r="I237" s="18" t="str">
        <f>IF(Data!A226&lt;&gt;"",Data!A226,"")</f>
        <v/>
      </c>
      <c r="J237" s="18" t="str">
        <f>IF(Data!B226&lt;&gt;"",Data!B226,"")</f>
        <v/>
      </c>
      <c r="K237" s="18" t="str">
        <f>IF(Data!C226&lt;&gt;"",Data!C226,"")</f>
        <v/>
      </c>
      <c r="L237" s="18" t="str">
        <f>IF(Data!D226&lt;&gt;"",Data!D226,"")</f>
        <v/>
      </c>
      <c r="M237" s="21" t="str">
        <f>IF(Data!E226&lt;&gt;"",Data!E226,"")</f>
        <v/>
      </c>
      <c r="N237" s="18" t="str">
        <f>IF(Data!F226&lt;&gt;"",Data!F226,"")</f>
        <v/>
      </c>
      <c r="O237" s="18" t="str">
        <f>IF(Data!G226&lt;&gt;"",Data!G226,"")</f>
        <v/>
      </c>
    </row>
    <row r="238" spans="9:15" hidden="1" x14ac:dyDescent="0.25">
      <c r="I238" s="18" t="str">
        <f>IF(Data!A227&lt;&gt;"",Data!A227,"")</f>
        <v/>
      </c>
      <c r="J238" s="18" t="str">
        <f>IF(Data!B227&lt;&gt;"",Data!B227,"")</f>
        <v/>
      </c>
      <c r="K238" s="18" t="str">
        <f>IF(Data!C227&lt;&gt;"",Data!C227,"")</f>
        <v/>
      </c>
      <c r="L238" s="18" t="str">
        <f>IF(Data!D227&lt;&gt;"",Data!D227,"")</f>
        <v/>
      </c>
      <c r="M238" s="21" t="str">
        <f>IF(Data!E227&lt;&gt;"",Data!E227,"")</f>
        <v/>
      </c>
      <c r="N238" s="18" t="str">
        <f>IF(Data!F227&lt;&gt;"",Data!F227,"")</f>
        <v/>
      </c>
      <c r="O238" s="18" t="str">
        <f>IF(Data!G227&lt;&gt;"",Data!G227,"")</f>
        <v/>
      </c>
    </row>
    <row r="239" spans="9:15" hidden="1" x14ac:dyDescent="0.25">
      <c r="I239" s="18" t="str">
        <f>IF(Data!A228&lt;&gt;"",Data!A228,"")</f>
        <v/>
      </c>
      <c r="J239" s="18" t="str">
        <f>IF(Data!B228&lt;&gt;"",Data!B228,"")</f>
        <v/>
      </c>
      <c r="K239" s="18" t="str">
        <f>IF(Data!C228&lt;&gt;"",Data!C228,"")</f>
        <v/>
      </c>
      <c r="L239" s="18" t="str">
        <f>IF(Data!D228&lt;&gt;"",Data!D228,"")</f>
        <v/>
      </c>
      <c r="M239" s="21" t="str">
        <f>IF(Data!E228&lt;&gt;"",Data!E228,"")</f>
        <v/>
      </c>
      <c r="N239" s="18" t="str">
        <f>IF(Data!F228&lt;&gt;"",Data!F228,"")</f>
        <v/>
      </c>
      <c r="O239" s="18" t="str">
        <f>IF(Data!G228&lt;&gt;"",Data!G228,"")</f>
        <v/>
      </c>
    </row>
    <row r="240" spans="9:15" hidden="1" x14ac:dyDescent="0.25">
      <c r="I240" s="18" t="str">
        <f>IF(Data!A229&lt;&gt;"",Data!A229,"")</f>
        <v/>
      </c>
      <c r="J240" s="18" t="str">
        <f>IF(Data!B229&lt;&gt;"",Data!B229,"")</f>
        <v/>
      </c>
      <c r="K240" s="18" t="str">
        <f>IF(Data!C229&lt;&gt;"",Data!C229,"")</f>
        <v/>
      </c>
      <c r="L240" s="18" t="str">
        <f>IF(Data!D229&lt;&gt;"",Data!D229,"")</f>
        <v/>
      </c>
      <c r="M240" s="21" t="str">
        <f>IF(Data!E229&lt;&gt;"",Data!E229,"")</f>
        <v/>
      </c>
      <c r="N240" s="18" t="str">
        <f>IF(Data!F229&lt;&gt;"",Data!F229,"")</f>
        <v/>
      </c>
      <c r="O240" s="18" t="str">
        <f>IF(Data!G229&lt;&gt;"",Data!G229,"")</f>
        <v/>
      </c>
    </row>
    <row r="241" spans="9:15" hidden="1" x14ac:dyDescent="0.25">
      <c r="I241" s="18" t="str">
        <f>IF(Data!A230&lt;&gt;"",Data!A230,"")</f>
        <v/>
      </c>
      <c r="J241" s="18" t="str">
        <f>IF(Data!B230&lt;&gt;"",Data!B230,"")</f>
        <v/>
      </c>
      <c r="K241" s="18" t="str">
        <f>IF(Data!C230&lt;&gt;"",Data!C230,"")</f>
        <v/>
      </c>
      <c r="L241" s="18" t="str">
        <f>IF(Data!D230&lt;&gt;"",Data!D230,"")</f>
        <v/>
      </c>
      <c r="M241" s="21" t="str">
        <f>IF(Data!E230&lt;&gt;"",Data!E230,"")</f>
        <v/>
      </c>
      <c r="N241" s="18" t="str">
        <f>IF(Data!F230&lt;&gt;"",Data!F230,"")</f>
        <v/>
      </c>
      <c r="O241" s="18" t="str">
        <f>IF(Data!G230&lt;&gt;"",Data!G230,"")</f>
        <v/>
      </c>
    </row>
    <row r="242" spans="9:15" hidden="1" x14ac:dyDescent="0.25">
      <c r="I242" s="18" t="str">
        <f>IF(Data!A231&lt;&gt;"",Data!A231,"")</f>
        <v/>
      </c>
      <c r="J242" s="18" t="str">
        <f>IF(Data!B231&lt;&gt;"",Data!B231,"")</f>
        <v/>
      </c>
      <c r="K242" s="18" t="str">
        <f>IF(Data!C231&lt;&gt;"",Data!C231,"")</f>
        <v/>
      </c>
      <c r="L242" s="18" t="str">
        <f>IF(Data!D231&lt;&gt;"",Data!D231,"")</f>
        <v/>
      </c>
      <c r="M242" s="21" t="str">
        <f>IF(Data!E231&lt;&gt;"",Data!E231,"")</f>
        <v/>
      </c>
      <c r="N242" s="18" t="str">
        <f>IF(Data!F231&lt;&gt;"",Data!F231,"")</f>
        <v/>
      </c>
      <c r="O242" s="18" t="str">
        <f>IF(Data!G231&lt;&gt;"",Data!G231,"")</f>
        <v/>
      </c>
    </row>
    <row r="243" spans="9:15" hidden="1" x14ac:dyDescent="0.25">
      <c r="I243" s="18" t="str">
        <f>IF(Data!A232&lt;&gt;"",Data!A232,"")</f>
        <v/>
      </c>
      <c r="J243" s="18" t="str">
        <f>IF(Data!B232&lt;&gt;"",Data!B232,"")</f>
        <v/>
      </c>
      <c r="K243" s="18" t="str">
        <f>IF(Data!C232&lt;&gt;"",Data!C232,"")</f>
        <v/>
      </c>
      <c r="L243" s="18" t="str">
        <f>IF(Data!D232&lt;&gt;"",Data!D232,"")</f>
        <v/>
      </c>
      <c r="M243" s="21" t="str">
        <f>IF(Data!E232&lt;&gt;"",Data!E232,"")</f>
        <v/>
      </c>
      <c r="N243" s="18" t="str">
        <f>IF(Data!F232&lt;&gt;"",Data!F232,"")</f>
        <v/>
      </c>
      <c r="O243" s="18" t="str">
        <f>IF(Data!G232&lt;&gt;"",Data!G232,"")</f>
        <v/>
      </c>
    </row>
    <row r="244" spans="9:15" hidden="1" x14ac:dyDescent="0.25">
      <c r="I244" s="18" t="str">
        <f>IF(Data!A233&lt;&gt;"",Data!A233,"")</f>
        <v/>
      </c>
      <c r="J244" s="18" t="str">
        <f>IF(Data!B233&lt;&gt;"",Data!B233,"")</f>
        <v/>
      </c>
      <c r="K244" s="18" t="str">
        <f>IF(Data!C233&lt;&gt;"",Data!C233,"")</f>
        <v/>
      </c>
      <c r="L244" s="18" t="str">
        <f>IF(Data!D233&lt;&gt;"",Data!D233,"")</f>
        <v/>
      </c>
      <c r="M244" s="21" t="str">
        <f>IF(Data!E233&lt;&gt;"",Data!E233,"")</f>
        <v/>
      </c>
      <c r="N244" s="18" t="str">
        <f>IF(Data!F233&lt;&gt;"",Data!F233,"")</f>
        <v/>
      </c>
      <c r="O244" s="18" t="str">
        <f>IF(Data!G233&lt;&gt;"",Data!G233,"")</f>
        <v/>
      </c>
    </row>
    <row r="245" spans="9:15" hidden="1" x14ac:dyDescent="0.25">
      <c r="I245" s="18" t="str">
        <f>IF(Data!A234&lt;&gt;"",Data!A234,"")</f>
        <v/>
      </c>
      <c r="J245" s="18" t="str">
        <f>IF(Data!B234&lt;&gt;"",Data!B234,"")</f>
        <v/>
      </c>
      <c r="K245" s="18" t="str">
        <f>IF(Data!C234&lt;&gt;"",Data!C234,"")</f>
        <v/>
      </c>
      <c r="L245" s="18" t="str">
        <f>IF(Data!D234&lt;&gt;"",Data!D234,"")</f>
        <v/>
      </c>
      <c r="M245" s="21" t="str">
        <f>IF(Data!E234&lt;&gt;"",Data!E234,"")</f>
        <v/>
      </c>
      <c r="N245" s="18" t="str">
        <f>IF(Data!F234&lt;&gt;"",Data!F234,"")</f>
        <v/>
      </c>
      <c r="O245" s="18" t="str">
        <f>IF(Data!G234&lt;&gt;"",Data!G234,"")</f>
        <v/>
      </c>
    </row>
    <row r="246" spans="9:15" hidden="1" x14ac:dyDescent="0.25">
      <c r="I246" s="18" t="str">
        <f>IF(Data!A235&lt;&gt;"",Data!A235,"")</f>
        <v/>
      </c>
      <c r="J246" s="18" t="str">
        <f>IF(Data!B235&lt;&gt;"",Data!B235,"")</f>
        <v/>
      </c>
      <c r="K246" s="18" t="str">
        <f>IF(Data!C235&lt;&gt;"",Data!C235,"")</f>
        <v/>
      </c>
      <c r="L246" s="18" t="str">
        <f>IF(Data!D235&lt;&gt;"",Data!D235,"")</f>
        <v/>
      </c>
      <c r="M246" s="21" t="str">
        <f>IF(Data!E235&lt;&gt;"",Data!E235,"")</f>
        <v/>
      </c>
      <c r="N246" s="18" t="str">
        <f>IF(Data!F235&lt;&gt;"",Data!F235,"")</f>
        <v/>
      </c>
      <c r="O246" s="18" t="str">
        <f>IF(Data!G235&lt;&gt;"",Data!G235,"")</f>
        <v/>
      </c>
    </row>
    <row r="247" spans="9:15" hidden="1" x14ac:dyDescent="0.25">
      <c r="I247" s="18" t="str">
        <f>IF(Data!A236&lt;&gt;"",Data!A236,"")</f>
        <v/>
      </c>
      <c r="J247" s="18" t="str">
        <f>IF(Data!B236&lt;&gt;"",Data!B236,"")</f>
        <v/>
      </c>
      <c r="K247" s="18" t="str">
        <f>IF(Data!C236&lt;&gt;"",Data!C236,"")</f>
        <v/>
      </c>
      <c r="L247" s="18" t="str">
        <f>IF(Data!D236&lt;&gt;"",Data!D236,"")</f>
        <v/>
      </c>
      <c r="M247" s="21" t="str">
        <f>IF(Data!E236&lt;&gt;"",Data!E236,"")</f>
        <v/>
      </c>
      <c r="N247" s="18" t="str">
        <f>IF(Data!F236&lt;&gt;"",Data!F236,"")</f>
        <v/>
      </c>
      <c r="O247" s="18" t="str">
        <f>IF(Data!G236&lt;&gt;"",Data!G236,"")</f>
        <v/>
      </c>
    </row>
    <row r="248" spans="9:15" hidden="1" x14ac:dyDescent="0.25">
      <c r="I248" s="18" t="str">
        <f>IF(Data!A237&lt;&gt;"",Data!A237,"")</f>
        <v/>
      </c>
      <c r="J248" s="18" t="str">
        <f>IF(Data!B237&lt;&gt;"",Data!B237,"")</f>
        <v/>
      </c>
      <c r="K248" s="18" t="str">
        <f>IF(Data!C237&lt;&gt;"",Data!C237,"")</f>
        <v/>
      </c>
      <c r="L248" s="18" t="str">
        <f>IF(Data!D237&lt;&gt;"",Data!D237,"")</f>
        <v/>
      </c>
      <c r="M248" s="21" t="str">
        <f>IF(Data!E237&lt;&gt;"",Data!E237,"")</f>
        <v/>
      </c>
      <c r="N248" s="18" t="str">
        <f>IF(Data!F237&lt;&gt;"",Data!F237,"")</f>
        <v/>
      </c>
      <c r="O248" s="18" t="str">
        <f>IF(Data!G237&lt;&gt;"",Data!G237,"")</f>
        <v/>
      </c>
    </row>
    <row r="249" spans="9:15" hidden="1" x14ac:dyDescent="0.25">
      <c r="I249" s="18" t="str">
        <f>IF(Data!A238&lt;&gt;"",Data!A238,"")</f>
        <v/>
      </c>
      <c r="J249" s="18" t="str">
        <f>IF(Data!B238&lt;&gt;"",Data!B238,"")</f>
        <v/>
      </c>
      <c r="K249" s="18" t="str">
        <f>IF(Data!C238&lt;&gt;"",Data!C238,"")</f>
        <v/>
      </c>
      <c r="L249" s="18" t="str">
        <f>IF(Data!D238&lt;&gt;"",Data!D238,"")</f>
        <v/>
      </c>
      <c r="M249" s="21" t="str">
        <f>IF(Data!E238&lt;&gt;"",Data!E238,"")</f>
        <v/>
      </c>
      <c r="N249" s="18" t="str">
        <f>IF(Data!F238&lt;&gt;"",Data!F238,"")</f>
        <v/>
      </c>
      <c r="O249" s="18" t="str">
        <f>IF(Data!G238&lt;&gt;"",Data!G238,"")</f>
        <v/>
      </c>
    </row>
    <row r="250" spans="9:15" hidden="1" x14ac:dyDescent="0.25">
      <c r="I250" s="18" t="str">
        <f>IF(Data!A239&lt;&gt;"",Data!A239,"")</f>
        <v/>
      </c>
      <c r="J250" s="18" t="str">
        <f>IF(Data!B239&lt;&gt;"",Data!B239,"")</f>
        <v/>
      </c>
      <c r="K250" s="18" t="str">
        <f>IF(Data!C239&lt;&gt;"",Data!C239,"")</f>
        <v/>
      </c>
      <c r="L250" s="18" t="str">
        <f>IF(Data!D239&lt;&gt;"",Data!D239,"")</f>
        <v/>
      </c>
      <c r="M250" s="21" t="str">
        <f>IF(Data!E239&lt;&gt;"",Data!E239,"")</f>
        <v/>
      </c>
      <c r="N250" s="18" t="str">
        <f>IF(Data!F239&lt;&gt;"",Data!F239,"")</f>
        <v/>
      </c>
      <c r="O250" s="18" t="str">
        <f>IF(Data!G239&lt;&gt;"",Data!G239,"")</f>
        <v/>
      </c>
    </row>
    <row r="251" spans="9:15" hidden="1" x14ac:dyDescent="0.25">
      <c r="I251" s="18" t="str">
        <f>IF(Data!A240&lt;&gt;"",Data!A240,"")</f>
        <v/>
      </c>
      <c r="J251" s="18" t="str">
        <f>IF(Data!B240&lt;&gt;"",Data!B240,"")</f>
        <v/>
      </c>
      <c r="K251" s="18" t="str">
        <f>IF(Data!C240&lt;&gt;"",Data!C240,"")</f>
        <v/>
      </c>
      <c r="L251" s="18" t="str">
        <f>IF(Data!D240&lt;&gt;"",Data!D240,"")</f>
        <v/>
      </c>
      <c r="M251" s="21" t="str">
        <f>IF(Data!E240&lt;&gt;"",Data!E240,"")</f>
        <v/>
      </c>
      <c r="N251" s="18" t="str">
        <f>IF(Data!F240&lt;&gt;"",Data!F240,"")</f>
        <v/>
      </c>
      <c r="O251" s="18" t="str">
        <f>IF(Data!G240&lt;&gt;"",Data!G240,"")</f>
        <v/>
      </c>
    </row>
    <row r="252" spans="9:15" hidden="1" x14ac:dyDescent="0.25">
      <c r="I252" s="18" t="str">
        <f>IF(Data!A241&lt;&gt;"",Data!A241,"")</f>
        <v/>
      </c>
      <c r="J252" s="18" t="str">
        <f>IF(Data!B241&lt;&gt;"",Data!B241,"")</f>
        <v/>
      </c>
      <c r="K252" s="18" t="str">
        <f>IF(Data!C241&lt;&gt;"",Data!C241,"")</f>
        <v/>
      </c>
      <c r="L252" s="18" t="str">
        <f>IF(Data!D241&lt;&gt;"",Data!D241,"")</f>
        <v/>
      </c>
      <c r="M252" s="21" t="str">
        <f>IF(Data!E241&lt;&gt;"",Data!E241,"")</f>
        <v/>
      </c>
      <c r="N252" s="18" t="str">
        <f>IF(Data!F241&lt;&gt;"",Data!F241,"")</f>
        <v/>
      </c>
      <c r="O252" s="18" t="str">
        <f>IF(Data!G241&lt;&gt;"",Data!G241,"")</f>
        <v/>
      </c>
    </row>
    <row r="253" spans="9:15" hidden="1" x14ac:dyDescent="0.25">
      <c r="I253" s="18" t="str">
        <f>IF(Data!A242&lt;&gt;"",Data!A242,"")</f>
        <v/>
      </c>
      <c r="J253" s="18" t="str">
        <f>IF(Data!B242&lt;&gt;"",Data!B242,"")</f>
        <v/>
      </c>
      <c r="K253" s="18" t="str">
        <f>IF(Data!C242&lt;&gt;"",Data!C242,"")</f>
        <v/>
      </c>
      <c r="L253" s="18" t="str">
        <f>IF(Data!D242&lt;&gt;"",Data!D242,"")</f>
        <v/>
      </c>
      <c r="M253" s="21" t="str">
        <f>IF(Data!E242&lt;&gt;"",Data!E242,"")</f>
        <v/>
      </c>
      <c r="N253" s="18" t="str">
        <f>IF(Data!F242&lt;&gt;"",Data!F242,"")</f>
        <v/>
      </c>
      <c r="O253" s="18" t="str">
        <f>IF(Data!G242&lt;&gt;"",Data!G242,"")</f>
        <v/>
      </c>
    </row>
    <row r="254" spans="9:15" hidden="1" x14ac:dyDescent="0.25">
      <c r="I254" s="18" t="str">
        <f>IF(Data!A243&lt;&gt;"",Data!A243,"")</f>
        <v/>
      </c>
      <c r="J254" s="18" t="str">
        <f>IF(Data!B243&lt;&gt;"",Data!B243,"")</f>
        <v/>
      </c>
      <c r="K254" s="18" t="str">
        <f>IF(Data!C243&lt;&gt;"",Data!C243,"")</f>
        <v/>
      </c>
      <c r="L254" s="18" t="str">
        <f>IF(Data!D243&lt;&gt;"",Data!D243,"")</f>
        <v/>
      </c>
      <c r="M254" s="21" t="str">
        <f>IF(Data!E243&lt;&gt;"",Data!E243,"")</f>
        <v/>
      </c>
      <c r="N254" s="18" t="str">
        <f>IF(Data!F243&lt;&gt;"",Data!F243,"")</f>
        <v/>
      </c>
      <c r="O254" s="18" t="str">
        <f>IF(Data!G243&lt;&gt;"",Data!G243,"")</f>
        <v/>
      </c>
    </row>
    <row r="255" spans="9:15" hidden="1" x14ac:dyDescent="0.25">
      <c r="I255" s="18" t="str">
        <f>IF(Data!A244&lt;&gt;"",Data!A244,"")</f>
        <v/>
      </c>
      <c r="J255" s="18" t="str">
        <f>IF(Data!B244&lt;&gt;"",Data!B244,"")</f>
        <v/>
      </c>
      <c r="K255" s="18" t="str">
        <f>IF(Data!C244&lt;&gt;"",Data!C244,"")</f>
        <v/>
      </c>
      <c r="L255" s="18" t="str">
        <f>IF(Data!D244&lt;&gt;"",Data!D244,"")</f>
        <v/>
      </c>
      <c r="M255" s="21" t="str">
        <f>IF(Data!E244&lt;&gt;"",Data!E244,"")</f>
        <v/>
      </c>
      <c r="N255" s="18" t="str">
        <f>IF(Data!F244&lt;&gt;"",Data!F244,"")</f>
        <v/>
      </c>
      <c r="O255" s="18" t="str">
        <f>IF(Data!G244&lt;&gt;"",Data!G244,"")</f>
        <v/>
      </c>
    </row>
    <row r="256" spans="9:15" hidden="1" x14ac:dyDescent="0.25">
      <c r="I256" s="18" t="str">
        <f>IF(Data!A245&lt;&gt;"",Data!A245,"")</f>
        <v/>
      </c>
      <c r="J256" s="18" t="str">
        <f>IF(Data!B245&lt;&gt;"",Data!B245,"")</f>
        <v/>
      </c>
      <c r="K256" s="18" t="str">
        <f>IF(Data!C245&lt;&gt;"",Data!C245,"")</f>
        <v/>
      </c>
      <c r="L256" s="18" t="str">
        <f>IF(Data!D245&lt;&gt;"",Data!D245,"")</f>
        <v/>
      </c>
      <c r="M256" s="21" t="str">
        <f>IF(Data!E245&lt;&gt;"",Data!E245,"")</f>
        <v/>
      </c>
      <c r="N256" s="18" t="str">
        <f>IF(Data!F245&lt;&gt;"",Data!F245,"")</f>
        <v/>
      </c>
      <c r="O256" s="18" t="str">
        <f>IF(Data!G245&lt;&gt;"",Data!G245,"")</f>
        <v/>
      </c>
    </row>
    <row r="257" spans="9:15" hidden="1" x14ac:dyDescent="0.25">
      <c r="I257" s="18" t="str">
        <f>IF(Data!A246&lt;&gt;"",Data!A246,"")</f>
        <v/>
      </c>
      <c r="J257" s="18" t="str">
        <f>IF(Data!B246&lt;&gt;"",Data!B246,"")</f>
        <v/>
      </c>
      <c r="K257" s="18" t="str">
        <f>IF(Data!C246&lt;&gt;"",Data!C246,"")</f>
        <v/>
      </c>
      <c r="L257" s="18" t="str">
        <f>IF(Data!D246&lt;&gt;"",Data!D246,"")</f>
        <v/>
      </c>
      <c r="M257" s="21" t="str">
        <f>IF(Data!E246&lt;&gt;"",Data!E246,"")</f>
        <v/>
      </c>
      <c r="N257" s="18" t="str">
        <f>IF(Data!F246&lt;&gt;"",Data!F246,"")</f>
        <v/>
      </c>
      <c r="O257" s="18" t="str">
        <f>IF(Data!G246&lt;&gt;"",Data!G246,"")</f>
        <v/>
      </c>
    </row>
    <row r="258" spans="9:15" hidden="1" x14ac:dyDescent="0.25">
      <c r="I258" s="18" t="str">
        <f>IF(Data!A247&lt;&gt;"",Data!A247,"")</f>
        <v/>
      </c>
      <c r="J258" s="18" t="str">
        <f>IF(Data!B247&lt;&gt;"",Data!B247,"")</f>
        <v/>
      </c>
      <c r="K258" s="18" t="str">
        <f>IF(Data!C247&lt;&gt;"",Data!C247,"")</f>
        <v/>
      </c>
      <c r="L258" s="18" t="str">
        <f>IF(Data!D247&lt;&gt;"",Data!D247,"")</f>
        <v/>
      </c>
      <c r="M258" s="21" t="str">
        <f>IF(Data!E247&lt;&gt;"",Data!E247,"")</f>
        <v/>
      </c>
      <c r="N258" s="18" t="str">
        <f>IF(Data!F247&lt;&gt;"",Data!F247,"")</f>
        <v/>
      </c>
      <c r="O258" s="18" t="str">
        <f>IF(Data!G247&lt;&gt;"",Data!G247,"")</f>
        <v/>
      </c>
    </row>
    <row r="259" spans="9:15" hidden="1" x14ac:dyDescent="0.25">
      <c r="I259" s="18" t="str">
        <f>IF(Data!A248&lt;&gt;"",Data!A248,"")</f>
        <v/>
      </c>
      <c r="J259" s="18" t="str">
        <f>IF(Data!B248&lt;&gt;"",Data!B248,"")</f>
        <v/>
      </c>
      <c r="K259" s="18" t="str">
        <f>IF(Data!C248&lt;&gt;"",Data!C248,"")</f>
        <v/>
      </c>
      <c r="L259" s="18" t="str">
        <f>IF(Data!D248&lt;&gt;"",Data!D248,"")</f>
        <v/>
      </c>
      <c r="M259" s="21" t="str">
        <f>IF(Data!E248&lt;&gt;"",Data!E248,"")</f>
        <v/>
      </c>
      <c r="N259" s="18" t="str">
        <f>IF(Data!F248&lt;&gt;"",Data!F248,"")</f>
        <v/>
      </c>
      <c r="O259" s="18" t="str">
        <f>IF(Data!G248&lt;&gt;"",Data!G248,"")</f>
        <v/>
      </c>
    </row>
    <row r="260" spans="9:15" hidden="1" x14ac:dyDescent="0.25">
      <c r="I260" s="18" t="str">
        <f>IF(Data!A249&lt;&gt;"",Data!A249,"")</f>
        <v/>
      </c>
      <c r="J260" s="18" t="str">
        <f>IF(Data!B249&lt;&gt;"",Data!B249,"")</f>
        <v/>
      </c>
      <c r="K260" s="18" t="str">
        <f>IF(Data!C249&lt;&gt;"",Data!C249,"")</f>
        <v/>
      </c>
      <c r="L260" s="18" t="str">
        <f>IF(Data!D249&lt;&gt;"",Data!D249,"")</f>
        <v/>
      </c>
      <c r="M260" s="21" t="str">
        <f>IF(Data!E249&lt;&gt;"",Data!E249,"")</f>
        <v/>
      </c>
      <c r="N260" s="18" t="str">
        <f>IF(Data!F249&lt;&gt;"",Data!F249,"")</f>
        <v/>
      </c>
      <c r="O260" s="18" t="str">
        <f>IF(Data!G249&lt;&gt;"",Data!G249,"")</f>
        <v/>
      </c>
    </row>
    <row r="261" spans="9:15" hidden="1" x14ac:dyDescent="0.25">
      <c r="I261" s="18" t="str">
        <f>IF(Data!A250&lt;&gt;"",Data!A250,"")</f>
        <v/>
      </c>
      <c r="J261" s="18" t="str">
        <f>IF(Data!B250&lt;&gt;"",Data!B250,"")</f>
        <v/>
      </c>
      <c r="K261" s="18" t="str">
        <f>IF(Data!C250&lt;&gt;"",Data!C250,"")</f>
        <v/>
      </c>
      <c r="L261" s="18" t="str">
        <f>IF(Data!D250&lt;&gt;"",Data!D250,"")</f>
        <v/>
      </c>
      <c r="M261" s="21" t="str">
        <f>IF(Data!E250&lt;&gt;"",Data!E250,"")</f>
        <v/>
      </c>
      <c r="N261" s="18" t="str">
        <f>IF(Data!F250&lt;&gt;"",Data!F250,"")</f>
        <v/>
      </c>
      <c r="O261" s="18" t="str">
        <f>IF(Data!G250&lt;&gt;"",Data!G250,"")</f>
        <v/>
      </c>
    </row>
    <row r="262" spans="9:15" hidden="1" x14ac:dyDescent="0.25">
      <c r="I262" s="18" t="str">
        <f>IF(Data!A251&lt;&gt;"",Data!A251,"")</f>
        <v/>
      </c>
      <c r="J262" s="18" t="str">
        <f>IF(Data!B251&lt;&gt;"",Data!B251,"")</f>
        <v/>
      </c>
      <c r="K262" s="18" t="str">
        <f>IF(Data!C251&lt;&gt;"",Data!C251,"")</f>
        <v/>
      </c>
      <c r="L262" s="18" t="str">
        <f>IF(Data!D251&lt;&gt;"",Data!D251,"")</f>
        <v/>
      </c>
      <c r="M262" s="21" t="str">
        <f>IF(Data!E251&lt;&gt;"",Data!E251,"")</f>
        <v/>
      </c>
      <c r="N262" s="18" t="str">
        <f>IF(Data!F251&lt;&gt;"",Data!F251,"")</f>
        <v/>
      </c>
      <c r="O262" s="18" t="str">
        <f>IF(Data!G251&lt;&gt;"",Data!G251,"")</f>
        <v/>
      </c>
    </row>
    <row r="263" spans="9:15" hidden="1" x14ac:dyDescent="0.25">
      <c r="I263" s="18" t="str">
        <f>IF(Data!A252&lt;&gt;"",Data!A252,"")</f>
        <v/>
      </c>
      <c r="J263" s="18" t="str">
        <f>IF(Data!B252&lt;&gt;"",Data!B252,"")</f>
        <v/>
      </c>
      <c r="K263" s="18" t="str">
        <f>IF(Data!C252&lt;&gt;"",Data!C252,"")</f>
        <v/>
      </c>
      <c r="L263" s="18" t="str">
        <f>IF(Data!D252&lt;&gt;"",Data!D252,"")</f>
        <v/>
      </c>
      <c r="M263" s="21" t="str">
        <f>IF(Data!E252&lt;&gt;"",Data!E252,"")</f>
        <v/>
      </c>
      <c r="N263" s="18" t="str">
        <f>IF(Data!F252&lt;&gt;"",Data!F252,"")</f>
        <v/>
      </c>
      <c r="O263" s="18" t="str">
        <f>IF(Data!G252&lt;&gt;"",Data!G252,"")</f>
        <v/>
      </c>
    </row>
    <row r="264" spans="9:15" hidden="1" x14ac:dyDescent="0.25">
      <c r="I264" s="18" t="str">
        <f>IF(Data!A253&lt;&gt;"",Data!A253,"")</f>
        <v/>
      </c>
      <c r="J264" s="18" t="str">
        <f>IF(Data!B253&lt;&gt;"",Data!B253,"")</f>
        <v/>
      </c>
      <c r="K264" s="18" t="str">
        <f>IF(Data!C253&lt;&gt;"",Data!C253,"")</f>
        <v/>
      </c>
      <c r="L264" s="18" t="str">
        <f>IF(Data!D253&lt;&gt;"",Data!D253,"")</f>
        <v/>
      </c>
      <c r="M264" s="21" t="str">
        <f>IF(Data!E253&lt;&gt;"",Data!E253,"")</f>
        <v/>
      </c>
      <c r="N264" s="18" t="str">
        <f>IF(Data!F253&lt;&gt;"",Data!F253,"")</f>
        <v/>
      </c>
      <c r="O264" s="18" t="str">
        <f>IF(Data!G253&lt;&gt;"",Data!G253,"")</f>
        <v/>
      </c>
    </row>
    <row r="265" spans="9:15" hidden="1" x14ac:dyDescent="0.25">
      <c r="I265" s="18" t="str">
        <f>IF(Data!A254&lt;&gt;"",Data!A254,"")</f>
        <v/>
      </c>
      <c r="J265" s="18" t="str">
        <f>IF(Data!B254&lt;&gt;"",Data!B254,"")</f>
        <v/>
      </c>
      <c r="K265" s="18" t="str">
        <f>IF(Data!C254&lt;&gt;"",Data!C254,"")</f>
        <v/>
      </c>
      <c r="L265" s="18" t="str">
        <f>IF(Data!D254&lt;&gt;"",Data!D254,"")</f>
        <v/>
      </c>
      <c r="M265" s="21" t="str">
        <f>IF(Data!E254&lt;&gt;"",Data!E254,"")</f>
        <v/>
      </c>
      <c r="N265" s="18" t="str">
        <f>IF(Data!F254&lt;&gt;"",Data!F254,"")</f>
        <v/>
      </c>
      <c r="O265" s="18" t="str">
        <f>IF(Data!G254&lt;&gt;"",Data!G254,"")</f>
        <v/>
      </c>
    </row>
    <row r="266" spans="9:15" hidden="1" x14ac:dyDescent="0.25">
      <c r="I266" s="18" t="str">
        <f>IF(Data!A255&lt;&gt;"",Data!A255,"")</f>
        <v/>
      </c>
      <c r="J266" s="18" t="str">
        <f>IF(Data!B255&lt;&gt;"",Data!B255,"")</f>
        <v/>
      </c>
      <c r="K266" s="18" t="str">
        <f>IF(Data!C255&lt;&gt;"",Data!C255,"")</f>
        <v/>
      </c>
      <c r="L266" s="18" t="str">
        <f>IF(Data!D255&lt;&gt;"",Data!D255,"")</f>
        <v/>
      </c>
      <c r="M266" s="21" t="str">
        <f>IF(Data!E255&lt;&gt;"",Data!E255,"")</f>
        <v/>
      </c>
      <c r="N266" s="18" t="str">
        <f>IF(Data!F255&lt;&gt;"",Data!F255,"")</f>
        <v/>
      </c>
      <c r="O266" s="18" t="str">
        <f>IF(Data!G255&lt;&gt;"",Data!G255,"")</f>
        <v/>
      </c>
    </row>
    <row r="267" spans="9:15" hidden="1" x14ac:dyDescent="0.25">
      <c r="I267" s="18" t="str">
        <f>IF(Data!A256&lt;&gt;"",Data!A256,"")</f>
        <v/>
      </c>
      <c r="J267" s="18" t="str">
        <f>IF(Data!B256&lt;&gt;"",Data!B256,"")</f>
        <v/>
      </c>
      <c r="K267" s="18" t="str">
        <f>IF(Data!C256&lt;&gt;"",Data!C256,"")</f>
        <v/>
      </c>
      <c r="L267" s="18" t="str">
        <f>IF(Data!D256&lt;&gt;"",Data!D256,"")</f>
        <v/>
      </c>
      <c r="M267" s="21" t="str">
        <f>IF(Data!E256&lt;&gt;"",Data!E256,"")</f>
        <v/>
      </c>
      <c r="N267" s="18" t="str">
        <f>IF(Data!F256&lt;&gt;"",Data!F256,"")</f>
        <v/>
      </c>
      <c r="O267" s="18" t="str">
        <f>IF(Data!G256&lt;&gt;"",Data!G256,"")</f>
        <v/>
      </c>
    </row>
    <row r="268" spans="9:15" hidden="1" x14ac:dyDescent="0.25">
      <c r="I268" s="18" t="str">
        <f>IF(Data!A257&lt;&gt;"",Data!A257,"")</f>
        <v/>
      </c>
      <c r="J268" s="18" t="str">
        <f>IF(Data!B257&lt;&gt;"",Data!B257,"")</f>
        <v/>
      </c>
      <c r="K268" s="18" t="str">
        <f>IF(Data!C257&lt;&gt;"",Data!C257,"")</f>
        <v/>
      </c>
      <c r="L268" s="18" t="str">
        <f>IF(Data!D257&lt;&gt;"",Data!D257,"")</f>
        <v/>
      </c>
      <c r="M268" s="21" t="str">
        <f>IF(Data!E257&lt;&gt;"",Data!E257,"")</f>
        <v/>
      </c>
      <c r="N268" s="18" t="str">
        <f>IF(Data!F257&lt;&gt;"",Data!F257,"")</f>
        <v/>
      </c>
      <c r="O268" s="18" t="str">
        <f>IF(Data!G257&lt;&gt;"",Data!G257,"")</f>
        <v/>
      </c>
    </row>
    <row r="269" spans="9:15" hidden="1" x14ac:dyDescent="0.25">
      <c r="I269" s="18" t="str">
        <f>IF(Data!A258&lt;&gt;"",Data!A258,"")</f>
        <v/>
      </c>
      <c r="J269" s="18" t="str">
        <f>IF(Data!B258&lt;&gt;"",Data!B258,"")</f>
        <v/>
      </c>
      <c r="K269" s="18" t="str">
        <f>IF(Data!C258&lt;&gt;"",Data!C258,"")</f>
        <v/>
      </c>
      <c r="L269" s="18" t="str">
        <f>IF(Data!D258&lt;&gt;"",Data!D258,"")</f>
        <v/>
      </c>
      <c r="M269" s="21" t="str">
        <f>IF(Data!E258&lt;&gt;"",Data!E258,"")</f>
        <v/>
      </c>
      <c r="N269" s="18" t="str">
        <f>IF(Data!F258&lt;&gt;"",Data!F258,"")</f>
        <v/>
      </c>
      <c r="O269" s="18" t="str">
        <f>IF(Data!G258&lt;&gt;"",Data!G258,"")</f>
        <v/>
      </c>
    </row>
    <row r="270" spans="9:15" hidden="1" x14ac:dyDescent="0.25">
      <c r="I270" s="18" t="str">
        <f>IF(Data!A259&lt;&gt;"",Data!A259,"")</f>
        <v/>
      </c>
      <c r="J270" s="18" t="str">
        <f>IF(Data!B259&lt;&gt;"",Data!B259,"")</f>
        <v/>
      </c>
      <c r="K270" s="18" t="str">
        <f>IF(Data!C259&lt;&gt;"",Data!C259,"")</f>
        <v/>
      </c>
      <c r="L270" s="18" t="str">
        <f>IF(Data!D259&lt;&gt;"",Data!D259,"")</f>
        <v/>
      </c>
      <c r="M270" s="21" t="str">
        <f>IF(Data!E259&lt;&gt;"",Data!E259,"")</f>
        <v/>
      </c>
      <c r="N270" s="18" t="str">
        <f>IF(Data!F259&lt;&gt;"",Data!F259,"")</f>
        <v/>
      </c>
      <c r="O270" s="18" t="str">
        <f>IF(Data!G259&lt;&gt;"",Data!G259,"")</f>
        <v/>
      </c>
    </row>
    <row r="271" spans="9:15" hidden="1" x14ac:dyDescent="0.25">
      <c r="I271" s="18" t="str">
        <f>IF(Data!A260&lt;&gt;"",Data!A260,"")</f>
        <v/>
      </c>
      <c r="J271" s="18" t="str">
        <f>IF(Data!B260&lt;&gt;"",Data!B260,"")</f>
        <v/>
      </c>
      <c r="K271" s="18" t="str">
        <f>IF(Data!C260&lt;&gt;"",Data!C260,"")</f>
        <v/>
      </c>
      <c r="L271" s="18" t="str">
        <f>IF(Data!D260&lt;&gt;"",Data!D260,"")</f>
        <v/>
      </c>
      <c r="M271" s="21" t="str">
        <f>IF(Data!E260&lt;&gt;"",Data!E260,"")</f>
        <v/>
      </c>
      <c r="N271" s="18" t="str">
        <f>IF(Data!F260&lt;&gt;"",Data!F260,"")</f>
        <v/>
      </c>
      <c r="O271" s="18" t="str">
        <f>IF(Data!G260&lt;&gt;"",Data!G260,"")</f>
        <v/>
      </c>
    </row>
    <row r="272" spans="9:15" hidden="1" x14ac:dyDescent="0.25">
      <c r="I272" s="18" t="str">
        <f>IF(Data!A261&lt;&gt;"",Data!A261,"")</f>
        <v/>
      </c>
      <c r="J272" s="18" t="str">
        <f>IF(Data!B261&lt;&gt;"",Data!B261,"")</f>
        <v/>
      </c>
      <c r="K272" s="18" t="str">
        <f>IF(Data!C261&lt;&gt;"",Data!C261,"")</f>
        <v/>
      </c>
      <c r="L272" s="18" t="str">
        <f>IF(Data!D261&lt;&gt;"",Data!D261,"")</f>
        <v/>
      </c>
      <c r="M272" s="21" t="str">
        <f>IF(Data!E261&lt;&gt;"",Data!E261,"")</f>
        <v/>
      </c>
      <c r="N272" s="18" t="str">
        <f>IF(Data!F261&lt;&gt;"",Data!F261,"")</f>
        <v/>
      </c>
      <c r="O272" s="18" t="str">
        <f>IF(Data!G261&lt;&gt;"",Data!G261,"")</f>
        <v/>
      </c>
    </row>
    <row r="273" spans="9:15" hidden="1" x14ac:dyDescent="0.25">
      <c r="I273" s="18" t="str">
        <f>IF(Data!A262&lt;&gt;"",Data!A262,"")</f>
        <v/>
      </c>
      <c r="J273" s="18" t="str">
        <f>IF(Data!B262&lt;&gt;"",Data!B262,"")</f>
        <v/>
      </c>
      <c r="K273" s="18" t="str">
        <f>IF(Data!C262&lt;&gt;"",Data!C262,"")</f>
        <v/>
      </c>
      <c r="L273" s="18" t="str">
        <f>IF(Data!D262&lt;&gt;"",Data!D262,"")</f>
        <v/>
      </c>
      <c r="M273" s="21" t="str">
        <f>IF(Data!E262&lt;&gt;"",Data!E262,"")</f>
        <v/>
      </c>
      <c r="N273" s="18" t="str">
        <f>IF(Data!F262&lt;&gt;"",Data!F262,"")</f>
        <v/>
      </c>
      <c r="O273" s="18" t="str">
        <f>IF(Data!G262&lt;&gt;"",Data!G262,"")</f>
        <v/>
      </c>
    </row>
    <row r="274" spans="9:15" hidden="1" x14ac:dyDescent="0.25">
      <c r="I274" s="18" t="str">
        <f>IF(Data!A263&lt;&gt;"",Data!A263,"")</f>
        <v/>
      </c>
      <c r="J274" s="18" t="str">
        <f>IF(Data!B263&lt;&gt;"",Data!B263,"")</f>
        <v/>
      </c>
      <c r="K274" s="18" t="str">
        <f>IF(Data!C263&lt;&gt;"",Data!C263,"")</f>
        <v/>
      </c>
      <c r="L274" s="18" t="str">
        <f>IF(Data!D263&lt;&gt;"",Data!D263,"")</f>
        <v/>
      </c>
      <c r="M274" s="21" t="str">
        <f>IF(Data!E263&lt;&gt;"",Data!E263,"")</f>
        <v/>
      </c>
      <c r="N274" s="18" t="str">
        <f>IF(Data!F263&lt;&gt;"",Data!F263,"")</f>
        <v/>
      </c>
      <c r="O274" s="18" t="str">
        <f>IF(Data!G263&lt;&gt;"",Data!G263,"")</f>
        <v/>
      </c>
    </row>
    <row r="275" spans="9:15" hidden="1" x14ac:dyDescent="0.25">
      <c r="I275" s="18" t="str">
        <f>IF(Data!A264&lt;&gt;"",Data!A264,"")</f>
        <v/>
      </c>
      <c r="J275" s="18" t="str">
        <f>IF(Data!B264&lt;&gt;"",Data!B264,"")</f>
        <v/>
      </c>
      <c r="K275" s="18" t="str">
        <f>IF(Data!C264&lt;&gt;"",Data!C264,"")</f>
        <v/>
      </c>
      <c r="L275" s="18" t="str">
        <f>IF(Data!D264&lt;&gt;"",Data!D264,"")</f>
        <v/>
      </c>
      <c r="M275" s="21" t="str">
        <f>IF(Data!E264&lt;&gt;"",Data!E264,"")</f>
        <v/>
      </c>
      <c r="N275" s="18" t="str">
        <f>IF(Data!F264&lt;&gt;"",Data!F264,"")</f>
        <v/>
      </c>
      <c r="O275" s="18" t="str">
        <f>IF(Data!G264&lt;&gt;"",Data!G264,"")</f>
        <v/>
      </c>
    </row>
    <row r="276" spans="9:15" hidden="1" x14ac:dyDescent="0.25">
      <c r="I276" s="18" t="str">
        <f>IF(Data!A265&lt;&gt;"",Data!A265,"")</f>
        <v/>
      </c>
      <c r="J276" s="18" t="str">
        <f>IF(Data!B265&lt;&gt;"",Data!B265,"")</f>
        <v/>
      </c>
      <c r="K276" s="18" t="str">
        <f>IF(Data!C265&lt;&gt;"",Data!C265,"")</f>
        <v/>
      </c>
      <c r="L276" s="18" t="str">
        <f>IF(Data!D265&lt;&gt;"",Data!D265,"")</f>
        <v/>
      </c>
      <c r="M276" s="21" t="str">
        <f>IF(Data!E265&lt;&gt;"",Data!E265,"")</f>
        <v/>
      </c>
      <c r="N276" s="18" t="str">
        <f>IF(Data!F265&lt;&gt;"",Data!F265,"")</f>
        <v/>
      </c>
      <c r="O276" s="18" t="str">
        <f>IF(Data!G265&lt;&gt;"",Data!G265,"")</f>
        <v/>
      </c>
    </row>
    <row r="277" spans="9:15" hidden="1" x14ac:dyDescent="0.25">
      <c r="I277" s="18" t="str">
        <f>IF(Data!A266&lt;&gt;"",Data!A266,"")</f>
        <v/>
      </c>
      <c r="J277" s="18" t="str">
        <f>IF(Data!B266&lt;&gt;"",Data!B266,"")</f>
        <v/>
      </c>
      <c r="K277" s="18" t="str">
        <f>IF(Data!C266&lt;&gt;"",Data!C266,"")</f>
        <v/>
      </c>
      <c r="L277" s="18" t="str">
        <f>IF(Data!D266&lt;&gt;"",Data!D266,"")</f>
        <v/>
      </c>
      <c r="M277" s="21" t="str">
        <f>IF(Data!E266&lt;&gt;"",Data!E266,"")</f>
        <v/>
      </c>
      <c r="N277" s="18" t="str">
        <f>IF(Data!F266&lt;&gt;"",Data!F266,"")</f>
        <v/>
      </c>
      <c r="O277" s="18" t="str">
        <f>IF(Data!G266&lt;&gt;"",Data!G266,"")</f>
        <v/>
      </c>
    </row>
    <row r="278" spans="9:15" hidden="1" x14ac:dyDescent="0.25">
      <c r="I278" s="18" t="str">
        <f>IF(Data!A267&lt;&gt;"",Data!A267,"")</f>
        <v/>
      </c>
      <c r="J278" s="18" t="str">
        <f>IF(Data!B267&lt;&gt;"",Data!B267,"")</f>
        <v/>
      </c>
      <c r="K278" s="18" t="str">
        <f>IF(Data!C267&lt;&gt;"",Data!C267,"")</f>
        <v/>
      </c>
      <c r="L278" s="18" t="str">
        <f>IF(Data!D267&lt;&gt;"",Data!D267,"")</f>
        <v/>
      </c>
      <c r="M278" s="21" t="str">
        <f>IF(Data!E267&lt;&gt;"",Data!E267,"")</f>
        <v/>
      </c>
      <c r="N278" s="18" t="str">
        <f>IF(Data!F267&lt;&gt;"",Data!F267,"")</f>
        <v/>
      </c>
      <c r="O278" s="18" t="str">
        <f>IF(Data!G267&lt;&gt;"",Data!G267,"")</f>
        <v/>
      </c>
    </row>
    <row r="279" spans="9:15" hidden="1" x14ac:dyDescent="0.25">
      <c r="I279" s="18" t="str">
        <f>IF(Data!A268&lt;&gt;"",Data!A268,"")</f>
        <v/>
      </c>
      <c r="J279" s="18" t="str">
        <f>IF(Data!B268&lt;&gt;"",Data!B268,"")</f>
        <v/>
      </c>
      <c r="K279" s="18" t="str">
        <f>IF(Data!C268&lt;&gt;"",Data!C268,"")</f>
        <v/>
      </c>
      <c r="L279" s="18" t="str">
        <f>IF(Data!D268&lt;&gt;"",Data!D268,"")</f>
        <v/>
      </c>
      <c r="M279" s="21" t="str">
        <f>IF(Data!E268&lt;&gt;"",Data!E268,"")</f>
        <v/>
      </c>
      <c r="N279" s="18" t="str">
        <f>IF(Data!F268&lt;&gt;"",Data!F268,"")</f>
        <v/>
      </c>
      <c r="O279" s="18" t="str">
        <f>IF(Data!G268&lt;&gt;"",Data!G268,"")</f>
        <v/>
      </c>
    </row>
    <row r="280" spans="9:15" hidden="1" x14ac:dyDescent="0.25">
      <c r="I280" s="18" t="str">
        <f>IF(Data!A269&lt;&gt;"",Data!A269,"")</f>
        <v/>
      </c>
      <c r="J280" s="18" t="str">
        <f>IF(Data!B269&lt;&gt;"",Data!B269,"")</f>
        <v/>
      </c>
      <c r="K280" s="18" t="str">
        <f>IF(Data!C269&lt;&gt;"",Data!C269,"")</f>
        <v/>
      </c>
      <c r="L280" s="18" t="str">
        <f>IF(Data!D269&lt;&gt;"",Data!D269,"")</f>
        <v/>
      </c>
      <c r="M280" s="21" t="str">
        <f>IF(Data!E269&lt;&gt;"",Data!E269,"")</f>
        <v/>
      </c>
      <c r="N280" s="18" t="str">
        <f>IF(Data!F269&lt;&gt;"",Data!F269,"")</f>
        <v/>
      </c>
      <c r="O280" s="18" t="str">
        <f>IF(Data!G269&lt;&gt;"",Data!G269,"")</f>
        <v/>
      </c>
    </row>
    <row r="281" spans="9:15" hidden="1" x14ac:dyDescent="0.25">
      <c r="I281" s="18" t="str">
        <f>IF(Data!A270&lt;&gt;"",Data!A270,"")</f>
        <v/>
      </c>
      <c r="J281" s="18" t="str">
        <f>IF(Data!B270&lt;&gt;"",Data!B270,"")</f>
        <v/>
      </c>
      <c r="K281" s="18" t="str">
        <f>IF(Data!C270&lt;&gt;"",Data!C270,"")</f>
        <v/>
      </c>
      <c r="L281" s="18" t="str">
        <f>IF(Data!D270&lt;&gt;"",Data!D270,"")</f>
        <v/>
      </c>
      <c r="M281" s="21" t="str">
        <f>IF(Data!E270&lt;&gt;"",Data!E270,"")</f>
        <v/>
      </c>
      <c r="N281" s="18" t="str">
        <f>IF(Data!F270&lt;&gt;"",Data!F270,"")</f>
        <v/>
      </c>
      <c r="O281" s="18" t="str">
        <f>IF(Data!G270&lt;&gt;"",Data!G270,"")</f>
        <v/>
      </c>
    </row>
    <row r="282" spans="9:15" hidden="1" x14ac:dyDescent="0.25">
      <c r="I282" s="18" t="str">
        <f>IF(Data!A271&lt;&gt;"",Data!A271,"")</f>
        <v/>
      </c>
      <c r="J282" s="18" t="str">
        <f>IF(Data!B271&lt;&gt;"",Data!B271,"")</f>
        <v/>
      </c>
      <c r="K282" s="18" t="str">
        <f>IF(Data!C271&lt;&gt;"",Data!C271,"")</f>
        <v/>
      </c>
      <c r="L282" s="18" t="str">
        <f>IF(Data!D271&lt;&gt;"",Data!D271,"")</f>
        <v/>
      </c>
      <c r="M282" s="21" t="str">
        <f>IF(Data!E271&lt;&gt;"",Data!E271,"")</f>
        <v/>
      </c>
      <c r="N282" s="18" t="str">
        <f>IF(Data!F271&lt;&gt;"",Data!F271,"")</f>
        <v/>
      </c>
      <c r="O282" s="18" t="str">
        <f>IF(Data!G271&lt;&gt;"",Data!G271,"")</f>
        <v/>
      </c>
    </row>
    <row r="283" spans="9:15" hidden="1" x14ac:dyDescent="0.25">
      <c r="I283" s="18" t="str">
        <f>IF(Data!A272&lt;&gt;"",Data!A272,"")</f>
        <v/>
      </c>
      <c r="J283" s="18" t="str">
        <f>IF(Data!B272&lt;&gt;"",Data!B272,"")</f>
        <v/>
      </c>
      <c r="K283" s="18" t="str">
        <f>IF(Data!C272&lt;&gt;"",Data!C272,"")</f>
        <v/>
      </c>
      <c r="L283" s="18" t="str">
        <f>IF(Data!D272&lt;&gt;"",Data!D272,"")</f>
        <v/>
      </c>
      <c r="M283" s="21" t="str">
        <f>IF(Data!E272&lt;&gt;"",Data!E272,"")</f>
        <v/>
      </c>
      <c r="N283" s="18" t="str">
        <f>IF(Data!F272&lt;&gt;"",Data!F272,"")</f>
        <v/>
      </c>
      <c r="O283" s="18" t="str">
        <f>IF(Data!G272&lt;&gt;"",Data!G272,"")</f>
        <v/>
      </c>
    </row>
    <row r="284" spans="9:15" hidden="1" x14ac:dyDescent="0.25">
      <c r="I284" s="18" t="str">
        <f>IF(Data!A273&lt;&gt;"",Data!A273,"")</f>
        <v/>
      </c>
      <c r="J284" s="18" t="str">
        <f>IF(Data!B273&lt;&gt;"",Data!B273,"")</f>
        <v/>
      </c>
      <c r="K284" s="18" t="str">
        <f>IF(Data!C273&lt;&gt;"",Data!C273,"")</f>
        <v/>
      </c>
      <c r="L284" s="18" t="str">
        <f>IF(Data!D273&lt;&gt;"",Data!D273,"")</f>
        <v/>
      </c>
      <c r="M284" s="21" t="str">
        <f>IF(Data!E273&lt;&gt;"",Data!E273,"")</f>
        <v/>
      </c>
      <c r="N284" s="18" t="str">
        <f>IF(Data!F273&lt;&gt;"",Data!F273,"")</f>
        <v/>
      </c>
      <c r="O284" s="18" t="str">
        <f>IF(Data!G273&lt;&gt;"",Data!G273,"")</f>
        <v/>
      </c>
    </row>
    <row r="285" spans="9:15" hidden="1" x14ac:dyDescent="0.25">
      <c r="I285" s="18" t="str">
        <f>IF(Data!A274&lt;&gt;"",Data!A274,"")</f>
        <v/>
      </c>
      <c r="J285" s="18" t="str">
        <f>IF(Data!B274&lt;&gt;"",Data!B274,"")</f>
        <v/>
      </c>
      <c r="K285" s="18" t="str">
        <f>IF(Data!C274&lt;&gt;"",Data!C274,"")</f>
        <v/>
      </c>
      <c r="L285" s="18" t="str">
        <f>IF(Data!D274&lt;&gt;"",Data!D274,"")</f>
        <v/>
      </c>
      <c r="M285" s="21" t="str">
        <f>IF(Data!E274&lt;&gt;"",Data!E274,"")</f>
        <v/>
      </c>
      <c r="N285" s="18" t="str">
        <f>IF(Data!F274&lt;&gt;"",Data!F274,"")</f>
        <v/>
      </c>
      <c r="O285" s="18" t="str">
        <f>IF(Data!G274&lt;&gt;"",Data!G274,"")</f>
        <v/>
      </c>
    </row>
    <row r="286" spans="9:15" hidden="1" x14ac:dyDescent="0.25">
      <c r="I286" s="18" t="str">
        <f>IF(Data!A275&lt;&gt;"",Data!A275,"")</f>
        <v/>
      </c>
      <c r="J286" s="18" t="str">
        <f>IF(Data!B275&lt;&gt;"",Data!B275,"")</f>
        <v/>
      </c>
      <c r="K286" s="18" t="str">
        <f>IF(Data!C275&lt;&gt;"",Data!C275,"")</f>
        <v/>
      </c>
      <c r="L286" s="18" t="str">
        <f>IF(Data!D275&lt;&gt;"",Data!D275,"")</f>
        <v/>
      </c>
      <c r="M286" s="21" t="str">
        <f>IF(Data!E275&lt;&gt;"",Data!E275,"")</f>
        <v/>
      </c>
      <c r="N286" s="18" t="str">
        <f>IF(Data!F275&lt;&gt;"",Data!F275,"")</f>
        <v/>
      </c>
      <c r="O286" s="18" t="str">
        <f>IF(Data!G275&lt;&gt;"",Data!G275,"")</f>
        <v/>
      </c>
    </row>
    <row r="287" spans="9:15" hidden="1" x14ac:dyDescent="0.25">
      <c r="I287" s="18" t="str">
        <f>IF(Data!A276&lt;&gt;"",Data!A276,"")</f>
        <v/>
      </c>
      <c r="J287" s="18" t="str">
        <f>IF(Data!B276&lt;&gt;"",Data!B276,"")</f>
        <v/>
      </c>
      <c r="K287" s="18" t="str">
        <f>IF(Data!C276&lt;&gt;"",Data!C276,"")</f>
        <v/>
      </c>
      <c r="L287" s="18" t="str">
        <f>IF(Data!D276&lt;&gt;"",Data!D276,"")</f>
        <v/>
      </c>
      <c r="M287" s="21" t="str">
        <f>IF(Data!E276&lt;&gt;"",Data!E276,"")</f>
        <v/>
      </c>
      <c r="N287" s="18" t="str">
        <f>IF(Data!F276&lt;&gt;"",Data!F276,"")</f>
        <v/>
      </c>
      <c r="O287" s="18" t="str">
        <f>IF(Data!G276&lt;&gt;"",Data!G276,"")</f>
        <v/>
      </c>
    </row>
    <row r="288" spans="9:15" hidden="1" x14ac:dyDescent="0.25">
      <c r="I288" s="18" t="str">
        <f>IF(Data!A277&lt;&gt;"",Data!A277,"")</f>
        <v/>
      </c>
      <c r="J288" s="18" t="str">
        <f>IF(Data!B277&lt;&gt;"",Data!B277,"")</f>
        <v/>
      </c>
      <c r="K288" s="18" t="str">
        <f>IF(Data!C277&lt;&gt;"",Data!C277,"")</f>
        <v/>
      </c>
      <c r="L288" s="18" t="str">
        <f>IF(Data!D277&lt;&gt;"",Data!D277,"")</f>
        <v/>
      </c>
      <c r="M288" s="21" t="str">
        <f>IF(Data!E277&lt;&gt;"",Data!E277,"")</f>
        <v/>
      </c>
      <c r="N288" s="18" t="str">
        <f>IF(Data!F277&lt;&gt;"",Data!F277,"")</f>
        <v/>
      </c>
      <c r="O288" s="18" t="str">
        <f>IF(Data!G277&lt;&gt;"",Data!G277,"")</f>
        <v/>
      </c>
    </row>
    <row r="289" spans="9:15" hidden="1" x14ac:dyDescent="0.25">
      <c r="I289" s="18" t="str">
        <f>IF(Data!A278&lt;&gt;"",Data!A278,"")</f>
        <v/>
      </c>
      <c r="J289" s="18" t="str">
        <f>IF(Data!B278&lt;&gt;"",Data!B278,"")</f>
        <v/>
      </c>
      <c r="K289" s="18" t="str">
        <f>IF(Data!C278&lt;&gt;"",Data!C278,"")</f>
        <v/>
      </c>
      <c r="L289" s="18" t="str">
        <f>IF(Data!D278&lt;&gt;"",Data!D278,"")</f>
        <v/>
      </c>
      <c r="M289" s="21" t="str">
        <f>IF(Data!E278&lt;&gt;"",Data!E278,"")</f>
        <v/>
      </c>
      <c r="N289" s="18" t="str">
        <f>IF(Data!F278&lt;&gt;"",Data!F278,"")</f>
        <v/>
      </c>
      <c r="O289" s="18" t="str">
        <f>IF(Data!G278&lt;&gt;"",Data!G278,"")</f>
        <v/>
      </c>
    </row>
    <row r="290" spans="9:15" hidden="1" x14ac:dyDescent="0.25">
      <c r="I290" s="18" t="str">
        <f>IF(Data!A279&lt;&gt;"",Data!A279,"")</f>
        <v/>
      </c>
      <c r="J290" s="18" t="str">
        <f>IF(Data!B279&lt;&gt;"",Data!B279,"")</f>
        <v/>
      </c>
      <c r="K290" s="18" t="str">
        <f>IF(Data!C279&lt;&gt;"",Data!C279,"")</f>
        <v/>
      </c>
      <c r="L290" s="18" t="str">
        <f>IF(Data!D279&lt;&gt;"",Data!D279,"")</f>
        <v/>
      </c>
      <c r="M290" s="21" t="str">
        <f>IF(Data!E279&lt;&gt;"",Data!E279,"")</f>
        <v/>
      </c>
      <c r="N290" s="18" t="str">
        <f>IF(Data!F279&lt;&gt;"",Data!F279,"")</f>
        <v/>
      </c>
      <c r="O290" s="18" t="str">
        <f>IF(Data!G279&lt;&gt;"",Data!G279,"")</f>
        <v/>
      </c>
    </row>
    <row r="291" spans="9:15" hidden="1" x14ac:dyDescent="0.25">
      <c r="I291" s="18" t="str">
        <f>IF(Data!A280&lt;&gt;"",Data!A280,"")</f>
        <v/>
      </c>
      <c r="J291" s="18" t="str">
        <f>IF(Data!B280&lt;&gt;"",Data!B280,"")</f>
        <v/>
      </c>
      <c r="K291" s="18" t="str">
        <f>IF(Data!C280&lt;&gt;"",Data!C280,"")</f>
        <v/>
      </c>
      <c r="L291" s="18" t="str">
        <f>IF(Data!D280&lt;&gt;"",Data!D280,"")</f>
        <v/>
      </c>
      <c r="M291" s="21" t="str">
        <f>IF(Data!E280&lt;&gt;"",Data!E280,"")</f>
        <v/>
      </c>
      <c r="N291" s="18" t="str">
        <f>IF(Data!F280&lt;&gt;"",Data!F280,"")</f>
        <v/>
      </c>
      <c r="O291" s="18" t="str">
        <f>IF(Data!G280&lt;&gt;"",Data!G280,"")</f>
        <v/>
      </c>
    </row>
    <row r="292" spans="9:15" hidden="1" x14ac:dyDescent="0.25">
      <c r="I292" s="18" t="str">
        <f>IF(Data!A281&lt;&gt;"",Data!A281,"")</f>
        <v/>
      </c>
      <c r="J292" s="18" t="str">
        <f>IF(Data!B281&lt;&gt;"",Data!B281,"")</f>
        <v/>
      </c>
      <c r="K292" s="18" t="str">
        <f>IF(Data!C281&lt;&gt;"",Data!C281,"")</f>
        <v/>
      </c>
      <c r="L292" s="18" t="str">
        <f>IF(Data!D281&lt;&gt;"",Data!D281,"")</f>
        <v/>
      </c>
      <c r="M292" s="21" t="str">
        <f>IF(Data!E281&lt;&gt;"",Data!E281,"")</f>
        <v/>
      </c>
      <c r="N292" s="18" t="str">
        <f>IF(Data!F281&lt;&gt;"",Data!F281,"")</f>
        <v/>
      </c>
      <c r="O292" s="18" t="str">
        <f>IF(Data!G281&lt;&gt;"",Data!G281,"")</f>
        <v/>
      </c>
    </row>
    <row r="293" spans="9:15" hidden="1" x14ac:dyDescent="0.25">
      <c r="I293" s="18" t="str">
        <f>IF(Data!A282&lt;&gt;"",Data!A282,"")</f>
        <v/>
      </c>
      <c r="J293" s="18" t="str">
        <f>IF(Data!B282&lt;&gt;"",Data!B282,"")</f>
        <v/>
      </c>
      <c r="K293" s="18" t="str">
        <f>IF(Data!C282&lt;&gt;"",Data!C282,"")</f>
        <v/>
      </c>
      <c r="L293" s="18" t="str">
        <f>IF(Data!D282&lt;&gt;"",Data!D282,"")</f>
        <v/>
      </c>
      <c r="M293" s="21" t="str">
        <f>IF(Data!E282&lt;&gt;"",Data!E282,"")</f>
        <v/>
      </c>
      <c r="N293" s="18" t="str">
        <f>IF(Data!F282&lt;&gt;"",Data!F282,"")</f>
        <v/>
      </c>
      <c r="O293" s="18" t="str">
        <f>IF(Data!G282&lt;&gt;"",Data!G282,"")</f>
        <v/>
      </c>
    </row>
    <row r="294" spans="9:15" hidden="1" x14ac:dyDescent="0.25">
      <c r="I294" s="18" t="str">
        <f>IF(Data!A283&lt;&gt;"",Data!A283,"")</f>
        <v/>
      </c>
      <c r="J294" s="18" t="str">
        <f>IF(Data!B283&lt;&gt;"",Data!B283,"")</f>
        <v/>
      </c>
      <c r="K294" s="18" t="str">
        <f>IF(Data!C283&lt;&gt;"",Data!C283,"")</f>
        <v/>
      </c>
      <c r="L294" s="18" t="str">
        <f>IF(Data!D283&lt;&gt;"",Data!D283,"")</f>
        <v/>
      </c>
      <c r="M294" s="21" t="str">
        <f>IF(Data!E283&lt;&gt;"",Data!E283,"")</f>
        <v/>
      </c>
      <c r="N294" s="18" t="str">
        <f>IF(Data!F283&lt;&gt;"",Data!F283,"")</f>
        <v/>
      </c>
      <c r="O294" s="18" t="str">
        <f>IF(Data!G283&lt;&gt;"",Data!G283,"")</f>
        <v/>
      </c>
    </row>
    <row r="295" spans="9:15" hidden="1" x14ac:dyDescent="0.25">
      <c r="I295" s="18" t="str">
        <f>IF(Data!A284&lt;&gt;"",Data!A284,"")</f>
        <v/>
      </c>
      <c r="J295" s="18" t="str">
        <f>IF(Data!B284&lt;&gt;"",Data!B284,"")</f>
        <v/>
      </c>
      <c r="K295" s="18" t="str">
        <f>IF(Data!C284&lt;&gt;"",Data!C284,"")</f>
        <v/>
      </c>
      <c r="L295" s="18" t="str">
        <f>IF(Data!D284&lt;&gt;"",Data!D284,"")</f>
        <v/>
      </c>
      <c r="M295" s="21" t="str">
        <f>IF(Data!E284&lt;&gt;"",Data!E284,"")</f>
        <v/>
      </c>
      <c r="N295" s="18" t="str">
        <f>IF(Data!F284&lt;&gt;"",Data!F284,"")</f>
        <v/>
      </c>
      <c r="O295" s="18" t="str">
        <f>IF(Data!G284&lt;&gt;"",Data!G284,"")</f>
        <v/>
      </c>
    </row>
    <row r="296" spans="9:15" hidden="1" x14ac:dyDescent="0.25">
      <c r="I296" s="18" t="str">
        <f>IF(Data!A285&lt;&gt;"",Data!A285,"")</f>
        <v/>
      </c>
      <c r="J296" s="18" t="str">
        <f>IF(Data!B285&lt;&gt;"",Data!B285,"")</f>
        <v/>
      </c>
      <c r="K296" s="18" t="str">
        <f>IF(Data!C285&lt;&gt;"",Data!C285,"")</f>
        <v/>
      </c>
      <c r="L296" s="18" t="str">
        <f>IF(Data!D285&lt;&gt;"",Data!D285,"")</f>
        <v/>
      </c>
      <c r="M296" s="21" t="str">
        <f>IF(Data!E285&lt;&gt;"",Data!E285,"")</f>
        <v/>
      </c>
      <c r="N296" s="18" t="str">
        <f>IF(Data!F285&lt;&gt;"",Data!F285,"")</f>
        <v/>
      </c>
      <c r="O296" s="18" t="str">
        <f>IF(Data!G285&lt;&gt;"",Data!G285,"")</f>
        <v/>
      </c>
    </row>
    <row r="297" spans="9:15" hidden="1" x14ac:dyDescent="0.25">
      <c r="I297" s="18" t="str">
        <f>IF(Data!A286&lt;&gt;"",Data!A286,"")</f>
        <v/>
      </c>
      <c r="J297" s="18" t="str">
        <f>IF(Data!B286&lt;&gt;"",Data!B286,"")</f>
        <v/>
      </c>
      <c r="K297" s="18" t="str">
        <f>IF(Data!C286&lt;&gt;"",Data!C286,"")</f>
        <v/>
      </c>
      <c r="L297" s="18" t="str">
        <f>IF(Data!D286&lt;&gt;"",Data!D286,"")</f>
        <v/>
      </c>
      <c r="M297" s="21" t="str">
        <f>IF(Data!E286&lt;&gt;"",Data!E286,"")</f>
        <v/>
      </c>
      <c r="N297" s="18" t="str">
        <f>IF(Data!F286&lt;&gt;"",Data!F286,"")</f>
        <v/>
      </c>
      <c r="O297" s="18" t="str">
        <f>IF(Data!G286&lt;&gt;"",Data!G286,"")</f>
        <v/>
      </c>
    </row>
    <row r="298" spans="9:15" hidden="1" x14ac:dyDescent="0.25">
      <c r="I298" s="18" t="str">
        <f>IF(Data!A287&lt;&gt;"",Data!A287,"")</f>
        <v/>
      </c>
      <c r="J298" s="18" t="str">
        <f>IF(Data!B287&lt;&gt;"",Data!B287,"")</f>
        <v/>
      </c>
      <c r="K298" s="18" t="str">
        <f>IF(Data!C287&lt;&gt;"",Data!C287,"")</f>
        <v/>
      </c>
      <c r="L298" s="18" t="str">
        <f>IF(Data!D287&lt;&gt;"",Data!D287,"")</f>
        <v/>
      </c>
      <c r="M298" s="21" t="str">
        <f>IF(Data!E287&lt;&gt;"",Data!E287,"")</f>
        <v/>
      </c>
      <c r="N298" s="18" t="str">
        <f>IF(Data!F287&lt;&gt;"",Data!F287,"")</f>
        <v/>
      </c>
      <c r="O298" s="18" t="str">
        <f>IF(Data!G287&lt;&gt;"",Data!G287,"")</f>
        <v/>
      </c>
    </row>
    <row r="299" spans="9:15" hidden="1" x14ac:dyDescent="0.25">
      <c r="I299" s="18" t="str">
        <f>IF(Data!A288&lt;&gt;"",Data!A288,"")</f>
        <v/>
      </c>
      <c r="J299" s="18" t="str">
        <f>IF(Data!B288&lt;&gt;"",Data!B288,"")</f>
        <v/>
      </c>
      <c r="K299" s="18" t="str">
        <f>IF(Data!C288&lt;&gt;"",Data!C288,"")</f>
        <v/>
      </c>
      <c r="L299" s="18" t="str">
        <f>IF(Data!D288&lt;&gt;"",Data!D288,"")</f>
        <v/>
      </c>
      <c r="M299" s="21" t="str">
        <f>IF(Data!E288&lt;&gt;"",Data!E288,"")</f>
        <v/>
      </c>
      <c r="N299" s="18" t="str">
        <f>IF(Data!F288&lt;&gt;"",Data!F288,"")</f>
        <v/>
      </c>
      <c r="O299" s="18" t="str">
        <f>IF(Data!G288&lt;&gt;"",Data!G288,"")</f>
        <v/>
      </c>
    </row>
    <row r="300" spans="9:15" hidden="1" x14ac:dyDescent="0.25">
      <c r="I300" s="18" t="str">
        <f>IF(Data!A289&lt;&gt;"",Data!A289,"")</f>
        <v/>
      </c>
      <c r="J300" s="18" t="str">
        <f>IF(Data!B289&lt;&gt;"",Data!B289,"")</f>
        <v/>
      </c>
      <c r="K300" s="18" t="str">
        <f>IF(Data!C289&lt;&gt;"",Data!C289,"")</f>
        <v/>
      </c>
      <c r="L300" s="18" t="str">
        <f>IF(Data!D289&lt;&gt;"",Data!D289,"")</f>
        <v/>
      </c>
      <c r="M300" s="21" t="str">
        <f>IF(Data!E289&lt;&gt;"",Data!E289,"")</f>
        <v/>
      </c>
      <c r="N300" s="18" t="str">
        <f>IF(Data!F289&lt;&gt;"",Data!F289,"")</f>
        <v/>
      </c>
      <c r="O300" s="18" t="str">
        <f>IF(Data!G289&lt;&gt;"",Data!G289,"")</f>
        <v/>
      </c>
    </row>
    <row r="301" spans="9:15" hidden="1" x14ac:dyDescent="0.25">
      <c r="I301" s="18" t="str">
        <f>IF(Data!A290&lt;&gt;"",Data!A290,"")</f>
        <v/>
      </c>
      <c r="J301" s="18" t="str">
        <f>IF(Data!B290&lt;&gt;"",Data!B290,"")</f>
        <v/>
      </c>
      <c r="K301" s="18" t="str">
        <f>IF(Data!C290&lt;&gt;"",Data!C290,"")</f>
        <v/>
      </c>
      <c r="L301" s="18" t="str">
        <f>IF(Data!D290&lt;&gt;"",Data!D290,"")</f>
        <v/>
      </c>
      <c r="M301" s="21" t="str">
        <f>IF(Data!E290&lt;&gt;"",Data!E290,"")</f>
        <v/>
      </c>
      <c r="N301" s="18" t="str">
        <f>IF(Data!F290&lt;&gt;"",Data!F290,"")</f>
        <v/>
      </c>
      <c r="O301" s="18" t="str">
        <f>IF(Data!G290&lt;&gt;"",Data!G290,"")</f>
        <v/>
      </c>
    </row>
    <row r="302" spans="9:15" hidden="1" x14ac:dyDescent="0.25">
      <c r="I302" s="18" t="str">
        <f>IF(Data!A291&lt;&gt;"",Data!A291,"")</f>
        <v/>
      </c>
      <c r="J302" s="18" t="str">
        <f>IF(Data!B291&lt;&gt;"",Data!B291,"")</f>
        <v/>
      </c>
      <c r="K302" s="18" t="str">
        <f>IF(Data!C291&lt;&gt;"",Data!C291,"")</f>
        <v/>
      </c>
      <c r="L302" s="18" t="str">
        <f>IF(Data!D291&lt;&gt;"",Data!D291,"")</f>
        <v/>
      </c>
      <c r="M302" s="21" t="str">
        <f>IF(Data!E291&lt;&gt;"",Data!E291,"")</f>
        <v/>
      </c>
      <c r="N302" s="18" t="str">
        <f>IF(Data!F291&lt;&gt;"",Data!F291,"")</f>
        <v/>
      </c>
      <c r="O302" s="18" t="str">
        <f>IF(Data!G291&lt;&gt;"",Data!G291,"")</f>
        <v/>
      </c>
    </row>
    <row r="303" spans="9:15" hidden="1" x14ac:dyDescent="0.25">
      <c r="I303" s="18" t="str">
        <f>IF(Data!A292&lt;&gt;"",Data!A292,"")</f>
        <v/>
      </c>
      <c r="J303" s="18" t="str">
        <f>IF(Data!B292&lt;&gt;"",Data!B292,"")</f>
        <v/>
      </c>
      <c r="K303" s="18" t="str">
        <f>IF(Data!C292&lt;&gt;"",Data!C292,"")</f>
        <v/>
      </c>
      <c r="L303" s="18" t="str">
        <f>IF(Data!D292&lt;&gt;"",Data!D292,"")</f>
        <v/>
      </c>
      <c r="M303" s="21" t="str">
        <f>IF(Data!E292&lt;&gt;"",Data!E292,"")</f>
        <v/>
      </c>
      <c r="N303" s="18" t="str">
        <f>IF(Data!F292&lt;&gt;"",Data!F292,"")</f>
        <v/>
      </c>
      <c r="O303" s="18" t="str">
        <f>IF(Data!G292&lt;&gt;"",Data!G292,"")</f>
        <v/>
      </c>
    </row>
    <row r="304" spans="9:15" hidden="1" x14ac:dyDescent="0.25">
      <c r="I304" s="18" t="str">
        <f>IF(Data!A293&lt;&gt;"",Data!A293,"")</f>
        <v/>
      </c>
      <c r="J304" s="18" t="str">
        <f>IF(Data!B293&lt;&gt;"",Data!B293,"")</f>
        <v/>
      </c>
      <c r="K304" s="18" t="str">
        <f>IF(Data!C293&lt;&gt;"",Data!C293,"")</f>
        <v/>
      </c>
      <c r="L304" s="18" t="str">
        <f>IF(Data!D293&lt;&gt;"",Data!D293,"")</f>
        <v/>
      </c>
      <c r="M304" s="21" t="str">
        <f>IF(Data!E293&lt;&gt;"",Data!E293,"")</f>
        <v/>
      </c>
      <c r="N304" s="18" t="str">
        <f>IF(Data!F293&lt;&gt;"",Data!F293,"")</f>
        <v/>
      </c>
      <c r="O304" s="18" t="str">
        <f>IF(Data!G293&lt;&gt;"",Data!G293,"")</f>
        <v/>
      </c>
    </row>
    <row r="305" spans="9:15" hidden="1" x14ac:dyDescent="0.25">
      <c r="I305" s="18" t="str">
        <f>IF(Data!A294&lt;&gt;"",Data!A294,"")</f>
        <v/>
      </c>
      <c r="J305" s="18" t="str">
        <f>IF(Data!B294&lt;&gt;"",Data!B294,"")</f>
        <v/>
      </c>
      <c r="K305" s="18" t="str">
        <f>IF(Data!C294&lt;&gt;"",Data!C294,"")</f>
        <v/>
      </c>
      <c r="L305" s="18" t="str">
        <f>IF(Data!D294&lt;&gt;"",Data!D294,"")</f>
        <v/>
      </c>
      <c r="M305" s="21" t="str">
        <f>IF(Data!E294&lt;&gt;"",Data!E294,"")</f>
        <v/>
      </c>
      <c r="N305" s="18" t="str">
        <f>IF(Data!F294&lt;&gt;"",Data!F294,"")</f>
        <v/>
      </c>
      <c r="O305" s="18" t="str">
        <f>IF(Data!G294&lt;&gt;"",Data!G294,"")</f>
        <v/>
      </c>
    </row>
    <row r="306" spans="9:15" hidden="1" x14ac:dyDescent="0.25">
      <c r="I306" s="18" t="str">
        <f>IF(Data!A295&lt;&gt;"",Data!A295,"")</f>
        <v/>
      </c>
      <c r="J306" s="18" t="str">
        <f>IF(Data!B295&lt;&gt;"",Data!B295,"")</f>
        <v/>
      </c>
      <c r="K306" s="18" t="str">
        <f>IF(Data!C295&lt;&gt;"",Data!C295,"")</f>
        <v/>
      </c>
      <c r="L306" s="18" t="str">
        <f>IF(Data!D295&lt;&gt;"",Data!D295,"")</f>
        <v/>
      </c>
      <c r="M306" s="21" t="str">
        <f>IF(Data!E295&lt;&gt;"",Data!E295,"")</f>
        <v/>
      </c>
      <c r="N306" s="18" t="str">
        <f>IF(Data!F295&lt;&gt;"",Data!F295,"")</f>
        <v/>
      </c>
      <c r="O306" s="18" t="str">
        <f>IF(Data!G295&lt;&gt;"",Data!G295,"")</f>
        <v/>
      </c>
    </row>
    <row r="307" spans="9:15" hidden="1" x14ac:dyDescent="0.25">
      <c r="I307" s="18" t="str">
        <f>IF(Data!A296&lt;&gt;"",Data!A296,"")</f>
        <v/>
      </c>
      <c r="J307" s="18" t="str">
        <f>IF(Data!B296&lt;&gt;"",Data!B296,"")</f>
        <v/>
      </c>
      <c r="K307" s="18" t="str">
        <f>IF(Data!C296&lt;&gt;"",Data!C296,"")</f>
        <v/>
      </c>
      <c r="L307" s="18" t="str">
        <f>IF(Data!D296&lt;&gt;"",Data!D296,"")</f>
        <v/>
      </c>
      <c r="M307" s="21" t="str">
        <f>IF(Data!E296&lt;&gt;"",Data!E296,"")</f>
        <v/>
      </c>
      <c r="N307" s="18" t="str">
        <f>IF(Data!F296&lt;&gt;"",Data!F296,"")</f>
        <v/>
      </c>
      <c r="O307" s="18" t="str">
        <f>IF(Data!G296&lt;&gt;"",Data!G296,"")</f>
        <v/>
      </c>
    </row>
    <row r="308" spans="9:15" hidden="1" x14ac:dyDescent="0.25">
      <c r="I308" s="18" t="str">
        <f>IF(Data!A297&lt;&gt;"",Data!A297,"")</f>
        <v/>
      </c>
      <c r="J308" s="18" t="str">
        <f>IF(Data!B297&lt;&gt;"",Data!B297,"")</f>
        <v/>
      </c>
      <c r="K308" s="18" t="str">
        <f>IF(Data!C297&lt;&gt;"",Data!C297,"")</f>
        <v/>
      </c>
      <c r="L308" s="18" t="str">
        <f>IF(Data!D297&lt;&gt;"",Data!D297,"")</f>
        <v/>
      </c>
      <c r="M308" s="21" t="str">
        <f>IF(Data!E297&lt;&gt;"",Data!E297,"")</f>
        <v/>
      </c>
      <c r="N308" s="18" t="str">
        <f>IF(Data!F297&lt;&gt;"",Data!F297,"")</f>
        <v/>
      </c>
      <c r="O308" s="18" t="str">
        <f>IF(Data!G297&lt;&gt;"",Data!G297,"")</f>
        <v/>
      </c>
    </row>
    <row r="309" spans="9:15" hidden="1" x14ac:dyDescent="0.25">
      <c r="I309" s="18" t="str">
        <f>IF(Data!A298&lt;&gt;"",Data!A298,"")</f>
        <v/>
      </c>
      <c r="J309" s="18" t="str">
        <f>IF(Data!B298&lt;&gt;"",Data!B298,"")</f>
        <v/>
      </c>
      <c r="K309" s="18" t="str">
        <f>IF(Data!C298&lt;&gt;"",Data!C298,"")</f>
        <v/>
      </c>
      <c r="L309" s="18" t="str">
        <f>IF(Data!D298&lt;&gt;"",Data!D298,"")</f>
        <v/>
      </c>
      <c r="M309" s="21" t="str">
        <f>IF(Data!E298&lt;&gt;"",Data!E298,"")</f>
        <v/>
      </c>
      <c r="N309" s="18" t="str">
        <f>IF(Data!F298&lt;&gt;"",Data!F298,"")</f>
        <v/>
      </c>
      <c r="O309" s="18" t="str">
        <f>IF(Data!G298&lt;&gt;"",Data!G298,"")</f>
        <v/>
      </c>
    </row>
    <row r="310" spans="9:15" hidden="1" x14ac:dyDescent="0.25">
      <c r="I310" s="18" t="str">
        <f>IF(Data!A299&lt;&gt;"",Data!A299,"")</f>
        <v/>
      </c>
      <c r="J310" s="18" t="str">
        <f>IF(Data!B299&lt;&gt;"",Data!B299,"")</f>
        <v/>
      </c>
      <c r="K310" s="18" t="str">
        <f>IF(Data!C299&lt;&gt;"",Data!C299,"")</f>
        <v/>
      </c>
      <c r="L310" s="18" t="str">
        <f>IF(Data!D299&lt;&gt;"",Data!D299,"")</f>
        <v/>
      </c>
      <c r="M310" s="21" t="str">
        <f>IF(Data!E299&lt;&gt;"",Data!E299,"")</f>
        <v/>
      </c>
      <c r="N310" s="18" t="str">
        <f>IF(Data!F299&lt;&gt;"",Data!F299,"")</f>
        <v/>
      </c>
      <c r="O310" s="18" t="str">
        <f>IF(Data!G299&lt;&gt;"",Data!G299,"")</f>
        <v/>
      </c>
    </row>
    <row r="311" spans="9:15" hidden="1" x14ac:dyDescent="0.25">
      <c r="I311" s="18" t="str">
        <f>IF(Data!A300&lt;&gt;"",Data!A300,"")</f>
        <v/>
      </c>
      <c r="J311" s="18" t="str">
        <f>IF(Data!B300&lt;&gt;"",Data!B300,"")</f>
        <v/>
      </c>
      <c r="K311" s="18" t="str">
        <f>IF(Data!C300&lt;&gt;"",Data!C300,"")</f>
        <v/>
      </c>
      <c r="L311" s="18" t="str">
        <f>IF(Data!D300&lt;&gt;"",Data!D300,"")</f>
        <v/>
      </c>
      <c r="M311" s="21" t="str">
        <f>IF(Data!E300&lt;&gt;"",Data!E300,"")</f>
        <v/>
      </c>
      <c r="N311" s="18" t="str">
        <f>IF(Data!F300&lt;&gt;"",Data!F300,"")</f>
        <v/>
      </c>
      <c r="O311" s="18" t="str">
        <f>IF(Data!G300&lt;&gt;"",Data!G300,"")</f>
        <v/>
      </c>
    </row>
    <row r="312" spans="9:15" hidden="1" x14ac:dyDescent="0.25">
      <c r="I312" s="18" t="str">
        <f>IF(Data!A301&lt;&gt;"",Data!A301,"")</f>
        <v/>
      </c>
      <c r="J312" s="18" t="str">
        <f>IF(Data!B301&lt;&gt;"",Data!B301,"")</f>
        <v/>
      </c>
      <c r="K312" s="18" t="str">
        <f>IF(Data!C301&lt;&gt;"",Data!C301,"")</f>
        <v/>
      </c>
      <c r="L312" s="18" t="str">
        <f>IF(Data!D301&lt;&gt;"",Data!D301,"")</f>
        <v/>
      </c>
      <c r="M312" s="21" t="str">
        <f>IF(Data!E301&lt;&gt;"",Data!E301,"")</f>
        <v/>
      </c>
      <c r="N312" s="18" t="str">
        <f>IF(Data!F301&lt;&gt;"",Data!F301,"")</f>
        <v/>
      </c>
      <c r="O312" s="18" t="str">
        <f>IF(Data!G301&lt;&gt;"",Data!G301,"")</f>
        <v/>
      </c>
    </row>
    <row r="313" spans="9:15" hidden="1" x14ac:dyDescent="0.25">
      <c r="I313" s="18" t="str">
        <f>IF(Data!A302&lt;&gt;"",Data!A302,"")</f>
        <v/>
      </c>
      <c r="J313" s="18" t="str">
        <f>IF(Data!B302&lt;&gt;"",Data!B302,"")</f>
        <v/>
      </c>
      <c r="K313" s="18" t="str">
        <f>IF(Data!C302&lt;&gt;"",Data!C302,"")</f>
        <v/>
      </c>
      <c r="L313" s="18" t="str">
        <f>IF(Data!D302&lt;&gt;"",Data!D302,"")</f>
        <v/>
      </c>
      <c r="M313" s="21" t="str">
        <f>IF(Data!E302&lt;&gt;"",Data!E302,"")</f>
        <v/>
      </c>
      <c r="N313" s="18" t="str">
        <f>IF(Data!F302&lt;&gt;"",Data!F302,"")</f>
        <v/>
      </c>
      <c r="O313" s="18" t="str">
        <f>IF(Data!G302&lt;&gt;"",Data!G302,"")</f>
        <v/>
      </c>
    </row>
    <row r="314" spans="9:15" hidden="1" x14ac:dyDescent="0.25">
      <c r="I314" s="18" t="str">
        <f>IF(Data!A303&lt;&gt;"",Data!A303,"")</f>
        <v/>
      </c>
      <c r="J314" s="18" t="str">
        <f>IF(Data!B303&lt;&gt;"",Data!B303,"")</f>
        <v/>
      </c>
      <c r="K314" s="18" t="str">
        <f>IF(Data!C303&lt;&gt;"",Data!C303,"")</f>
        <v/>
      </c>
      <c r="L314" s="18" t="str">
        <f>IF(Data!D303&lt;&gt;"",Data!D303,"")</f>
        <v/>
      </c>
      <c r="M314" s="21" t="str">
        <f>IF(Data!E303&lt;&gt;"",Data!E303,"")</f>
        <v/>
      </c>
      <c r="N314" s="18" t="str">
        <f>IF(Data!F303&lt;&gt;"",Data!F303,"")</f>
        <v/>
      </c>
      <c r="O314" s="18" t="str">
        <f>IF(Data!G303&lt;&gt;"",Data!G303,"")</f>
        <v/>
      </c>
    </row>
    <row r="315" spans="9:15" hidden="1" x14ac:dyDescent="0.25">
      <c r="I315" s="18" t="str">
        <f>IF(Data!A304&lt;&gt;"",Data!A304,"")</f>
        <v/>
      </c>
      <c r="J315" s="18" t="str">
        <f>IF(Data!B304&lt;&gt;"",Data!B304,"")</f>
        <v/>
      </c>
      <c r="K315" s="18" t="str">
        <f>IF(Data!C304&lt;&gt;"",Data!C304,"")</f>
        <v/>
      </c>
      <c r="L315" s="18" t="str">
        <f>IF(Data!D304&lt;&gt;"",Data!D304,"")</f>
        <v/>
      </c>
      <c r="M315" s="21" t="str">
        <f>IF(Data!E304&lt;&gt;"",Data!E304,"")</f>
        <v/>
      </c>
      <c r="N315" s="18" t="str">
        <f>IF(Data!F304&lt;&gt;"",Data!F304,"")</f>
        <v/>
      </c>
      <c r="O315" s="18" t="str">
        <f>IF(Data!G304&lt;&gt;"",Data!G304,"")</f>
        <v/>
      </c>
    </row>
    <row r="316" spans="9:15" hidden="1" x14ac:dyDescent="0.25">
      <c r="I316" s="18" t="str">
        <f>IF(Data!A305&lt;&gt;"",Data!A305,"")</f>
        <v/>
      </c>
      <c r="J316" s="18" t="str">
        <f>IF(Data!B305&lt;&gt;"",Data!B305,"")</f>
        <v/>
      </c>
      <c r="K316" s="18" t="str">
        <f>IF(Data!C305&lt;&gt;"",Data!C305,"")</f>
        <v/>
      </c>
      <c r="L316" s="18" t="str">
        <f>IF(Data!D305&lt;&gt;"",Data!D305,"")</f>
        <v/>
      </c>
      <c r="M316" s="21" t="str">
        <f>IF(Data!E305&lt;&gt;"",Data!E305,"")</f>
        <v/>
      </c>
      <c r="N316" s="18" t="str">
        <f>IF(Data!F305&lt;&gt;"",Data!F305,"")</f>
        <v/>
      </c>
      <c r="O316" s="18" t="str">
        <f>IF(Data!G305&lt;&gt;"",Data!G305,"")</f>
        <v/>
      </c>
    </row>
    <row r="317" spans="9:15" hidden="1" x14ac:dyDescent="0.25">
      <c r="I317" s="18" t="str">
        <f>IF(Data!A306&lt;&gt;"",Data!A306,"")</f>
        <v/>
      </c>
      <c r="J317" s="18" t="str">
        <f>IF(Data!B306&lt;&gt;"",Data!B306,"")</f>
        <v/>
      </c>
      <c r="K317" s="18" t="str">
        <f>IF(Data!C306&lt;&gt;"",Data!C306,"")</f>
        <v/>
      </c>
      <c r="L317" s="18" t="str">
        <f>IF(Data!D306&lt;&gt;"",Data!D306,"")</f>
        <v/>
      </c>
      <c r="M317" s="21" t="str">
        <f>IF(Data!E306&lt;&gt;"",Data!E306,"")</f>
        <v/>
      </c>
      <c r="N317" s="18" t="str">
        <f>IF(Data!F306&lt;&gt;"",Data!F306,"")</f>
        <v/>
      </c>
      <c r="O317" s="18" t="str">
        <f>IF(Data!G306&lt;&gt;"",Data!G306,"")</f>
        <v/>
      </c>
    </row>
    <row r="318" spans="9:15" hidden="1" x14ac:dyDescent="0.25">
      <c r="I318" s="18" t="str">
        <f>IF(Data!A307&lt;&gt;"",Data!A307,"")</f>
        <v/>
      </c>
      <c r="J318" s="18" t="str">
        <f>IF(Data!B307&lt;&gt;"",Data!B307,"")</f>
        <v/>
      </c>
      <c r="K318" s="18" t="str">
        <f>IF(Data!C307&lt;&gt;"",Data!C307,"")</f>
        <v/>
      </c>
      <c r="L318" s="18" t="str">
        <f>IF(Data!D307&lt;&gt;"",Data!D307,"")</f>
        <v/>
      </c>
      <c r="M318" s="21" t="str">
        <f>IF(Data!E307&lt;&gt;"",Data!E307,"")</f>
        <v/>
      </c>
      <c r="N318" s="18" t="str">
        <f>IF(Data!F307&lt;&gt;"",Data!F307,"")</f>
        <v/>
      </c>
      <c r="O318" s="18" t="str">
        <f>IF(Data!G307&lt;&gt;"",Data!G307,"")</f>
        <v/>
      </c>
    </row>
    <row r="319" spans="9:15" hidden="1" x14ac:dyDescent="0.25">
      <c r="I319" s="18" t="str">
        <f>IF(Data!A308&lt;&gt;"",Data!A308,"")</f>
        <v/>
      </c>
      <c r="J319" s="18" t="str">
        <f>IF(Data!B308&lt;&gt;"",Data!B308,"")</f>
        <v/>
      </c>
      <c r="K319" s="18" t="str">
        <f>IF(Data!C308&lt;&gt;"",Data!C308,"")</f>
        <v/>
      </c>
      <c r="L319" s="18" t="str">
        <f>IF(Data!D308&lt;&gt;"",Data!D308,"")</f>
        <v/>
      </c>
      <c r="M319" s="21" t="str">
        <f>IF(Data!E308&lt;&gt;"",Data!E308,"")</f>
        <v/>
      </c>
      <c r="N319" s="18" t="str">
        <f>IF(Data!F308&lt;&gt;"",Data!F308,"")</f>
        <v/>
      </c>
      <c r="O319" s="18" t="str">
        <f>IF(Data!G308&lt;&gt;"",Data!G308,"")</f>
        <v/>
      </c>
    </row>
    <row r="320" spans="9:15" hidden="1" x14ac:dyDescent="0.25">
      <c r="I320" s="18" t="str">
        <f>IF(Data!A309&lt;&gt;"",Data!A309,"")</f>
        <v/>
      </c>
      <c r="J320" s="18" t="str">
        <f>IF(Data!B309&lt;&gt;"",Data!B309,"")</f>
        <v/>
      </c>
      <c r="K320" s="18" t="str">
        <f>IF(Data!C309&lt;&gt;"",Data!C309,"")</f>
        <v/>
      </c>
      <c r="L320" s="18" t="str">
        <f>IF(Data!D309&lt;&gt;"",Data!D309,"")</f>
        <v/>
      </c>
      <c r="M320" s="21" t="str">
        <f>IF(Data!E309&lt;&gt;"",Data!E309,"")</f>
        <v/>
      </c>
      <c r="N320" s="18" t="str">
        <f>IF(Data!F309&lt;&gt;"",Data!F309,"")</f>
        <v/>
      </c>
      <c r="O320" s="18" t="str">
        <f>IF(Data!G309&lt;&gt;"",Data!G309,"")</f>
        <v/>
      </c>
    </row>
    <row r="321" spans="9:15" hidden="1" x14ac:dyDescent="0.25">
      <c r="I321" s="18" t="str">
        <f>IF(Data!A310&lt;&gt;"",Data!A310,"")</f>
        <v/>
      </c>
      <c r="J321" s="18" t="str">
        <f>IF(Data!B310&lt;&gt;"",Data!B310,"")</f>
        <v/>
      </c>
      <c r="K321" s="18" t="str">
        <f>IF(Data!C310&lt;&gt;"",Data!C310,"")</f>
        <v/>
      </c>
      <c r="L321" s="18" t="str">
        <f>IF(Data!D310&lt;&gt;"",Data!D310,"")</f>
        <v/>
      </c>
      <c r="M321" s="21" t="str">
        <f>IF(Data!E310&lt;&gt;"",Data!E310,"")</f>
        <v/>
      </c>
      <c r="N321" s="18" t="str">
        <f>IF(Data!F310&lt;&gt;"",Data!F310,"")</f>
        <v/>
      </c>
      <c r="O321" s="18" t="str">
        <f>IF(Data!G310&lt;&gt;"",Data!G310,"")</f>
        <v/>
      </c>
    </row>
    <row r="322" spans="9:15" hidden="1" x14ac:dyDescent="0.25">
      <c r="I322" s="18" t="str">
        <f>IF(Data!A311&lt;&gt;"",Data!A311,"")</f>
        <v/>
      </c>
      <c r="J322" s="18" t="str">
        <f>IF(Data!B311&lt;&gt;"",Data!B311,"")</f>
        <v/>
      </c>
      <c r="K322" s="18" t="str">
        <f>IF(Data!C311&lt;&gt;"",Data!C311,"")</f>
        <v/>
      </c>
      <c r="L322" s="18" t="str">
        <f>IF(Data!D311&lt;&gt;"",Data!D311,"")</f>
        <v/>
      </c>
      <c r="M322" s="21" t="str">
        <f>IF(Data!E311&lt;&gt;"",Data!E311,"")</f>
        <v/>
      </c>
      <c r="N322" s="18" t="str">
        <f>IF(Data!F311&lt;&gt;"",Data!F311,"")</f>
        <v/>
      </c>
      <c r="O322" s="18" t="str">
        <f>IF(Data!G311&lt;&gt;"",Data!G311,"")</f>
        <v/>
      </c>
    </row>
    <row r="323" spans="9:15" hidden="1" x14ac:dyDescent="0.25">
      <c r="I323" s="18" t="str">
        <f>IF(Data!A312&lt;&gt;"",Data!A312,"")</f>
        <v/>
      </c>
      <c r="J323" s="18" t="str">
        <f>IF(Data!B312&lt;&gt;"",Data!B312,"")</f>
        <v/>
      </c>
      <c r="K323" s="18" t="str">
        <f>IF(Data!C312&lt;&gt;"",Data!C312,"")</f>
        <v/>
      </c>
      <c r="L323" s="18" t="str">
        <f>IF(Data!D312&lt;&gt;"",Data!D312,"")</f>
        <v/>
      </c>
      <c r="M323" s="21" t="str">
        <f>IF(Data!E312&lt;&gt;"",Data!E312,"")</f>
        <v/>
      </c>
      <c r="N323" s="18" t="str">
        <f>IF(Data!F312&lt;&gt;"",Data!F312,"")</f>
        <v/>
      </c>
      <c r="O323" s="18" t="str">
        <f>IF(Data!G312&lt;&gt;"",Data!G312,"")</f>
        <v/>
      </c>
    </row>
    <row r="324" spans="9:15" hidden="1" x14ac:dyDescent="0.25">
      <c r="I324" s="18" t="str">
        <f>IF(Data!A313&lt;&gt;"",Data!A313,"")</f>
        <v/>
      </c>
      <c r="J324" s="18" t="str">
        <f>IF(Data!B313&lt;&gt;"",Data!B313,"")</f>
        <v/>
      </c>
      <c r="K324" s="18" t="str">
        <f>IF(Data!C313&lt;&gt;"",Data!C313,"")</f>
        <v/>
      </c>
      <c r="L324" s="18" t="str">
        <f>IF(Data!D313&lt;&gt;"",Data!D313,"")</f>
        <v/>
      </c>
      <c r="M324" s="21" t="str">
        <f>IF(Data!E313&lt;&gt;"",Data!E313,"")</f>
        <v/>
      </c>
      <c r="N324" s="18" t="str">
        <f>IF(Data!F313&lt;&gt;"",Data!F313,"")</f>
        <v/>
      </c>
      <c r="O324" s="18" t="str">
        <f>IF(Data!G313&lt;&gt;"",Data!G313,"")</f>
        <v/>
      </c>
    </row>
    <row r="325" spans="9:15" hidden="1" x14ac:dyDescent="0.25">
      <c r="I325" s="18" t="str">
        <f>IF(Data!A314&lt;&gt;"",Data!A314,"")</f>
        <v/>
      </c>
      <c r="J325" s="18" t="str">
        <f>IF(Data!B314&lt;&gt;"",Data!B314,"")</f>
        <v/>
      </c>
      <c r="K325" s="18" t="str">
        <f>IF(Data!C314&lt;&gt;"",Data!C314,"")</f>
        <v/>
      </c>
      <c r="L325" s="18" t="str">
        <f>IF(Data!D314&lt;&gt;"",Data!D314,"")</f>
        <v/>
      </c>
      <c r="M325" s="21" t="str">
        <f>IF(Data!E314&lt;&gt;"",Data!E314,"")</f>
        <v/>
      </c>
      <c r="N325" s="18" t="str">
        <f>IF(Data!F314&lt;&gt;"",Data!F314,"")</f>
        <v/>
      </c>
      <c r="O325" s="18" t="str">
        <f>IF(Data!G314&lt;&gt;"",Data!G314,"")</f>
        <v/>
      </c>
    </row>
    <row r="326" spans="9:15" hidden="1" x14ac:dyDescent="0.25">
      <c r="I326" s="18" t="str">
        <f>IF(Data!A315&lt;&gt;"",Data!A315,"")</f>
        <v/>
      </c>
      <c r="J326" s="18" t="str">
        <f>IF(Data!B315&lt;&gt;"",Data!B315,"")</f>
        <v/>
      </c>
      <c r="K326" s="18" t="str">
        <f>IF(Data!C315&lt;&gt;"",Data!C315,"")</f>
        <v/>
      </c>
      <c r="L326" s="18" t="str">
        <f>IF(Data!D315&lt;&gt;"",Data!D315,"")</f>
        <v/>
      </c>
      <c r="M326" s="21" t="str">
        <f>IF(Data!E315&lt;&gt;"",Data!E315,"")</f>
        <v/>
      </c>
      <c r="N326" s="18" t="str">
        <f>IF(Data!F315&lt;&gt;"",Data!F315,"")</f>
        <v/>
      </c>
      <c r="O326" s="18" t="str">
        <f>IF(Data!G315&lt;&gt;"",Data!G315,"")</f>
        <v/>
      </c>
    </row>
    <row r="327" spans="9:15" hidden="1" x14ac:dyDescent="0.25">
      <c r="I327" s="18" t="str">
        <f>IF(Data!A316&lt;&gt;"",Data!A316,"")</f>
        <v/>
      </c>
      <c r="J327" s="18" t="str">
        <f>IF(Data!B316&lt;&gt;"",Data!B316,"")</f>
        <v/>
      </c>
      <c r="K327" s="18" t="str">
        <f>IF(Data!C316&lt;&gt;"",Data!C316,"")</f>
        <v/>
      </c>
      <c r="L327" s="18" t="str">
        <f>IF(Data!D316&lt;&gt;"",Data!D316,"")</f>
        <v/>
      </c>
      <c r="M327" s="21" t="str">
        <f>IF(Data!E316&lt;&gt;"",Data!E316,"")</f>
        <v/>
      </c>
      <c r="N327" s="18" t="str">
        <f>IF(Data!F316&lt;&gt;"",Data!F316,"")</f>
        <v/>
      </c>
      <c r="O327" s="18" t="str">
        <f>IF(Data!G316&lt;&gt;"",Data!G316,"")</f>
        <v/>
      </c>
    </row>
    <row r="328" spans="9:15" hidden="1" x14ac:dyDescent="0.25">
      <c r="I328" s="18" t="str">
        <f>IF(Data!A317&lt;&gt;"",Data!A317,"")</f>
        <v/>
      </c>
      <c r="J328" s="18" t="str">
        <f>IF(Data!B317&lt;&gt;"",Data!B317,"")</f>
        <v/>
      </c>
      <c r="K328" s="18" t="str">
        <f>IF(Data!C317&lt;&gt;"",Data!C317,"")</f>
        <v/>
      </c>
      <c r="L328" s="18" t="str">
        <f>IF(Data!D317&lt;&gt;"",Data!D317,"")</f>
        <v/>
      </c>
      <c r="M328" s="21" t="str">
        <f>IF(Data!E317&lt;&gt;"",Data!E317,"")</f>
        <v/>
      </c>
      <c r="N328" s="18" t="str">
        <f>IF(Data!F317&lt;&gt;"",Data!F317,"")</f>
        <v/>
      </c>
      <c r="O328" s="18" t="str">
        <f>IF(Data!G317&lt;&gt;"",Data!G317,"")</f>
        <v/>
      </c>
    </row>
    <row r="329" spans="9:15" hidden="1" x14ac:dyDescent="0.25">
      <c r="I329" s="18" t="str">
        <f>IF(Data!A318&lt;&gt;"",Data!A318,"")</f>
        <v/>
      </c>
      <c r="J329" s="18" t="str">
        <f>IF(Data!B318&lt;&gt;"",Data!B318,"")</f>
        <v/>
      </c>
      <c r="K329" s="18" t="str">
        <f>IF(Data!C318&lt;&gt;"",Data!C318,"")</f>
        <v/>
      </c>
      <c r="L329" s="18" t="str">
        <f>IF(Data!D318&lt;&gt;"",Data!D318,"")</f>
        <v/>
      </c>
      <c r="M329" s="21" t="str">
        <f>IF(Data!E318&lt;&gt;"",Data!E318,"")</f>
        <v/>
      </c>
      <c r="N329" s="18" t="str">
        <f>IF(Data!F318&lt;&gt;"",Data!F318,"")</f>
        <v/>
      </c>
      <c r="O329" s="18" t="str">
        <f>IF(Data!G318&lt;&gt;"",Data!G318,"")</f>
        <v/>
      </c>
    </row>
    <row r="330" spans="9:15" hidden="1" x14ac:dyDescent="0.25">
      <c r="I330" s="18" t="str">
        <f>IF(Data!A319&lt;&gt;"",Data!A319,"")</f>
        <v/>
      </c>
      <c r="J330" s="18" t="str">
        <f>IF(Data!B319&lt;&gt;"",Data!B319,"")</f>
        <v/>
      </c>
      <c r="K330" s="18" t="str">
        <f>IF(Data!C319&lt;&gt;"",Data!C319,"")</f>
        <v/>
      </c>
      <c r="L330" s="18" t="str">
        <f>IF(Data!D319&lt;&gt;"",Data!D319,"")</f>
        <v/>
      </c>
      <c r="M330" s="21" t="str">
        <f>IF(Data!E319&lt;&gt;"",Data!E319,"")</f>
        <v/>
      </c>
      <c r="N330" s="18" t="str">
        <f>IF(Data!F319&lt;&gt;"",Data!F319,"")</f>
        <v/>
      </c>
      <c r="O330" s="18" t="str">
        <f>IF(Data!G319&lt;&gt;"",Data!G319,"")</f>
        <v/>
      </c>
    </row>
    <row r="331" spans="9:15" hidden="1" x14ac:dyDescent="0.25">
      <c r="I331" s="18" t="str">
        <f>IF(Data!A320&lt;&gt;"",Data!A320,"")</f>
        <v/>
      </c>
      <c r="J331" s="18" t="str">
        <f>IF(Data!B320&lt;&gt;"",Data!B320,"")</f>
        <v/>
      </c>
      <c r="K331" s="18" t="str">
        <f>IF(Data!C320&lt;&gt;"",Data!C320,"")</f>
        <v/>
      </c>
      <c r="L331" s="18" t="str">
        <f>IF(Data!D320&lt;&gt;"",Data!D320,"")</f>
        <v/>
      </c>
      <c r="M331" s="21" t="str">
        <f>IF(Data!E320&lt;&gt;"",Data!E320,"")</f>
        <v/>
      </c>
      <c r="N331" s="18" t="str">
        <f>IF(Data!F320&lt;&gt;"",Data!F320,"")</f>
        <v/>
      </c>
      <c r="O331" s="18" t="str">
        <f>IF(Data!G320&lt;&gt;"",Data!G320,"")</f>
        <v/>
      </c>
    </row>
    <row r="332" spans="9:15" hidden="1" x14ac:dyDescent="0.25">
      <c r="I332" s="18" t="str">
        <f>IF(Data!A321&lt;&gt;"",Data!A321,"")</f>
        <v/>
      </c>
      <c r="J332" s="18" t="str">
        <f>IF(Data!B321&lt;&gt;"",Data!B321,"")</f>
        <v/>
      </c>
      <c r="K332" s="18" t="str">
        <f>IF(Data!C321&lt;&gt;"",Data!C321,"")</f>
        <v/>
      </c>
      <c r="L332" s="18" t="str">
        <f>IF(Data!D321&lt;&gt;"",Data!D321,"")</f>
        <v/>
      </c>
      <c r="M332" s="21" t="str">
        <f>IF(Data!E321&lt;&gt;"",Data!E321,"")</f>
        <v/>
      </c>
      <c r="N332" s="18" t="str">
        <f>IF(Data!F321&lt;&gt;"",Data!F321,"")</f>
        <v/>
      </c>
      <c r="O332" s="18" t="str">
        <f>IF(Data!G321&lt;&gt;"",Data!G321,"")</f>
        <v/>
      </c>
    </row>
    <row r="333" spans="9:15" hidden="1" x14ac:dyDescent="0.25">
      <c r="I333" s="18" t="str">
        <f>IF(Data!A322&lt;&gt;"",Data!A322,"")</f>
        <v/>
      </c>
      <c r="J333" s="18" t="str">
        <f>IF(Data!B322&lt;&gt;"",Data!B322,"")</f>
        <v/>
      </c>
      <c r="K333" s="18" t="str">
        <f>IF(Data!C322&lt;&gt;"",Data!C322,"")</f>
        <v/>
      </c>
      <c r="L333" s="18" t="str">
        <f>IF(Data!D322&lt;&gt;"",Data!D322,"")</f>
        <v/>
      </c>
      <c r="M333" s="21" t="str">
        <f>IF(Data!E322&lt;&gt;"",Data!E322,"")</f>
        <v/>
      </c>
      <c r="N333" s="18" t="str">
        <f>IF(Data!F322&lt;&gt;"",Data!F322,"")</f>
        <v/>
      </c>
      <c r="O333" s="18" t="str">
        <f>IF(Data!G322&lt;&gt;"",Data!G322,"")</f>
        <v/>
      </c>
    </row>
    <row r="334" spans="9:15" hidden="1" x14ac:dyDescent="0.25">
      <c r="I334" s="18" t="str">
        <f>IF(Data!A323&lt;&gt;"",Data!A323,"")</f>
        <v/>
      </c>
      <c r="J334" s="18" t="str">
        <f>IF(Data!B323&lt;&gt;"",Data!B323,"")</f>
        <v/>
      </c>
      <c r="K334" s="18" t="str">
        <f>IF(Data!C323&lt;&gt;"",Data!C323,"")</f>
        <v/>
      </c>
      <c r="L334" s="18" t="str">
        <f>IF(Data!D323&lt;&gt;"",Data!D323,"")</f>
        <v/>
      </c>
      <c r="M334" s="21" t="str">
        <f>IF(Data!E323&lt;&gt;"",Data!E323,"")</f>
        <v/>
      </c>
      <c r="N334" s="18" t="str">
        <f>IF(Data!F323&lt;&gt;"",Data!F323,"")</f>
        <v/>
      </c>
      <c r="O334" s="18" t="str">
        <f>IF(Data!G323&lt;&gt;"",Data!G323,"")</f>
        <v/>
      </c>
    </row>
    <row r="335" spans="9:15" hidden="1" x14ac:dyDescent="0.25">
      <c r="I335" s="18" t="str">
        <f>IF(Data!A324&lt;&gt;"",Data!A324,"")</f>
        <v/>
      </c>
      <c r="J335" s="18" t="str">
        <f>IF(Data!B324&lt;&gt;"",Data!B324,"")</f>
        <v/>
      </c>
      <c r="K335" s="18" t="str">
        <f>IF(Data!C324&lt;&gt;"",Data!C324,"")</f>
        <v/>
      </c>
      <c r="L335" s="18" t="str">
        <f>IF(Data!D324&lt;&gt;"",Data!D324,"")</f>
        <v/>
      </c>
      <c r="M335" s="21" t="str">
        <f>IF(Data!E324&lt;&gt;"",Data!E324,"")</f>
        <v/>
      </c>
      <c r="N335" s="18" t="str">
        <f>IF(Data!F324&lt;&gt;"",Data!F324,"")</f>
        <v/>
      </c>
      <c r="O335" s="18" t="str">
        <f>IF(Data!G324&lt;&gt;"",Data!G324,"")</f>
        <v/>
      </c>
    </row>
    <row r="336" spans="9:15" hidden="1" x14ac:dyDescent="0.25">
      <c r="I336" s="18" t="str">
        <f>IF(Data!A325&lt;&gt;"",Data!A325,"")</f>
        <v/>
      </c>
      <c r="J336" s="18" t="str">
        <f>IF(Data!B325&lt;&gt;"",Data!B325,"")</f>
        <v/>
      </c>
      <c r="K336" s="18" t="str">
        <f>IF(Data!C325&lt;&gt;"",Data!C325,"")</f>
        <v/>
      </c>
      <c r="L336" s="18" t="str">
        <f>IF(Data!D325&lt;&gt;"",Data!D325,"")</f>
        <v/>
      </c>
      <c r="M336" s="21" t="str">
        <f>IF(Data!E325&lt;&gt;"",Data!E325,"")</f>
        <v/>
      </c>
      <c r="N336" s="18" t="str">
        <f>IF(Data!F325&lt;&gt;"",Data!F325,"")</f>
        <v/>
      </c>
      <c r="O336" s="18" t="str">
        <f>IF(Data!G325&lt;&gt;"",Data!G325,"")</f>
        <v/>
      </c>
    </row>
    <row r="337" spans="9:15" hidden="1" x14ac:dyDescent="0.25">
      <c r="I337" s="18" t="str">
        <f>IF(Data!A326&lt;&gt;"",Data!A326,"")</f>
        <v/>
      </c>
      <c r="J337" s="18" t="str">
        <f>IF(Data!B326&lt;&gt;"",Data!B326,"")</f>
        <v/>
      </c>
      <c r="K337" s="18" t="str">
        <f>IF(Data!C326&lt;&gt;"",Data!C326,"")</f>
        <v/>
      </c>
      <c r="L337" s="18" t="str">
        <f>IF(Data!D326&lt;&gt;"",Data!D326,"")</f>
        <v/>
      </c>
      <c r="M337" s="21" t="str">
        <f>IF(Data!E326&lt;&gt;"",Data!E326,"")</f>
        <v/>
      </c>
      <c r="N337" s="18" t="str">
        <f>IF(Data!F326&lt;&gt;"",Data!F326,"")</f>
        <v/>
      </c>
      <c r="O337" s="18" t="str">
        <f>IF(Data!G326&lt;&gt;"",Data!G326,"")</f>
        <v/>
      </c>
    </row>
    <row r="338" spans="9:15" hidden="1" x14ac:dyDescent="0.25">
      <c r="I338" s="18" t="str">
        <f>IF(Data!A327&lt;&gt;"",Data!A327,"")</f>
        <v/>
      </c>
      <c r="J338" s="18" t="str">
        <f>IF(Data!B327&lt;&gt;"",Data!B327,"")</f>
        <v/>
      </c>
      <c r="K338" s="18" t="str">
        <f>IF(Data!C327&lt;&gt;"",Data!C327,"")</f>
        <v/>
      </c>
      <c r="L338" s="18" t="str">
        <f>IF(Data!D327&lt;&gt;"",Data!D327,"")</f>
        <v/>
      </c>
      <c r="M338" s="21" t="str">
        <f>IF(Data!E327&lt;&gt;"",Data!E327,"")</f>
        <v/>
      </c>
      <c r="N338" s="18" t="str">
        <f>IF(Data!F327&lt;&gt;"",Data!F327,"")</f>
        <v/>
      </c>
      <c r="O338" s="18" t="str">
        <f>IF(Data!G327&lt;&gt;"",Data!G327,"")</f>
        <v/>
      </c>
    </row>
    <row r="339" spans="9:15" hidden="1" x14ac:dyDescent="0.25">
      <c r="I339" s="18" t="str">
        <f>IF(Data!A328&lt;&gt;"",Data!A328,"")</f>
        <v/>
      </c>
      <c r="J339" s="18" t="str">
        <f>IF(Data!B328&lt;&gt;"",Data!B328,"")</f>
        <v/>
      </c>
      <c r="K339" s="18" t="str">
        <f>IF(Data!C328&lt;&gt;"",Data!C328,"")</f>
        <v/>
      </c>
      <c r="L339" s="18" t="str">
        <f>IF(Data!D328&lt;&gt;"",Data!D328,"")</f>
        <v/>
      </c>
      <c r="M339" s="21" t="str">
        <f>IF(Data!E328&lt;&gt;"",Data!E328,"")</f>
        <v/>
      </c>
      <c r="N339" s="18" t="str">
        <f>IF(Data!F328&lt;&gt;"",Data!F328,"")</f>
        <v/>
      </c>
      <c r="O339" s="18" t="str">
        <f>IF(Data!G328&lt;&gt;"",Data!G328,"")</f>
        <v/>
      </c>
    </row>
    <row r="340" spans="9:15" hidden="1" x14ac:dyDescent="0.25">
      <c r="I340" s="18" t="str">
        <f>IF(Data!A329&lt;&gt;"",Data!A329,"")</f>
        <v/>
      </c>
      <c r="J340" s="18" t="str">
        <f>IF(Data!B329&lt;&gt;"",Data!B329,"")</f>
        <v/>
      </c>
      <c r="K340" s="18" t="str">
        <f>IF(Data!C329&lt;&gt;"",Data!C329,"")</f>
        <v/>
      </c>
      <c r="L340" s="18" t="str">
        <f>IF(Data!D329&lt;&gt;"",Data!D329,"")</f>
        <v/>
      </c>
      <c r="M340" s="21" t="str">
        <f>IF(Data!E329&lt;&gt;"",Data!E329,"")</f>
        <v/>
      </c>
      <c r="N340" s="18" t="str">
        <f>IF(Data!F329&lt;&gt;"",Data!F329,"")</f>
        <v/>
      </c>
      <c r="O340" s="18" t="str">
        <f>IF(Data!G329&lt;&gt;"",Data!G329,"")</f>
        <v/>
      </c>
    </row>
    <row r="341" spans="9:15" hidden="1" x14ac:dyDescent="0.25">
      <c r="I341" s="18" t="str">
        <f>IF(Data!A330&lt;&gt;"",Data!A330,"")</f>
        <v/>
      </c>
      <c r="J341" s="18" t="str">
        <f>IF(Data!B330&lt;&gt;"",Data!B330,"")</f>
        <v/>
      </c>
      <c r="K341" s="18" t="str">
        <f>IF(Data!C330&lt;&gt;"",Data!C330,"")</f>
        <v/>
      </c>
      <c r="L341" s="18" t="str">
        <f>IF(Data!D330&lt;&gt;"",Data!D330,"")</f>
        <v/>
      </c>
      <c r="M341" s="21" t="str">
        <f>IF(Data!E330&lt;&gt;"",Data!E330,"")</f>
        <v/>
      </c>
      <c r="N341" s="18" t="str">
        <f>IF(Data!F330&lt;&gt;"",Data!F330,"")</f>
        <v/>
      </c>
      <c r="O341" s="18" t="str">
        <f>IF(Data!G330&lt;&gt;"",Data!G330,"")</f>
        <v/>
      </c>
    </row>
    <row r="342" spans="9:15" hidden="1" x14ac:dyDescent="0.25">
      <c r="I342" s="18" t="str">
        <f>IF(Data!A331&lt;&gt;"",Data!A331,"")</f>
        <v/>
      </c>
      <c r="J342" s="18" t="str">
        <f>IF(Data!B331&lt;&gt;"",Data!B331,"")</f>
        <v/>
      </c>
      <c r="K342" s="18" t="str">
        <f>IF(Data!C331&lt;&gt;"",Data!C331,"")</f>
        <v/>
      </c>
      <c r="L342" s="18" t="str">
        <f>IF(Data!D331&lt;&gt;"",Data!D331,"")</f>
        <v/>
      </c>
      <c r="M342" s="21" t="str">
        <f>IF(Data!E331&lt;&gt;"",Data!E331,"")</f>
        <v/>
      </c>
      <c r="N342" s="18" t="str">
        <f>IF(Data!F331&lt;&gt;"",Data!F331,"")</f>
        <v/>
      </c>
      <c r="O342" s="18" t="str">
        <f>IF(Data!G331&lt;&gt;"",Data!G331,"")</f>
        <v/>
      </c>
    </row>
    <row r="343" spans="9:15" hidden="1" x14ac:dyDescent="0.25">
      <c r="I343" s="18" t="str">
        <f>IF(Data!A332&lt;&gt;"",Data!A332,"")</f>
        <v/>
      </c>
      <c r="J343" s="18" t="str">
        <f>IF(Data!B332&lt;&gt;"",Data!B332,"")</f>
        <v/>
      </c>
      <c r="K343" s="18" t="str">
        <f>IF(Data!C332&lt;&gt;"",Data!C332,"")</f>
        <v/>
      </c>
      <c r="L343" s="18" t="str">
        <f>IF(Data!D332&lt;&gt;"",Data!D332,"")</f>
        <v/>
      </c>
      <c r="M343" s="21" t="str">
        <f>IF(Data!E332&lt;&gt;"",Data!E332,"")</f>
        <v/>
      </c>
      <c r="N343" s="18" t="str">
        <f>IF(Data!F332&lt;&gt;"",Data!F332,"")</f>
        <v/>
      </c>
      <c r="O343" s="18" t="str">
        <f>IF(Data!G332&lt;&gt;"",Data!G332,"")</f>
        <v/>
      </c>
    </row>
    <row r="344" spans="9:15" hidden="1" x14ac:dyDescent="0.25">
      <c r="I344" s="18" t="str">
        <f>IF(Data!A333&lt;&gt;"",Data!A333,"")</f>
        <v/>
      </c>
      <c r="J344" s="18" t="str">
        <f>IF(Data!B333&lt;&gt;"",Data!B333,"")</f>
        <v/>
      </c>
      <c r="K344" s="18" t="str">
        <f>IF(Data!C333&lt;&gt;"",Data!C333,"")</f>
        <v/>
      </c>
      <c r="L344" s="18" t="str">
        <f>IF(Data!D333&lt;&gt;"",Data!D333,"")</f>
        <v/>
      </c>
      <c r="M344" s="21" t="str">
        <f>IF(Data!E333&lt;&gt;"",Data!E333,"")</f>
        <v/>
      </c>
      <c r="N344" s="18" t="str">
        <f>IF(Data!F333&lt;&gt;"",Data!F333,"")</f>
        <v/>
      </c>
      <c r="O344" s="18" t="str">
        <f>IF(Data!G333&lt;&gt;"",Data!G333,"")</f>
        <v/>
      </c>
    </row>
    <row r="345" spans="9:15" hidden="1" x14ac:dyDescent="0.25">
      <c r="I345" s="18" t="str">
        <f>IF(Data!A334&lt;&gt;"",Data!A334,"")</f>
        <v/>
      </c>
      <c r="J345" s="18" t="str">
        <f>IF(Data!B334&lt;&gt;"",Data!B334,"")</f>
        <v/>
      </c>
      <c r="K345" s="18" t="str">
        <f>IF(Data!C334&lt;&gt;"",Data!C334,"")</f>
        <v/>
      </c>
      <c r="L345" s="18" t="str">
        <f>IF(Data!D334&lt;&gt;"",Data!D334,"")</f>
        <v/>
      </c>
      <c r="M345" s="21" t="str">
        <f>IF(Data!E334&lt;&gt;"",Data!E334,"")</f>
        <v/>
      </c>
      <c r="N345" s="18" t="str">
        <f>IF(Data!F334&lt;&gt;"",Data!F334,"")</f>
        <v/>
      </c>
      <c r="O345" s="18" t="str">
        <f>IF(Data!G334&lt;&gt;"",Data!G334,"")</f>
        <v/>
      </c>
    </row>
    <row r="346" spans="9:15" hidden="1" x14ac:dyDescent="0.25">
      <c r="I346" s="18" t="str">
        <f>IF(Data!A335&lt;&gt;"",Data!A335,"")</f>
        <v/>
      </c>
      <c r="J346" s="18" t="str">
        <f>IF(Data!B335&lt;&gt;"",Data!B335,"")</f>
        <v/>
      </c>
      <c r="K346" s="18" t="str">
        <f>IF(Data!C335&lt;&gt;"",Data!C335,"")</f>
        <v/>
      </c>
      <c r="L346" s="18" t="str">
        <f>IF(Data!D335&lt;&gt;"",Data!D335,"")</f>
        <v/>
      </c>
      <c r="M346" s="21" t="str">
        <f>IF(Data!E335&lt;&gt;"",Data!E335,"")</f>
        <v/>
      </c>
      <c r="N346" s="18" t="str">
        <f>IF(Data!F335&lt;&gt;"",Data!F335,"")</f>
        <v/>
      </c>
      <c r="O346" s="18" t="str">
        <f>IF(Data!G335&lt;&gt;"",Data!G335,"")</f>
        <v/>
      </c>
    </row>
    <row r="347" spans="9:15" hidden="1" x14ac:dyDescent="0.25">
      <c r="I347" s="18" t="str">
        <f>IF(Data!A336&lt;&gt;"",Data!A336,"")</f>
        <v/>
      </c>
      <c r="J347" s="18" t="str">
        <f>IF(Data!B336&lt;&gt;"",Data!B336,"")</f>
        <v/>
      </c>
      <c r="K347" s="18" t="str">
        <f>IF(Data!C336&lt;&gt;"",Data!C336,"")</f>
        <v/>
      </c>
      <c r="L347" s="18" t="str">
        <f>IF(Data!D336&lt;&gt;"",Data!D336,"")</f>
        <v/>
      </c>
      <c r="M347" s="21" t="str">
        <f>IF(Data!E336&lt;&gt;"",Data!E336,"")</f>
        <v/>
      </c>
      <c r="N347" s="18" t="str">
        <f>IF(Data!F336&lt;&gt;"",Data!F336,"")</f>
        <v/>
      </c>
      <c r="O347" s="18" t="str">
        <f>IF(Data!G336&lt;&gt;"",Data!G336,"")</f>
        <v/>
      </c>
    </row>
    <row r="348" spans="9:15" hidden="1" x14ac:dyDescent="0.25">
      <c r="I348" s="18" t="str">
        <f>IF(Data!A337&lt;&gt;"",Data!A337,"")</f>
        <v/>
      </c>
      <c r="J348" s="18" t="str">
        <f>IF(Data!B337&lt;&gt;"",Data!B337,"")</f>
        <v/>
      </c>
      <c r="K348" s="18" t="str">
        <f>IF(Data!C337&lt;&gt;"",Data!C337,"")</f>
        <v/>
      </c>
      <c r="L348" s="18" t="str">
        <f>IF(Data!D337&lt;&gt;"",Data!D337,"")</f>
        <v/>
      </c>
      <c r="M348" s="21" t="str">
        <f>IF(Data!E337&lt;&gt;"",Data!E337,"")</f>
        <v/>
      </c>
      <c r="N348" s="18" t="str">
        <f>IF(Data!F337&lt;&gt;"",Data!F337,"")</f>
        <v/>
      </c>
      <c r="O348" s="18" t="str">
        <f>IF(Data!G337&lt;&gt;"",Data!G337,"")</f>
        <v/>
      </c>
    </row>
    <row r="349" spans="9:15" hidden="1" x14ac:dyDescent="0.25">
      <c r="I349" s="18" t="str">
        <f>IF(Data!A338&lt;&gt;"",Data!A338,"")</f>
        <v/>
      </c>
      <c r="J349" s="18" t="str">
        <f>IF(Data!B338&lt;&gt;"",Data!B338,"")</f>
        <v/>
      </c>
      <c r="K349" s="18" t="str">
        <f>IF(Data!C338&lt;&gt;"",Data!C338,"")</f>
        <v/>
      </c>
      <c r="L349" s="18" t="str">
        <f>IF(Data!D338&lt;&gt;"",Data!D338,"")</f>
        <v/>
      </c>
      <c r="M349" s="21" t="str">
        <f>IF(Data!E338&lt;&gt;"",Data!E338,"")</f>
        <v/>
      </c>
      <c r="N349" s="18" t="str">
        <f>IF(Data!F338&lt;&gt;"",Data!F338,"")</f>
        <v/>
      </c>
      <c r="O349" s="18" t="str">
        <f>IF(Data!G338&lt;&gt;"",Data!G338,"")</f>
        <v/>
      </c>
    </row>
    <row r="350" spans="9:15" hidden="1" x14ac:dyDescent="0.25">
      <c r="I350" s="18" t="str">
        <f>IF(Data!A339&lt;&gt;"",Data!A339,"")</f>
        <v/>
      </c>
      <c r="J350" s="18" t="str">
        <f>IF(Data!B339&lt;&gt;"",Data!B339,"")</f>
        <v/>
      </c>
      <c r="K350" s="18" t="str">
        <f>IF(Data!C339&lt;&gt;"",Data!C339,"")</f>
        <v/>
      </c>
      <c r="L350" s="18" t="str">
        <f>IF(Data!D339&lt;&gt;"",Data!D339,"")</f>
        <v/>
      </c>
      <c r="M350" s="21" t="str">
        <f>IF(Data!E339&lt;&gt;"",Data!E339,"")</f>
        <v/>
      </c>
      <c r="N350" s="18" t="str">
        <f>IF(Data!F339&lt;&gt;"",Data!F339,"")</f>
        <v/>
      </c>
      <c r="O350" s="18" t="str">
        <f>IF(Data!G339&lt;&gt;"",Data!G339,"")</f>
        <v/>
      </c>
    </row>
    <row r="351" spans="9:15" hidden="1" x14ac:dyDescent="0.25">
      <c r="I351" s="18" t="str">
        <f>IF(Data!A340&lt;&gt;"",Data!A340,"")</f>
        <v/>
      </c>
      <c r="J351" s="18" t="str">
        <f>IF(Data!B340&lt;&gt;"",Data!B340,"")</f>
        <v/>
      </c>
      <c r="K351" s="18" t="str">
        <f>IF(Data!C340&lt;&gt;"",Data!C340,"")</f>
        <v/>
      </c>
      <c r="L351" s="18" t="str">
        <f>IF(Data!D340&lt;&gt;"",Data!D340,"")</f>
        <v/>
      </c>
      <c r="M351" s="21" t="str">
        <f>IF(Data!E340&lt;&gt;"",Data!E340,"")</f>
        <v/>
      </c>
      <c r="N351" s="18" t="str">
        <f>IF(Data!F340&lt;&gt;"",Data!F340,"")</f>
        <v/>
      </c>
      <c r="O351" s="18" t="str">
        <f>IF(Data!G340&lt;&gt;"",Data!G340,"")</f>
        <v/>
      </c>
    </row>
    <row r="352" spans="9:15" hidden="1" x14ac:dyDescent="0.25">
      <c r="I352" s="18" t="str">
        <f>IF(Data!A341&lt;&gt;"",Data!A341,"")</f>
        <v/>
      </c>
      <c r="J352" s="18" t="str">
        <f>IF(Data!B341&lt;&gt;"",Data!B341,"")</f>
        <v/>
      </c>
      <c r="K352" s="18" t="str">
        <f>IF(Data!C341&lt;&gt;"",Data!C341,"")</f>
        <v/>
      </c>
      <c r="L352" s="18" t="str">
        <f>IF(Data!D341&lt;&gt;"",Data!D341,"")</f>
        <v/>
      </c>
      <c r="M352" s="21" t="str">
        <f>IF(Data!E341&lt;&gt;"",Data!E341,"")</f>
        <v/>
      </c>
      <c r="N352" s="18" t="str">
        <f>IF(Data!F341&lt;&gt;"",Data!F341,"")</f>
        <v/>
      </c>
      <c r="O352" s="18" t="str">
        <f>IF(Data!G341&lt;&gt;"",Data!G341,"")</f>
        <v/>
      </c>
    </row>
    <row r="353" spans="9:15" hidden="1" x14ac:dyDescent="0.25">
      <c r="I353" s="18" t="str">
        <f>IF(Data!A342&lt;&gt;"",Data!A342,"")</f>
        <v/>
      </c>
      <c r="J353" s="18" t="str">
        <f>IF(Data!B342&lt;&gt;"",Data!B342,"")</f>
        <v/>
      </c>
      <c r="K353" s="18" t="str">
        <f>IF(Data!C342&lt;&gt;"",Data!C342,"")</f>
        <v/>
      </c>
      <c r="L353" s="18" t="str">
        <f>IF(Data!D342&lt;&gt;"",Data!D342,"")</f>
        <v/>
      </c>
      <c r="M353" s="21" t="str">
        <f>IF(Data!E342&lt;&gt;"",Data!E342,"")</f>
        <v/>
      </c>
      <c r="N353" s="18" t="str">
        <f>IF(Data!F342&lt;&gt;"",Data!F342,"")</f>
        <v/>
      </c>
      <c r="O353" s="18" t="str">
        <f>IF(Data!G342&lt;&gt;"",Data!G342,"")</f>
        <v/>
      </c>
    </row>
    <row r="354" spans="9:15" hidden="1" x14ac:dyDescent="0.25">
      <c r="I354" s="18" t="str">
        <f>IF(Data!A343&lt;&gt;"",Data!A343,"")</f>
        <v/>
      </c>
      <c r="J354" s="18" t="str">
        <f>IF(Data!B343&lt;&gt;"",Data!B343,"")</f>
        <v/>
      </c>
      <c r="K354" s="18" t="str">
        <f>IF(Data!C343&lt;&gt;"",Data!C343,"")</f>
        <v/>
      </c>
      <c r="L354" s="18" t="str">
        <f>IF(Data!D343&lt;&gt;"",Data!D343,"")</f>
        <v/>
      </c>
      <c r="M354" s="21" t="str">
        <f>IF(Data!E343&lt;&gt;"",Data!E343,"")</f>
        <v/>
      </c>
      <c r="N354" s="18" t="str">
        <f>IF(Data!F343&lt;&gt;"",Data!F343,"")</f>
        <v/>
      </c>
      <c r="O354" s="18" t="str">
        <f>IF(Data!G343&lt;&gt;"",Data!G343,"")</f>
        <v/>
      </c>
    </row>
    <row r="355" spans="9:15" hidden="1" x14ac:dyDescent="0.25">
      <c r="I355" s="18" t="str">
        <f>IF(Data!A344&lt;&gt;"",Data!A344,"")</f>
        <v/>
      </c>
      <c r="J355" s="18" t="str">
        <f>IF(Data!B344&lt;&gt;"",Data!B344,"")</f>
        <v/>
      </c>
      <c r="K355" s="18" t="str">
        <f>IF(Data!C344&lt;&gt;"",Data!C344,"")</f>
        <v/>
      </c>
      <c r="L355" s="18" t="str">
        <f>IF(Data!D344&lt;&gt;"",Data!D344,"")</f>
        <v/>
      </c>
      <c r="M355" s="21" t="str">
        <f>IF(Data!E344&lt;&gt;"",Data!E344,"")</f>
        <v/>
      </c>
      <c r="N355" s="18" t="str">
        <f>IF(Data!F344&lt;&gt;"",Data!F344,"")</f>
        <v/>
      </c>
      <c r="O355" s="18" t="str">
        <f>IF(Data!G344&lt;&gt;"",Data!G344,"")</f>
        <v/>
      </c>
    </row>
    <row r="356" spans="9:15" hidden="1" x14ac:dyDescent="0.25">
      <c r="I356" s="18" t="str">
        <f>IF(Data!A345&lt;&gt;"",Data!A345,"")</f>
        <v/>
      </c>
      <c r="J356" s="18" t="str">
        <f>IF(Data!B345&lt;&gt;"",Data!B345,"")</f>
        <v/>
      </c>
      <c r="K356" s="18" t="str">
        <f>IF(Data!C345&lt;&gt;"",Data!C345,"")</f>
        <v/>
      </c>
      <c r="L356" s="18" t="str">
        <f>IF(Data!D345&lt;&gt;"",Data!D345,"")</f>
        <v/>
      </c>
      <c r="M356" s="21" t="str">
        <f>IF(Data!E345&lt;&gt;"",Data!E345,"")</f>
        <v/>
      </c>
      <c r="N356" s="18" t="str">
        <f>IF(Data!F345&lt;&gt;"",Data!F345,"")</f>
        <v/>
      </c>
      <c r="O356" s="18" t="str">
        <f>IF(Data!G345&lt;&gt;"",Data!G345,"")</f>
        <v/>
      </c>
    </row>
    <row r="357" spans="9:15" hidden="1" x14ac:dyDescent="0.25">
      <c r="I357" s="18" t="str">
        <f>IF(Data!A346&lt;&gt;"",Data!A346,"")</f>
        <v/>
      </c>
      <c r="J357" s="18" t="str">
        <f>IF(Data!B346&lt;&gt;"",Data!B346,"")</f>
        <v/>
      </c>
      <c r="K357" s="18" t="str">
        <f>IF(Data!C346&lt;&gt;"",Data!C346,"")</f>
        <v/>
      </c>
      <c r="L357" s="18" t="str">
        <f>IF(Data!D346&lt;&gt;"",Data!D346,"")</f>
        <v/>
      </c>
      <c r="M357" s="21" t="str">
        <f>IF(Data!E346&lt;&gt;"",Data!E346,"")</f>
        <v/>
      </c>
      <c r="N357" s="18" t="str">
        <f>IF(Data!F346&lt;&gt;"",Data!F346,"")</f>
        <v/>
      </c>
      <c r="O357" s="18" t="str">
        <f>IF(Data!G346&lt;&gt;"",Data!G346,"")</f>
        <v/>
      </c>
    </row>
    <row r="358" spans="9:15" hidden="1" x14ac:dyDescent="0.25">
      <c r="I358" s="18" t="str">
        <f>IF(Data!A347&lt;&gt;"",Data!A347,"")</f>
        <v/>
      </c>
      <c r="J358" s="18" t="str">
        <f>IF(Data!B347&lt;&gt;"",Data!B347,"")</f>
        <v/>
      </c>
      <c r="K358" s="18" t="str">
        <f>IF(Data!C347&lt;&gt;"",Data!C347,"")</f>
        <v/>
      </c>
      <c r="L358" s="18" t="str">
        <f>IF(Data!D347&lt;&gt;"",Data!D347,"")</f>
        <v/>
      </c>
      <c r="M358" s="21" t="str">
        <f>IF(Data!E347&lt;&gt;"",Data!E347,"")</f>
        <v/>
      </c>
      <c r="N358" s="18" t="str">
        <f>IF(Data!F347&lt;&gt;"",Data!F347,"")</f>
        <v/>
      </c>
      <c r="O358" s="18" t="str">
        <f>IF(Data!G347&lt;&gt;"",Data!G347,"")</f>
        <v/>
      </c>
    </row>
    <row r="359" spans="9:15" hidden="1" x14ac:dyDescent="0.25">
      <c r="I359" s="18" t="str">
        <f>IF(Data!A348&lt;&gt;"",Data!A348,"")</f>
        <v/>
      </c>
      <c r="J359" s="18" t="str">
        <f>IF(Data!B348&lt;&gt;"",Data!B348,"")</f>
        <v/>
      </c>
      <c r="K359" s="18" t="str">
        <f>IF(Data!C348&lt;&gt;"",Data!C348,"")</f>
        <v/>
      </c>
      <c r="L359" s="18" t="str">
        <f>IF(Data!D348&lt;&gt;"",Data!D348,"")</f>
        <v/>
      </c>
      <c r="M359" s="21" t="str">
        <f>IF(Data!E348&lt;&gt;"",Data!E348,"")</f>
        <v/>
      </c>
      <c r="N359" s="18" t="str">
        <f>IF(Data!F348&lt;&gt;"",Data!F348,"")</f>
        <v/>
      </c>
      <c r="O359" s="18" t="str">
        <f>IF(Data!G348&lt;&gt;"",Data!G348,"")</f>
        <v/>
      </c>
    </row>
    <row r="360" spans="9:15" hidden="1" x14ac:dyDescent="0.25">
      <c r="I360" s="18" t="str">
        <f>IF(Data!A349&lt;&gt;"",Data!A349,"")</f>
        <v/>
      </c>
      <c r="J360" s="18" t="str">
        <f>IF(Data!B349&lt;&gt;"",Data!B349,"")</f>
        <v/>
      </c>
      <c r="K360" s="18" t="str">
        <f>IF(Data!C349&lt;&gt;"",Data!C349,"")</f>
        <v/>
      </c>
      <c r="L360" s="18" t="str">
        <f>IF(Data!D349&lt;&gt;"",Data!D349,"")</f>
        <v/>
      </c>
      <c r="M360" s="21" t="str">
        <f>IF(Data!E349&lt;&gt;"",Data!E349,"")</f>
        <v/>
      </c>
      <c r="N360" s="18" t="str">
        <f>IF(Data!F349&lt;&gt;"",Data!F349,"")</f>
        <v/>
      </c>
      <c r="O360" s="18" t="str">
        <f>IF(Data!G349&lt;&gt;"",Data!G349,"")</f>
        <v/>
      </c>
    </row>
    <row r="361" spans="9:15" hidden="1" x14ac:dyDescent="0.25">
      <c r="I361" s="18" t="str">
        <f>IF(Data!A350&lt;&gt;"",Data!A350,"")</f>
        <v/>
      </c>
      <c r="J361" s="18" t="str">
        <f>IF(Data!B350&lt;&gt;"",Data!B350,"")</f>
        <v/>
      </c>
      <c r="K361" s="18" t="str">
        <f>IF(Data!C350&lt;&gt;"",Data!C350,"")</f>
        <v/>
      </c>
      <c r="L361" s="18" t="str">
        <f>IF(Data!D350&lt;&gt;"",Data!D350,"")</f>
        <v/>
      </c>
      <c r="M361" s="21" t="str">
        <f>IF(Data!E350&lt;&gt;"",Data!E350,"")</f>
        <v/>
      </c>
      <c r="N361" s="18" t="str">
        <f>IF(Data!F350&lt;&gt;"",Data!F350,"")</f>
        <v/>
      </c>
      <c r="O361" s="18" t="str">
        <f>IF(Data!G350&lt;&gt;"",Data!G350,"")</f>
        <v/>
      </c>
    </row>
    <row r="362" spans="9:15" hidden="1" x14ac:dyDescent="0.25">
      <c r="I362" s="18" t="str">
        <f>IF(Data!A351&lt;&gt;"",Data!A351,"")</f>
        <v/>
      </c>
      <c r="J362" s="18" t="str">
        <f>IF(Data!B351&lt;&gt;"",Data!B351,"")</f>
        <v/>
      </c>
      <c r="K362" s="18" t="str">
        <f>IF(Data!C351&lt;&gt;"",Data!C351,"")</f>
        <v/>
      </c>
      <c r="L362" s="18" t="str">
        <f>IF(Data!D351&lt;&gt;"",Data!D351,"")</f>
        <v/>
      </c>
      <c r="M362" s="21" t="str">
        <f>IF(Data!E351&lt;&gt;"",Data!E351,"")</f>
        <v/>
      </c>
      <c r="N362" s="18" t="str">
        <f>IF(Data!F351&lt;&gt;"",Data!F351,"")</f>
        <v/>
      </c>
      <c r="O362" s="18" t="str">
        <f>IF(Data!G351&lt;&gt;"",Data!G351,"")</f>
        <v/>
      </c>
    </row>
    <row r="363" spans="9:15" hidden="1" x14ac:dyDescent="0.25">
      <c r="I363" s="18" t="str">
        <f>IF(Data!A352&lt;&gt;"",Data!A352,"")</f>
        <v/>
      </c>
      <c r="J363" s="18" t="str">
        <f>IF(Data!B352&lt;&gt;"",Data!B352,"")</f>
        <v/>
      </c>
      <c r="K363" s="18" t="str">
        <f>IF(Data!C352&lt;&gt;"",Data!C352,"")</f>
        <v/>
      </c>
      <c r="L363" s="18" t="str">
        <f>IF(Data!D352&lt;&gt;"",Data!D352,"")</f>
        <v/>
      </c>
      <c r="M363" s="21" t="str">
        <f>IF(Data!E352&lt;&gt;"",Data!E352,"")</f>
        <v/>
      </c>
      <c r="N363" s="18" t="str">
        <f>IF(Data!F352&lt;&gt;"",Data!F352,"")</f>
        <v/>
      </c>
      <c r="O363" s="18" t="str">
        <f>IF(Data!G352&lt;&gt;"",Data!G352,"")</f>
        <v/>
      </c>
    </row>
    <row r="364" spans="9:15" hidden="1" x14ac:dyDescent="0.25">
      <c r="I364" s="18" t="str">
        <f>IF(Data!A353&lt;&gt;"",Data!A353,"")</f>
        <v/>
      </c>
      <c r="J364" s="18" t="str">
        <f>IF(Data!B353&lt;&gt;"",Data!B353,"")</f>
        <v/>
      </c>
      <c r="K364" s="18" t="str">
        <f>IF(Data!C353&lt;&gt;"",Data!C353,"")</f>
        <v/>
      </c>
      <c r="L364" s="18" t="str">
        <f>IF(Data!D353&lt;&gt;"",Data!D353,"")</f>
        <v/>
      </c>
      <c r="M364" s="21" t="str">
        <f>IF(Data!E353&lt;&gt;"",Data!E353,"")</f>
        <v/>
      </c>
      <c r="N364" s="18" t="str">
        <f>IF(Data!F353&lt;&gt;"",Data!F353,"")</f>
        <v/>
      </c>
      <c r="O364" s="18" t="str">
        <f>IF(Data!G353&lt;&gt;"",Data!G353,"")</f>
        <v/>
      </c>
    </row>
    <row r="365" spans="9:15" hidden="1" x14ac:dyDescent="0.25">
      <c r="I365" s="18" t="str">
        <f>IF(Data!A354&lt;&gt;"",Data!A354,"")</f>
        <v/>
      </c>
      <c r="J365" s="18" t="str">
        <f>IF(Data!B354&lt;&gt;"",Data!B354,"")</f>
        <v/>
      </c>
      <c r="K365" s="18" t="str">
        <f>IF(Data!C354&lt;&gt;"",Data!C354,"")</f>
        <v/>
      </c>
      <c r="L365" s="18" t="str">
        <f>IF(Data!D354&lt;&gt;"",Data!D354,"")</f>
        <v/>
      </c>
      <c r="M365" s="21" t="str">
        <f>IF(Data!E354&lt;&gt;"",Data!E354,"")</f>
        <v/>
      </c>
      <c r="N365" s="18" t="str">
        <f>IF(Data!F354&lt;&gt;"",Data!F354,"")</f>
        <v/>
      </c>
      <c r="O365" s="18" t="str">
        <f>IF(Data!G354&lt;&gt;"",Data!G354,"")</f>
        <v/>
      </c>
    </row>
    <row r="366" spans="9:15" hidden="1" x14ac:dyDescent="0.25">
      <c r="I366" s="18" t="str">
        <f>IF(Data!A355&lt;&gt;"",Data!A355,"")</f>
        <v/>
      </c>
      <c r="J366" s="18" t="str">
        <f>IF(Data!B355&lt;&gt;"",Data!B355,"")</f>
        <v/>
      </c>
      <c r="K366" s="18" t="str">
        <f>IF(Data!C355&lt;&gt;"",Data!C355,"")</f>
        <v/>
      </c>
      <c r="L366" s="18" t="str">
        <f>IF(Data!D355&lt;&gt;"",Data!D355,"")</f>
        <v/>
      </c>
      <c r="M366" s="21" t="str">
        <f>IF(Data!E355&lt;&gt;"",Data!E355,"")</f>
        <v/>
      </c>
      <c r="N366" s="18" t="str">
        <f>IF(Data!F355&lt;&gt;"",Data!F355,"")</f>
        <v/>
      </c>
      <c r="O366" s="18" t="str">
        <f>IF(Data!G355&lt;&gt;"",Data!G355,"")</f>
        <v/>
      </c>
    </row>
    <row r="367" spans="9:15" hidden="1" x14ac:dyDescent="0.25">
      <c r="I367" s="18" t="str">
        <f>IF(Data!A356&lt;&gt;"",Data!A356,"")</f>
        <v/>
      </c>
      <c r="J367" s="18" t="str">
        <f>IF(Data!B356&lt;&gt;"",Data!B356,"")</f>
        <v/>
      </c>
      <c r="K367" s="18" t="str">
        <f>IF(Data!C356&lt;&gt;"",Data!C356,"")</f>
        <v/>
      </c>
      <c r="L367" s="18" t="str">
        <f>IF(Data!D356&lt;&gt;"",Data!D356,"")</f>
        <v/>
      </c>
      <c r="M367" s="21" t="str">
        <f>IF(Data!E356&lt;&gt;"",Data!E356,"")</f>
        <v/>
      </c>
      <c r="N367" s="18" t="str">
        <f>IF(Data!F356&lt;&gt;"",Data!F356,"")</f>
        <v/>
      </c>
      <c r="O367" s="18" t="str">
        <f>IF(Data!G356&lt;&gt;"",Data!G356,"")</f>
        <v/>
      </c>
    </row>
    <row r="368" spans="9:15" hidden="1" x14ac:dyDescent="0.25">
      <c r="I368" s="18" t="str">
        <f>IF(Data!A357&lt;&gt;"",Data!A357,"")</f>
        <v/>
      </c>
      <c r="J368" s="18" t="str">
        <f>IF(Data!B357&lt;&gt;"",Data!B357,"")</f>
        <v/>
      </c>
      <c r="K368" s="18" t="str">
        <f>IF(Data!C357&lt;&gt;"",Data!C357,"")</f>
        <v/>
      </c>
      <c r="L368" s="18" t="str">
        <f>IF(Data!D357&lt;&gt;"",Data!D357,"")</f>
        <v/>
      </c>
      <c r="M368" s="21" t="str">
        <f>IF(Data!E357&lt;&gt;"",Data!E357,"")</f>
        <v/>
      </c>
      <c r="N368" s="18" t="str">
        <f>IF(Data!F357&lt;&gt;"",Data!F357,"")</f>
        <v/>
      </c>
      <c r="O368" s="18" t="str">
        <f>IF(Data!G357&lt;&gt;"",Data!G357,"")</f>
        <v/>
      </c>
    </row>
    <row r="369" spans="9:15" hidden="1" x14ac:dyDescent="0.25">
      <c r="I369" s="18" t="str">
        <f>IF(Data!A358&lt;&gt;"",Data!A358,"")</f>
        <v/>
      </c>
      <c r="J369" s="18" t="str">
        <f>IF(Data!B358&lt;&gt;"",Data!B358,"")</f>
        <v/>
      </c>
      <c r="K369" s="18" t="str">
        <f>IF(Data!C358&lt;&gt;"",Data!C358,"")</f>
        <v/>
      </c>
      <c r="L369" s="18" t="str">
        <f>IF(Data!D358&lt;&gt;"",Data!D358,"")</f>
        <v/>
      </c>
      <c r="M369" s="21" t="str">
        <f>IF(Data!E358&lt;&gt;"",Data!E358,"")</f>
        <v/>
      </c>
      <c r="N369" s="18" t="str">
        <f>IF(Data!F358&lt;&gt;"",Data!F358,"")</f>
        <v/>
      </c>
      <c r="O369" s="18" t="str">
        <f>IF(Data!G358&lt;&gt;"",Data!G358,"")</f>
        <v/>
      </c>
    </row>
    <row r="370" spans="9:15" hidden="1" x14ac:dyDescent="0.25">
      <c r="I370" s="18" t="str">
        <f>IF(Data!A359&lt;&gt;"",Data!A359,"")</f>
        <v/>
      </c>
      <c r="J370" s="18" t="str">
        <f>IF(Data!B359&lt;&gt;"",Data!B359,"")</f>
        <v/>
      </c>
      <c r="K370" s="18" t="str">
        <f>IF(Data!C359&lt;&gt;"",Data!C359,"")</f>
        <v/>
      </c>
      <c r="L370" s="18" t="str">
        <f>IF(Data!D359&lt;&gt;"",Data!D359,"")</f>
        <v/>
      </c>
      <c r="M370" s="21" t="str">
        <f>IF(Data!E359&lt;&gt;"",Data!E359,"")</f>
        <v/>
      </c>
      <c r="N370" s="18" t="str">
        <f>IF(Data!F359&lt;&gt;"",Data!F359,"")</f>
        <v/>
      </c>
      <c r="O370" s="18" t="str">
        <f>IF(Data!G359&lt;&gt;"",Data!G359,"")</f>
        <v/>
      </c>
    </row>
    <row r="371" spans="9:15" hidden="1" x14ac:dyDescent="0.25">
      <c r="I371" s="18" t="str">
        <f>IF(Data!A360&lt;&gt;"",Data!A360,"")</f>
        <v/>
      </c>
      <c r="J371" s="18" t="str">
        <f>IF(Data!B360&lt;&gt;"",Data!B360,"")</f>
        <v/>
      </c>
      <c r="K371" s="18" t="str">
        <f>IF(Data!C360&lt;&gt;"",Data!C360,"")</f>
        <v/>
      </c>
      <c r="L371" s="18" t="str">
        <f>IF(Data!D360&lt;&gt;"",Data!D360,"")</f>
        <v/>
      </c>
      <c r="M371" s="21" t="str">
        <f>IF(Data!E360&lt;&gt;"",Data!E360,"")</f>
        <v/>
      </c>
      <c r="N371" s="18" t="str">
        <f>IF(Data!F360&lt;&gt;"",Data!F360,"")</f>
        <v/>
      </c>
      <c r="O371" s="18" t="str">
        <f>IF(Data!G360&lt;&gt;"",Data!G360,"")</f>
        <v/>
      </c>
    </row>
    <row r="372" spans="9:15" hidden="1" x14ac:dyDescent="0.25">
      <c r="I372" s="18" t="str">
        <f>IF(Data!A361&lt;&gt;"",Data!A361,"")</f>
        <v/>
      </c>
      <c r="J372" s="18" t="str">
        <f>IF(Data!B361&lt;&gt;"",Data!B361,"")</f>
        <v/>
      </c>
      <c r="K372" s="18" t="str">
        <f>IF(Data!C361&lt;&gt;"",Data!C361,"")</f>
        <v/>
      </c>
      <c r="L372" s="18" t="str">
        <f>IF(Data!D361&lt;&gt;"",Data!D361,"")</f>
        <v/>
      </c>
      <c r="M372" s="21" t="str">
        <f>IF(Data!E361&lt;&gt;"",Data!E361,"")</f>
        <v/>
      </c>
      <c r="N372" s="18" t="str">
        <f>IF(Data!F361&lt;&gt;"",Data!F361,"")</f>
        <v/>
      </c>
      <c r="O372" s="18" t="str">
        <f>IF(Data!G361&lt;&gt;"",Data!G361,"")</f>
        <v/>
      </c>
    </row>
    <row r="373" spans="9:15" hidden="1" x14ac:dyDescent="0.25">
      <c r="I373" s="18" t="str">
        <f>IF(Data!A362&lt;&gt;"",Data!A362,"")</f>
        <v/>
      </c>
      <c r="J373" s="18" t="str">
        <f>IF(Data!B362&lt;&gt;"",Data!B362,"")</f>
        <v/>
      </c>
      <c r="K373" s="18" t="str">
        <f>IF(Data!C362&lt;&gt;"",Data!C362,"")</f>
        <v/>
      </c>
      <c r="L373" s="18" t="str">
        <f>IF(Data!D362&lt;&gt;"",Data!D362,"")</f>
        <v/>
      </c>
      <c r="M373" s="21" t="str">
        <f>IF(Data!E362&lt;&gt;"",Data!E362,"")</f>
        <v/>
      </c>
      <c r="N373" s="18" t="str">
        <f>IF(Data!F362&lt;&gt;"",Data!F362,"")</f>
        <v/>
      </c>
      <c r="O373" s="18" t="str">
        <f>IF(Data!G362&lt;&gt;"",Data!G362,"")</f>
        <v/>
      </c>
    </row>
    <row r="374" spans="9:15" hidden="1" x14ac:dyDescent="0.25">
      <c r="I374" s="18" t="str">
        <f>IF(Data!A363&lt;&gt;"",Data!A363,"")</f>
        <v/>
      </c>
      <c r="J374" s="18" t="str">
        <f>IF(Data!B363&lt;&gt;"",Data!B363,"")</f>
        <v/>
      </c>
      <c r="K374" s="18" t="str">
        <f>IF(Data!C363&lt;&gt;"",Data!C363,"")</f>
        <v/>
      </c>
      <c r="L374" s="18" t="str">
        <f>IF(Data!D363&lt;&gt;"",Data!D363,"")</f>
        <v/>
      </c>
      <c r="M374" s="21" t="str">
        <f>IF(Data!E363&lt;&gt;"",Data!E363,"")</f>
        <v/>
      </c>
      <c r="N374" s="18" t="str">
        <f>IF(Data!F363&lt;&gt;"",Data!F363,"")</f>
        <v/>
      </c>
      <c r="O374" s="18" t="str">
        <f>IF(Data!G363&lt;&gt;"",Data!G363,"")</f>
        <v/>
      </c>
    </row>
    <row r="375" spans="9:15" hidden="1" x14ac:dyDescent="0.25">
      <c r="I375" s="18" t="str">
        <f>IF(Data!A364&lt;&gt;"",Data!A364,"")</f>
        <v/>
      </c>
      <c r="J375" s="18" t="str">
        <f>IF(Data!B364&lt;&gt;"",Data!B364,"")</f>
        <v/>
      </c>
      <c r="K375" s="18" t="str">
        <f>IF(Data!C364&lt;&gt;"",Data!C364,"")</f>
        <v/>
      </c>
      <c r="L375" s="18" t="str">
        <f>IF(Data!D364&lt;&gt;"",Data!D364,"")</f>
        <v/>
      </c>
      <c r="M375" s="21" t="str">
        <f>IF(Data!E364&lt;&gt;"",Data!E364,"")</f>
        <v/>
      </c>
      <c r="N375" s="18" t="str">
        <f>IF(Data!F364&lt;&gt;"",Data!F364,"")</f>
        <v/>
      </c>
      <c r="O375" s="18" t="str">
        <f>IF(Data!G364&lt;&gt;"",Data!G364,"")</f>
        <v/>
      </c>
    </row>
    <row r="376" spans="9:15" hidden="1" x14ac:dyDescent="0.25">
      <c r="I376" s="18" t="str">
        <f>IF(Data!A365&lt;&gt;"",Data!A365,"")</f>
        <v/>
      </c>
      <c r="J376" s="18" t="str">
        <f>IF(Data!B365&lt;&gt;"",Data!B365,"")</f>
        <v/>
      </c>
      <c r="K376" s="18" t="str">
        <f>IF(Data!C365&lt;&gt;"",Data!C365,"")</f>
        <v/>
      </c>
      <c r="L376" s="18" t="str">
        <f>IF(Data!D365&lt;&gt;"",Data!D365,"")</f>
        <v/>
      </c>
      <c r="M376" s="21" t="str">
        <f>IF(Data!E365&lt;&gt;"",Data!E365,"")</f>
        <v/>
      </c>
      <c r="N376" s="18" t="str">
        <f>IF(Data!F365&lt;&gt;"",Data!F365,"")</f>
        <v/>
      </c>
      <c r="O376" s="18" t="str">
        <f>IF(Data!G365&lt;&gt;"",Data!G365,"")</f>
        <v/>
      </c>
    </row>
    <row r="377" spans="9:15" hidden="1" x14ac:dyDescent="0.25">
      <c r="I377" s="18" t="str">
        <f>IF(Data!A366&lt;&gt;"",Data!A366,"")</f>
        <v/>
      </c>
      <c r="J377" s="18" t="str">
        <f>IF(Data!B366&lt;&gt;"",Data!B366,"")</f>
        <v/>
      </c>
      <c r="K377" s="18" t="str">
        <f>IF(Data!C366&lt;&gt;"",Data!C366,"")</f>
        <v/>
      </c>
      <c r="L377" s="18" t="str">
        <f>IF(Data!D366&lt;&gt;"",Data!D366,"")</f>
        <v/>
      </c>
      <c r="M377" s="21" t="str">
        <f>IF(Data!E366&lt;&gt;"",Data!E366,"")</f>
        <v/>
      </c>
      <c r="N377" s="18" t="str">
        <f>IF(Data!F366&lt;&gt;"",Data!F366,"")</f>
        <v/>
      </c>
      <c r="O377" s="18" t="str">
        <f>IF(Data!G366&lt;&gt;"",Data!G366,"")</f>
        <v/>
      </c>
    </row>
    <row r="378" spans="9:15" hidden="1" x14ac:dyDescent="0.25">
      <c r="I378" s="18" t="str">
        <f>IF(Data!A367&lt;&gt;"",Data!A367,"")</f>
        <v/>
      </c>
      <c r="J378" s="18" t="str">
        <f>IF(Data!B367&lt;&gt;"",Data!B367,"")</f>
        <v/>
      </c>
      <c r="K378" s="18" t="str">
        <f>IF(Data!C367&lt;&gt;"",Data!C367,"")</f>
        <v/>
      </c>
      <c r="L378" s="18" t="str">
        <f>IF(Data!D367&lt;&gt;"",Data!D367,"")</f>
        <v/>
      </c>
      <c r="M378" s="21" t="str">
        <f>IF(Data!E367&lt;&gt;"",Data!E367,"")</f>
        <v/>
      </c>
      <c r="N378" s="18" t="str">
        <f>IF(Data!F367&lt;&gt;"",Data!F367,"")</f>
        <v/>
      </c>
      <c r="O378" s="18" t="str">
        <f>IF(Data!G367&lt;&gt;"",Data!G367,"")</f>
        <v/>
      </c>
    </row>
    <row r="379" spans="9:15" hidden="1" x14ac:dyDescent="0.25">
      <c r="I379" s="18" t="str">
        <f>IF(Data!A368&lt;&gt;"",Data!A368,"")</f>
        <v/>
      </c>
      <c r="J379" s="18" t="str">
        <f>IF(Data!B368&lt;&gt;"",Data!B368,"")</f>
        <v/>
      </c>
      <c r="K379" s="18" t="str">
        <f>IF(Data!C368&lt;&gt;"",Data!C368,"")</f>
        <v/>
      </c>
      <c r="L379" s="18" t="str">
        <f>IF(Data!D368&lt;&gt;"",Data!D368,"")</f>
        <v/>
      </c>
      <c r="M379" s="21" t="str">
        <f>IF(Data!E368&lt;&gt;"",Data!E368,"")</f>
        <v/>
      </c>
      <c r="N379" s="18" t="str">
        <f>IF(Data!F368&lt;&gt;"",Data!F368,"")</f>
        <v/>
      </c>
      <c r="O379" s="18" t="str">
        <f>IF(Data!G368&lt;&gt;"",Data!G368,"")</f>
        <v/>
      </c>
    </row>
    <row r="380" spans="9:15" hidden="1" x14ac:dyDescent="0.25">
      <c r="I380" s="18" t="str">
        <f>IF(Data!A369&lt;&gt;"",Data!A369,"")</f>
        <v/>
      </c>
      <c r="J380" s="18" t="str">
        <f>IF(Data!B369&lt;&gt;"",Data!B369,"")</f>
        <v/>
      </c>
      <c r="K380" s="18" t="str">
        <f>IF(Data!C369&lt;&gt;"",Data!C369,"")</f>
        <v/>
      </c>
      <c r="L380" s="18" t="str">
        <f>IF(Data!D369&lt;&gt;"",Data!D369,"")</f>
        <v/>
      </c>
      <c r="M380" s="21" t="str">
        <f>IF(Data!E369&lt;&gt;"",Data!E369,"")</f>
        <v/>
      </c>
      <c r="N380" s="18" t="str">
        <f>IF(Data!F369&lt;&gt;"",Data!F369,"")</f>
        <v/>
      </c>
      <c r="O380" s="18" t="str">
        <f>IF(Data!G369&lt;&gt;"",Data!G369,"")</f>
        <v/>
      </c>
    </row>
    <row r="381" spans="9:15" hidden="1" x14ac:dyDescent="0.25">
      <c r="I381" s="18" t="str">
        <f>IF(Data!A370&lt;&gt;"",Data!A370,"")</f>
        <v/>
      </c>
      <c r="J381" s="18" t="str">
        <f>IF(Data!B370&lt;&gt;"",Data!B370,"")</f>
        <v/>
      </c>
      <c r="K381" s="18" t="str">
        <f>IF(Data!C370&lt;&gt;"",Data!C370,"")</f>
        <v/>
      </c>
      <c r="L381" s="18" t="str">
        <f>IF(Data!D370&lt;&gt;"",Data!D370,"")</f>
        <v/>
      </c>
      <c r="M381" s="21" t="str">
        <f>IF(Data!E370&lt;&gt;"",Data!E370,"")</f>
        <v/>
      </c>
      <c r="N381" s="18" t="str">
        <f>IF(Data!F370&lt;&gt;"",Data!F370,"")</f>
        <v/>
      </c>
      <c r="O381" s="18" t="str">
        <f>IF(Data!G370&lt;&gt;"",Data!G370,"")</f>
        <v/>
      </c>
    </row>
    <row r="382" spans="9:15" hidden="1" x14ac:dyDescent="0.25">
      <c r="I382" s="18" t="str">
        <f>IF(Data!A371&lt;&gt;"",Data!A371,"")</f>
        <v/>
      </c>
      <c r="J382" s="18" t="str">
        <f>IF(Data!B371&lt;&gt;"",Data!B371,"")</f>
        <v/>
      </c>
      <c r="K382" s="18" t="str">
        <f>IF(Data!C371&lt;&gt;"",Data!C371,"")</f>
        <v/>
      </c>
      <c r="L382" s="18" t="str">
        <f>IF(Data!D371&lt;&gt;"",Data!D371,"")</f>
        <v/>
      </c>
      <c r="M382" s="21" t="str">
        <f>IF(Data!E371&lt;&gt;"",Data!E371,"")</f>
        <v/>
      </c>
      <c r="N382" s="18" t="str">
        <f>IF(Data!F371&lt;&gt;"",Data!F371,"")</f>
        <v/>
      </c>
      <c r="O382" s="18" t="str">
        <f>IF(Data!G371&lt;&gt;"",Data!G371,"")</f>
        <v/>
      </c>
    </row>
    <row r="383" spans="9:15" hidden="1" x14ac:dyDescent="0.25">
      <c r="I383" s="18" t="str">
        <f>IF(Data!A372&lt;&gt;"",Data!A372,"")</f>
        <v/>
      </c>
      <c r="J383" s="18" t="str">
        <f>IF(Data!B372&lt;&gt;"",Data!B372,"")</f>
        <v/>
      </c>
      <c r="K383" s="18" t="str">
        <f>IF(Data!C372&lt;&gt;"",Data!C372,"")</f>
        <v/>
      </c>
      <c r="L383" s="18" t="str">
        <f>IF(Data!D372&lt;&gt;"",Data!D372,"")</f>
        <v/>
      </c>
      <c r="M383" s="21" t="str">
        <f>IF(Data!E372&lt;&gt;"",Data!E372,"")</f>
        <v/>
      </c>
      <c r="N383" s="18" t="str">
        <f>IF(Data!F372&lt;&gt;"",Data!F372,"")</f>
        <v/>
      </c>
      <c r="O383" s="18" t="str">
        <f>IF(Data!G372&lt;&gt;"",Data!G372,"")</f>
        <v/>
      </c>
    </row>
    <row r="384" spans="9:15" hidden="1" x14ac:dyDescent="0.25">
      <c r="I384" s="18" t="str">
        <f>IF(Data!A373&lt;&gt;"",Data!A373,"")</f>
        <v/>
      </c>
      <c r="J384" s="18" t="str">
        <f>IF(Data!B373&lt;&gt;"",Data!B373,"")</f>
        <v/>
      </c>
      <c r="K384" s="18" t="str">
        <f>IF(Data!C373&lt;&gt;"",Data!C373,"")</f>
        <v/>
      </c>
      <c r="L384" s="18" t="str">
        <f>IF(Data!D373&lt;&gt;"",Data!D373,"")</f>
        <v/>
      </c>
      <c r="M384" s="21" t="str">
        <f>IF(Data!E373&lt;&gt;"",Data!E373,"")</f>
        <v/>
      </c>
      <c r="N384" s="18" t="str">
        <f>IF(Data!F373&lt;&gt;"",Data!F373,"")</f>
        <v/>
      </c>
      <c r="O384" s="18" t="str">
        <f>IF(Data!G373&lt;&gt;"",Data!G373,"")</f>
        <v/>
      </c>
    </row>
    <row r="385" spans="9:15" hidden="1" x14ac:dyDescent="0.25">
      <c r="I385" s="18" t="str">
        <f>IF(Data!A374&lt;&gt;"",Data!A374,"")</f>
        <v/>
      </c>
      <c r="J385" s="18" t="str">
        <f>IF(Data!B374&lt;&gt;"",Data!B374,"")</f>
        <v/>
      </c>
      <c r="K385" s="18" t="str">
        <f>IF(Data!C374&lt;&gt;"",Data!C374,"")</f>
        <v/>
      </c>
      <c r="L385" s="18" t="str">
        <f>IF(Data!D374&lt;&gt;"",Data!D374,"")</f>
        <v/>
      </c>
      <c r="M385" s="21" t="str">
        <f>IF(Data!E374&lt;&gt;"",Data!E374,"")</f>
        <v/>
      </c>
      <c r="N385" s="18" t="str">
        <f>IF(Data!F374&lt;&gt;"",Data!F374,"")</f>
        <v/>
      </c>
      <c r="O385" s="18" t="str">
        <f>IF(Data!G374&lt;&gt;"",Data!G374,"")</f>
        <v/>
      </c>
    </row>
    <row r="386" spans="9:15" hidden="1" x14ac:dyDescent="0.25">
      <c r="I386" s="18" t="str">
        <f>IF(Data!A375&lt;&gt;"",Data!A375,"")</f>
        <v/>
      </c>
      <c r="J386" s="18" t="str">
        <f>IF(Data!B375&lt;&gt;"",Data!B375,"")</f>
        <v/>
      </c>
      <c r="K386" s="18" t="str">
        <f>IF(Data!C375&lt;&gt;"",Data!C375,"")</f>
        <v/>
      </c>
      <c r="L386" s="18" t="str">
        <f>IF(Data!D375&lt;&gt;"",Data!D375,"")</f>
        <v/>
      </c>
      <c r="M386" s="21" t="str">
        <f>IF(Data!E375&lt;&gt;"",Data!E375,"")</f>
        <v/>
      </c>
      <c r="N386" s="18" t="str">
        <f>IF(Data!F375&lt;&gt;"",Data!F375,"")</f>
        <v/>
      </c>
      <c r="O386" s="18" t="str">
        <f>IF(Data!G375&lt;&gt;"",Data!G375,"")</f>
        <v/>
      </c>
    </row>
    <row r="387" spans="9:15" hidden="1" x14ac:dyDescent="0.25">
      <c r="I387" s="18" t="str">
        <f>IF(Data!A376&lt;&gt;"",Data!A376,"")</f>
        <v/>
      </c>
      <c r="J387" s="18" t="str">
        <f>IF(Data!B376&lt;&gt;"",Data!B376,"")</f>
        <v/>
      </c>
      <c r="K387" s="18" t="str">
        <f>IF(Data!C376&lt;&gt;"",Data!C376,"")</f>
        <v/>
      </c>
      <c r="L387" s="18" t="str">
        <f>IF(Data!D376&lt;&gt;"",Data!D376,"")</f>
        <v/>
      </c>
      <c r="M387" s="21" t="str">
        <f>IF(Data!E376&lt;&gt;"",Data!E376,"")</f>
        <v/>
      </c>
      <c r="N387" s="18" t="str">
        <f>IF(Data!F376&lt;&gt;"",Data!F376,"")</f>
        <v/>
      </c>
      <c r="O387" s="18" t="str">
        <f>IF(Data!G376&lt;&gt;"",Data!G376,"")</f>
        <v/>
      </c>
    </row>
    <row r="388" spans="9:15" hidden="1" x14ac:dyDescent="0.25">
      <c r="I388" s="18" t="str">
        <f>IF(Data!A377&lt;&gt;"",Data!A377,"")</f>
        <v/>
      </c>
      <c r="J388" s="18" t="str">
        <f>IF(Data!B377&lt;&gt;"",Data!B377,"")</f>
        <v/>
      </c>
      <c r="K388" s="18" t="str">
        <f>IF(Data!C377&lt;&gt;"",Data!C377,"")</f>
        <v/>
      </c>
      <c r="L388" s="18" t="str">
        <f>IF(Data!D377&lt;&gt;"",Data!D377,"")</f>
        <v/>
      </c>
      <c r="M388" s="21" t="str">
        <f>IF(Data!E377&lt;&gt;"",Data!E377,"")</f>
        <v/>
      </c>
      <c r="N388" s="18" t="str">
        <f>IF(Data!F377&lt;&gt;"",Data!F377,"")</f>
        <v/>
      </c>
      <c r="O388" s="18" t="str">
        <f>IF(Data!G377&lt;&gt;"",Data!G377,"")</f>
        <v/>
      </c>
    </row>
    <row r="389" spans="9:15" hidden="1" x14ac:dyDescent="0.25">
      <c r="I389" s="18" t="str">
        <f>IF(Data!A378&lt;&gt;"",Data!A378,"")</f>
        <v/>
      </c>
      <c r="J389" s="18" t="str">
        <f>IF(Data!B378&lt;&gt;"",Data!B378,"")</f>
        <v/>
      </c>
      <c r="K389" s="18" t="str">
        <f>IF(Data!C378&lt;&gt;"",Data!C378,"")</f>
        <v/>
      </c>
      <c r="L389" s="18" t="str">
        <f>IF(Data!D378&lt;&gt;"",Data!D378,"")</f>
        <v/>
      </c>
      <c r="M389" s="21" t="str">
        <f>IF(Data!E378&lt;&gt;"",Data!E378,"")</f>
        <v/>
      </c>
      <c r="N389" s="18" t="str">
        <f>IF(Data!F378&lt;&gt;"",Data!F378,"")</f>
        <v/>
      </c>
      <c r="O389" s="18" t="str">
        <f>IF(Data!G378&lt;&gt;"",Data!G378,"")</f>
        <v/>
      </c>
    </row>
    <row r="390" spans="9:15" hidden="1" x14ac:dyDescent="0.25">
      <c r="I390" s="18" t="str">
        <f>IF(Data!A379&lt;&gt;"",Data!A379,"")</f>
        <v/>
      </c>
      <c r="J390" s="18" t="str">
        <f>IF(Data!B379&lt;&gt;"",Data!B379,"")</f>
        <v/>
      </c>
      <c r="K390" s="18" t="str">
        <f>IF(Data!C379&lt;&gt;"",Data!C379,"")</f>
        <v/>
      </c>
      <c r="L390" s="18" t="str">
        <f>IF(Data!D379&lt;&gt;"",Data!D379,"")</f>
        <v/>
      </c>
      <c r="M390" s="21" t="str">
        <f>IF(Data!E379&lt;&gt;"",Data!E379,"")</f>
        <v/>
      </c>
      <c r="N390" s="18" t="str">
        <f>IF(Data!F379&lt;&gt;"",Data!F379,"")</f>
        <v/>
      </c>
      <c r="O390" s="18" t="str">
        <f>IF(Data!G379&lt;&gt;"",Data!G379,"")</f>
        <v/>
      </c>
    </row>
    <row r="391" spans="9:15" hidden="1" x14ac:dyDescent="0.25">
      <c r="I391" s="18" t="str">
        <f>IF(Data!A380&lt;&gt;"",Data!A380,"")</f>
        <v/>
      </c>
      <c r="J391" s="18" t="str">
        <f>IF(Data!B380&lt;&gt;"",Data!B380,"")</f>
        <v/>
      </c>
      <c r="K391" s="18" t="str">
        <f>IF(Data!C380&lt;&gt;"",Data!C380,"")</f>
        <v/>
      </c>
      <c r="L391" s="18" t="str">
        <f>IF(Data!D380&lt;&gt;"",Data!D380,"")</f>
        <v/>
      </c>
      <c r="M391" s="21" t="str">
        <f>IF(Data!E380&lt;&gt;"",Data!E380,"")</f>
        <v/>
      </c>
      <c r="N391" s="18" t="str">
        <f>IF(Data!F380&lt;&gt;"",Data!F380,"")</f>
        <v/>
      </c>
      <c r="O391" s="18" t="str">
        <f>IF(Data!G380&lt;&gt;"",Data!G380,"")</f>
        <v/>
      </c>
    </row>
    <row r="392" spans="9:15" hidden="1" x14ac:dyDescent="0.25">
      <c r="I392" s="18" t="str">
        <f>IF(Data!A381&lt;&gt;"",Data!A381,"")</f>
        <v/>
      </c>
      <c r="J392" s="18" t="str">
        <f>IF(Data!B381&lt;&gt;"",Data!B381,"")</f>
        <v/>
      </c>
      <c r="K392" s="18" t="str">
        <f>IF(Data!C381&lt;&gt;"",Data!C381,"")</f>
        <v/>
      </c>
      <c r="L392" s="18" t="str">
        <f>IF(Data!D381&lt;&gt;"",Data!D381,"")</f>
        <v/>
      </c>
      <c r="M392" s="21" t="str">
        <f>IF(Data!E381&lt;&gt;"",Data!E381,"")</f>
        <v/>
      </c>
      <c r="N392" s="18" t="str">
        <f>IF(Data!F381&lt;&gt;"",Data!F381,"")</f>
        <v/>
      </c>
      <c r="O392" s="18" t="str">
        <f>IF(Data!G381&lt;&gt;"",Data!G381,"")</f>
        <v/>
      </c>
    </row>
    <row r="393" spans="9:15" hidden="1" x14ac:dyDescent="0.25">
      <c r="I393" s="18" t="str">
        <f>IF(Data!A382&lt;&gt;"",Data!A382,"")</f>
        <v/>
      </c>
      <c r="J393" s="18" t="str">
        <f>IF(Data!B382&lt;&gt;"",Data!B382,"")</f>
        <v/>
      </c>
      <c r="K393" s="18" t="str">
        <f>IF(Data!C382&lt;&gt;"",Data!C382,"")</f>
        <v/>
      </c>
      <c r="L393" s="18" t="str">
        <f>IF(Data!D382&lt;&gt;"",Data!D382,"")</f>
        <v/>
      </c>
      <c r="M393" s="21" t="str">
        <f>IF(Data!E382&lt;&gt;"",Data!E382,"")</f>
        <v/>
      </c>
      <c r="N393" s="18" t="str">
        <f>IF(Data!F382&lt;&gt;"",Data!F382,"")</f>
        <v/>
      </c>
      <c r="O393" s="18" t="str">
        <f>IF(Data!G382&lt;&gt;"",Data!G382,"")</f>
        <v/>
      </c>
    </row>
    <row r="394" spans="9:15" hidden="1" x14ac:dyDescent="0.25">
      <c r="I394" s="18" t="str">
        <f>IF(Data!A383&lt;&gt;"",Data!A383,"")</f>
        <v/>
      </c>
      <c r="J394" s="18" t="str">
        <f>IF(Data!B383&lt;&gt;"",Data!B383,"")</f>
        <v/>
      </c>
      <c r="K394" s="18" t="str">
        <f>IF(Data!C383&lt;&gt;"",Data!C383,"")</f>
        <v/>
      </c>
      <c r="L394" s="18" t="str">
        <f>IF(Data!D383&lt;&gt;"",Data!D383,"")</f>
        <v/>
      </c>
      <c r="M394" s="21" t="str">
        <f>IF(Data!E383&lt;&gt;"",Data!E383,"")</f>
        <v/>
      </c>
      <c r="N394" s="18" t="str">
        <f>IF(Data!F383&lt;&gt;"",Data!F383,"")</f>
        <v/>
      </c>
      <c r="O394" s="18" t="str">
        <f>IF(Data!G383&lt;&gt;"",Data!G383,"")</f>
        <v/>
      </c>
    </row>
    <row r="395" spans="9:15" hidden="1" x14ac:dyDescent="0.25">
      <c r="I395" s="18" t="str">
        <f>IF(Data!A384&lt;&gt;"",Data!A384,"")</f>
        <v/>
      </c>
      <c r="J395" s="18" t="str">
        <f>IF(Data!B384&lt;&gt;"",Data!B384,"")</f>
        <v/>
      </c>
      <c r="K395" s="18" t="str">
        <f>IF(Data!C384&lt;&gt;"",Data!C384,"")</f>
        <v/>
      </c>
      <c r="L395" s="18" t="str">
        <f>IF(Data!D384&lt;&gt;"",Data!D384,"")</f>
        <v/>
      </c>
      <c r="M395" s="21" t="str">
        <f>IF(Data!E384&lt;&gt;"",Data!E384,"")</f>
        <v/>
      </c>
      <c r="N395" s="18" t="str">
        <f>IF(Data!F384&lt;&gt;"",Data!F384,"")</f>
        <v/>
      </c>
      <c r="O395" s="18" t="str">
        <f>IF(Data!G384&lt;&gt;"",Data!G384,"")</f>
        <v/>
      </c>
    </row>
    <row r="396" spans="9:15" hidden="1" x14ac:dyDescent="0.25">
      <c r="I396" s="18" t="str">
        <f>IF(Data!A385&lt;&gt;"",Data!A385,"")</f>
        <v/>
      </c>
      <c r="J396" s="18" t="str">
        <f>IF(Data!B385&lt;&gt;"",Data!B385,"")</f>
        <v/>
      </c>
      <c r="K396" s="18" t="str">
        <f>IF(Data!C385&lt;&gt;"",Data!C385,"")</f>
        <v/>
      </c>
      <c r="L396" s="18" t="str">
        <f>IF(Data!D385&lt;&gt;"",Data!D385,"")</f>
        <v/>
      </c>
      <c r="M396" s="21" t="str">
        <f>IF(Data!E385&lt;&gt;"",Data!E385,"")</f>
        <v/>
      </c>
      <c r="N396" s="18" t="str">
        <f>IF(Data!F385&lt;&gt;"",Data!F385,"")</f>
        <v/>
      </c>
      <c r="O396" s="18" t="str">
        <f>IF(Data!G385&lt;&gt;"",Data!G385,"")</f>
        <v/>
      </c>
    </row>
    <row r="397" spans="9:15" hidden="1" x14ac:dyDescent="0.25">
      <c r="I397" s="18" t="str">
        <f>IF(Data!A386&lt;&gt;"",Data!A386,"")</f>
        <v/>
      </c>
      <c r="J397" s="18" t="str">
        <f>IF(Data!B386&lt;&gt;"",Data!B386,"")</f>
        <v/>
      </c>
      <c r="K397" s="18" t="str">
        <f>IF(Data!C386&lt;&gt;"",Data!C386,"")</f>
        <v/>
      </c>
      <c r="L397" s="18" t="str">
        <f>IF(Data!D386&lt;&gt;"",Data!D386,"")</f>
        <v/>
      </c>
      <c r="M397" s="21" t="str">
        <f>IF(Data!E386&lt;&gt;"",Data!E386,"")</f>
        <v/>
      </c>
      <c r="N397" s="18" t="str">
        <f>IF(Data!F386&lt;&gt;"",Data!F386,"")</f>
        <v/>
      </c>
      <c r="O397" s="18" t="str">
        <f>IF(Data!G386&lt;&gt;"",Data!G386,"")</f>
        <v/>
      </c>
    </row>
    <row r="398" spans="9:15" hidden="1" x14ac:dyDescent="0.25">
      <c r="I398" s="18" t="str">
        <f>IF(Data!A387&lt;&gt;"",Data!A387,"")</f>
        <v/>
      </c>
      <c r="J398" s="18" t="str">
        <f>IF(Data!B387&lt;&gt;"",Data!B387,"")</f>
        <v/>
      </c>
      <c r="K398" s="18" t="str">
        <f>IF(Data!C387&lt;&gt;"",Data!C387,"")</f>
        <v/>
      </c>
      <c r="L398" s="18" t="str">
        <f>IF(Data!D387&lt;&gt;"",Data!D387,"")</f>
        <v/>
      </c>
      <c r="M398" s="21" t="str">
        <f>IF(Data!E387&lt;&gt;"",Data!E387,"")</f>
        <v/>
      </c>
      <c r="N398" s="18" t="str">
        <f>IF(Data!F387&lt;&gt;"",Data!F387,"")</f>
        <v/>
      </c>
      <c r="O398" s="18" t="str">
        <f>IF(Data!G387&lt;&gt;"",Data!G387,"")</f>
        <v/>
      </c>
    </row>
    <row r="399" spans="9:15" hidden="1" x14ac:dyDescent="0.25">
      <c r="I399" s="18" t="str">
        <f>IF(Data!A388&lt;&gt;"",Data!A388,"")</f>
        <v/>
      </c>
      <c r="J399" s="18" t="str">
        <f>IF(Data!B388&lt;&gt;"",Data!B388,"")</f>
        <v/>
      </c>
      <c r="K399" s="18" t="str">
        <f>IF(Data!C388&lt;&gt;"",Data!C388,"")</f>
        <v/>
      </c>
      <c r="L399" s="18" t="str">
        <f>IF(Data!D388&lt;&gt;"",Data!D388,"")</f>
        <v/>
      </c>
      <c r="M399" s="21" t="str">
        <f>IF(Data!E388&lt;&gt;"",Data!E388,"")</f>
        <v/>
      </c>
      <c r="N399" s="18" t="str">
        <f>IF(Data!F388&lt;&gt;"",Data!F388,"")</f>
        <v/>
      </c>
      <c r="O399" s="18" t="str">
        <f>IF(Data!G388&lt;&gt;"",Data!G388,"")</f>
        <v/>
      </c>
    </row>
    <row r="400" spans="9:15" hidden="1" x14ac:dyDescent="0.25">
      <c r="I400" s="18" t="str">
        <f>IF(Data!A389&lt;&gt;"",Data!A389,"")</f>
        <v/>
      </c>
      <c r="J400" s="18" t="str">
        <f>IF(Data!B389&lt;&gt;"",Data!B389,"")</f>
        <v/>
      </c>
      <c r="K400" s="18" t="str">
        <f>IF(Data!C389&lt;&gt;"",Data!C389,"")</f>
        <v/>
      </c>
      <c r="L400" s="18" t="str">
        <f>IF(Data!D389&lt;&gt;"",Data!D389,"")</f>
        <v/>
      </c>
      <c r="M400" s="21" t="str">
        <f>IF(Data!E389&lt;&gt;"",Data!E389,"")</f>
        <v/>
      </c>
      <c r="N400" s="18" t="str">
        <f>IF(Data!F389&lt;&gt;"",Data!F389,"")</f>
        <v/>
      </c>
      <c r="O400" s="18" t="str">
        <f>IF(Data!G389&lt;&gt;"",Data!G389,"")</f>
        <v/>
      </c>
    </row>
    <row r="401" spans="9:15" hidden="1" x14ac:dyDescent="0.25">
      <c r="I401" s="18" t="str">
        <f>IF(Data!A390&lt;&gt;"",Data!A390,"")</f>
        <v/>
      </c>
      <c r="J401" s="18" t="str">
        <f>IF(Data!B390&lt;&gt;"",Data!B390,"")</f>
        <v/>
      </c>
      <c r="K401" s="18" t="str">
        <f>IF(Data!C390&lt;&gt;"",Data!C390,"")</f>
        <v/>
      </c>
      <c r="L401" s="18" t="str">
        <f>IF(Data!D390&lt;&gt;"",Data!D390,"")</f>
        <v/>
      </c>
      <c r="M401" s="21" t="str">
        <f>IF(Data!E390&lt;&gt;"",Data!E390,"")</f>
        <v/>
      </c>
      <c r="N401" s="18" t="str">
        <f>IF(Data!F390&lt;&gt;"",Data!F390,"")</f>
        <v/>
      </c>
      <c r="O401" s="18" t="str">
        <f>IF(Data!G390&lt;&gt;"",Data!G390,"")</f>
        <v/>
      </c>
    </row>
    <row r="402" spans="9:15" hidden="1" x14ac:dyDescent="0.25">
      <c r="I402" s="18" t="str">
        <f>IF(Data!A391&lt;&gt;"",Data!A391,"")</f>
        <v/>
      </c>
      <c r="J402" s="18" t="str">
        <f>IF(Data!B391&lt;&gt;"",Data!B391,"")</f>
        <v/>
      </c>
      <c r="K402" s="18" t="str">
        <f>IF(Data!C391&lt;&gt;"",Data!C391,"")</f>
        <v/>
      </c>
      <c r="L402" s="18" t="str">
        <f>IF(Data!D391&lt;&gt;"",Data!D391,"")</f>
        <v/>
      </c>
      <c r="M402" s="21" t="str">
        <f>IF(Data!E391&lt;&gt;"",Data!E391,"")</f>
        <v/>
      </c>
      <c r="N402" s="18" t="str">
        <f>IF(Data!F391&lt;&gt;"",Data!F391,"")</f>
        <v/>
      </c>
      <c r="O402" s="18" t="str">
        <f>IF(Data!G391&lt;&gt;"",Data!G391,"")</f>
        <v/>
      </c>
    </row>
    <row r="403" spans="9:15" hidden="1" x14ac:dyDescent="0.25">
      <c r="I403" s="18" t="str">
        <f>IF(Data!A392&lt;&gt;"",Data!A392,"")</f>
        <v/>
      </c>
      <c r="J403" s="18" t="str">
        <f>IF(Data!B392&lt;&gt;"",Data!B392,"")</f>
        <v/>
      </c>
      <c r="K403" s="18" t="str">
        <f>IF(Data!C392&lt;&gt;"",Data!C392,"")</f>
        <v/>
      </c>
      <c r="L403" s="18" t="str">
        <f>IF(Data!D392&lt;&gt;"",Data!D392,"")</f>
        <v/>
      </c>
      <c r="M403" s="21" t="str">
        <f>IF(Data!E392&lt;&gt;"",Data!E392,"")</f>
        <v/>
      </c>
      <c r="N403" s="18" t="str">
        <f>IF(Data!F392&lt;&gt;"",Data!F392,"")</f>
        <v/>
      </c>
      <c r="O403" s="18" t="str">
        <f>IF(Data!G392&lt;&gt;"",Data!G392,"")</f>
        <v/>
      </c>
    </row>
    <row r="404" spans="9:15" hidden="1" x14ac:dyDescent="0.25">
      <c r="I404" s="18" t="str">
        <f>IF(Data!A393&lt;&gt;"",Data!A393,"")</f>
        <v/>
      </c>
      <c r="J404" s="18" t="str">
        <f>IF(Data!B393&lt;&gt;"",Data!B393,"")</f>
        <v/>
      </c>
      <c r="K404" s="18" t="str">
        <f>IF(Data!C393&lt;&gt;"",Data!C393,"")</f>
        <v/>
      </c>
      <c r="L404" s="18" t="str">
        <f>IF(Data!D393&lt;&gt;"",Data!D393,"")</f>
        <v/>
      </c>
      <c r="M404" s="21" t="str">
        <f>IF(Data!E393&lt;&gt;"",Data!E393,"")</f>
        <v/>
      </c>
      <c r="N404" s="18" t="str">
        <f>IF(Data!F393&lt;&gt;"",Data!F393,"")</f>
        <v/>
      </c>
      <c r="O404" s="18" t="str">
        <f>IF(Data!G393&lt;&gt;"",Data!G393,"")</f>
        <v/>
      </c>
    </row>
    <row r="405" spans="9:15" hidden="1" x14ac:dyDescent="0.25">
      <c r="I405" s="18" t="str">
        <f>IF(Data!A394&lt;&gt;"",Data!A394,"")</f>
        <v/>
      </c>
      <c r="J405" s="18" t="str">
        <f>IF(Data!B394&lt;&gt;"",Data!B394,"")</f>
        <v/>
      </c>
      <c r="K405" s="18" t="str">
        <f>IF(Data!C394&lt;&gt;"",Data!C394,"")</f>
        <v/>
      </c>
      <c r="L405" s="18" t="str">
        <f>IF(Data!D394&lt;&gt;"",Data!D394,"")</f>
        <v/>
      </c>
      <c r="M405" s="21" t="str">
        <f>IF(Data!E394&lt;&gt;"",Data!E394,"")</f>
        <v/>
      </c>
      <c r="N405" s="18" t="str">
        <f>IF(Data!F394&lt;&gt;"",Data!F394,"")</f>
        <v/>
      </c>
      <c r="O405" s="18" t="str">
        <f>IF(Data!G394&lt;&gt;"",Data!G394,"")</f>
        <v/>
      </c>
    </row>
    <row r="406" spans="9:15" hidden="1" x14ac:dyDescent="0.25">
      <c r="I406" s="18" t="str">
        <f>IF(Data!A395&lt;&gt;"",Data!A395,"")</f>
        <v/>
      </c>
      <c r="J406" s="18" t="str">
        <f>IF(Data!B395&lt;&gt;"",Data!B395,"")</f>
        <v/>
      </c>
      <c r="K406" s="18" t="str">
        <f>IF(Data!C395&lt;&gt;"",Data!C395,"")</f>
        <v/>
      </c>
      <c r="L406" s="18" t="str">
        <f>IF(Data!D395&lt;&gt;"",Data!D395,"")</f>
        <v/>
      </c>
      <c r="M406" s="21" t="str">
        <f>IF(Data!E395&lt;&gt;"",Data!E395,"")</f>
        <v/>
      </c>
      <c r="N406" s="18" t="str">
        <f>IF(Data!F395&lt;&gt;"",Data!F395,"")</f>
        <v/>
      </c>
      <c r="O406" s="18" t="str">
        <f>IF(Data!G395&lt;&gt;"",Data!G395,"")</f>
        <v/>
      </c>
    </row>
    <row r="407" spans="9:15" hidden="1" x14ac:dyDescent="0.25">
      <c r="I407" s="18" t="str">
        <f>IF(Data!A396&lt;&gt;"",Data!A396,"")</f>
        <v/>
      </c>
      <c r="J407" s="18" t="str">
        <f>IF(Data!B396&lt;&gt;"",Data!B396,"")</f>
        <v/>
      </c>
      <c r="K407" s="18" t="str">
        <f>IF(Data!C396&lt;&gt;"",Data!C396,"")</f>
        <v/>
      </c>
      <c r="L407" s="18" t="str">
        <f>IF(Data!D396&lt;&gt;"",Data!D396,"")</f>
        <v/>
      </c>
      <c r="M407" s="21" t="str">
        <f>IF(Data!E396&lt;&gt;"",Data!E396,"")</f>
        <v/>
      </c>
      <c r="N407" s="18" t="str">
        <f>IF(Data!F396&lt;&gt;"",Data!F396,"")</f>
        <v/>
      </c>
      <c r="O407" s="18" t="str">
        <f>IF(Data!G396&lt;&gt;"",Data!G396,"")</f>
        <v/>
      </c>
    </row>
    <row r="408" spans="9:15" hidden="1" x14ac:dyDescent="0.25">
      <c r="I408" s="18" t="str">
        <f>IF(Data!A397&lt;&gt;"",Data!A397,"")</f>
        <v/>
      </c>
      <c r="J408" s="18" t="str">
        <f>IF(Data!B397&lt;&gt;"",Data!B397,"")</f>
        <v/>
      </c>
      <c r="K408" s="18" t="str">
        <f>IF(Data!C397&lt;&gt;"",Data!C397,"")</f>
        <v/>
      </c>
      <c r="L408" s="18" t="str">
        <f>IF(Data!D397&lt;&gt;"",Data!D397,"")</f>
        <v/>
      </c>
      <c r="M408" s="21" t="str">
        <f>IF(Data!E397&lt;&gt;"",Data!E397,"")</f>
        <v/>
      </c>
      <c r="N408" s="18" t="str">
        <f>IF(Data!F397&lt;&gt;"",Data!F397,"")</f>
        <v/>
      </c>
      <c r="O408" s="18" t="str">
        <f>IF(Data!G397&lt;&gt;"",Data!G397,"")</f>
        <v/>
      </c>
    </row>
    <row r="409" spans="9:15" hidden="1" x14ac:dyDescent="0.25">
      <c r="I409" s="18" t="str">
        <f>IF(Data!A398&lt;&gt;"",Data!A398,"")</f>
        <v/>
      </c>
      <c r="J409" s="18" t="str">
        <f>IF(Data!B398&lt;&gt;"",Data!B398,"")</f>
        <v/>
      </c>
      <c r="K409" s="18" t="str">
        <f>IF(Data!C398&lt;&gt;"",Data!C398,"")</f>
        <v/>
      </c>
      <c r="L409" s="18" t="str">
        <f>IF(Data!D398&lt;&gt;"",Data!D398,"")</f>
        <v/>
      </c>
      <c r="M409" s="21" t="str">
        <f>IF(Data!E398&lt;&gt;"",Data!E398,"")</f>
        <v/>
      </c>
      <c r="N409" s="18" t="str">
        <f>IF(Data!F398&lt;&gt;"",Data!F398,"")</f>
        <v/>
      </c>
      <c r="O409" s="18" t="str">
        <f>IF(Data!G398&lt;&gt;"",Data!G398,"")</f>
        <v/>
      </c>
    </row>
    <row r="410" spans="9:15" hidden="1" x14ac:dyDescent="0.25">
      <c r="I410" s="18" t="str">
        <f>IF(Data!A399&lt;&gt;"",Data!A399,"")</f>
        <v/>
      </c>
      <c r="J410" s="18" t="str">
        <f>IF(Data!B399&lt;&gt;"",Data!B399,"")</f>
        <v/>
      </c>
      <c r="K410" s="18" t="str">
        <f>IF(Data!C399&lt;&gt;"",Data!C399,"")</f>
        <v/>
      </c>
      <c r="L410" s="18" t="str">
        <f>IF(Data!D399&lt;&gt;"",Data!D399,"")</f>
        <v/>
      </c>
      <c r="M410" s="21" t="str">
        <f>IF(Data!E399&lt;&gt;"",Data!E399,"")</f>
        <v/>
      </c>
      <c r="N410" s="18" t="str">
        <f>IF(Data!F399&lt;&gt;"",Data!F399,"")</f>
        <v/>
      </c>
      <c r="O410" s="18" t="str">
        <f>IF(Data!G399&lt;&gt;"",Data!G399,"")</f>
        <v/>
      </c>
    </row>
    <row r="411" spans="9:15" hidden="1" x14ac:dyDescent="0.25">
      <c r="I411" s="18" t="str">
        <f>IF(Data!A400&lt;&gt;"",Data!A400,"")</f>
        <v/>
      </c>
      <c r="J411" s="18" t="str">
        <f>IF(Data!B400&lt;&gt;"",Data!B400,"")</f>
        <v/>
      </c>
      <c r="K411" s="18" t="str">
        <f>IF(Data!C400&lt;&gt;"",Data!C400,"")</f>
        <v/>
      </c>
      <c r="L411" s="18" t="str">
        <f>IF(Data!D400&lt;&gt;"",Data!D400,"")</f>
        <v/>
      </c>
      <c r="M411" s="21" t="str">
        <f>IF(Data!E400&lt;&gt;"",Data!E400,"")</f>
        <v/>
      </c>
      <c r="N411" s="18" t="str">
        <f>IF(Data!F400&lt;&gt;"",Data!F400,"")</f>
        <v/>
      </c>
      <c r="O411" s="18" t="str">
        <f>IF(Data!G400&lt;&gt;"",Data!G400,"")</f>
        <v/>
      </c>
    </row>
    <row r="412" spans="9:15" hidden="1" x14ac:dyDescent="0.25">
      <c r="I412" s="18" t="str">
        <f>IF(Data!A401&lt;&gt;"",Data!A401,"")</f>
        <v/>
      </c>
      <c r="J412" s="18" t="str">
        <f>IF(Data!B401&lt;&gt;"",Data!B401,"")</f>
        <v/>
      </c>
      <c r="K412" s="18" t="str">
        <f>IF(Data!C401&lt;&gt;"",Data!C401,"")</f>
        <v/>
      </c>
      <c r="L412" s="18" t="str">
        <f>IF(Data!D401&lt;&gt;"",Data!D401,"")</f>
        <v/>
      </c>
      <c r="M412" s="21" t="str">
        <f>IF(Data!E401&lt;&gt;"",Data!E401,"")</f>
        <v/>
      </c>
      <c r="N412" s="18" t="str">
        <f>IF(Data!F401&lt;&gt;"",Data!F401,"")</f>
        <v/>
      </c>
      <c r="O412" s="18" t="str">
        <f>IF(Data!G401&lt;&gt;"",Data!G401,"")</f>
        <v/>
      </c>
    </row>
    <row r="413" spans="9:15" hidden="1" x14ac:dyDescent="0.25">
      <c r="I413" s="18" t="str">
        <f>IF(Data!A402&lt;&gt;"",Data!A402,"")</f>
        <v/>
      </c>
      <c r="J413" s="18" t="str">
        <f>IF(Data!B402&lt;&gt;"",Data!B402,"")</f>
        <v/>
      </c>
      <c r="K413" s="18" t="str">
        <f>IF(Data!C402&lt;&gt;"",Data!C402,"")</f>
        <v/>
      </c>
      <c r="L413" s="18" t="str">
        <f>IF(Data!D402&lt;&gt;"",Data!D402,"")</f>
        <v/>
      </c>
      <c r="M413" s="21" t="str">
        <f>IF(Data!E402&lt;&gt;"",Data!E402,"")</f>
        <v/>
      </c>
      <c r="N413" s="18" t="str">
        <f>IF(Data!F402&lt;&gt;"",Data!F402,"")</f>
        <v/>
      </c>
      <c r="O413" s="18" t="str">
        <f>IF(Data!G402&lt;&gt;"",Data!G402,"")</f>
        <v/>
      </c>
    </row>
    <row r="414" spans="9:15" hidden="1" x14ac:dyDescent="0.25">
      <c r="I414" s="18" t="str">
        <f>IF(Data!A403&lt;&gt;"",Data!A403,"")</f>
        <v/>
      </c>
      <c r="J414" s="18" t="str">
        <f>IF(Data!B403&lt;&gt;"",Data!B403,"")</f>
        <v/>
      </c>
      <c r="K414" s="18" t="str">
        <f>IF(Data!C403&lt;&gt;"",Data!C403,"")</f>
        <v/>
      </c>
      <c r="L414" s="18" t="str">
        <f>IF(Data!D403&lt;&gt;"",Data!D403,"")</f>
        <v/>
      </c>
      <c r="M414" s="21" t="str">
        <f>IF(Data!E403&lt;&gt;"",Data!E403,"")</f>
        <v/>
      </c>
      <c r="N414" s="18" t="str">
        <f>IF(Data!F403&lt;&gt;"",Data!F403,"")</f>
        <v/>
      </c>
      <c r="O414" s="18" t="str">
        <f>IF(Data!G403&lt;&gt;"",Data!G403,"")</f>
        <v/>
      </c>
    </row>
    <row r="415" spans="9:15" hidden="1" x14ac:dyDescent="0.25">
      <c r="I415" s="18" t="str">
        <f>IF(Data!A404&lt;&gt;"",Data!A404,"")</f>
        <v/>
      </c>
      <c r="J415" s="18" t="str">
        <f>IF(Data!B404&lt;&gt;"",Data!B404,"")</f>
        <v/>
      </c>
      <c r="K415" s="18" t="str">
        <f>IF(Data!C404&lt;&gt;"",Data!C404,"")</f>
        <v/>
      </c>
      <c r="L415" s="18" t="str">
        <f>IF(Data!D404&lt;&gt;"",Data!D404,"")</f>
        <v/>
      </c>
      <c r="M415" s="21" t="str">
        <f>IF(Data!E404&lt;&gt;"",Data!E404,"")</f>
        <v/>
      </c>
      <c r="N415" s="18" t="str">
        <f>IF(Data!F404&lt;&gt;"",Data!F404,"")</f>
        <v/>
      </c>
      <c r="O415" s="18" t="str">
        <f>IF(Data!G404&lt;&gt;"",Data!G404,"")</f>
        <v/>
      </c>
    </row>
    <row r="416" spans="9:15" hidden="1" x14ac:dyDescent="0.25">
      <c r="I416" s="18" t="str">
        <f>IF(Data!A405&lt;&gt;"",Data!A405,"")</f>
        <v/>
      </c>
      <c r="J416" s="18" t="str">
        <f>IF(Data!B405&lt;&gt;"",Data!B405,"")</f>
        <v/>
      </c>
      <c r="K416" s="18" t="str">
        <f>IF(Data!C405&lt;&gt;"",Data!C405,"")</f>
        <v/>
      </c>
      <c r="L416" s="18" t="str">
        <f>IF(Data!D405&lt;&gt;"",Data!D405,"")</f>
        <v/>
      </c>
      <c r="M416" s="21" t="str">
        <f>IF(Data!E405&lt;&gt;"",Data!E405,"")</f>
        <v/>
      </c>
      <c r="N416" s="18" t="str">
        <f>IF(Data!F405&lt;&gt;"",Data!F405,"")</f>
        <v/>
      </c>
      <c r="O416" s="18" t="str">
        <f>IF(Data!G405&lt;&gt;"",Data!G405,"")</f>
        <v/>
      </c>
    </row>
    <row r="417" spans="9:15" hidden="1" x14ac:dyDescent="0.25">
      <c r="I417" s="18" t="str">
        <f>IF(Data!A406&lt;&gt;"",Data!A406,"")</f>
        <v/>
      </c>
      <c r="J417" s="18" t="str">
        <f>IF(Data!B406&lt;&gt;"",Data!B406,"")</f>
        <v/>
      </c>
      <c r="K417" s="18" t="str">
        <f>IF(Data!C406&lt;&gt;"",Data!C406,"")</f>
        <v/>
      </c>
      <c r="L417" s="18" t="str">
        <f>IF(Data!D406&lt;&gt;"",Data!D406,"")</f>
        <v/>
      </c>
      <c r="M417" s="21" t="str">
        <f>IF(Data!E406&lt;&gt;"",Data!E406,"")</f>
        <v/>
      </c>
      <c r="N417" s="18" t="str">
        <f>IF(Data!F406&lt;&gt;"",Data!F406,"")</f>
        <v/>
      </c>
      <c r="O417" s="18" t="str">
        <f>IF(Data!G406&lt;&gt;"",Data!G406,"")</f>
        <v/>
      </c>
    </row>
    <row r="418" spans="9:15" hidden="1" x14ac:dyDescent="0.25">
      <c r="I418" s="18" t="str">
        <f>IF(Data!A407&lt;&gt;"",Data!A407,"")</f>
        <v/>
      </c>
      <c r="J418" s="18" t="str">
        <f>IF(Data!B407&lt;&gt;"",Data!B407,"")</f>
        <v/>
      </c>
      <c r="K418" s="18" t="str">
        <f>IF(Data!C407&lt;&gt;"",Data!C407,"")</f>
        <v/>
      </c>
      <c r="L418" s="18" t="str">
        <f>IF(Data!D407&lt;&gt;"",Data!D407,"")</f>
        <v/>
      </c>
      <c r="M418" s="21" t="str">
        <f>IF(Data!E407&lt;&gt;"",Data!E407,"")</f>
        <v/>
      </c>
      <c r="N418" s="18" t="str">
        <f>IF(Data!F407&lt;&gt;"",Data!F407,"")</f>
        <v/>
      </c>
      <c r="O418" s="18" t="str">
        <f>IF(Data!G407&lt;&gt;"",Data!G407,"")</f>
        <v/>
      </c>
    </row>
    <row r="419" spans="9:15" hidden="1" x14ac:dyDescent="0.25">
      <c r="I419" s="18" t="str">
        <f>IF(Data!A408&lt;&gt;"",Data!A408,"")</f>
        <v/>
      </c>
      <c r="J419" s="18" t="str">
        <f>IF(Data!B408&lt;&gt;"",Data!B408,"")</f>
        <v/>
      </c>
      <c r="K419" s="18" t="str">
        <f>IF(Data!C408&lt;&gt;"",Data!C408,"")</f>
        <v/>
      </c>
      <c r="L419" s="18" t="str">
        <f>IF(Data!D408&lt;&gt;"",Data!D408,"")</f>
        <v/>
      </c>
      <c r="M419" s="21" t="str">
        <f>IF(Data!E408&lt;&gt;"",Data!E408,"")</f>
        <v/>
      </c>
      <c r="N419" s="18" t="str">
        <f>IF(Data!F408&lt;&gt;"",Data!F408,"")</f>
        <v/>
      </c>
      <c r="O419" s="18" t="str">
        <f>IF(Data!G408&lt;&gt;"",Data!G408,"")</f>
        <v/>
      </c>
    </row>
    <row r="420" spans="9:15" hidden="1" x14ac:dyDescent="0.25">
      <c r="I420" s="18" t="str">
        <f>IF(Data!A409&lt;&gt;"",Data!A409,"")</f>
        <v/>
      </c>
      <c r="J420" s="18" t="str">
        <f>IF(Data!B409&lt;&gt;"",Data!B409,"")</f>
        <v/>
      </c>
      <c r="K420" s="18" t="str">
        <f>IF(Data!C409&lt;&gt;"",Data!C409,"")</f>
        <v/>
      </c>
      <c r="L420" s="18" t="str">
        <f>IF(Data!D409&lt;&gt;"",Data!D409,"")</f>
        <v/>
      </c>
      <c r="M420" s="21" t="str">
        <f>IF(Data!E409&lt;&gt;"",Data!E409,"")</f>
        <v/>
      </c>
      <c r="N420" s="18" t="str">
        <f>IF(Data!F409&lt;&gt;"",Data!F409,"")</f>
        <v/>
      </c>
      <c r="O420" s="18" t="str">
        <f>IF(Data!G409&lt;&gt;"",Data!G409,"")</f>
        <v/>
      </c>
    </row>
    <row r="421" spans="9:15" hidden="1" x14ac:dyDescent="0.25">
      <c r="I421" s="18" t="str">
        <f>IF(Data!A410&lt;&gt;"",Data!A410,"")</f>
        <v/>
      </c>
      <c r="J421" s="18" t="str">
        <f>IF(Data!B410&lt;&gt;"",Data!B410,"")</f>
        <v/>
      </c>
      <c r="K421" s="18" t="str">
        <f>IF(Data!C410&lt;&gt;"",Data!C410,"")</f>
        <v/>
      </c>
      <c r="L421" s="18" t="str">
        <f>IF(Data!D410&lt;&gt;"",Data!D410,"")</f>
        <v/>
      </c>
      <c r="M421" s="21" t="str">
        <f>IF(Data!E410&lt;&gt;"",Data!E410,"")</f>
        <v/>
      </c>
      <c r="N421" s="18" t="str">
        <f>IF(Data!F410&lt;&gt;"",Data!F410,"")</f>
        <v/>
      </c>
      <c r="O421" s="18" t="str">
        <f>IF(Data!G410&lt;&gt;"",Data!G410,"")</f>
        <v/>
      </c>
    </row>
    <row r="422" spans="9:15" hidden="1" x14ac:dyDescent="0.25">
      <c r="I422" s="18" t="str">
        <f>IF(Data!A411&lt;&gt;"",Data!A411,"")</f>
        <v/>
      </c>
      <c r="J422" s="18" t="str">
        <f>IF(Data!B411&lt;&gt;"",Data!B411,"")</f>
        <v/>
      </c>
      <c r="K422" s="18" t="str">
        <f>IF(Data!C411&lt;&gt;"",Data!C411,"")</f>
        <v/>
      </c>
      <c r="L422" s="18" t="str">
        <f>IF(Data!D411&lt;&gt;"",Data!D411,"")</f>
        <v/>
      </c>
      <c r="M422" s="21" t="str">
        <f>IF(Data!E411&lt;&gt;"",Data!E411,"")</f>
        <v/>
      </c>
      <c r="N422" s="18" t="str">
        <f>IF(Data!F411&lt;&gt;"",Data!F411,"")</f>
        <v/>
      </c>
      <c r="O422" s="18" t="str">
        <f>IF(Data!G411&lt;&gt;"",Data!G411,"")</f>
        <v/>
      </c>
    </row>
    <row r="423" spans="9:15" hidden="1" x14ac:dyDescent="0.25">
      <c r="I423" s="18" t="str">
        <f>IF(Data!A412&lt;&gt;"",Data!A412,"")</f>
        <v/>
      </c>
      <c r="J423" s="18" t="str">
        <f>IF(Data!B412&lt;&gt;"",Data!B412,"")</f>
        <v/>
      </c>
      <c r="K423" s="18" t="str">
        <f>IF(Data!C412&lt;&gt;"",Data!C412,"")</f>
        <v/>
      </c>
      <c r="L423" s="18" t="str">
        <f>IF(Data!D412&lt;&gt;"",Data!D412,"")</f>
        <v/>
      </c>
      <c r="M423" s="21" t="str">
        <f>IF(Data!E412&lt;&gt;"",Data!E412,"")</f>
        <v/>
      </c>
      <c r="N423" s="18" t="str">
        <f>IF(Data!F412&lt;&gt;"",Data!F412,"")</f>
        <v/>
      </c>
      <c r="O423" s="18" t="str">
        <f>IF(Data!G412&lt;&gt;"",Data!G412,"")</f>
        <v/>
      </c>
    </row>
    <row r="424" spans="9:15" hidden="1" x14ac:dyDescent="0.25">
      <c r="I424" s="18" t="str">
        <f>IF(Data!A413&lt;&gt;"",Data!A413,"")</f>
        <v/>
      </c>
      <c r="J424" s="18" t="str">
        <f>IF(Data!B413&lt;&gt;"",Data!B413,"")</f>
        <v/>
      </c>
      <c r="K424" s="18" t="str">
        <f>IF(Data!C413&lt;&gt;"",Data!C413,"")</f>
        <v/>
      </c>
      <c r="L424" s="18" t="str">
        <f>IF(Data!D413&lt;&gt;"",Data!D413,"")</f>
        <v/>
      </c>
      <c r="M424" s="21" t="str">
        <f>IF(Data!E413&lt;&gt;"",Data!E413,"")</f>
        <v/>
      </c>
      <c r="N424" s="18" t="str">
        <f>IF(Data!F413&lt;&gt;"",Data!F413,"")</f>
        <v/>
      </c>
      <c r="O424" s="18" t="str">
        <f>IF(Data!G413&lt;&gt;"",Data!G413,"")</f>
        <v/>
      </c>
    </row>
    <row r="425" spans="9:15" hidden="1" x14ac:dyDescent="0.25">
      <c r="I425" s="18" t="str">
        <f>IF(Data!A414&lt;&gt;"",Data!A414,"")</f>
        <v/>
      </c>
      <c r="J425" s="18" t="str">
        <f>IF(Data!B414&lt;&gt;"",Data!B414,"")</f>
        <v/>
      </c>
      <c r="K425" s="18" t="str">
        <f>IF(Data!C414&lt;&gt;"",Data!C414,"")</f>
        <v/>
      </c>
      <c r="L425" s="18" t="str">
        <f>IF(Data!D414&lt;&gt;"",Data!D414,"")</f>
        <v/>
      </c>
      <c r="M425" s="21" t="str">
        <f>IF(Data!E414&lt;&gt;"",Data!E414,"")</f>
        <v/>
      </c>
      <c r="N425" s="18" t="str">
        <f>IF(Data!F414&lt;&gt;"",Data!F414,"")</f>
        <v/>
      </c>
      <c r="O425" s="18" t="str">
        <f>IF(Data!G414&lt;&gt;"",Data!G414,"")</f>
        <v/>
      </c>
    </row>
    <row r="426" spans="9:15" hidden="1" x14ac:dyDescent="0.25">
      <c r="I426" s="18" t="str">
        <f>IF(Data!A415&lt;&gt;"",Data!A415,"")</f>
        <v/>
      </c>
      <c r="J426" s="18" t="str">
        <f>IF(Data!B415&lt;&gt;"",Data!B415,"")</f>
        <v/>
      </c>
      <c r="K426" s="18" t="str">
        <f>IF(Data!C415&lt;&gt;"",Data!C415,"")</f>
        <v/>
      </c>
      <c r="L426" s="18" t="str">
        <f>IF(Data!D415&lt;&gt;"",Data!D415,"")</f>
        <v/>
      </c>
      <c r="M426" s="21" t="str">
        <f>IF(Data!E415&lt;&gt;"",Data!E415,"")</f>
        <v/>
      </c>
      <c r="N426" s="18" t="str">
        <f>IF(Data!F415&lt;&gt;"",Data!F415,"")</f>
        <v/>
      </c>
      <c r="O426" s="18" t="str">
        <f>IF(Data!G415&lt;&gt;"",Data!G415,"")</f>
        <v/>
      </c>
    </row>
    <row r="427" spans="9:15" hidden="1" x14ac:dyDescent="0.25">
      <c r="I427" s="18" t="str">
        <f>IF(Data!A416&lt;&gt;"",Data!A416,"")</f>
        <v/>
      </c>
      <c r="J427" s="18" t="str">
        <f>IF(Data!B416&lt;&gt;"",Data!B416,"")</f>
        <v/>
      </c>
      <c r="K427" s="18" t="str">
        <f>IF(Data!C416&lt;&gt;"",Data!C416,"")</f>
        <v/>
      </c>
      <c r="L427" s="18" t="str">
        <f>IF(Data!D416&lt;&gt;"",Data!D416,"")</f>
        <v/>
      </c>
      <c r="M427" s="21" t="str">
        <f>IF(Data!E416&lt;&gt;"",Data!E416,"")</f>
        <v/>
      </c>
      <c r="N427" s="18" t="str">
        <f>IF(Data!F416&lt;&gt;"",Data!F416,"")</f>
        <v/>
      </c>
      <c r="O427" s="18" t="str">
        <f>IF(Data!G416&lt;&gt;"",Data!G416,"")</f>
        <v/>
      </c>
    </row>
    <row r="428" spans="9:15" hidden="1" x14ac:dyDescent="0.25">
      <c r="I428" s="18" t="str">
        <f>IF(Data!A417&lt;&gt;"",Data!A417,"")</f>
        <v/>
      </c>
      <c r="J428" s="18" t="str">
        <f>IF(Data!B417&lt;&gt;"",Data!B417,"")</f>
        <v/>
      </c>
      <c r="K428" s="18" t="str">
        <f>IF(Data!C417&lt;&gt;"",Data!C417,"")</f>
        <v/>
      </c>
      <c r="L428" s="18" t="str">
        <f>IF(Data!D417&lt;&gt;"",Data!D417,"")</f>
        <v/>
      </c>
      <c r="M428" s="21" t="str">
        <f>IF(Data!E417&lt;&gt;"",Data!E417,"")</f>
        <v/>
      </c>
      <c r="N428" s="18" t="str">
        <f>IF(Data!F417&lt;&gt;"",Data!F417,"")</f>
        <v/>
      </c>
      <c r="O428" s="18" t="str">
        <f>IF(Data!G417&lt;&gt;"",Data!G417,"")</f>
        <v/>
      </c>
    </row>
    <row r="429" spans="9:15" hidden="1" x14ac:dyDescent="0.25">
      <c r="I429" s="18" t="str">
        <f>IF(Data!A418&lt;&gt;"",Data!A418,"")</f>
        <v/>
      </c>
      <c r="J429" s="18" t="str">
        <f>IF(Data!B418&lt;&gt;"",Data!B418,"")</f>
        <v/>
      </c>
      <c r="K429" s="18" t="str">
        <f>IF(Data!C418&lt;&gt;"",Data!C418,"")</f>
        <v/>
      </c>
      <c r="L429" s="18" t="str">
        <f>IF(Data!D418&lt;&gt;"",Data!D418,"")</f>
        <v/>
      </c>
      <c r="M429" s="21" t="str">
        <f>IF(Data!E418&lt;&gt;"",Data!E418,"")</f>
        <v/>
      </c>
      <c r="N429" s="18" t="str">
        <f>IF(Data!F418&lt;&gt;"",Data!F418,"")</f>
        <v/>
      </c>
      <c r="O429" s="18" t="str">
        <f>IF(Data!G418&lt;&gt;"",Data!G418,"")</f>
        <v/>
      </c>
    </row>
    <row r="430" spans="9:15" hidden="1" x14ac:dyDescent="0.25">
      <c r="I430" s="18" t="str">
        <f>IF(Data!A419&lt;&gt;"",Data!A419,"")</f>
        <v/>
      </c>
      <c r="J430" s="18" t="str">
        <f>IF(Data!B419&lt;&gt;"",Data!B419,"")</f>
        <v/>
      </c>
      <c r="K430" s="18" t="str">
        <f>IF(Data!C419&lt;&gt;"",Data!C419,"")</f>
        <v/>
      </c>
      <c r="L430" s="18" t="str">
        <f>IF(Data!D419&lt;&gt;"",Data!D419,"")</f>
        <v/>
      </c>
      <c r="M430" s="21" t="str">
        <f>IF(Data!E419&lt;&gt;"",Data!E419,"")</f>
        <v/>
      </c>
      <c r="N430" s="18" t="str">
        <f>IF(Data!F419&lt;&gt;"",Data!F419,"")</f>
        <v/>
      </c>
      <c r="O430" s="18" t="str">
        <f>IF(Data!G419&lt;&gt;"",Data!G419,"")</f>
        <v/>
      </c>
    </row>
    <row r="431" spans="9:15" hidden="1" x14ac:dyDescent="0.25">
      <c r="I431" s="18" t="str">
        <f>IF(Data!A420&lt;&gt;"",Data!A420,"")</f>
        <v/>
      </c>
      <c r="J431" s="18" t="str">
        <f>IF(Data!B420&lt;&gt;"",Data!B420,"")</f>
        <v/>
      </c>
      <c r="K431" s="18" t="str">
        <f>IF(Data!C420&lt;&gt;"",Data!C420,"")</f>
        <v/>
      </c>
      <c r="L431" s="18" t="str">
        <f>IF(Data!D420&lt;&gt;"",Data!D420,"")</f>
        <v/>
      </c>
      <c r="M431" s="21" t="str">
        <f>IF(Data!E420&lt;&gt;"",Data!E420,"")</f>
        <v/>
      </c>
      <c r="N431" s="18" t="str">
        <f>IF(Data!F420&lt;&gt;"",Data!F420,"")</f>
        <v/>
      </c>
      <c r="O431" s="18" t="str">
        <f>IF(Data!G420&lt;&gt;"",Data!G420,"")</f>
        <v/>
      </c>
    </row>
    <row r="432" spans="9:15" hidden="1" x14ac:dyDescent="0.25">
      <c r="I432" s="18" t="str">
        <f>IF(Data!A421&lt;&gt;"",Data!A421,"")</f>
        <v/>
      </c>
      <c r="J432" s="18" t="str">
        <f>IF(Data!B421&lt;&gt;"",Data!B421,"")</f>
        <v/>
      </c>
      <c r="K432" s="18" t="str">
        <f>IF(Data!C421&lt;&gt;"",Data!C421,"")</f>
        <v/>
      </c>
      <c r="L432" s="18" t="str">
        <f>IF(Data!D421&lt;&gt;"",Data!D421,"")</f>
        <v/>
      </c>
      <c r="M432" s="21" t="str">
        <f>IF(Data!E421&lt;&gt;"",Data!E421,"")</f>
        <v/>
      </c>
      <c r="N432" s="18" t="str">
        <f>IF(Data!F421&lt;&gt;"",Data!F421,"")</f>
        <v/>
      </c>
      <c r="O432" s="18" t="str">
        <f>IF(Data!G421&lt;&gt;"",Data!G421,"")</f>
        <v/>
      </c>
    </row>
    <row r="433" spans="9:15" hidden="1" x14ac:dyDescent="0.25">
      <c r="I433" s="18" t="str">
        <f>IF(Data!A422&lt;&gt;"",Data!A422,"")</f>
        <v/>
      </c>
      <c r="J433" s="18" t="str">
        <f>IF(Data!B422&lt;&gt;"",Data!B422,"")</f>
        <v/>
      </c>
      <c r="K433" s="18" t="str">
        <f>IF(Data!C422&lt;&gt;"",Data!C422,"")</f>
        <v/>
      </c>
      <c r="L433" s="18" t="str">
        <f>IF(Data!D422&lt;&gt;"",Data!D422,"")</f>
        <v/>
      </c>
      <c r="M433" s="21" t="str">
        <f>IF(Data!E422&lt;&gt;"",Data!E422,"")</f>
        <v/>
      </c>
      <c r="N433" s="18" t="str">
        <f>IF(Data!F422&lt;&gt;"",Data!F422,"")</f>
        <v/>
      </c>
      <c r="O433" s="18" t="str">
        <f>IF(Data!G422&lt;&gt;"",Data!G422,"")</f>
        <v/>
      </c>
    </row>
    <row r="434" spans="9:15" hidden="1" x14ac:dyDescent="0.25">
      <c r="I434" s="18" t="str">
        <f>IF(Data!A423&lt;&gt;"",Data!A423,"")</f>
        <v/>
      </c>
      <c r="J434" s="18" t="str">
        <f>IF(Data!B423&lt;&gt;"",Data!B423,"")</f>
        <v/>
      </c>
      <c r="K434" s="18" t="str">
        <f>IF(Data!C423&lt;&gt;"",Data!C423,"")</f>
        <v/>
      </c>
      <c r="L434" s="18" t="str">
        <f>IF(Data!D423&lt;&gt;"",Data!D423,"")</f>
        <v/>
      </c>
      <c r="M434" s="21" t="str">
        <f>IF(Data!E423&lt;&gt;"",Data!E423,"")</f>
        <v/>
      </c>
      <c r="N434" s="18" t="str">
        <f>IF(Data!F423&lt;&gt;"",Data!F423,"")</f>
        <v/>
      </c>
      <c r="O434" s="18" t="str">
        <f>IF(Data!G423&lt;&gt;"",Data!G423,"")</f>
        <v/>
      </c>
    </row>
    <row r="435" spans="9:15" hidden="1" x14ac:dyDescent="0.25">
      <c r="I435" s="18" t="str">
        <f>IF(Data!A424&lt;&gt;"",Data!A424,"")</f>
        <v/>
      </c>
      <c r="J435" s="18" t="str">
        <f>IF(Data!B424&lt;&gt;"",Data!B424,"")</f>
        <v/>
      </c>
      <c r="K435" s="18" t="str">
        <f>IF(Data!C424&lt;&gt;"",Data!C424,"")</f>
        <v/>
      </c>
      <c r="L435" s="18" t="str">
        <f>IF(Data!D424&lt;&gt;"",Data!D424,"")</f>
        <v/>
      </c>
      <c r="M435" s="21" t="str">
        <f>IF(Data!E424&lt;&gt;"",Data!E424,"")</f>
        <v/>
      </c>
      <c r="N435" s="18" t="str">
        <f>IF(Data!F424&lt;&gt;"",Data!F424,"")</f>
        <v/>
      </c>
      <c r="O435" s="18" t="str">
        <f>IF(Data!G424&lt;&gt;"",Data!G424,"")</f>
        <v/>
      </c>
    </row>
    <row r="436" spans="9:15" hidden="1" x14ac:dyDescent="0.25">
      <c r="I436" s="18" t="str">
        <f>IF(Data!A425&lt;&gt;"",Data!A425,"")</f>
        <v/>
      </c>
      <c r="J436" s="18" t="str">
        <f>IF(Data!B425&lt;&gt;"",Data!B425,"")</f>
        <v/>
      </c>
      <c r="K436" s="18" t="str">
        <f>IF(Data!C425&lt;&gt;"",Data!C425,"")</f>
        <v/>
      </c>
      <c r="L436" s="18" t="str">
        <f>IF(Data!D425&lt;&gt;"",Data!D425,"")</f>
        <v/>
      </c>
      <c r="M436" s="21" t="str">
        <f>IF(Data!E425&lt;&gt;"",Data!E425,"")</f>
        <v/>
      </c>
      <c r="N436" s="18" t="str">
        <f>IF(Data!F425&lt;&gt;"",Data!F425,"")</f>
        <v/>
      </c>
      <c r="O436" s="18" t="str">
        <f>IF(Data!G425&lt;&gt;"",Data!G425,"")</f>
        <v/>
      </c>
    </row>
    <row r="437" spans="9:15" hidden="1" x14ac:dyDescent="0.25">
      <c r="I437" s="18" t="str">
        <f>IF(Data!A426&lt;&gt;"",Data!A426,"")</f>
        <v/>
      </c>
      <c r="J437" s="18" t="str">
        <f>IF(Data!B426&lt;&gt;"",Data!B426,"")</f>
        <v/>
      </c>
      <c r="K437" s="18" t="str">
        <f>IF(Data!C426&lt;&gt;"",Data!C426,"")</f>
        <v/>
      </c>
      <c r="L437" s="18" t="str">
        <f>IF(Data!D426&lt;&gt;"",Data!D426,"")</f>
        <v/>
      </c>
      <c r="M437" s="21" t="str">
        <f>IF(Data!E426&lt;&gt;"",Data!E426,"")</f>
        <v/>
      </c>
      <c r="N437" s="18" t="str">
        <f>IF(Data!F426&lt;&gt;"",Data!F426,"")</f>
        <v/>
      </c>
      <c r="O437" s="18" t="str">
        <f>IF(Data!G426&lt;&gt;"",Data!G426,"")</f>
        <v/>
      </c>
    </row>
    <row r="438" spans="9:15" hidden="1" x14ac:dyDescent="0.25">
      <c r="I438" s="18" t="str">
        <f>IF(Data!A427&lt;&gt;"",Data!A427,"")</f>
        <v/>
      </c>
      <c r="J438" s="18" t="str">
        <f>IF(Data!B427&lt;&gt;"",Data!B427,"")</f>
        <v/>
      </c>
      <c r="K438" s="18" t="str">
        <f>IF(Data!C427&lt;&gt;"",Data!C427,"")</f>
        <v/>
      </c>
      <c r="L438" s="18" t="str">
        <f>IF(Data!D427&lt;&gt;"",Data!D427,"")</f>
        <v/>
      </c>
      <c r="M438" s="21" t="str">
        <f>IF(Data!E427&lt;&gt;"",Data!E427,"")</f>
        <v/>
      </c>
      <c r="N438" s="18" t="str">
        <f>IF(Data!F427&lt;&gt;"",Data!F427,"")</f>
        <v/>
      </c>
      <c r="O438" s="18" t="str">
        <f>IF(Data!G427&lt;&gt;"",Data!G427,"")</f>
        <v/>
      </c>
    </row>
    <row r="439" spans="9:15" hidden="1" x14ac:dyDescent="0.25">
      <c r="I439" s="18" t="str">
        <f>IF(Data!A428&lt;&gt;"",Data!A428,"")</f>
        <v/>
      </c>
      <c r="J439" s="18" t="str">
        <f>IF(Data!B428&lt;&gt;"",Data!B428,"")</f>
        <v/>
      </c>
      <c r="K439" s="18" t="str">
        <f>IF(Data!C428&lt;&gt;"",Data!C428,"")</f>
        <v/>
      </c>
      <c r="L439" s="18" t="str">
        <f>IF(Data!D428&lt;&gt;"",Data!D428,"")</f>
        <v/>
      </c>
      <c r="M439" s="21" t="str">
        <f>IF(Data!E428&lt;&gt;"",Data!E428,"")</f>
        <v/>
      </c>
      <c r="N439" s="18" t="str">
        <f>IF(Data!F428&lt;&gt;"",Data!F428,"")</f>
        <v/>
      </c>
      <c r="O439" s="18" t="str">
        <f>IF(Data!G428&lt;&gt;"",Data!G428,"")</f>
        <v/>
      </c>
    </row>
    <row r="440" spans="9:15" hidden="1" x14ac:dyDescent="0.25">
      <c r="I440" s="18" t="str">
        <f>IF(Data!A429&lt;&gt;"",Data!A429,"")</f>
        <v/>
      </c>
      <c r="J440" s="18" t="str">
        <f>IF(Data!B429&lt;&gt;"",Data!B429,"")</f>
        <v/>
      </c>
      <c r="K440" s="18" t="str">
        <f>IF(Data!C429&lt;&gt;"",Data!C429,"")</f>
        <v/>
      </c>
      <c r="L440" s="18" t="str">
        <f>IF(Data!D429&lt;&gt;"",Data!D429,"")</f>
        <v/>
      </c>
      <c r="M440" s="21" t="str">
        <f>IF(Data!E429&lt;&gt;"",Data!E429,"")</f>
        <v/>
      </c>
      <c r="N440" s="18" t="str">
        <f>IF(Data!F429&lt;&gt;"",Data!F429,"")</f>
        <v/>
      </c>
      <c r="O440" s="18" t="str">
        <f>IF(Data!G429&lt;&gt;"",Data!G429,"")</f>
        <v/>
      </c>
    </row>
    <row r="441" spans="9:15" hidden="1" x14ac:dyDescent="0.25">
      <c r="I441" s="18" t="str">
        <f>IF(Data!A430&lt;&gt;"",Data!A430,"")</f>
        <v/>
      </c>
      <c r="J441" s="18" t="str">
        <f>IF(Data!B430&lt;&gt;"",Data!B430,"")</f>
        <v/>
      </c>
      <c r="K441" s="18" t="str">
        <f>IF(Data!C430&lt;&gt;"",Data!C430,"")</f>
        <v/>
      </c>
      <c r="L441" s="18" t="str">
        <f>IF(Data!D430&lt;&gt;"",Data!D430,"")</f>
        <v/>
      </c>
      <c r="M441" s="21" t="str">
        <f>IF(Data!E430&lt;&gt;"",Data!E430,"")</f>
        <v/>
      </c>
      <c r="N441" s="18" t="str">
        <f>IF(Data!F430&lt;&gt;"",Data!F430,"")</f>
        <v/>
      </c>
      <c r="O441" s="18" t="str">
        <f>IF(Data!G430&lt;&gt;"",Data!G430,"")</f>
        <v/>
      </c>
    </row>
    <row r="442" spans="9:15" hidden="1" x14ac:dyDescent="0.25">
      <c r="I442" s="18" t="str">
        <f>IF(Data!A431&lt;&gt;"",Data!A431,"")</f>
        <v/>
      </c>
      <c r="J442" s="18" t="str">
        <f>IF(Data!B431&lt;&gt;"",Data!B431,"")</f>
        <v/>
      </c>
      <c r="K442" s="18" t="str">
        <f>IF(Data!C431&lt;&gt;"",Data!C431,"")</f>
        <v/>
      </c>
      <c r="L442" s="18" t="str">
        <f>IF(Data!D431&lt;&gt;"",Data!D431,"")</f>
        <v/>
      </c>
      <c r="M442" s="21" t="str">
        <f>IF(Data!E431&lt;&gt;"",Data!E431,"")</f>
        <v/>
      </c>
      <c r="N442" s="18" t="str">
        <f>IF(Data!F431&lt;&gt;"",Data!F431,"")</f>
        <v/>
      </c>
      <c r="O442" s="18" t="str">
        <f>IF(Data!G431&lt;&gt;"",Data!G431,"")</f>
        <v/>
      </c>
    </row>
    <row r="443" spans="9:15" hidden="1" x14ac:dyDescent="0.25">
      <c r="I443" s="18" t="str">
        <f>IF(Data!A432&lt;&gt;"",Data!A432,"")</f>
        <v/>
      </c>
      <c r="J443" s="18" t="str">
        <f>IF(Data!B432&lt;&gt;"",Data!B432,"")</f>
        <v/>
      </c>
      <c r="K443" s="18" t="str">
        <f>IF(Data!C432&lt;&gt;"",Data!C432,"")</f>
        <v/>
      </c>
      <c r="L443" s="18" t="str">
        <f>IF(Data!D432&lt;&gt;"",Data!D432,"")</f>
        <v/>
      </c>
      <c r="M443" s="21" t="str">
        <f>IF(Data!E432&lt;&gt;"",Data!E432,"")</f>
        <v/>
      </c>
      <c r="N443" s="18" t="str">
        <f>IF(Data!F432&lt;&gt;"",Data!F432,"")</f>
        <v/>
      </c>
      <c r="O443" s="18" t="str">
        <f>IF(Data!G432&lt;&gt;"",Data!G432,"")</f>
        <v/>
      </c>
    </row>
    <row r="444" spans="9:15" hidden="1" x14ac:dyDescent="0.25">
      <c r="I444" s="18" t="str">
        <f>IF(Data!A433&lt;&gt;"",Data!A433,"")</f>
        <v/>
      </c>
      <c r="J444" s="18" t="str">
        <f>IF(Data!B433&lt;&gt;"",Data!B433,"")</f>
        <v/>
      </c>
      <c r="K444" s="18" t="str">
        <f>IF(Data!C433&lt;&gt;"",Data!C433,"")</f>
        <v/>
      </c>
      <c r="L444" s="18" t="str">
        <f>IF(Data!D433&lt;&gt;"",Data!D433,"")</f>
        <v/>
      </c>
      <c r="M444" s="21" t="str">
        <f>IF(Data!E433&lt;&gt;"",Data!E433,"")</f>
        <v/>
      </c>
      <c r="N444" s="18" t="str">
        <f>IF(Data!F433&lt;&gt;"",Data!F433,"")</f>
        <v/>
      </c>
      <c r="O444" s="18" t="str">
        <f>IF(Data!G433&lt;&gt;"",Data!G433,"")</f>
        <v/>
      </c>
    </row>
    <row r="445" spans="9:15" hidden="1" x14ac:dyDescent="0.25">
      <c r="I445" s="18" t="str">
        <f>IF(Data!A434&lt;&gt;"",Data!A434,"")</f>
        <v/>
      </c>
      <c r="J445" s="18" t="str">
        <f>IF(Data!B434&lt;&gt;"",Data!B434,"")</f>
        <v/>
      </c>
      <c r="K445" s="18" t="str">
        <f>IF(Data!C434&lt;&gt;"",Data!C434,"")</f>
        <v/>
      </c>
      <c r="L445" s="18" t="str">
        <f>IF(Data!D434&lt;&gt;"",Data!D434,"")</f>
        <v/>
      </c>
      <c r="M445" s="21" t="str">
        <f>IF(Data!E434&lt;&gt;"",Data!E434,"")</f>
        <v/>
      </c>
      <c r="N445" s="18" t="str">
        <f>IF(Data!F434&lt;&gt;"",Data!F434,"")</f>
        <v/>
      </c>
      <c r="O445" s="18" t="str">
        <f>IF(Data!G434&lt;&gt;"",Data!G434,"")</f>
        <v/>
      </c>
    </row>
    <row r="446" spans="9:15" hidden="1" x14ac:dyDescent="0.25">
      <c r="I446" s="18" t="str">
        <f>IF(Data!A435&lt;&gt;"",Data!A435,"")</f>
        <v/>
      </c>
      <c r="J446" s="18" t="str">
        <f>IF(Data!B435&lt;&gt;"",Data!B435,"")</f>
        <v/>
      </c>
      <c r="K446" s="18" t="str">
        <f>IF(Data!C435&lt;&gt;"",Data!C435,"")</f>
        <v/>
      </c>
      <c r="L446" s="18" t="str">
        <f>IF(Data!D435&lt;&gt;"",Data!D435,"")</f>
        <v/>
      </c>
      <c r="M446" s="21" t="str">
        <f>IF(Data!E435&lt;&gt;"",Data!E435,"")</f>
        <v/>
      </c>
      <c r="N446" s="18" t="str">
        <f>IF(Data!F435&lt;&gt;"",Data!F435,"")</f>
        <v/>
      </c>
      <c r="O446" s="18" t="str">
        <f>IF(Data!G435&lt;&gt;"",Data!G435,"")</f>
        <v/>
      </c>
    </row>
    <row r="447" spans="9:15" hidden="1" x14ac:dyDescent="0.25">
      <c r="I447" s="18" t="str">
        <f>IF(Data!A436&lt;&gt;"",Data!A436,"")</f>
        <v/>
      </c>
      <c r="J447" s="18" t="str">
        <f>IF(Data!B436&lt;&gt;"",Data!B436,"")</f>
        <v/>
      </c>
      <c r="K447" s="18" t="str">
        <f>IF(Data!C436&lt;&gt;"",Data!C436,"")</f>
        <v/>
      </c>
      <c r="L447" s="18" t="str">
        <f>IF(Data!D436&lt;&gt;"",Data!D436,"")</f>
        <v/>
      </c>
      <c r="M447" s="21" t="str">
        <f>IF(Data!E436&lt;&gt;"",Data!E436,"")</f>
        <v/>
      </c>
      <c r="N447" s="18" t="str">
        <f>IF(Data!F436&lt;&gt;"",Data!F436,"")</f>
        <v/>
      </c>
      <c r="O447" s="18" t="str">
        <f>IF(Data!G436&lt;&gt;"",Data!G436,"")</f>
        <v/>
      </c>
    </row>
    <row r="448" spans="9:15" hidden="1" x14ac:dyDescent="0.25">
      <c r="I448" s="18" t="str">
        <f>IF(Data!A437&lt;&gt;"",Data!A437,"")</f>
        <v/>
      </c>
      <c r="J448" s="18" t="str">
        <f>IF(Data!B437&lt;&gt;"",Data!B437,"")</f>
        <v/>
      </c>
      <c r="K448" s="18" t="str">
        <f>IF(Data!C437&lt;&gt;"",Data!C437,"")</f>
        <v/>
      </c>
      <c r="L448" s="18" t="str">
        <f>IF(Data!D437&lt;&gt;"",Data!D437,"")</f>
        <v/>
      </c>
      <c r="M448" s="21" t="str">
        <f>IF(Data!E437&lt;&gt;"",Data!E437,"")</f>
        <v/>
      </c>
      <c r="N448" s="18" t="str">
        <f>IF(Data!F437&lt;&gt;"",Data!F437,"")</f>
        <v/>
      </c>
      <c r="O448" s="18" t="str">
        <f>IF(Data!G437&lt;&gt;"",Data!G437,"")</f>
        <v/>
      </c>
    </row>
    <row r="449" spans="9:15" hidden="1" x14ac:dyDescent="0.25">
      <c r="I449" s="18" t="str">
        <f>IF(Data!A438&lt;&gt;"",Data!A438,"")</f>
        <v/>
      </c>
      <c r="J449" s="18" t="str">
        <f>IF(Data!B438&lt;&gt;"",Data!B438,"")</f>
        <v/>
      </c>
      <c r="K449" s="18" t="str">
        <f>IF(Data!C438&lt;&gt;"",Data!C438,"")</f>
        <v/>
      </c>
      <c r="L449" s="18" t="str">
        <f>IF(Data!D438&lt;&gt;"",Data!D438,"")</f>
        <v/>
      </c>
      <c r="M449" s="21" t="str">
        <f>IF(Data!E438&lt;&gt;"",Data!E438,"")</f>
        <v/>
      </c>
      <c r="N449" s="18" t="str">
        <f>IF(Data!F438&lt;&gt;"",Data!F438,"")</f>
        <v/>
      </c>
      <c r="O449" s="18" t="str">
        <f>IF(Data!G438&lt;&gt;"",Data!G438,"")</f>
        <v/>
      </c>
    </row>
  </sheetData>
  <conditionalFormatting sqref="K1:K10 J12:J449 K452:K1048576">
    <cfRule type="cellIs" dxfId="7" priority="7" operator="equal">
      <formula>"Income"</formula>
    </cfRule>
    <cfRule type="containsText" dxfId="6" priority="8" operator="containsText" text="Expenses">
      <formula>NOT(ISERROR(SEARCH("Expenses",J1)))</formula>
    </cfRule>
  </conditionalFormatting>
  <conditionalFormatting sqref="K13:K449">
    <cfRule type="expression" dxfId="5" priority="1">
      <formula>K13=$P$9</formula>
    </cfRule>
  </conditionalFormatting>
  <conditionalFormatting sqref="N1:N10 M13:M449 N452:N1048576">
    <cfRule type="cellIs" dxfId="4" priority="2" operator="greaterThan">
      <formula>0</formula>
    </cfRule>
    <cfRule type="cellIs" dxfId="3" priority="3" operator="lessThan">
      <formula>0</formula>
    </cfRule>
  </conditionalFormatting>
  <pageMargins left="0.7" right="0.7" top="0.75" bottom="0.75" header="0.3" footer="0.3"/>
  <pageSetup orientation="portrait" r:id="rId1"/>
  <ignoredErrors>
    <ignoredError sqref="I71:O71 O76 O72" calculatedColumn="1"/>
  </ignoredErrors>
  <drawing r:id="rId2"/>
  <tableParts count="1">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F90C79CA-B5FB-4426-9B2A-679BBD01FA37}">
          <x14:formula1>
            <xm:f>Data!$AN$5:$AN$10</xm:f>
          </x14:formula1>
          <xm:sqref>P9</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ECBCC-5333-4FCA-B83A-F6AE17C16C85}">
  <dimension ref="F9:AU370"/>
  <sheetViews>
    <sheetView workbookViewId="0">
      <selection activeCell="G26" sqref="G26"/>
    </sheetView>
  </sheetViews>
  <sheetFormatPr defaultRowHeight="15" x14ac:dyDescent="0.25"/>
  <cols>
    <col min="1" max="5" width="9.140625" style="11"/>
    <col min="6" max="6" width="24" style="30" customWidth="1"/>
    <col min="7" max="7" width="28.7109375" style="10" customWidth="1"/>
    <col min="8" max="8" width="25.140625" style="9" customWidth="1"/>
    <col min="9" max="9" width="34.5703125" style="9" customWidth="1"/>
    <col min="10" max="10" width="21.5703125" style="9" customWidth="1"/>
    <col min="11" max="11" width="23.28515625" style="31" customWidth="1"/>
    <col min="12" max="12" width="23.140625" style="33" customWidth="1"/>
    <col min="13" max="13" width="23.7109375" style="11" customWidth="1"/>
    <col min="14" max="15" width="9.140625" style="11"/>
    <col min="16" max="16" width="4.42578125" style="11" customWidth="1"/>
    <col min="17" max="17" width="6.140625" style="11" customWidth="1"/>
    <col min="18" max="18" width="9.140625" style="12"/>
    <col min="19" max="19" width="18.5703125" style="12" customWidth="1"/>
    <col min="20" max="20" width="22.7109375" style="12" customWidth="1"/>
    <col min="21" max="21" width="9.140625" style="12"/>
    <col min="22" max="22" width="7.5703125" style="12" customWidth="1"/>
    <col min="23" max="23" width="9.140625" style="12"/>
    <col min="24" max="24" width="0.42578125" style="12" customWidth="1"/>
    <col min="25" max="25" width="9.140625" style="12" hidden="1" customWidth="1"/>
    <col min="26" max="26" width="13.42578125" style="12" customWidth="1"/>
    <col min="27" max="27" width="9.140625" style="12"/>
    <col min="28" max="28" width="4.85546875" style="12" customWidth="1"/>
    <col min="29" max="47" width="9.140625" style="12"/>
    <col min="48" max="16384" width="9.140625" style="11"/>
  </cols>
  <sheetData>
    <row r="9" spans="6:12" ht="11.25" customHeight="1" x14ac:dyDescent="0.25">
      <c r="L9" s="32"/>
    </row>
    <row r="10" spans="6:12" ht="11.25" customHeight="1" x14ac:dyDescent="0.25"/>
    <row r="11" spans="6:12" ht="13.5" customHeight="1" x14ac:dyDescent="0.25"/>
    <row r="12" spans="6:12" ht="12" customHeight="1" x14ac:dyDescent="0.25"/>
    <row r="16" spans="6:12" ht="17.100000000000001" customHeight="1" x14ac:dyDescent="0.25">
      <c r="F16" s="41" t="s">
        <v>0</v>
      </c>
      <c r="G16" s="42" t="s">
        <v>51</v>
      </c>
      <c r="H16" s="42" t="s">
        <v>50</v>
      </c>
    </row>
    <row r="17" spans="6:13" ht="17.100000000000001" customHeight="1" x14ac:dyDescent="0.25">
      <c r="F17" s="34" t="s">
        <v>37</v>
      </c>
      <c r="G17" s="40">
        <v>2125.91</v>
      </c>
      <c r="H17" s="40">
        <v>2000</v>
      </c>
    </row>
    <row r="18" spans="6:13" ht="17.100000000000001" customHeight="1" x14ac:dyDescent="0.25">
      <c r="F18" s="34" t="s">
        <v>38</v>
      </c>
      <c r="G18" s="40">
        <v>3500</v>
      </c>
      <c r="H18" s="40">
        <v>3000</v>
      </c>
    </row>
    <row r="19" spans="6:13" ht="17.100000000000001" customHeight="1" x14ac:dyDescent="0.25">
      <c r="F19" s="34" t="s">
        <v>39</v>
      </c>
      <c r="G19" s="40">
        <v>4500</v>
      </c>
      <c r="H19" s="40">
        <v>4000</v>
      </c>
    </row>
    <row r="20" spans="6:13" ht="17.100000000000001" customHeight="1" x14ac:dyDescent="0.25">
      <c r="F20" s="34" t="s">
        <v>40</v>
      </c>
      <c r="G20" s="40"/>
      <c r="H20" s="40">
        <v>5000</v>
      </c>
    </row>
    <row r="21" spans="6:13" ht="17.100000000000001" customHeight="1" x14ac:dyDescent="0.25">
      <c r="F21" s="34" t="s">
        <v>27</v>
      </c>
      <c r="G21" s="40"/>
      <c r="H21" s="40">
        <v>6000</v>
      </c>
    </row>
    <row r="22" spans="6:13" ht="17.100000000000001" customHeight="1" x14ac:dyDescent="0.25">
      <c r="F22" s="34" t="s">
        <v>41</v>
      </c>
      <c r="G22" s="40"/>
      <c r="H22" s="40">
        <v>7000</v>
      </c>
      <c r="L22" s="35">
        <v>140.56</v>
      </c>
      <c r="M22" s="33" t="s">
        <v>43</v>
      </c>
    </row>
    <row r="23" spans="6:13" ht="17.100000000000001" customHeight="1" x14ac:dyDescent="0.25">
      <c r="F23" s="34" t="s">
        <v>42</v>
      </c>
      <c r="G23" s="40"/>
      <c r="H23" s="40">
        <v>8000</v>
      </c>
      <c r="L23" s="35">
        <v>60.63</v>
      </c>
      <c r="M23" s="33" t="s">
        <v>45</v>
      </c>
    </row>
    <row r="24" spans="6:13" ht="17.100000000000001" customHeight="1" x14ac:dyDescent="0.25">
      <c r="F24" s="34" t="s">
        <v>44</v>
      </c>
      <c r="G24" s="40"/>
      <c r="H24" s="40">
        <v>9000</v>
      </c>
    </row>
    <row r="25" spans="6:13" ht="17.100000000000001" customHeight="1" x14ac:dyDescent="0.25">
      <c r="F25" s="34" t="s">
        <v>46</v>
      </c>
      <c r="G25" s="40"/>
      <c r="H25" s="40">
        <v>10000</v>
      </c>
    </row>
    <row r="26" spans="6:13" ht="17.100000000000001" customHeight="1" x14ac:dyDescent="0.25">
      <c r="F26" s="34" t="s">
        <v>47</v>
      </c>
      <c r="G26" s="40"/>
      <c r="H26" s="40">
        <v>11000</v>
      </c>
    </row>
    <row r="27" spans="6:13" ht="17.100000000000001" customHeight="1" x14ac:dyDescent="0.25">
      <c r="F27" s="34" t="s">
        <v>48</v>
      </c>
      <c r="G27" s="40"/>
      <c r="H27" s="40">
        <v>12000</v>
      </c>
    </row>
    <row r="28" spans="6:13" ht="16.5" x14ac:dyDescent="0.25">
      <c r="F28" s="34" t="s">
        <v>49</v>
      </c>
      <c r="G28" s="40"/>
      <c r="H28" s="40">
        <v>13000</v>
      </c>
    </row>
    <row r="55" spans="6:12" s="12" customFormat="1" ht="15" customHeight="1" x14ac:dyDescent="0.25">
      <c r="F55" s="36"/>
      <c r="G55" s="14"/>
      <c r="H55" s="13"/>
      <c r="I55" s="13"/>
      <c r="J55" s="13"/>
      <c r="K55" s="37"/>
      <c r="L55" s="38"/>
    </row>
    <row r="56" spans="6:12" s="12" customFormat="1" ht="15" customHeight="1" x14ac:dyDescent="0.25">
      <c r="F56" s="36"/>
      <c r="G56" s="14"/>
      <c r="H56" s="13"/>
      <c r="I56" s="13"/>
      <c r="J56" s="13"/>
      <c r="K56" s="37"/>
      <c r="L56" s="38"/>
    </row>
    <row r="57" spans="6:12" s="12" customFormat="1" ht="15" customHeight="1" x14ac:dyDescent="0.25">
      <c r="F57" s="36"/>
      <c r="G57" s="14"/>
      <c r="H57" s="13"/>
      <c r="I57" s="13"/>
      <c r="J57" s="13"/>
      <c r="K57" s="37"/>
      <c r="L57" s="38"/>
    </row>
    <row r="58" spans="6:12" s="12" customFormat="1" ht="15" customHeight="1" x14ac:dyDescent="0.25">
      <c r="F58" s="36"/>
      <c r="G58" s="14"/>
      <c r="H58" s="13"/>
      <c r="I58" s="13"/>
      <c r="J58" s="13"/>
      <c r="K58" s="37"/>
      <c r="L58" s="38"/>
    </row>
    <row r="59" spans="6:12" s="12" customFormat="1" ht="15" customHeight="1" x14ac:dyDescent="0.25">
      <c r="F59" s="36"/>
      <c r="G59" s="14"/>
      <c r="H59" s="13"/>
      <c r="I59" s="13"/>
      <c r="J59" s="13"/>
      <c r="K59" s="37"/>
      <c r="L59" s="38"/>
    </row>
    <row r="60" spans="6:12" s="12" customFormat="1" ht="15" customHeight="1" x14ac:dyDescent="0.25">
      <c r="F60" s="36"/>
      <c r="G60" s="14"/>
      <c r="H60" s="13"/>
      <c r="I60" s="13"/>
      <c r="J60" s="13"/>
      <c r="K60" s="37"/>
      <c r="L60" s="38"/>
    </row>
    <row r="61" spans="6:12" s="12" customFormat="1" ht="15" customHeight="1" x14ac:dyDescent="0.25">
      <c r="F61" s="36"/>
      <c r="G61" s="14"/>
      <c r="H61" s="13"/>
      <c r="I61" s="13"/>
      <c r="J61" s="13"/>
      <c r="K61" s="37"/>
      <c r="L61" s="38"/>
    </row>
    <row r="62" spans="6:12" s="12" customFormat="1" ht="15" customHeight="1" x14ac:dyDescent="0.25">
      <c r="F62" s="36"/>
      <c r="G62" s="14"/>
      <c r="H62" s="13"/>
      <c r="I62" s="13"/>
      <c r="J62" s="13"/>
      <c r="K62" s="37"/>
      <c r="L62" s="38"/>
    </row>
    <row r="63" spans="6:12" s="12" customFormat="1" ht="15" customHeight="1" x14ac:dyDescent="0.25">
      <c r="F63" s="36"/>
      <c r="G63" s="14"/>
      <c r="H63" s="13"/>
      <c r="I63" s="13"/>
      <c r="J63" s="13"/>
      <c r="K63" s="37"/>
      <c r="L63" s="38"/>
    </row>
    <row r="64" spans="6:12" s="12" customFormat="1" ht="15" customHeight="1" x14ac:dyDescent="0.25">
      <c r="F64" s="36"/>
      <c r="G64" s="14"/>
      <c r="H64" s="13"/>
      <c r="I64" s="13"/>
      <c r="J64" s="13"/>
      <c r="K64" s="37"/>
      <c r="L64" s="38"/>
    </row>
    <row r="65" spans="6:12" s="12" customFormat="1" ht="15" customHeight="1" x14ac:dyDescent="0.25">
      <c r="F65" s="36"/>
      <c r="G65" s="14"/>
      <c r="H65" s="13"/>
      <c r="I65" s="13"/>
      <c r="J65" s="13"/>
      <c r="K65" s="37"/>
      <c r="L65" s="38"/>
    </row>
    <row r="66" spans="6:12" s="12" customFormat="1" ht="15" customHeight="1" x14ac:dyDescent="0.25">
      <c r="F66" s="36"/>
      <c r="G66" s="14"/>
      <c r="H66" s="13"/>
      <c r="I66" s="13"/>
      <c r="J66" s="13"/>
      <c r="K66" s="37"/>
      <c r="L66" s="38"/>
    </row>
    <row r="67" spans="6:12" s="12" customFormat="1" ht="15" customHeight="1" x14ac:dyDescent="0.25">
      <c r="F67" s="36"/>
      <c r="G67" s="14"/>
      <c r="H67" s="13"/>
      <c r="I67" s="13"/>
      <c r="J67" s="13"/>
      <c r="K67" s="37"/>
      <c r="L67" s="38"/>
    </row>
    <row r="68" spans="6:12" s="12" customFormat="1" ht="15" customHeight="1" x14ac:dyDescent="0.25">
      <c r="F68" s="36"/>
      <c r="G68" s="14"/>
      <c r="H68" s="13"/>
      <c r="I68" s="13"/>
      <c r="J68" s="13"/>
      <c r="K68" s="37"/>
      <c r="L68" s="38"/>
    </row>
    <row r="69" spans="6:12" s="12" customFormat="1" ht="15" customHeight="1" x14ac:dyDescent="0.25">
      <c r="F69" s="36"/>
      <c r="G69" s="14"/>
      <c r="H69" s="13"/>
      <c r="I69" s="13"/>
      <c r="J69" s="13"/>
      <c r="K69" s="37"/>
      <c r="L69" s="38"/>
    </row>
    <row r="70" spans="6:12" s="12" customFormat="1" ht="15" customHeight="1" x14ac:dyDescent="0.25">
      <c r="F70" s="36"/>
      <c r="G70" s="14"/>
      <c r="H70" s="13"/>
      <c r="I70" s="13"/>
      <c r="J70" s="13"/>
      <c r="K70" s="37"/>
      <c r="L70" s="38"/>
    </row>
    <row r="71" spans="6:12" s="12" customFormat="1" ht="15" customHeight="1" x14ac:dyDescent="0.25">
      <c r="F71" s="36"/>
      <c r="G71" s="14"/>
      <c r="H71" s="13"/>
      <c r="I71" s="13"/>
      <c r="J71" s="13"/>
      <c r="K71" s="37"/>
      <c r="L71" s="38"/>
    </row>
    <row r="72" spans="6:12" s="12" customFormat="1" ht="15" customHeight="1" x14ac:dyDescent="0.25">
      <c r="F72" s="36"/>
      <c r="G72" s="14"/>
      <c r="H72" s="13"/>
      <c r="I72" s="13"/>
      <c r="J72" s="13"/>
      <c r="K72" s="37"/>
      <c r="L72" s="38"/>
    </row>
    <row r="73" spans="6:12" s="12" customFormat="1" ht="15" customHeight="1" x14ac:dyDescent="0.25">
      <c r="F73" s="36"/>
      <c r="G73" s="14"/>
      <c r="H73" s="13"/>
      <c r="I73" s="13"/>
      <c r="J73" s="13"/>
      <c r="K73" s="37"/>
      <c r="L73" s="38"/>
    </row>
    <row r="74" spans="6:12" s="12" customFormat="1" ht="15" customHeight="1" x14ac:dyDescent="0.25">
      <c r="F74" s="36"/>
      <c r="G74" s="14"/>
      <c r="H74" s="13"/>
      <c r="I74" s="13"/>
      <c r="J74" s="13"/>
      <c r="K74" s="37"/>
      <c r="L74" s="38"/>
    </row>
    <row r="75" spans="6:12" s="12" customFormat="1" ht="15" customHeight="1" x14ac:dyDescent="0.25">
      <c r="F75" s="36"/>
      <c r="G75" s="14"/>
      <c r="H75" s="13"/>
      <c r="I75" s="13"/>
      <c r="J75" s="13"/>
      <c r="K75" s="37"/>
      <c r="L75" s="38"/>
    </row>
    <row r="76" spans="6:12" s="12" customFormat="1" ht="15" customHeight="1" x14ac:dyDescent="0.25">
      <c r="F76" s="36"/>
      <c r="G76" s="14"/>
      <c r="H76" s="13"/>
      <c r="I76" s="13"/>
      <c r="J76" s="13"/>
      <c r="K76" s="37"/>
      <c r="L76" s="38"/>
    </row>
    <row r="77" spans="6:12" s="12" customFormat="1" ht="15" customHeight="1" x14ac:dyDescent="0.25">
      <c r="F77" s="36"/>
      <c r="G77" s="14"/>
      <c r="H77" s="13"/>
      <c r="I77" s="13"/>
      <c r="J77" s="13"/>
      <c r="K77" s="37"/>
      <c r="L77" s="38"/>
    </row>
    <row r="78" spans="6:12" s="12" customFormat="1" ht="15" customHeight="1" x14ac:dyDescent="0.25">
      <c r="F78" s="36"/>
      <c r="G78" s="14"/>
      <c r="H78" s="13"/>
      <c r="I78" s="13"/>
      <c r="J78" s="13"/>
      <c r="K78" s="37"/>
      <c r="L78" s="38"/>
    </row>
    <row r="79" spans="6:12" s="12" customFormat="1" ht="15" customHeight="1" x14ac:dyDescent="0.25">
      <c r="F79" s="36"/>
      <c r="G79" s="14"/>
      <c r="H79" s="13"/>
      <c r="I79" s="13"/>
      <c r="J79" s="13"/>
      <c r="K79" s="37"/>
      <c r="L79" s="38"/>
    </row>
    <row r="80" spans="6:12" s="12" customFormat="1" ht="15" customHeight="1" x14ac:dyDescent="0.25">
      <c r="F80" s="36"/>
      <c r="G80" s="14"/>
      <c r="H80" s="13"/>
      <c r="I80" s="13"/>
      <c r="J80" s="13"/>
      <c r="K80" s="37"/>
      <c r="L80" s="38"/>
    </row>
    <row r="81" spans="6:12" s="12" customFormat="1" ht="15" customHeight="1" x14ac:dyDescent="0.25">
      <c r="F81" s="36"/>
      <c r="G81" s="14"/>
      <c r="H81" s="13"/>
      <c r="I81" s="13"/>
      <c r="J81" s="13"/>
      <c r="K81" s="37"/>
      <c r="L81" s="38"/>
    </row>
    <row r="82" spans="6:12" s="12" customFormat="1" ht="15" customHeight="1" x14ac:dyDescent="0.25">
      <c r="F82" s="36"/>
      <c r="G82" s="14"/>
      <c r="H82" s="13"/>
      <c r="I82" s="13"/>
      <c r="J82" s="13"/>
      <c r="K82" s="37"/>
      <c r="L82" s="38"/>
    </row>
    <row r="83" spans="6:12" s="12" customFormat="1" ht="15" customHeight="1" x14ac:dyDescent="0.25">
      <c r="F83" s="36"/>
      <c r="G83" s="14"/>
      <c r="H83" s="13"/>
      <c r="I83" s="13"/>
      <c r="J83" s="13"/>
      <c r="K83" s="37"/>
      <c r="L83" s="38"/>
    </row>
    <row r="84" spans="6:12" s="12" customFormat="1" ht="15" customHeight="1" x14ac:dyDescent="0.25">
      <c r="F84" s="36"/>
      <c r="G84" s="14"/>
      <c r="H84" s="13"/>
      <c r="I84" s="13"/>
      <c r="J84" s="13"/>
      <c r="K84" s="37"/>
      <c r="L84" s="38"/>
    </row>
    <row r="85" spans="6:12" s="12" customFormat="1" ht="15" customHeight="1" x14ac:dyDescent="0.25">
      <c r="F85" s="36"/>
      <c r="G85" s="14"/>
      <c r="H85" s="13"/>
      <c r="I85" s="13"/>
      <c r="J85" s="13"/>
      <c r="K85" s="37"/>
      <c r="L85" s="38"/>
    </row>
    <row r="86" spans="6:12" s="12" customFormat="1" ht="15" customHeight="1" x14ac:dyDescent="0.25">
      <c r="F86" s="36"/>
      <c r="G86" s="14"/>
      <c r="H86" s="13"/>
      <c r="I86" s="13"/>
      <c r="J86" s="13"/>
      <c r="K86" s="37"/>
      <c r="L86" s="38"/>
    </row>
    <row r="87" spans="6:12" s="12" customFormat="1" ht="15" customHeight="1" x14ac:dyDescent="0.25">
      <c r="F87" s="36"/>
      <c r="G87" s="14"/>
      <c r="H87" s="13"/>
      <c r="I87" s="13"/>
      <c r="J87" s="13"/>
      <c r="K87" s="37"/>
      <c r="L87" s="38"/>
    </row>
    <row r="88" spans="6:12" s="12" customFormat="1" ht="15" customHeight="1" x14ac:dyDescent="0.25">
      <c r="F88" s="36"/>
      <c r="G88" s="14"/>
      <c r="H88" s="13"/>
      <c r="I88" s="13"/>
      <c r="J88" s="13"/>
      <c r="K88" s="37"/>
      <c r="L88" s="38"/>
    </row>
    <row r="89" spans="6:12" s="12" customFormat="1" ht="15" customHeight="1" x14ac:dyDescent="0.25">
      <c r="F89" s="36"/>
      <c r="G89" s="14"/>
      <c r="H89" s="13"/>
      <c r="I89" s="13"/>
      <c r="J89" s="13"/>
      <c r="K89" s="37"/>
      <c r="L89" s="38"/>
    </row>
    <row r="90" spans="6:12" s="12" customFormat="1" ht="15" customHeight="1" x14ac:dyDescent="0.25">
      <c r="F90" s="36"/>
      <c r="G90" s="14"/>
      <c r="H90" s="13"/>
      <c r="I90" s="13"/>
      <c r="J90" s="13"/>
      <c r="K90" s="37"/>
      <c r="L90" s="38"/>
    </row>
    <row r="91" spans="6:12" s="12" customFormat="1" ht="15" customHeight="1" x14ac:dyDescent="0.25">
      <c r="F91" s="36"/>
      <c r="G91" s="14"/>
      <c r="H91" s="13"/>
      <c r="I91" s="13"/>
      <c r="J91" s="13"/>
      <c r="K91" s="37"/>
      <c r="L91" s="38"/>
    </row>
    <row r="92" spans="6:12" s="12" customFormat="1" ht="15" customHeight="1" x14ac:dyDescent="0.25">
      <c r="F92" s="36"/>
      <c r="G92" s="14"/>
      <c r="H92" s="13"/>
      <c r="I92" s="13"/>
      <c r="J92" s="13"/>
      <c r="K92" s="37"/>
      <c r="L92" s="38"/>
    </row>
    <row r="93" spans="6:12" s="12" customFormat="1" ht="15" customHeight="1" x14ac:dyDescent="0.25">
      <c r="F93" s="36"/>
      <c r="G93" s="14"/>
      <c r="H93" s="13"/>
      <c r="I93" s="13"/>
      <c r="J93" s="13"/>
      <c r="K93" s="37"/>
      <c r="L93" s="38"/>
    </row>
    <row r="94" spans="6:12" s="12" customFormat="1" ht="15" customHeight="1" x14ac:dyDescent="0.25">
      <c r="F94" s="36"/>
      <c r="G94" s="14"/>
      <c r="H94" s="13"/>
      <c r="I94" s="13"/>
      <c r="J94" s="13"/>
      <c r="K94" s="37"/>
      <c r="L94" s="38"/>
    </row>
    <row r="95" spans="6:12" s="12" customFormat="1" ht="15" customHeight="1" x14ac:dyDescent="0.25">
      <c r="F95" s="36"/>
      <c r="G95" s="14"/>
      <c r="H95" s="13"/>
      <c r="I95" s="13"/>
      <c r="J95" s="13"/>
      <c r="K95" s="37"/>
      <c r="L95" s="38"/>
    </row>
    <row r="96" spans="6:12" s="12" customFormat="1" ht="15" customHeight="1" x14ac:dyDescent="0.25">
      <c r="F96" s="36"/>
      <c r="G96" s="14"/>
      <c r="H96" s="13"/>
      <c r="I96" s="13"/>
      <c r="J96" s="13"/>
      <c r="K96" s="37"/>
      <c r="L96" s="38"/>
    </row>
    <row r="97" spans="6:12" s="12" customFormat="1" ht="15" customHeight="1" x14ac:dyDescent="0.25">
      <c r="F97" s="36"/>
      <c r="G97" s="14"/>
      <c r="H97" s="13"/>
      <c r="I97" s="13"/>
      <c r="J97" s="13"/>
      <c r="K97" s="37"/>
      <c r="L97" s="38"/>
    </row>
    <row r="98" spans="6:12" s="12" customFormat="1" ht="15" customHeight="1" x14ac:dyDescent="0.25">
      <c r="F98" s="36"/>
      <c r="G98" s="14"/>
      <c r="H98" s="13"/>
      <c r="I98" s="13"/>
      <c r="J98" s="13"/>
      <c r="K98" s="37"/>
      <c r="L98" s="38"/>
    </row>
    <row r="99" spans="6:12" s="12" customFormat="1" ht="15" customHeight="1" x14ac:dyDescent="0.25">
      <c r="F99" s="36"/>
      <c r="G99" s="14"/>
      <c r="H99" s="13"/>
      <c r="I99" s="13"/>
      <c r="J99" s="13"/>
      <c r="K99" s="37"/>
      <c r="L99" s="38"/>
    </row>
    <row r="100" spans="6:12" s="12" customFormat="1" ht="15" customHeight="1" x14ac:dyDescent="0.25">
      <c r="F100" s="36"/>
      <c r="G100" s="14"/>
      <c r="H100" s="13"/>
      <c r="I100" s="13"/>
      <c r="J100" s="13"/>
      <c r="K100" s="37"/>
      <c r="L100" s="38"/>
    </row>
    <row r="101" spans="6:12" s="12" customFormat="1" ht="15" customHeight="1" x14ac:dyDescent="0.25">
      <c r="F101" s="36"/>
      <c r="G101" s="14"/>
      <c r="H101" s="13"/>
      <c r="I101" s="13"/>
      <c r="J101" s="13"/>
      <c r="K101" s="37"/>
      <c r="L101" s="38"/>
    </row>
    <row r="102" spans="6:12" s="12" customFormat="1" ht="15" customHeight="1" x14ac:dyDescent="0.25">
      <c r="F102" s="36"/>
      <c r="G102" s="14"/>
      <c r="H102" s="13"/>
      <c r="I102" s="13"/>
      <c r="J102" s="13"/>
      <c r="K102" s="37"/>
      <c r="L102" s="38"/>
    </row>
    <row r="103" spans="6:12" s="12" customFormat="1" ht="15" customHeight="1" x14ac:dyDescent="0.25">
      <c r="F103" s="36"/>
      <c r="G103" s="14"/>
      <c r="H103" s="13"/>
      <c r="I103" s="13"/>
      <c r="J103" s="13"/>
      <c r="K103" s="37"/>
      <c r="L103" s="38"/>
    </row>
    <row r="104" spans="6:12" s="12" customFormat="1" ht="15" customHeight="1" x14ac:dyDescent="0.25">
      <c r="F104" s="36"/>
      <c r="G104" s="14"/>
      <c r="H104" s="13"/>
      <c r="I104" s="13"/>
      <c r="J104" s="13"/>
      <c r="K104" s="37"/>
      <c r="L104" s="38"/>
    </row>
    <row r="105" spans="6:12" s="12" customFormat="1" ht="15" customHeight="1" x14ac:dyDescent="0.25">
      <c r="F105" s="36"/>
      <c r="G105" s="14"/>
      <c r="H105" s="13"/>
      <c r="I105" s="13"/>
      <c r="J105" s="13"/>
      <c r="K105" s="37"/>
      <c r="L105" s="38"/>
    </row>
    <row r="106" spans="6:12" s="12" customFormat="1" ht="15" customHeight="1" x14ac:dyDescent="0.25">
      <c r="F106" s="36"/>
      <c r="G106" s="14"/>
      <c r="H106" s="13"/>
      <c r="I106" s="13"/>
      <c r="J106" s="13"/>
      <c r="K106" s="37"/>
      <c r="L106" s="38"/>
    </row>
    <row r="107" spans="6:12" s="12" customFormat="1" ht="15" customHeight="1" x14ac:dyDescent="0.25">
      <c r="F107" s="36"/>
      <c r="G107" s="14"/>
      <c r="H107" s="13"/>
      <c r="I107" s="13"/>
      <c r="J107" s="13"/>
      <c r="K107" s="37"/>
      <c r="L107" s="38"/>
    </row>
    <row r="108" spans="6:12" s="12" customFormat="1" ht="15" customHeight="1" x14ac:dyDescent="0.25">
      <c r="F108" s="36"/>
      <c r="G108" s="14"/>
      <c r="H108" s="13"/>
      <c r="I108" s="13"/>
      <c r="J108" s="13"/>
      <c r="K108" s="37"/>
      <c r="L108" s="38"/>
    </row>
    <row r="109" spans="6:12" s="12" customFormat="1" ht="15" customHeight="1" x14ac:dyDescent="0.25">
      <c r="F109" s="36"/>
      <c r="G109" s="14"/>
      <c r="H109" s="13"/>
      <c r="I109" s="13"/>
      <c r="J109" s="13"/>
      <c r="K109" s="37"/>
      <c r="L109" s="38"/>
    </row>
    <row r="110" spans="6:12" s="12" customFormat="1" ht="15" customHeight="1" x14ac:dyDescent="0.25">
      <c r="F110" s="36"/>
      <c r="G110" s="14"/>
      <c r="H110" s="13"/>
      <c r="I110" s="13"/>
      <c r="J110" s="13"/>
      <c r="K110" s="37"/>
      <c r="L110" s="38"/>
    </row>
    <row r="111" spans="6:12" s="12" customFormat="1" ht="15" customHeight="1" x14ac:dyDescent="0.25">
      <c r="F111" s="36"/>
      <c r="G111" s="14"/>
      <c r="H111" s="13"/>
      <c r="I111" s="13"/>
      <c r="J111" s="13"/>
      <c r="K111" s="37"/>
      <c r="L111" s="38"/>
    </row>
    <row r="112" spans="6:12" s="12" customFormat="1" ht="15" customHeight="1" x14ac:dyDescent="0.25">
      <c r="F112" s="36"/>
      <c r="G112" s="14"/>
      <c r="H112" s="13"/>
      <c r="I112" s="13"/>
      <c r="J112" s="13"/>
      <c r="K112" s="37"/>
      <c r="L112" s="38"/>
    </row>
    <row r="113" spans="6:12" s="12" customFormat="1" ht="15" customHeight="1" x14ac:dyDescent="0.25">
      <c r="F113" s="36"/>
      <c r="G113" s="14"/>
      <c r="H113" s="13"/>
      <c r="I113" s="13"/>
      <c r="J113" s="13"/>
      <c r="K113" s="37"/>
      <c r="L113" s="38"/>
    </row>
    <row r="114" spans="6:12" s="12" customFormat="1" ht="15" customHeight="1" x14ac:dyDescent="0.25">
      <c r="F114" s="36"/>
      <c r="G114" s="14"/>
      <c r="H114" s="13"/>
      <c r="I114" s="13"/>
      <c r="J114" s="13"/>
      <c r="K114" s="37"/>
      <c r="L114" s="38"/>
    </row>
    <row r="115" spans="6:12" s="12" customFormat="1" ht="15" customHeight="1" x14ac:dyDescent="0.25">
      <c r="F115" s="36"/>
      <c r="G115" s="14"/>
      <c r="H115" s="13"/>
      <c r="I115" s="13"/>
      <c r="J115" s="13"/>
      <c r="K115" s="37"/>
      <c r="L115" s="38"/>
    </row>
    <row r="116" spans="6:12" s="12" customFormat="1" ht="15" customHeight="1" x14ac:dyDescent="0.25">
      <c r="F116" s="36"/>
      <c r="G116" s="14"/>
      <c r="H116" s="13"/>
      <c r="I116" s="13"/>
      <c r="J116" s="13"/>
      <c r="K116" s="37"/>
      <c r="L116" s="38"/>
    </row>
    <row r="117" spans="6:12" s="12" customFormat="1" ht="15" customHeight="1" x14ac:dyDescent="0.25">
      <c r="F117" s="36"/>
      <c r="G117" s="14"/>
      <c r="H117" s="13"/>
      <c r="I117" s="13"/>
      <c r="J117" s="13"/>
      <c r="K117" s="37"/>
      <c r="L117" s="38"/>
    </row>
    <row r="118" spans="6:12" s="12" customFormat="1" ht="15" customHeight="1" x14ac:dyDescent="0.25">
      <c r="F118" s="36"/>
      <c r="G118" s="14"/>
      <c r="H118" s="13"/>
      <c r="I118" s="13"/>
      <c r="J118" s="13"/>
      <c r="K118" s="37"/>
      <c r="L118" s="38"/>
    </row>
    <row r="119" spans="6:12" s="12" customFormat="1" ht="15" customHeight="1" x14ac:dyDescent="0.25">
      <c r="F119" s="36"/>
      <c r="G119" s="14"/>
      <c r="H119" s="13"/>
      <c r="I119" s="13"/>
      <c r="J119" s="13"/>
      <c r="K119" s="37"/>
      <c r="L119" s="38"/>
    </row>
    <row r="120" spans="6:12" s="12" customFormat="1" ht="15" customHeight="1" x14ac:dyDescent="0.25">
      <c r="F120" s="36"/>
      <c r="G120" s="14"/>
      <c r="H120" s="13"/>
      <c r="I120" s="13"/>
      <c r="J120" s="13"/>
      <c r="K120" s="37"/>
      <c r="L120" s="38"/>
    </row>
    <row r="121" spans="6:12" s="12" customFormat="1" ht="15" customHeight="1" x14ac:dyDescent="0.25">
      <c r="F121" s="36"/>
      <c r="G121" s="14"/>
      <c r="H121" s="13"/>
      <c r="I121" s="13"/>
      <c r="J121" s="13"/>
      <c r="K121" s="37"/>
      <c r="L121" s="38"/>
    </row>
    <row r="122" spans="6:12" s="12" customFormat="1" ht="15" customHeight="1" x14ac:dyDescent="0.25">
      <c r="F122" s="36"/>
      <c r="G122" s="14"/>
      <c r="H122" s="13"/>
      <c r="I122" s="13"/>
      <c r="J122" s="13"/>
      <c r="K122" s="37"/>
      <c r="L122" s="38"/>
    </row>
    <row r="123" spans="6:12" s="12" customFormat="1" ht="15" customHeight="1" x14ac:dyDescent="0.25">
      <c r="F123" s="36"/>
      <c r="G123" s="14"/>
      <c r="H123" s="13"/>
      <c r="I123" s="13"/>
      <c r="J123" s="13"/>
      <c r="K123" s="37"/>
      <c r="L123" s="38"/>
    </row>
    <row r="124" spans="6:12" s="12" customFormat="1" ht="15" customHeight="1" x14ac:dyDescent="0.25">
      <c r="F124" s="36"/>
      <c r="G124" s="14"/>
      <c r="H124" s="13"/>
      <c r="I124" s="13"/>
      <c r="J124" s="13"/>
      <c r="K124" s="37"/>
      <c r="L124" s="38"/>
    </row>
    <row r="125" spans="6:12" s="12" customFormat="1" ht="15" customHeight="1" x14ac:dyDescent="0.25">
      <c r="F125" s="36"/>
      <c r="G125" s="14"/>
      <c r="H125" s="13"/>
      <c r="I125" s="13"/>
      <c r="J125" s="13"/>
      <c r="K125" s="37"/>
      <c r="L125" s="38"/>
    </row>
    <row r="126" spans="6:12" s="12" customFormat="1" ht="15" customHeight="1" x14ac:dyDescent="0.25">
      <c r="F126" s="36"/>
      <c r="G126" s="14"/>
      <c r="H126" s="13"/>
      <c r="I126" s="13"/>
      <c r="J126" s="13"/>
      <c r="K126" s="37"/>
      <c r="L126" s="38"/>
    </row>
    <row r="127" spans="6:12" s="12" customFormat="1" ht="15" customHeight="1" x14ac:dyDescent="0.25">
      <c r="F127" s="36"/>
      <c r="G127" s="14"/>
      <c r="H127" s="13"/>
      <c r="I127" s="13"/>
      <c r="J127" s="13"/>
      <c r="K127" s="37"/>
      <c r="L127" s="38"/>
    </row>
    <row r="128" spans="6:12" s="12" customFormat="1" ht="15" customHeight="1" x14ac:dyDescent="0.25">
      <c r="F128" s="36"/>
      <c r="G128" s="14"/>
      <c r="H128" s="13"/>
      <c r="I128" s="13"/>
      <c r="J128" s="13"/>
      <c r="K128" s="37"/>
      <c r="L128" s="38"/>
    </row>
    <row r="129" spans="6:12" s="12" customFormat="1" ht="15" customHeight="1" x14ac:dyDescent="0.25">
      <c r="F129" s="36"/>
      <c r="G129" s="14"/>
      <c r="H129" s="13"/>
      <c r="I129" s="13"/>
      <c r="J129" s="13"/>
      <c r="K129" s="37"/>
      <c r="L129" s="38"/>
    </row>
    <row r="130" spans="6:12" s="12" customFormat="1" ht="15" customHeight="1" x14ac:dyDescent="0.25">
      <c r="F130" s="36"/>
      <c r="G130" s="14"/>
      <c r="H130" s="13"/>
      <c r="I130" s="13"/>
      <c r="J130" s="13"/>
      <c r="K130" s="37"/>
      <c r="L130" s="38"/>
    </row>
    <row r="131" spans="6:12" s="12" customFormat="1" ht="15" customHeight="1" x14ac:dyDescent="0.25">
      <c r="F131" s="36"/>
      <c r="G131" s="14"/>
      <c r="H131" s="13"/>
      <c r="I131" s="13"/>
      <c r="J131" s="13"/>
      <c r="K131" s="37"/>
      <c r="L131" s="38"/>
    </row>
    <row r="132" spans="6:12" s="12" customFormat="1" ht="15" customHeight="1" x14ac:dyDescent="0.25">
      <c r="F132" s="36"/>
      <c r="G132" s="14"/>
      <c r="H132" s="13"/>
      <c r="I132" s="13"/>
      <c r="J132" s="13"/>
      <c r="K132" s="37"/>
      <c r="L132" s="38"/>
    </row>
    <row r="133" spans="6:12" s="12" customFormat="1" ht="15" customHeight="1" x14ac:dyDescent="0.25">
      <c r="F133" s="36"/>
      <c r="G133" s="14"/>
      <c r="H133" s="13"/>
      <c r="I133" s="13"/>
      <c r="J133" s="13"/>
      <c r="K133" s="37"/>
      <c r="L133" s="38"/>
    </row>
    <row r="134" spans="6:12" s="12" customFormat="1" ht="15" customHeight="1" x14ac:dyDescent="0.25">
      <c r="F134" s="36"/>
      <c r="G134" s="14"/>
      <c r="H134" s="13"/>
      <c r="I134" s="13"/>
      <c r="J134" s="13"/>
      <c r="K134" s="37"/>
      <c r="L134" s="38"/>
    </row>
    <row r="135" spans="6:12" s="12" customFormat="1" ht="15" customHeight="1" x14ac:dyDescent="0.25">
      <c r="F135" s="36"/>
      <c r="G135" s="14"/>
      <c r="H135" s="13"/>
      <c r="I135" s="13"/>
      <c r="J135" s="13"/>
      <c r="K135" s="37"/>
      <c r="L135" s="38"/>
    </row>
    <row r="136" spans="6:12" s="12" customFormat="1" ht="15" customHeight="1" x14ac:dyDescent="0.25">
      <c r="F136" s="36"/>
      <c r="G136" s="14"/>
      <c r="H136" s="13"/>
      <c r="I136" s="13"/>
      <c r="J136" s="13"/>
      <c r="K136" s="37"/>
      <c r="L136" s="38"/>
    </row>
    <row r="137" spans="6:12" s="12" customFormat="1" ht="15" customHeight="1" x14ac:dyDescent="0.25">
      <c r="F137" s="36"/>
      <c r="G137" s="14"/>
      <c r="H137" s="13"/>
      <c r="I137" s="13"/>
      <c r="J137" s="13"/>
      <c r="K137" s="37"/>
      <c r="L137" s="38"/>
    </row>
    <row r="138" spans="6:12" s="12" customFormat="1" ht="15" customHeight="1" x14ac:dyDescent="0.25">
      <c r="F138" s="36"/>
      <c r="G138" s="14"/>
      <c r="H138" s="13"/>
      <c r="I138" s="13"/>
      <c r="J138" s="13"/>
      <c r="K138" s="37"/>
      <c r="L138" s="38"/>
    </row>
    <row r="139" spans="6:12" s="12" customFormat="1" ht="15" customHeight="1" x14ac:dyDescent="0.25">
      <c r="F139" s="36"/>
      <c r="G139" s="14"/>
      <c r="H139" s="13"/>
      <c r="I139" s="13"/>
      <c r="J139" s="13"/>
      <c r="K139" s="37"/>
      <c r="L139" s="38"/>
    </row>
    <row r="140" spans="6:12" s="12" customFormat="1" ht="15" customHeight="1" x14ac:dyDescent="0.25">
      <c r="F140" s="36"/>
      <c r="G140" s="14"/>
      <c r="H140" s="13"/>
      <c r="I140" s="13"/>
      <c r="J140" s="13"/>
      <c r="K140" s="37"/>
      <c r="L140" s="38"/>
    </row>
    <row r="141" spans="6:12" s="12" customFormat="1" ht="15" customHeight="1" x14ac:dyDescent="0.25">
      <c r="F141" s="36"/>
      <c r="G141" s="14"/>
      <c r="H141" s="13"/>
      <c r="I141" s="13"/>
      <c r="J141" s="13"/>
      <c r="K141" s="37"/>
      <c r="L141" s="38"/>
    </row>
    <row r="142" spans="6:12" s="12" customFormat="1" ht="15" customHeight="1" x14ac:dyDescent="0.25">
      <c r="F142" s="36"/>
      <c r="G142" s="14"/>
      <c r="H142" s="13"/>
      <c r="I142" s="13"/>
      <c r="J142" s="13"/>
      <c r="K142" s="37"/>
      <c r="L142" s="38"/>
    </row>
    <row r="143" spans="6:12" s="12" customFormat="1" ht="15" customHeight="1" x14ac:dyDescent="0.25">
      <c r="F143" s="36"/>
      <c r="G143" s="14"/>
      <c r="H143" s="13"/>
      <c r="I143" s="13"/>
      <c r="J143" s="13"/>
      <c r="K143" s="37"/>
      <c r="L143" s="38"/>
    </row>
    <row r="144" spans="6:12" s="12" customFormat="1" ht="15" customHeight="1" x14ac:dyDescent="0.25">
      <c r="F144" s="36"/>
      <c r="G144" s="14"/>
      <c r="H144" s="13"/>
      <c r="I144" s="13"/>
      <c r="J144" s="13"/>
      <c r="K144" s="37"/>
      <c r="L144" s="38"/>
    </row>
    <row r="145" spans="6:12" s="12" customFormat="1" ht="15" customHeight="1" x14ac:dyDescent="0.25">
      <c r="F145" s="36"/>
      <c r="G145" s="14"/>
      <c r="H145" s="13"/>
      <c r="I145" s="13"/>
      <c r="J145" s="13"/>
      <c r="K145" s="37"/>
      <c r="L145" s="38"/>
    </row>
    <row r="146" spans="6:12" s="12" customFormat="1" ht="15" customHeight="1" x14ac:dyDescent="0.25">
      <c r="F146" s="36"/>
      <c r="G146" s="14"/>
      <c r="H146" s="13"/>
      <c r="I146" s="13"/>
      <c r="J146" s="13"/>
      <c r="K146" s="37"/>
      <c r="L146" s="38"/>
    </row>
    <row r="147" spans="6:12" s="12" customFormat="1" ht="15" customHeight="1" x14ac:dyDescent="0.25">
      <c r="F147" s="36"/>
      <c r="G147" s="14"/>
      <c r="H147" s="13"/>
      <c r="I147" s="13"/>
      <c r="J147" s="13"/>
      <c r="K147" s="37"/>
      <c r="L147" s="38"/>
    </row>
    <row r="148" spans="6:12" s="12" customFormat="1" ht="15" customHeight="1" x14ac:dyDescent="0.25">
      <c r="F148" s="36"/>
      <c r="G148" s="14"/>
      <c r="H148" s="13"/>
      <c r="I148" s="13"/>
      <c r="J148" s="13"/>
      <c r="K148" s="37"/>
      <c r="L148" s="38"/>
    </row>
    <row r="149" spans="6:12" s="12" customFormat="1" ht="15" customHeight="1" x14ac:dyDescent="0.25">
      <c r="F149" s="36"/>
      <c r="G149" s="14"/>
      <c r="H149" s="13"/>
      <c r="I149" s="13"/>
      <c r="J149" s="13"/>
      <c r="K149" s="37"/>
      <c r="L149" s="38"/>
    </row>
    <row r="150" spans="6:12" s="12" customFormat="1" ht="15" customHeight="1" x14ac:dyDescent="0.25">
      <c r="F150" s="36"/>
      <c r="G150" s="14"/>
      <c r="H150" s="13"/>
      <c r="I150" s="13"/>
      <c r="J150" s="13"/>
      <c r="K150" s="37"/>
      <c r="L150" s="38"/>
    </row>
    <row r="151" spans="6:12" s="12" customFormat="1" ht="15" customHeight="1" x14ac:dyDescent="0.25">
      <c r="F151" s="36"/>
      <c r="G151" s="14"/>
      <c r="H151" s="13"/>
      <c r="I151" s="13"/>
      <c r="J151" s="13"/>
      <c r="K151" s="37"/>
      <c r="L151" s="38"/>
    </row>
    <row r="152" spans="6:12" s="12" customFormat="1" ht="15" customHeight="1" x14ac:dyDescent="0.25">
      <c r="F152" s="36"/>
      <c r="G152" s="14"/>
      <c r="H152" s="13"/>
      <c r="I152" s="13"/>
      <c r="J152" s="13"/>
      <c r="K152" s="37"/>
      <c r="L152" s="38"/>
    </row>
    <row r="153" spans="6:12" s="12" customFormat="1" ht="15" customHeight="1" x14ac:dyDescent="0.25">
      <c r="F153" s="36"/>
      <c r="G153" s="14"/>
      <c r="H153" s="13"/>
      <c r="I153" s="13"/>
      <c r="J153" s="13"/>
      <c r="K153" s="37"/>
      <c r="L153" s="38"/>
    </row>
    <row r="154" spans="6:12" s="12" customFormat="1" ht="15" customHeight="1" x14ac:dyDescent="0.25">
      <c r="F154" s="36"/>
      <c r="G154" s="14"/>
      <c r="H154" s="13"/>
      <c r="I154" s="13"/>
      <c r="J154" s="13"/>
      <c r="K154" s="37"/>
      <c r="L154" s="38"/>
    </row>
    <row r="155" spans="6:12" s="12" customFormat="1" ht="15" customHeight="1" x14ac:dyDescent="0.25">
      <c r="F155" s="36"/>
      <c r="G155" s="14"/>
      <c r="H155" s="13"/>
      <c r="I155" s="13"/>
      <c r="J155" s="13"/>
      <c r="K155" s="37"/>
      <c r="L155" s="38"/>
    </row>
    <row r="156" spans="6:12" s="12" customFormat="1" ht="15" customHeight="1" x14ac:dyDescent="0.25">
      <c r="F156" s="36"/>
      <c r="G156" s="14"/>
      <c r="H156" s="13"/>
      <c r="I156" s="13"/>
      <c r="J156" s="13"/>
      <c r="K156" s="37"/>
      <c r="L156" s="38"/>
    </row>
    <row r="157" spans="6:12" s="12" customFormat="1" ht="15" customHeight="1" x14ac:dyDescent="0.25">
      <c r="F157" s="36"/>
      <c r="G157" s="14"/>
      <c r="H157" s="13"/>
      <c r="I157" s="13"/>
      <c r="J157" s="13"/>
      <c r="K157" s="37"/>
      <c r="L157" s="38"/>
    </row>
    <row r="158" spans="6:12" s="12" customFormat="1" ht="15" customHeight="1" x14ac:dyDescent="0.25">
      <c r="F158" s="36"/>
      <c r="G158" s="14"/>
      <c r="H158" s="13"/>
      <c r="I158" s="13"/>
      <c r="J158" s="13"/>
      <c r="K158" s="37"/>
      <c r="L158" s="38"/>
    </row>
    <row r="159" spans="6:12" s="12" customFormat="1" ht="15" customHeight="1" x14ac:dyDescent="0.25">
      <c r="F159" s="36"/>
      <c r="G159" s="14"/>
      <c r="H159" s="13"/>
      <c r="I159" s="13"/>
      <c r="J159" s="13"/>
      <c r="K159" s="37"/>
      <c r="L159" s="38"/>
    </row>
    <row r="160" spans="6:12" s="12" customFormat="1" ht="15" customHeight="1" x14ac:dyDescent="0.25">
      <c r="F160" s="36"/>
      <c r="G160" s="14"/>
      <c r="H160" s="13"/>
      <c r="I160" s="13"/>
      <c r="J160" s="13"/>
      <c r="K160" s="37"/>
      <c r="L160" s="38"/>
    </row>
    <row r="161" spans="6:12" s="12" customFormat="1" ht="15" customHeight="1" x14ac:dyDescent="0.25">
      <c r="F161" s="36"/>
      <c r="G161" s="14"/>
      <c r="H161" s="13"/>
      <c r="I161" s="13"/>
      <c r="J161" s="13"/>
      <c r="K161" s="37"/>
      <c r="L161" s="38"/>
    </row>
    <row r="162" spans="6:12" s="12" customFormat="1" ht="15" customHeight="1" x14ac:dyDescent="0.25">
      <c r="F162" s="36"/>
      <c r="G162" s="14"/>
      <c r="H162" s="13"/>
      <c r="I162" s="13"/>
      <c r="J162" s="13"/>
      <c r="K162" s="37"/>
      <c r="L162" s="38"/>
    </row>
    <row r="163" spans="6:12" s="12" customFormat="1" ht="15" customHeight="1" x14ac:dyDescent="0.25">
      <c r="F163" s="36"/>
      <c r="G163" s="14"/>
      <c r="H163" s="13"/>
      <c r="I163" s="13"/>
      <c r="J163" s="13"/>
      <c r="K163" s="37"/>
      <c r="L163" s="38"/>
    </row>
    <row r="164" spans="6:12" s="12" customFormat="1" ht="15" customHeight="1" x14ac:dyDescent="0.25">
      <c r="F164" s="36"/>
      <c r="G164" s="14"/>
      <c r="H164" s="13"/>
      <c r="I164" s="13"/>
      <c r="J164" s="13"/>
      <c r="K164" s="37"/>
      <c r="L164" s="38"/>
    </row>
    <row r="165" spans="6:12" s="12" customFormat="1" ht="15" customHeight="1" x14ac:dyDescent="0.25">
      <c r="F165" s="36"/>
      <c r="G165" s="14"/>
      <c r="H165" s="13"/>
      <c r="I165" s="13"/>
      <c r="J165" s="13"/>
      <c r="K165" s="37"/>
      <c r="L165" s="38"/>
    </row>
    <row r="166" spans="6:12" s="12" customFormat="1" ht="15" customHeight="1" x14ac:dyDescent="0.25">
      <c r="F166" s="36"/>
      <c r="G166" s="14"/>
      <c r="H166" s="13"/>
      <c r="I166" s="13"/>
      <c r="J166" s="13"/>
      <c r="K166" s="37"/>
      <c r="L166" s="38"/>
    </row>
    <row r="167" spans="6:12" s="12" customFormat="1" ht="15" customHeight="1" x14ac:dyDescent="0.25">
      <c r="F167" s="36"/>
      <c r="G167" s="14"/>
      <c r="H167" s="13"/>
      <c r="I167" s="13"/>
      <c r="J167" s="13"/>
      <c r="K167" s="37"/>
      <c r="L167" s="38"/>
    </row>
    <row r="168" spans="6:12" s="12" customFormat="1" ht="15" customHeight="1" x14ac:dyDescent="0.25">
      <c r="F168" s="36"/>
      <c r="G168" s="14"/>
      <c r="H168" s="13"/>
      <c r="I168" s="13"/>
      <c r="J168" s="13"/>
      <c r="K168" s="37"/>
      <c r="L168" s="38"/>
    </row>
    <row r="169" spans="6:12" s="12" customFormat="1" ht="15" customHeight="1" x14ac:dyDescent="0.25">
      <c r="F169" s="36"/>
      <c r="G169" s="14"/>
      <c r="H169" s="13"/>
      <c r="I169" s="13"/>
      <c r="J169" s="13"/>
      <c r="K169" s="37"/>
      <c r="L169" s="38"/>
    </row>
    <row r="170" spans="6:12" s="12" customFormat="1" ht="15" customHeight="1" x14ac:dyDescent="0.25">
      <c r="F170" s="36"/>
      <c r="G170" s="14"/>
      <c r="H170" s="13"/>
      <c r="I170" s="13"/>
      <c r="J170" s="13"/>
      <c r="K170" s="37"/>
      <c r="L170" s="38"/>
    </row>
    <row r="171" spans="6:12" s="12" customFormat="1" ht="15" customHeight="1" x14ac:dyDescent="0.25">
      <c r="F171" s="36"/>
      <c r="G171" s="14"/>
      <c r="H171" s="13"/>
      <c r="I171" s="13"/>
      <c r="J171" s="13"/>
      <c r="K171" s="37"/>
      <c r="L171" s="38"/>
    </row>
    <row r="172" spans="6:12" s="12" customFormat="1" ht="15" customHeight="1" x14ac:dyDescent="0.25">
      <c r="F172" s="36"/>
      <c r="G172" s="14"/>
      <c r="H172" s="13"/>
      <c r="I172" s="13"/>
      <c r="J172" s="13"/>
      <c r="K172" s="37"/>
      <c r="L172" s="38"/>
    </row>
    <row r="173" spans="6:12" s="12" customFormat="1" ht="15" customHeight="1" x14ac:dyDescent="0.25">
      <c r="F173" s="36"/>
      <c r="G173" s="14"/>
      <c r="H173" s="13"/>
      <c r="I173" s="13"/>
      <c r="J173" s="13"/>
      <c r="K173" s="37"/>
      <c r="L173" s="38"/>
    </row>
    <row r="174" spans="6:12" s="12" customFormat="1" ht="15" customHeight="1" x14ac:dyDescent="0.25">
      <c r="F174" s="36"/>
      <c r="G174" s="14"/>
      <c r="H174" s="13"/>
      <c r="I174" s="13"/>
      <c r="J174" s="13"/>
      <c r="K174" s="37"/>
      <c r="L174" s="38"/>
    </row>
    <row r="175" spans="6:12" s="12" customFormat="1" ht="15" customHeight="1" x14ac:dyDescent="0.25">
      <c r="F175" s="36"/>
      <c r="G175" s="14"/>
      <c r="H175" s="13"/>
      <c r="I175" s="13"/>
      <c r="J175" s="13"/>
      <c r="K175" s="37"/>
      <c r="L175" s="38"/>
    </row>
    <row r="176" spans="6:12" s="12" customFormat="1" ht="15" customHeight="1" x14ac:dyDescent="0.25">
      <c r="F176" s="36"/>
      <c r="G176" s="14"/>
      <c r="H176" s="13"/>
      <c r="I176" s="13"/>
      <c r="J176" s="13"/>
      <c r="K176" s="37"/>
      <c r="L176" s="38"/>
    </row>
    <row r="177" spans="6:12" s="12" customFormat="1" ht="15" customHeight="1" x14ac:dyDescent="0.25">
      <c r="F177" s="36"/>
      <c r="G177" s="14"/>
      <c r="H177" s="13"/>
      <c r="I177" s="13"/>
      <c r="J177" s="13"/>
      <c r="K177" s="37"/>
      <c r="L177" s="38"/>
    </row>
    <row r="178" spans="6:12" s="12" customFormat="1" ht="15" customHeight="1" x14ac:dyDescent="0.25">
      <c r="F178" s="36"/>
      <c r="G178" s="14"/>
      <c r="H178" s="13"/>
      <c r="I178" s="13"/>
      <c r="J178" s="13"/>
      <c r="K178" s="37"/>
      <c r="L178" s="38"/>
    </row>
    <row r="179" spans="6:12" s="12" customFormat="1" ht="15" customHeight="1" x14ac:dyDescent="0.25">
      <c r="F179" s="36"/>
      <c r="G179" s="14"/>
      <c r="H179" s="13"/>
      <c r="I179" s="13"/>
      <c r="J179" s="13"/>
      <c r="K179" s="37"/>
      <c r="L179" s="38"/>
    </row>
    <row r="180" spans="6:12" s="12" customFormat="1" ht="15" customHeight="1" x14ac:dyDescent="0.25">
      <c r="F180" s="36"/>
      <c r="G180" s="14"/>
      <c r="H180" s="13"/>
      <c r="I180" s="13"/>
      <c r="J180" s="13"/>
      <c r="K180" s="37"/>
      <c r="L180" s="38"/>
    </row>
    <row r="181" spans="6:12" s="12" customFormat="1" ht="15" customHeight="1" x14ac:dyDescent="0.25">
      <c r="F181" s="36"/>
      <c r="G181" s="14"/>
      <c r="H181" s="13"/>
      <c r="I181" s="13"/>
      <c r="J181" s="13"/>
      <c r="K181" s="37"/>
      <c r="L181" s="38"/>
    </row>
    <row r="182" spans="6:12" s="12" customFormat="1" ht="15" customHeight="1" x14ac:dyDescent="0.25">
      <c r="F182" s="36"/>
      <c r="G182" s="14"/>
      <c r="H182" s="13"/>
      <c r="I182" s="13"/>
      <c r="J182" s="13"/>
      <c r="K182" s="37"/>
      <c r="L182" s="38"/>
    </row>
    <row r="183" spans="6:12" s="12" customFormat="1" ht="15" customHeight="1" x14ac:dyDescent="0.25">
      <c r="F183" s="36"/>
      <c r="G183" s="14"/>
      <c r="H183" s="13"/>
      <c r="I183" s="13"/>
      <c r="J183" s="13"/>
      <c r="K183" s="37"/>
      <c r="L183" s="38"/>
    </row>
    <row r="184" spans="6:12" s="12" customFormat="1" ht="15" customHeight="1" x14ac:dyDescent="0.25">
      <c r="F184" s="36"/>
      <c r="G184" s="14"/>
      <c r="H184" s="13"/>
      <c r="I184" s="13"/>
      <c r="J184" s="13"/>
      <c r="K184" s="37"/>
      <c r="L184" s="38"/>
    </row>
    <row r="185" spans="6:12" s="12" customFormat="1" ht="15" customHeight="1" x14ac:dyDescent="0.25">
      <c r="F185" s="36"/>
      <c r="G185" s="14"/>
      <c r="H185" s="13"/>
      <c r="I185" s="13"/>
      <c r="J185" s="13"/>
      <c r="K185" s="37"/>
      <c r="L185" s="38"/>
    </row>
    <row r="186" spans="6:12" s="12" customFormat="1" ht="15" customHeight="1" x14ac:dyDescent="0.25">
      <c r="F186" s="36"/>
      <c r="G186" s="14"/>
      <c r="H186" s="13"/>
      <c r="I186" s="13"/>
      <c r="J186" s="13"/>
      <c r="K186" s="37"/>
      <c r="L186" s="38"/>
    </row>
    <row r="187" spans="6:12" s="12" customFormat="1" ht="15" customHeight="1" x14ac:dyDescent="0.25">
      <c r="F187" s="36"/>
      <c r="G187" s="14"/>
      <c r="H187" s="13"/>
      <c r="I187" s="13"/>
      <c r="J187" s="13"/>
      <c r="K187" s="37"/>
      <c r="L187" s="38"/>
    </row>
    <row r="188" spans="6:12" s="12" customFormat="1" ht="15" customHeight="1" x14ac:dyDescent="0.25">
      <c r="F188" s="36"/>
      <c r="G188" s="14"/>
      <c r="H188" s="13"/>
      <c r="I188" s="13"/>
      <c r="J188" s="13"/>
      <c r="K188" s="37"/>
      <c r="L188" s="38"/>
    </row>
    <row r="189" spans="6:12" s="12" customFormat="1" ht="15" customHeight="1" x14ac:dyDescent="0.25">
      <c r="F189" s="36"/>
      <c r="G189" s="14"/>
      <c r="H189" s="13"/>
      <c r="I189" s="13"/>
      <c r="J189" s="13"/>
      <c r="K189" s="37"/>
      <c r="L189" s="38"/>
    </row>
    <row r="190" spans="6:12" s="12" customFormat="1" ht="15" customHeight="1" x14ac:dyDescent="0.25">
      <c r="F190" s="36"/>
      <c r="G190" s="14"/>
      <c r="H190" s="13"/>
      <c r="I190" s="13"/>
      <c r="J190" s="13"/>
      <c r="K190" s="37"/>
      <c r="L190" s="38"/>
    </row>
    <row r="191" spans="6:12" s="12" customFormat="1" ht="15" customHeight="1" x14ac:dyDescent="0.25">
      <c r="F191" s="36"/>
      <c r="G191" s="14"/>
      <c r="H191" s="13"/>
      <c r="I191" s="13"/>
      <c r="J191" s="13"/>
      <c r="K191" s="37"/>
      <c r="L191" s="38"/>
    </row>
    <row r="192" spans="6:12" s="12" customFormat="1" ht="15" customHeight="1" x14ac:dyDescent="0.25">
      <c r="F192" s="36"/>
      <c r="G192" s="14"/>
      <c r="H192" s="13"/>
      <c r="I192" s="13"/>
      <c r="J192" s="13"/>
      <c r="K192" s="37"/>
      <c r="L192" s="38"/>
    </row>
    <row r="193" spans="6:12" s="12" customFormat="1" ht="15" customHeight="1" x14ac:dyDescent="0.25">
      <c r="F193" s="36"/>
      <c r="G193" s="14"/>
      <c r="H193" s="13"/>
      <c r="I193" s="13"/>
      <c r="J193" s="13"/>
      <c r="K193" s="37"/>
      <c r="L193" s="38"/>
    </row>
    <row r="194" spans="6:12" s="12" customFormat="1" ht="15" customHeight="1" x14ac:dyDescent="0.25">
      <c r="F194" s="36"/>
      <c r="G194" s="14"/>
      <c r="H194" s="13"/>
      <c r="I194" s="13"/>
      <c r="J194" s="13"/>
      <c r="K194" s="37"/>
      <c r="L194" s="38"/>
    </row>
    <row r="195" spans="6:12" s="12" customFormat="1" ht="15" customHeight="1" x14ac:dyDescent="0.25">
      <c r="F195" s="36"/>
      <c r="G195" s="14"/>
      <c r="H195" s="13"/>
      <c r="I195" s="13"/>
      <c r="J195" s="13"/>
      <c r="K195" s="37"/>
      <c r="L195" s="38"/>
    </row>
    <row r="196" spans="6:12" s="12" customFormat="1" ht="15" customHeight="1" x14ac:dyDescent="0.25">
      <c r="F196" s="36"/>
      <c r="G196" s="14"/>
      <c r="H196" s="13"/>
      <c r="I196" s="13"/>
      <c r="J196" s="13"/>
      <c r="K196" s="37"/>
      <c r="L196" s="38"/>
    </row>
    <row r="197" spans="6:12" s="12" customFormat="1" ht="15" customHeight="1" x14ac:dyDescent="0.25">
      <c r="F197" s="36"/>
      <c r="G197" s="14"/>
      <c r="H197" s="13"/>
      <c r="I197" s="13"/>
      <c r="J197" s="13"/>
      <c r="K197" s="37"/>
      <c r="L197" s="38"/>
    </row>
    <row r="198" spans="6:12" s="12" customFormat="1" ht="15" customHeight="1" x14ac:dyDescent="0.25">
      <c r="F198" s="36"/>
      <c r="G198" s="14"/>
      <c r="H198" s="13"/>
      <c r="I198" s="13"/>
      <c r="J198" s="13"/>
      <c r="K198" s="37"/>
      <c r="L198" s="38"/>
    </row>
    <row r="199" spans="6:12" s="12" customFormat="1" ht="15" customHeight="1" x14ac:dyDescent="0.25">
      <c r="F199" s="36"/>
      <c r="G199" s="14"/>
      <c r="H199" s="13"/>
      <c r="I199" s="13"/>
      <c r="J199" s="13"/>
      <c r="K199" s="37"/>
      <c r="L199" s="38"/>
    </row>
    <row r="200" spans="6:12" s="12" customFormat="1" ht="15" customHeight="1" x14ac:dyDescent="0.25">
      <c r="F200" s="36"/>
      <c r="G200" s="14"/>
      <c r="H200" s="13"/>
      <c r="I200" s="13"/>
      <c r="J200" s="13"/>
      <c r="K200" s="37"/>
      <c r="L200" s="38"/>
    </row>
    <row r="201" spans="6:12" s="12" customFormat="1" ht="15" customHeight="1" x14ac:dyDescent="0.25">
      <c r="F201" s="36"/>
      <c r="G201" s="14"/>
      <c r="H201" s="13"/>
      <c r="I201" s="13"/>
      <c r="J201" s="13"/>
      <c r="K201" s="37"/>
      <c r="L201" s="38"/>
    </row>
    <row r="202" spans="6:12" s="12" customFormat="1" ht="15" customHeight="1" x14ac:dyDescent="0.25">
      <c r="F202" s="36"/>
      <c r="G202" s="14"/>
      <c r="H202" s="13"/>
      <c r="I202" s="13"/>
      <c r="J202" s="13"/>
      <c r="K202" s="37"/>
      <c r="L202" s="38"/>
    </row>
    <row r="203" spans="6:12" s="12" customFormat="1" ht="15" customHeight="1" x14ac:dyDescent="0.25">
      <c r="F203" s="36"/>
      <c r="G203" s="14"/>
      <c r="H203" s="13"/>
      <c r="I203" s="13"/>
      <c r="J203" s="13"/>
      <c r="K203" s="37"/>
      <c r="L203" s="38"/>
    </row>
    <row r="204" spans="6:12" s="12" customFormat="1" ht="15" customHeight="1" x14ac:dyDescent="0.25">
      <c r="F204" s="36"/>
      <c r="G204" s="14"/>
      <c r="H204" s="13"/>
      <c r="I204" s="13"/>
      <c r="J204" s="13"/>
      <c r="K204" s="37"/>
      <c r="L204" s="38"/>
    </row>
    <row r="205" spans="6:12" s="12" customFormat="1" ht="15" customHeight="1" x14ac:dyDescent="0.25">
      <c r="F205" s="36"/>
      <c r="G205" s="14"/>
      <c r="H205" s="13"/>
      <c r="I205" s="13"/>
      <c r="J205" s="13"/>
      <c r="K205" s="37"/>
      <c r="L205" s="38"/>
    </row>
    <row r="206" spans="6:12" s="12" customFormat="1" ht="15" customHeight="1" x14ac:dyDescent="0.25">
      <c r="F206" s="36"/>
      <c r="G206" s="14"/>
      <c r="H206" s="13"/>
      <c r="I206" s="13"/>
      <c r="J206" s="13"/>
      <c r="K206" s="37"/>
      <c r="L206" s="38"/>
    </row>
    <row r="207" spans="6:12" s="12" customFormat="1" ht="15" customHeight="1" x14ac:dyDescent="0.25">
      <c r="F207" s="36"/>
      <c r="G207" s="14"/>
      <c r="H207" s="13"/>
      <c r="I207" s="13"/>
      <c r="J207" s="13"/>
      <c r="K207" s="37"/>
      <c r="L207" s="38"/>
    </row>
    <row r="208" spans="6:12" s="12" customFormat="1" ht="15" customHeight="1" x14ac:dyDescent="0.25">
      <c r="F208" s="36"/>
      <c r="G208" s="14"/>
      <c r="H208" s="13"/>
      <c r="I208" s="13"/>
      <c r="J208" s="13"/>
      <c r="K208" s="37"/>
      <c r="L208" s="38"/>
    </row>
    <row r="209" spans="6:12" s="12" customFormat="1" ht="15" customHeight="1" x14ac:dyDescent="0.25">
      <c r="F209" s="36"/>
      <c r="G209" s="14"/>
      <c r="H209" s="13"/>
      <c r="I209" s="13"/>
      <c r="J209" s="13"/>
      <c r="K209" s="37"/>
      <c r="L209" s="38"/>
    </row>
    <row r="210" spans="6:12" s="12" customFormat="1" ht="15" customHeight="1" x14ac:dyDescent="0.25">
      <c r="F210" s="36"/>
      <c r="G210" s="14"/>
      <c r="H210" s="13"/>
      <c r="I210" s="13"/>
      <c r="J210" s="13"/>
      <c r="K210" s="37"/>
      <c r="L210" s="38"/>
    </row>
    <row r="211" spans="6:12" s="12" customFormat="1" ht="15" customHeight="1" x14ac:dyDescent="0.25">
      <c r="F211" s="36"/>
      <c r="G211" s="14"/>
      <c r="H211" s="13"/>
      <c r="I211" s="13"/>
      <c r="J211" s="13"/>
      <c r="K211" s="37"/>
      <c r="L211" s="38"/>
    </row>
    <row r="212" spans="6:12" s="12" customFormat="1" ht="15" customHeight="1" x14ac:dyDescent="0.25">
      <c r="F212" s="36"/>
      <c r="G212" s="14"/>
      <c r="H212" s="13"/>
      <c r="I212" s="13"/>
      <c r="J212" s="13"/>
      <c r="K212" s="37"/>
      <c r="L212" s="38"/>
    </row>
    <row r="213" spans="6:12" s="12" customFormat="1" ht="15" customHeight="1" x14ac:dyDescent="0.25">
      <c r="F213" s="36"/>
      <c r="G213" s="14"/>
      <c r="H213" s="13"/>
      <c r="I213" s="13"/>
      <c r="J213" s="13"/>
      <c r="K213" s="37"/>
      <c r="L213" s="38"/>
    </row>
    <row r="214" spans="6:12" s="12" customFormat="1" ht="15" customHeight="1" x14ac:dyDescent="0.25">
      <c r="F214" s="36"/>
      <c r="G214" s="14"/>
      <c r="H214" s="13"/>
      <c r="I214" s="13"/>
      <c r="J214" s="13"/>
      <c r="K214" s="37"/>
      <c r="L214" s="38"/>
    </row>
    <row r="215" spans="6:12" s="12" customFormat="1" ht="15" customHeight="1" x14ac:dyDescent="0.25">
      <c r="F215" s="36"/>
      <c r="G215" s="14"/>
      <c r="H215" s="13"/>
      <c r="I215" s="13"/>
      <c r="J215" s="13"/>
      <c r="K215" s="37"/>
      <c r="L215" s="38"/>
    </row>
    <row r="216" spans="6:12" s="12" customFormat="1" ht="15" customHeight="1" x14ac:dyDescent="0.25">
      <c r="F216" s="36"/>
      <c r="G216" s="14"/>
      <c r="H216" s="13"/>
      <c r="I216" s="13"/>
      <c r="J216" s="13"/>
      <c r="K216" s="37"/>
      <c r="L216" s="38"/>
    </row>
    <row r="217" spans="6:12" s="12" customFormat="1" ht="15" customHeight="1" x14ac:dyDescent="0.25">
      <c r="F217" s="36"/>
      <c r="G217" s="14"/>
      <c r="H217" s="13"/>
      <c r="I217" s="13"/>
      <c r="J217" s="13"/>
      <c r="K217" s="37"/>
      <c r="L217" s="38"/>
    </row>
    <row r="218" spans="6:12" s="12" customFormat="1" ht="15" customHeight="1" x14ac:dyDescent="0.25">
      <c r="F218" s="36"/>
      <c r="G218" s="14"/>
      <c r="H218" s="13"/>
      <c r="I218" s="13"/>
      <c r="J218" s="13"/>
      <c r="K218" s="37"/>
      <c r="L218" s="38"/>
    </row>
    <row r="219" spans="6:12" s="12" customFormat="1" ht="15" customHeight="1" x14ac:dyDescent="0.25">
      <c r="F219" s="36"/>
      <c r="G219" s="14"/>
      <c r="H219" s="13"/>
      <c r="I219" s="13"/>
      <c r="J219" s="13"/>
      <c r="K219" s="37"/>
      <c r="L219" s="38"/>
    </row>
    <row r="220" spans="6:12" s="12" customFormat="1" ht="15" customHeight="1" x14ac:dyDescent="0.25">
      <c r="F220" s="36"/>
      <c r="G220" s="14"/>
      <c r="H220" s="13"/>
      <c r="I220" s="13"/>
      <c r="J220" s="13"/>
      <c r="K220" s="37"/>
      <c r="L220" s="38"/>
    </row>
    <row r="221" spans="6:12" s="12" customFormat="1" ht="15" customHeight="1" x14ac:dyDescent="0.25">
      <c r="F221" s="36"/>
      <c r="G221" s="14"/>
      <c r="H221" s="13"/>
      <c r="I221" s="13"/>
      <c r="J221" s="13"/>
      <c r="K221" s="37"/>
      <c r="L221" s="38"/>
    </row>
    <row r="222" spans="6:12" s="12" customFormat="1" ht="15" customHeight="1" x14ac:dyDescent="0.25">
      <c r="F222" s="36"/>
      <c r="G222" s="14"/>
      <c r="H222" s="13"/>
      <c r="I222" s="13"/>
      <c r="J222" s="13"/>
      <c r="K222" s="37"/>
      <c r="L222" s="38"/>
    </row>
    <row r="223" spans="6:12" s="12" customFormat="1" ht="15" customHeight="1" x14ac:dyDescent="0.25">
      <c r="F223" s="36"/>
      <c r="G223" s="14"/>
      <c r="H223" s="13"/>
      <c r="I223" s="13"/>
      <c r="J223" s="13"/>
      <c r="K223" s="37"/>
      <c r="L223" s="38"/>
    </row>
    <row r="224" spans="6:12" s="12" customFormat="1" ht="15" customHeight="1" x14ac:dyDescent="0.25">
      <c r="F224" s="36"/>
      <c r="G224" s="14"/>
      <c r="H224" s="13"/>
      <c r="I224" s="13"/>
      <c r="J224" s="13"/>
      <c r="K224" s="37"/>
      <c r="L224" s="38"/>
    </row>
    <row r="225" spans="6:12" s="12" customFormat="1" ht="15" customHeight="1" x14ac:dyDescent="0.25">
      <c r="F225" s="36"/>
      <c r="G225" s="14"/>
      <c r="H225" s="13"/>
      <c r="I225" s="13"/>
      <c r="J225" s="13"/>
      <c r="K225" s="37"/>
      <c r="L225" s="38"/>
    </row>
    <row r="226" spans="6:12" s="12" customFormat="1" ht="15" customHeight="1" x14ac:dyDescent="0.25">
      <c r="F226" s="36"/>
      <c r="G226" s="14"/>
      <c r="H226" s="13"/>
      <c r="I226" s="13"/>
      <c r="J226" s="13"/>
      <c r="K226" s="37"/>
      <c r="L226" s="38"/>
    </row>
    <row r="227" spans="6:12" s="12" customFormat="1" ht="15" customHeight="1" x14ac:dyDescent="0.25">
      <c r="F227" s="36"/>
      <c r="G227" s="14"/>
      <c r="H227" s="13"/>
      <c r="I227" s="13"/>
      <c r="J227" s="13"/>
      <c r="K227" s="37"/>
      <c r="L227" s="38"/>
    </row>
    <row r="228" spans="6:12" s="12" customFormat="1" ht="15" customHeight="1" x14ac:dyDescent="0.25">
      <c r="F228" s="36"/>
      <c r="G228" s="14"/>
      <c r="H228" s="13"/>
      <c r="I228" s="13"/>
      <c r="J228" s="13"/>
      <c r="K228" s="37"/>
      <c r="L228" s="38"/>
    </row>
    <row r="229" spans="6:12" s="12" customFormat="1" ht="15" customHeight="1" x14ac:dyDescent="0.25">
      <c r="F229" s="36"/>
      <c r="G229" s="14"/>
      <c r="H229" s="13"/>
      <c r="I229" s="13"/>
      <c r="J229" s="13"/>
      <c r="K229" s="37"/>
      <c r="L229" s="38"/>
    </row>
    <row r="230" spans="6:12" s="12" customFormat="1" ht="15" customHeight="1" x14ac:dyDescent="0.25">
      <c r="F230" s="36"/>
      <c r="G230" s="14"/>
      <c r="H230" s="13"/>
      <c r="I230" s="13"/>
      <c r="J230" s="13"/>
      <c r="K230" s="37"/>
      <c r="L230" s="38"/>
    </row>
    <row r="231" spans="6:12" s="12" customFormat="1" ht="15" customHeight="1" x14ac:dyDescent="0.25">
      <c r="F231" s="36"/>
      <c r="G231" s="14"/>
      <c r="H231" s="13"/>
      <c r="I231" s="13"/>
      <c r="J231" s="13"/>
      <c r="K231" s="37"/>
      <c r="L231" s="38"/>
    </row>
    <row r="232" spans="6:12" s="12" customFormat="1" ht="15" customHeight="1" x14ac:dyDescent="0.25">
      <c r="F232" s="36"/>
      <c r="G232" s="14"/>
      <c r="H232" s="13"/>
      <c r="I232" s="13"/>
      <c r="J232" s="13"/>
      <c r="K232" s="37"/>
      <c r="L232" s="38"/>
    </row>
    <row r="233" spans="6:12" s="12" customFormat="1" ht="15" customHeight="1" x14ac:dyDescent="0.25">
      <c r="F233" s="36"/>
      <c r="G233" s="14"/>
      <c r="H233" s="13"/>
      <c r="I233" s="13"/>
      <c r="J233" s="13"/>
      <c r="K233" s="37"/>
      <c r="L233" s="38"/>
    </row>
    <row r="234" spans="6:12" s="12" customFormat="1" ht="15" customHeight="1" x14ac:dyDescent="0.25">
      <c r="F234" s="36"/>
      <c r="G234" s="14"/>
      <c r="H234" s="13"/>
      <c r="I234" s="13"/>
      <c r="J234" s="13"/>
      <c r="K234" s="37"/>
      <c r="L234" s="38"/>
    </row>
    <row r="235" spans="6:12" s="12" customFormat="1" ht="15" customHeight="1" x14ac:dyDescent="0.25">
      <c r="F235" s="36"/>
      <c r="G235" s="14"/>
      <c r="H235" s="13"/>
      <c r="I235" s="13"/>
      <c r="J235" s="13"/>
      <c r="K235" s="37"/>
      <c r="L235" s="38"/>
    </row>
    <row r="236" spans="6:12" s="12" customFormat="1" ht="15" customHeight="1" x14ac:dyDescent="0.25">
      <c r="F236" s="36"/>
      <c r="G236" s="14"/>
      <c r="H236" s="13"/>
      <c r="I236" s="13"/>
      <c r="J236" s="13"/>
      <c r="K236" s="37"/>
      <c r="L236" s="38"/>
    </row>
    <row r="237" spans="6:12" s="12" customFormat="1" ht="15" customHeight="1" x14ac:dyDescent="0.25">
      <c r="F237" s="36"/>
      <c r="G237" s="14"/>
      <c r="H237" s="13"/>
      <c r="I237" s="13"/>
      <c r="J237" s="13"/>
      <c r="K237" s="37"/>
      <c r="L237" s="38"/>
    </row>
    <row r="238" spans="6:12" s="12" customFormat="1" ht="15" customHeight="1" x14ac:dyDescent="0.25">
      <c r="F238" s="36"/>
      <c r="G238" s="14"/>
      <c r="H238" s="13"/>
      <c r="I238" s="13"/>
      <c r="J238" s="13"/>
      <c r="K238" s="37"/>
      <c r="L238" s="38"/>
    </row>
    <row r="239" spans="6:12" s="12" customFormat="1" ht="15" customHeight="1" x14ac:dyDescent="0.25">
      <c r="F239" s="36"/>
      <c r="G239" s="14"/>
      <c r="H239" s="13"/>
      <c r="I239" s="13"/>
      <c r="J239" s="13"/>
      <c r="K239" s="37"/>
      <c r="L239" s="38"/>
    </row>
    <row r="240" spans="6:12" s="12" customFormat="1" ht="15" customHeight="1" x14ac:dyDescent="0.25">
      <c r="F240" s="36"/>
      <c r="G240" s="14"/>
      <c r="H240" s="13"/>
      <c r="I240" s="13"/>
      <c r="J240" s="13"/>
      <c r="K240" s="37"/>
      <c r="L240" s="38"/>
    </row>
    <row r="241" spans="6:12" s="12" customFormat="1" ht="15" customHeight="1" x14ac:dyDescent="0.25">
      <c r="F241" s="36"/>
      <c r="G241" s="14"/>
      <c r="H241" s="13"/>
      <c r="I241" s="13"/>
      <c r="J241" s="13"/>
      <c r="K241" s="37"/>
      <c r="L241" s="38"/>
    </row>
    <row r="242" spans="6:12" s="12" customFormat="1" ht="15" customHeight="1" x14ac:dyDescent="0.25">
      <c r="F242" s="36"/>
      <c r="G242" s="14"/>
      <c r="H242" s="13"/>
      <c r="I242" s="13"/>
      <c r="J242" s="13"/>
      <c r="K242" s="37"/>
      <c r="L242" s="38"/>
    </row>
    <row r="243" spans="6:12" s="12" customFormat="1" ht="15" customHeight="1" x14ac:dyDescent="0.25">
      <c r="F243" s="36"/>
      <c r="G243" s="14"/>
      <c r="H243" s="13"/>
      <c r="I243" s="13"/>
      <c r="J243" s="13"/>
      <c r="K243" s="37"/>
      <c r="L243" s="38"/>
    </row>
    <row r="244" spans="6:12" s="12" customFormat="1" ht="15" customHeight="1" x14ac:dyDescent="0.25">
      <c r="F244" s="36"/>
      <c r="G244" s="14"/>
      <c r="H244" s="13"/>
      <c r="I244" s="13"/>
      <c r="J244" s="13"/>
      <c r="K244" s="37"/>
      <c r="L244" s="38"/>
    </row>
    <row r="245" spans="6:12" s="12" customFormat="1" ht="15" customHeight="1" x14ac:dyDescent="0.25">
      <c r="F245" s="36"/>
      <c r="G245" s="14"/>
      <c r="H245" s="13"/>
      <c r="I245" s="13"/>
      <c r="J245" s="13"/>
      <c r="K245" s="37"/>
      <c r="L245" s="38"/>
    </row>
    <row r="246" spans="6:12" s="12" customFormat="1" ht="15" customHeight="1" x14ac:dyDescent="0.25">
      <c r="F246" s="36"/>
      <c r="G246" s="14"/>
      <c r="H246" s="13"/>
      <c r="I246" s="13"/>
      <c r="J246" s="13"/>
      <c r="K246" s="37"/>
      <c r="L246" s="38"/>
    </row>
    <row r="247" spans="6:12" s="12" customFormat="1" ht="15" customHeight="1" x14ac:dyDescent="0.25">
      <c r="F247" s="36"/>
      <c r="G247" s="14"/>
      <c r="H247" s="13"/>
      <c r="I247" s="13"/>
      <c r="J247" s="13"/>
      <c r="K247" s="37"/>
      <c r="L247" s="38"/>
    </row>
    <row r="248" spans="6:12" s="12" customFormat="1" ht="15" customHeight="1" x14ac:dyDescent="0.25">
      <c r="F248" s="36"/>
      <c r="G248" s="14"/>
      <c r="H248" s="13"/>
      <c r="I248" s="13"/>
      <c r="J248" s="13"/>
      <c r="K248" s="37"/>
      <c r="L248" s="38"/>
    </row>
    <row r="249" spans="6:12" s="12" customFormat="1" ht="15" customHeight="1" x14ac:dyDescent="0.25">
      <c r="F249" s="36"/>
      <c r="G249" s="14"/>
      <c r="H249" s="13"/>
      <c r="I249" s="13"/>
      <c r="J249" s="13"/>
      <c r="K249" s="37"/>
      <c r="L249" s="38"/>
    </row>
    <row r="250" spans="6:12" s="12" customFormat="1" ht="15" customHeight="1" x14ac:dyDescent="0.25">
      <c r="F250" s="36"/>
      <c r="G250" s="14"/>
      <c r="H250" s="13"/>
      <c r="I250" s="13"/>
      <c r="J250" s="13"/>
      <c r="K250" s="37"/>
      <c r="L250" s="38"/>
    </row>
    <row r="251" spans="6:12" s="12" customFormat="1" ht="15" customHeight="1" x14ac:dyDescent="0.25">
      <c r="F251" s="36"/>
      <c r="G251" s="14"/>
      <c r="H251" s="13"/>
      <c r="I251" s="13"/>
      <c r="J251" s="13"/>
      <c r="K251" s="37"/>
      <c r="L251" s="38"/>
    </row>
    <row r="252" spans="6:12" s="12" customFormat="1" ht="15" customHeight="1" x14ac:dyDescent="0.25">
      <c r="F252" s="36"/>
      <c r="G252" s="14"/>
      <c r="H252" s="13"/>
      <c r="I252" s="13"/>
      <c r="J252" s="13"/>
      <c r="K252" s="37"/>
      <c r="L252" s="38"/>
    </row>
    <row r="253" spans="6:12" s="12" customFormat="1" ht="15" customHeight="1" x14ac:dyDescent="0.25">
      <c r="F253" s="36"/>
      <c r="G253" s="14"/>
      <c r="H253" s="13"/>
      <c r="I253" s="13"/>
      <c r="J253" s="13"/>
      <c r="K253" s="37"/>
      <c r="L253" s="38"/>
    </row>
    <row r="254" spans="6:12" s="12" customFormat="1" ht="15" customHeight="1" x14ac:dyDescent="0.25">
      <c r="F254" s="36"/>
      <c r="G254" s="14"/>
      <c r="H254" s="13"/>
      <c r="I254" s="13"/>
      <c r="J254" s="13"/>
      <c r="K254" s="37"/>
      <c r="L254" s="38"/>
    </row>
    <row r="255" spans="6:12" s="12" customFormat="1" ht="15" customHeight="1" x14ac:dyDescent="0.25">
      <c r="F255" s="36"/>
      <c r="G255" s="14"/>
      <c r="H255" s="13"/>
      <c r="I255" s="13"/>
      <c r="J255" s="13"/>
      <c r="K255" s="37"/>
      <c r="L255" s="38"/>
    </row>
    <row r="256" spans="6:12" s="12" customFormat="1" ht="15" customHeight="1" x14ac:dyDescent="0.25">
      <c r="F256" s="36"/>
      <c r="G256" s="14"/>
      <c r="H256" s="13"/>
      <c r="I256" s="13"/>
      <c r="J256" s="13"/>
      <c r="K256" s="37"/>
      <c r="L256" s="38"/>
    </row>
    <row r="257" spans="6:12" s="12" customFormat="1" ht="15" customHeight="1" x14ac:dyDescent="0.25">
      <c r="F257" s="36"/>
      <c r="G257" s="14"/>
      <c r="H257" s="13"/>
      <c r="I257" s="13"/>
      <c r="J257" s="13"/>
      <c r="K257" s="37"/>
      <c r="L257" s="38"/>
    </row>
    <row r="258" spans="6:12" s="12" customFormat="1" ht="15" customHeight="1" x14ac:dyDescent="0.25">
      <c r="F258" s="36"/>
      <c r="G258" s="14"/>
      <c r="H258" s="13"/>
      <c r="I258" s="13"/>
      <c r="J258" s="13"/>
      <c r="K258" s="37"/>
      <c r="L258" s="38"/>
    </row>
    <row r="259" spans="6:12" s="12" customFormat="1" ht="15" customHeight="1" x14ac:dyDescent="0.25">
      <c r="F259" s="36"/>
      <c r="G259" s="14"/>
      <c r="H259" s="13"/>
      <c r="I259" s="13"/>
      <c r="J259" s="13"/>
      <c r="K259" s="37"/>
      <c r="L259" s="38"/>
    </row>
    <row r="260" spans="6:12" s="12" customFormat="1" ht="15" customHeight="1" x14ac:dyDescent="0.25">
      <c r="F260" s="36"/>
      <c r="G260" s="14"/>
      <c r="H260" s="13"/>
      <c r="I260" s="13"/>
      <c r="J260" s="13"/>
      <c r="K260" s="37"/>
      <c r="L260" s="38"/>
    </row>
    <row r="261" spans="6:12" s="12" customFormat="1" ht="15" customHeight="1" x14ac:dyDescent="0.25">
      <c r="F261" s="36"/>
      <c r="G261" s="14"/>
      <c r="H261" s="13"/>
      <c r="I261" s="13"/>
      <c r="J261" s="13"/>
      <c r="K261" s="37"/>
      <c r="L261" s="38"/>
    </row>
    <row r="262" spans="6:12" s="12" customFormat="1" ht="15" customHeight="1" x14ac:dyDescent="0.25">
      <c r="F262" s="36"/>
      <c r="G262" s="14"/>
      <c r="H262" s="13"/>
      <c r="I262" s="13"/>
      <c r="J262" s="13"/>
      <c r="K262" s="37"/>
      <c r="L262" s="38"/>
    </row>
    <row r="263" spans="6:12" s="12" customFormat="1" ht="15" customHeight="1" x14ac:dyDescent="0.25">
      <c r="F263" s="36"/>
      <c r="G263" s="14"/>
      <c r="H263" s="13"/>
      <c r="I263" s="13"/>
      <c r="J263" s="13"/>
      <c r="K263" s="37"/>
      <c r="L263" s="38"/>
    </row>
    <row r="264" spans="6:12" s="12" customFormat="1" ht="15" customHeight="1" x14ac:dyDescent="0.25">
      <c r="F264" s="36"/>
      <c r="G264" s="14"/>
      <c r="H264" s="13"/>
      <c r="I264" s="13"/>
      <c r="J264" s="13"/>
      <c r="K264" s="37"/>
      <c r="L264" s="38"/>
    </row>
    <row r="265" spans="6:12" s="12" customFormat="1" ht="15" customHeight="1" x14ac:dyDescent="0.25">
      <c r="F265" s="36"/>
      <c r="G265" s="14"/>
      <c r="H265" s="13"/>
      <c r="I265" s="13"/>
      <c r="J265" s="13"/>
      <c r="K265" s="37"/>
      <c r="L265" s="38"/>
    </row>
    <row r="266" spans="6:12" s="12" customFormat="1" ht="15" customHeight="1" x14ac:dyDescent="0.25">
      <c r="F266" s="36"/>
      <c r="G266" s="14"/>
      <c r="H266" s="13"/>
      <c r="I266" s="13"/>
      <c r="J266" s="13"/>
      <c r="K266" s="37"/>
      <c r="L266" s="38"/>
    </row>
    <row r="267" spans="6:12" s="12" customFormat="1" ht="15" customHeight="1" x14ac:dyDescent="0.25">
      <c r="F267" s="36"/>
      <c r="G267" s="14"/>
      <c r="H267" s="13"/>
      <c r="I267" s="13"/>
      <c r="J267" s="13"/>
      <c r="K267" s="37"/>
      <c r="L267" s="38"/>
    </row>
    <row r="268" spans="6:12" s="12" customFormat="1" ht="15" customHeight="1" x14ac:dyDescent="0.25">
      <c r="F268" s="36"/>
      <c r="G268" s="14"/>
      <c r="H268" s="13"/>
      <c r="I268" s="13"/>
      <c r="J268" s="13"/>
      <c r="K268" s="37"/>
      <c r="L268" s="38"/>
    </row>
    <row r="269" spans="6:12" s="12" customFormat="1" ht="15" customHeight="1" x14ac:dyDescent="0.25">
      <c r="F269" s="36"/>
      <c r="G269" s="14"/>
      <c r="H269" s="13"/>
      <c r="I269" s="13"/>
      <c r="J269" s="13"/>
      <c r="K269" s="37"/>
      <c r="L269" s="38"/>
    </row>
    <row r="270" spans="6:12" s="12" customFormat="1" ht="15" customHeight="1" x14ac:dyDescent="0.25">
      <c r="F270" s="36"/>
      <c r="G270" s="14"/>
      <c r="H270" s="13"/>
      <c r="I270" s="13"/>
      <c r="J270" s="13"/>
      <c r="K270" s="37"/>
      <c r="L270" s="38"/>
    </row>
    <row r="271" spans="6:12" s="12" customFormat="1" ht="15" customHeight="1" x14ac:dyDescent="0.25">
      <c r="F271" s="36"/>
      <c r="G271" s="14"/>
      <c r="H271" s="13"/>
      <c r="I271" s="13"/>
      <c r="J271" s="13"/>
      <c r="K271" s="37"/>
      <c r="L271" s="38"/>
    </row>
    <row r="272" spans="6:12" s="12" customFormat="1" ht="15" customHeight="1" x14ac:dyDescent="0.25">
      <c r="F272" s="36"/>
      <c r="G272" s="14"/>
      <c r="H272" s="13"/>
      <c r="I272" s="13"/>
      <c r="J272" s="13"/>
      <c r="K272" s="37"/>
      <c r="L272" s="38"/>
    </row>
    <row r="273" spans="6:12" s="12" customFormat="1" ht="15" customHeight="1" x14ac:dyDescent="0.25">
      <c r="F273" s="36"/>
      <c r="G273" s="14"/>
      <c r="H273" s="13"/>
      <c r="I273" s="13"/>
      <c r="J273" s="13"/>
      <c r="K273" s="37"/>
      <c r="L273" s="38"/>
    </row>
    <row r="274" spans="6:12" s="12" customFormat="1" ht="15" customHeight="1" x14ac:dyDescent="0.25">
      <c r="F274" s="36"/>
      <c r="G274" s="14"/>
      <c r="H274" s="13"/>
      <c r="I274" s="13"/>
      <c r="J274" s="13"/>
      <c r="K274" s="37"/>
      <c r="L274" s="38"/>
    </row>
    <row r="275" spans="6:12" s="12" customFormat="1" ht="15" customHeight="1" x14ac:dyDescent="0.25">
      <c r="F275" s="36"/>
      <c r="G275" s="14"/>
      <c r="H275" s="13"/>
      <c r="I275" s="13"/>
      <c r="J275" s="13"/>
      <c r="K275" s="37"/>
      <c r="L275" s="38"/>
    </row>
    <row r="276" spans="6:12" s="12" customFormat="1" ht="15" customHeight="1" x14ac:dyDescent="0.25">
      <c r="F276" s="36"/>
      <c r="G276" s="14"/>
      <c r="H276" s="13"/>
      <c r="I276" s="13"/>
      <c r="J276" s="13"/>
      <c r="K276" s="37"/>
      <c r="L276" s="38"/>
    </row>
    <row r="277" spans="6:12" s="12" customFormat="1" ht="15" customHeight="1" x14ac:dyDescent="0.25">
      <c r="F277" s="36"/>
      <c r="G277" s="14"/>
      <c r="H277" s="13"/>
      <c r="I277" s="13"/>
      <c r="J277" s="13"/>
      <c r="K277" s="37"/>
      <c r="L277" s="38"/>
    </row>
    <row r="278" spans="6:12" s="12" customFormat="1" ht="15" customHeight="1" x14ac:dyDescent="0.25">
      <c r="F278" s="36"/>
      <c r="G278" s="14"/>
      <c r="H278" s="13"/>
      <c r="I278" s="13"/>
      <c r="J278" s="13"/>
      <c r="K278" s="37"/>
      <c r="L278" s="38"/>
    </row>
    <row r="279" spans="6:12" s="12" customFormat="1" ht="15" customHeight="1" x14ac:dyDescent="0.25">
      <c r="F279" s="36"/>
      <c r="G279" s="14"/>
      <c r="H279" s="13"/>
      <c r="I279" s="13"/>
      <c r="J279" s="13"/>
      <c r="K279" s="37"/>
      <c r="L279" s="38"/>
    </row>
    <row r="280" spans="6:12" s="12" customFormat="1" ht="15" customHeight="1" x14ac:dyDescent="0.25">
      <c r="F280" s="36"/>
      <c r="G280" s="14"/>
      <c r="H280" s="13"/>
      <c r="I280" s="13"/>
      <c r="J280" s="13"/>
      <c r="K280" s="37"/>
      <c r="L280" s="38"/>
    </row>
    <row r="281" spans="6:12" s="12" customFormat="1" ht="15" customHeight="1" x14ac:dyDescent="0.25">
      <c r="F281" s="36"/>
      <c r="G281" s="14"/>
      <c r="H281" s="13"/>
      <c r="I281" s="13"/>
      <c r="J281" s="13"/>
      <c r="K281" s="37"/>
      <c r="L281" s="38"/>
    </row>
    <row r="282" spans="6:12" s="12" customFormat="1" ht="15" customHeight="1" x14ac:dyDescent="0.25">
      <c r="F282" s="36"/>
      <c r="G282" s="14"/>
      <c r="H282" s="13"/>
      <c r="I282" s="13"/>
      <c r="J282" s="13"/>
      <c r="K282" s="37"/>
      <c r="L282" s="38"/>
    </row>
    <row r="283" spans="6:12" s="12" customFormat="1" ht="15" customHeight="1" x14ac:dyDescent="0.25">
      <c r="F283" s="36"/>
      <c r="G283" s="14"/>
      <c r="H283" s="13"/>
      <c r="I283" s="13"/>
      <c r="J283" s="13"/>
      <c r="K283" s="37"/>
      <c r="L283" s="38"/>
    </row>
    <row r="284" spans="6:12" s="12" customFormat="1" ht="15" customHeight="1" x14ac:dyDescent="0.25">
      <c r="F284" s="36"/>
      <c r="G284" s="14"/>
      <c r="H284" s="13"/>
      <c r="I284" s="13"/>
      <c r="J284" s="13"/>
      <c r="K284" s="37"/>
      <c r="L284" s="38"/>
    </row>
    <row r="285" spans="6:12" s="12" customFormat="1" ht="15" customHeight="1" x14ac:dyDescent="0.25">
      <c r="F285" s="36"/>
      <c r="G285" s="14"/>
      <c r="H285" s="13"/>
      <c r="I285" s="13"/>
      <c r="J285" s="13"/>
      <c r="K285" s="37"/>
      <c r="L285" s="38"/>
    </row>
    <row r="286" spans="6:12" s="12" customFormat="1" ht="15" customHeight="1" x14ac:dyDescent="0.25">
      <c r="F286" s="36"/>
      <c r="G286" s="14"/>
      <c r="H286" s="13"/>
      <c r="I286" s="13"/>
      <c r="J286" s="13"/>
      <c r="K286" s="37"/>
      <c r="L286" s="38"/>
    </row>
    <row r="287" spans="6:12" s="12" customFormat="1" ht="15" customHeight="1" x14ac:dyDescent="0.25">
      <c r="F287" s="36"/>
      <c r="G287" s="14"/>
      <c r="H287" s="13"/>
      <c r="I287" s="13"/>
      <c r="J287" s="13"/>
      <c r="K287" s="37"/>
      <c r="L287" s="38"/>
    </row>
    <row r="288" spans="6:12" s="12" customFormat="1" ht="15" customHeight="1" x14ac:dyDescent="0.25">
      <c r="F288" s="36"/>
      <c r="G288" s="14"/>
      <c r="H288" s="13"/>
      <c r="I288" s="13"/>
      <c r="J288" s="13"/>
      <c r="K288" s="37"/>
      <c r="L288" s="38"/>
    </row>
    <row r="289" spans="6:12" s="12" customFormat="1" ht="15" customHeight="1" x14ac:dyDescent="0.25">
      <c r="F289" s="36"/>
      <c r="G289" s="14"/>
      <c r="H289" s="13"/>
      <c r="I289" s="13"/>
      <c r="J289" s="13"/>
      <c r="K289" s="37"/>
      <c r="L289" s="38"/>
    </row>
    <row r="290" spans="6:12" s="12" customFormat="1" ht="15" customHeight="1" x14ac:dyDescent="0.25">
      <c r="F290" s="36"/>
      <c r="G290" s="14"/>
      <c r="H290" s="13"/>
      <c r="I290" s="13"/>
      <c r="J290" s="13"/>
      <c r="K290" s="37"/>
      <c r="L290" s="38"/>
    </row>
    <row r="291" spans="6:12" s="12" customFormat="1" ht="15" customHeight="1" x14ac:dyDescent="0.25">
      <c r="F291" s="36"/>
      <c r="G291" s="14"/>
      <c r="H291" s="13"/>
      <c r="I291" s="13"/>
      <c r="J291" s="13"/>
      <c r="K291" s="37"/>
      <c r="L291" s="38"/>
    </row>
    <row r="292" spans="6:12" s="12" customFormat="1" ht="15" customHeight="1" x14ac:dyDescent="0.25">
      <c r="F292" s="36"/>
      <c r="G292" s="14"/>
      <c r="H292" s="13"/>
      <c r="I292" s="13"/>
      <c r="J292" s="13"/>
      <c r="K292" s="37"/>
      <c r="L292" s="38"/>
    </row>
    <row r="293" spans="6:12" s="12" customFormat="1" ht="15" customHeight="1" x14ac:dyDescent="0.25">
      <c r="F293" s="36"/>
      <c r="G293" s="14"/>
      <c r="H293" s="13"/>
      <c r="I293" s="13"/>
      <c r="J293" s="13"/>
      <c r="K293" s="37"/>
      <c r="L293" s="38"/>
    </row>
    <row r="294" spans="6:12" s="12" customFormat="1" ht="15" customHeight="1" x14ac:dyDescent="0.25">
      <c r="F294" s="36"/>
      <c r="G294" s="14"/>
      <c r="H294" s="13"/>
      <c r="I294" s="13"/>
      <c r="J294" s="13"/>
      <c r="K294" s="37"/>
      <c r="L294" s="38"/>
    </row>
    <row r="295" spans="6:12" s="12" customFormat="1" ht="15" customHeight="1" x14ac:dyDescent="0.25">
      <c r="F295" s="36"/>
      <c r="G295" s="14"/>
      <c r="H295" s="13"/>
      <c r="I295" s="13"/>
      <c r="J295" s="13"/>
      <c r="K295" s="37"/>
      <c r="L295" s="38"/>
    </row>
    <row r="296" spans="6:12" s="12" customFormat="1" ht="15" customHeight="1" x14ac:dyDescent="0.25">
      <c r="F296" s="36"/>
      <c r="G296" s="14"/>
      <c r="H296" s="13"/>
      <c r="I296" s="13"/>
      <c r="J296" s="13"/>
      <c r="K296" s="37"/>
      <c r="L296" s="38"/>
    </row>
    <row r="297" spans="6:12" s="12" customFormat="1" ht="15" customHeight="1" x14ac:dyDescent="0.25">
      <c r="F297" s="36"/>
      <c r="G297" s="14"/>
      <c r="H297" s="13"/>
      <c r="I297" s="13"/>
      <c r="J297" s="13"/>
      <c r="K297" s="37"/>
      <c r="L297" s="38"/>
    </row>
    <row r="298" spans="6:12" s="12" customFormat="1" ht="15" customHeight="1" x14ac:dyDescent="0.25">
      <c r="F298" s="36"/>
      <c r="G298" s="14"/>
      <c r="H298" s="13"/>
      <c r="I298" s="13"/>
      <c r="J298" s="13"/>
      <c r="K298" s="37"/>
      <c r="L298" s="38"/>
    </row>
    <row r="299" spans="6:12" s="12" customFormat="1" ht="15" customHeight="1" x14ac:dyDescent="0.25">
      <c r="F299" s="36"/>
      <c r="G299" s="14"/>
      <c r="H299" s="13"/>
      <c r="I299" s="13"/>
      <c r="J299" s="13"/>
      <c r="K299" s="37"/>
      <c r="L299" s="38"/>
    </row>
    <row r="300" spans="6:12" s="12" customFormat="1" ht="15" customHeight="1" x14ac:dyDescent="0.25">
      <c r="F300" s="36"/>
      <c r="G300" s="14"/>
      <c r="H300" s="13"/>
      <c r="I300" s="13"/>
      <c r="J300" s="13"/>
      <c r="K300" s="37"/>
      <c r="L300" s="38"/>
    </row>
    <row r="301" spans="6:12" s="12" customFormat="1" ht="15" customHeight="1" x14ac:dyDescent="0.25">
      <c r="F301" s="36"/>
      <c r="G301" s="14"/>
      <c r="H301" s="13"/>
      <c r="I301" s="13"/>
      <c r="J301" s="13"/>
      <c r="K301" s="37"/>
      <c r="L301" s="38"/>
    </row>
    <row r="302" spans="6:12" s="12" customFormat="1" ht="15" customHeight="1" x14ac:dyDescent="0.25">
      <c r="F302" s="36"/>
      <c r="G302" s="14"/>
      <c r="H302" s="13"/>
      <c r="I302" s="13"/>
      <c r="J302" s="13"/>
      <c r="K302" s="37"/>
      <c r="L302" s="38"/>
    </row>
    <row r="303" spans="6:12" s="12" customFormat="1" ht="15" customHeight="1" x14ac:dyDescent="0.25">
      <c r="F303" s="36"/>
      <c r="G303" s="14"/>
      <c r="H303" s="13"/>
      <c r="I303" s="13"/>
      <c r="J303" s="13"/>
      <c r="K303" s="37"/>
      <c r="L303" s="38"/>
    </row>
    <row r="304" spans="6:12" s="12" customFormat="1" ht="15" customHeight="1" x14ac:dyDescent="0.25">
      <c r="F304" s="36"/>
      <c r="G304" s="14"/>
      <c r="H304" s="13"/>
      <c r="I304" s="13"/>
      <c r="J304" s="13"/>
      <c r="K304" s="37"/>
      <c r="L304" s="38"/>
    </row>
    <row r="305" spans="6:12" s="12" customFormat="1" ht="15" customHeight="1" x14ac:dyDescent="0.25">
      <c r="F305" s="36"/>
      <c r="G305" s="14"/>
      <c r="H305" s="13"/>
      <c r="I305" s="13"/>
      <c r="J305" s="13"/>
      <c r="K305" s="37"/>
      <c r="L305" s="38"/>
    </row>
    <row r="306" spans="6:12" s="12" customFormat="1" ht="15" customHeight="1" x14ac:dyDescent="0.25">
      <c r="F306" s="36"/>
      <c r="G306" s="14"/>
      <c r="H306" s="13"/>
      <c r="I306" s="13"/>
      <c r="J306" s="13"/>
      <c r="K306" s="37"/>
      <c r="L306" s="38"/>
    </row>
    <row r="307" spans="6:12" s="12" customFormat="1" ht="15" customHeight="1" x14ac:dyDescent="0.25">
      <c r="F307" s="36"/>
      <c r="G307" s="14"/>
      <c r="H307" s="13"/>
      <c r="I307" s="13"/>
      <c r="J307" s="13"/>
      <c r="K307" s="37"/>
      <c r="L307" s="38"/>
    </row>
    <row r="308" spans="6:12" s="12" customFormat="1" ht="15" customHeight="1" x14ac:dyDescent="0.25">
      <c r="F308" s="36"/>
      <c r="G308" s="14"/>
      <c r="H308" s="13"/>
      <c r="I308" s="13"/>
      <c r="J308" s="13"/>
      <c r="K308" s="37"/>
      <c r="L308" s="38"/>
    </row>
    <row r="309" spans="6:12" s="12" customFormat="1" ht="15" customHeight="1" x14ac:dyDescent="0.25">
      <c r="F309" s="36"/>
      <c r="G309" s="14"/>
      <c r="H309" s="13"/>
      <c r="I309" s="13"/>
      <c r="J309" s="13"/>
      <c r="K309" s="37"/>
      <c r="L309" s="38"/>
    </row>
    <row r="310" spans="6:12" s="12" customFormat="1" ht="15" customHeight="1" x14ac:dyDescent="0.25">
      <c r="F310" s="36"/>
      <c r="G310" s="14"/>
      <c r="H310" s="13"/>
      <c r="I310" s="13"/>
      <c r="J310" s="13"/>
      <c r="K310" s="37"/>
      <c r="L310" s="38"/>
    </row>
    <row r="311" spans="6:12" s="12" customFormat="1" ht="15" customHeight="1" x14ac:dyDescent="0.25">
      <c r="F311" s="36"/>
      <c r="G311" s="14"/>
      <c r="H311" s="13"/>
      <c r="I311" s="13"/>
      <c r="J311" s="13"/>
      <c r="K311" s="37"/>
      <c r="L311" s="38"/>
    </row>
    <row r="312" spans="6:12" s="12" customFormat="1" ht="15" customHeight="1" x14ac:dyDescent="0.25">
      <c r="F312" s="36"/>
      <c r="G312" s="14"/>
      <c r="H312" s="13"/>
      <c r="I312" s="13"/>
      <c r="J312" s="13"/>
      <c r="K312" s="37"/>
      <c r="L312" s="38"/>
    </row>
    <row r="313" spans="6:12" s="12" customFormat="1" ht="15" customHeight="1" x14ac:dyDescent="0.25">
      <c r="F313" s="36"/>
      <c r="G313" s="14"/>
      <c r="H313" s="13"/>
      <c r="I313" s="13"/>
      <c r="J313" s="13"/>
      <c r="K313" s="37"/>
      <c r="L313" s="38"/>
    </row>
    <row r="314" spans="6:12" s="12" customFormat="1" ht="15" customHeight="1" x14ac:dyDescent="0.25">
      <c r="F314" s="36"/>
      <c r="G314" s="14"/>
      <c r="H314" s="13"/>
      <c r="I314" s="13"/>
      <c r="J314" s="13"/>
      <c r="K314" s="37"/>
      <c r="L314" s="38"/>
    </row>
    <row r="315" spans="6:12" s="12" customFormat="1" ht="15" customHeight="1" x14ac:dyDescent="0.25">
      <c r="F315" s="36"/>
      <c r="G315" s="14"/>
      <c r="H315" s="13"/>
      <c r="I315" s="13"/>
      <c r="J315" s="13"/>
      <c r="K315" s="37"/>
      <c r="L315" s="38"/>
    </row>
    <row r="316" spans="6:12" s="12" customFormat="1" ht="15" customHeight="1" x14ac:dyDescent="0.25">
      <c r="F316" s="36"/>
      <c r="G316" s="14"/>
      <c r="H316" s="13"/>
      <c r="I316" s="13"/>
      <c r="J316" s="13"/>
      <c r="K316" s="37"/>
      <c r="L316" s="38"/>
    </row>
    <row r="317" spans="6:12" s="12" customFormat="1" ht="15" customHeight="1" x14ac:dyDescent="0.25">
      <c r="F317" s="36"/>
      <c r="G317" s="14"/>
      <c r="H317" s="13"/>
      <c r="I317" s="13"/>
      <c r="J317" s="13"/>
      <c r="K317" s="37"/>
      <c r="L317" s="38"/>
    </row>
    <row r="318" spans="6:12" s="12" customFormat="1" ht="15" customHeight="1" x14ac:dyDescent="0.25">
      <c r="F318" s="36"/>
      <c r="G318" s="14"/>
      <c r="H318" s="13"/>
      <c r="I318" s="13"/>
      <c r="J318" s="13"/>
      <c r="K318" s="37"/>
      <c r="L318" s="38"/>
    </row>
    <row r="319" spans="6:12" s="12" customFormat="1" ht="15" customHeight="1" x14ac:dyDescent="0.25">
      <c r="F319" s="36"/>
      <c r="G319" s="14"/>
      <c r="H319" s="13"/>
      <c r="I319" s="13"/>
      <c r="J319" s="13"/>
      <c r="K319" s="37"/>
      <c r="L319" s="38"/>
    </row>
    <row r="320" spans="6:12" s="12" customFormat="1" ht="15" customHeight="1" x14ac:dyDescent="0.25">
      <c r="F320" s="36"/>
      <c r="G320" s="14"/>
      <c r="H320" s="13"/>
      <c r="I320" s="13"/>
      <c r="J320" s="13"/>
      <c r="K320" s="37"/>
      <c r="L320" s="38"/>
    </row>
    <row r="321" spans="6:12" s="12" customFormat="1" ht="15" customHeight="1" x14ac:dyDescent="0.25">
      <c r="F321" s="36"/>
      <c r="G321" s="14"/>
      <c r="H321" s="13"/>
      <c r="I321" s="13"/>
      <c r="J321" s="13"/>
      <c r="K321" s="37"/>
      <c r="L321" s="38"/>
    </row>
    <row r="322" spans="6:12" s="12" customFormat="1" ht="15" customHeight="1" x14ac:dyDescent="0.25">
      <c r="F322" s="36"/>
      <c r="G322" s="14"/>
      <c r="H322" s="13"/>
      <c r="I322" s="13"/>
      <c r="J322" s="13"/>
      <c r="K322" s="37"/>
      <c r="L322" s="38"/>
    </row>
    <row r="323" spans="6:12" s="12" customFormat="1" ht="15" customHeight="1" x14ac:dyDescent="0.25">
      <c r="F323" s="36"/>
      <c r="G323" s="14"/>
      <c r="H323" s="13"/>
      <c r="I323" s="13"/>
      <c r="J323" s="13"/>
      <c r="K323" s="37"/>
      <c r="L323" s="38"/>
    </row>
    <row r="324" spans="6:12" s="12" customFormat="1" ht="15" customHeight="1" x14ac:dyDescent="0.25">
      <c r="F324" s="36"/>
      <c r="G324" s="14"/>
      <c r="H324" s="13"/>
      <c r="I324" s="13"/>
      <c r="J324" s="13"/>
      <c r="K324" s="37"/>
      <c r="L324" s="38"/>
    </row>
    <row r="325" spans="6:12" s="12" customFormat="1" ht="15" customHeight="1" x14ac:dyDescent="0.25">
      <c r="F325" s="36"/>
      <c r="G325" s="14"/>
      <c r="H325" s="13"/>
      <c r="I325" s="13"/>
      <c r="J325" s="13"/>
      <c r="K325" s="37"/>
      <c r="L325" s="38"/>
    </row>
    <row r="326" spans="6:12" s="12" customFormat="1" ht="15" customHeight="1" x14ac:dyDescent="0.25">
      <c r="F326" s="36"/>
      <c r="G326" s="14"/>
      <c r="H326" s="13"/>
      <c r="I326" s="13"/>
      <c r="J326" s="13"/>
      <c r="K326" s="37"/>
      <c r="L326" s="38"/>
    </row>
    <row r="327" spans="6:12" s="12" customFormat="1" ht="15" customHeight="1" x14ac:dyDescent="0.25">
      <c r="F327" s="36"/>
      <c r="G327" s="14"/>
      <c r="H327" s="13"/>
      <c r="I327" s="13"/>
      <c r="J327" s="13"/>
      <c r="K327" s="37"/>
      <c r="L327" s="38"/>
    </row>
    <row r="328" spans="6:12" s="12" customFormat="1" ht="15" customHeight="1" x14ac:dyDescent="0.25">
      <c r="F328" s="36"/>
      <c r="G328" s="14"/>
      <c r="H328" s="13"/>
      <c r="I328" s="13"/>
      <c r="J328" s="13"/>
      <c r="K328" s="37"/>
      <c r="L328" s="38"/>
    </row>
    <row r="329" spans="6:12" s="12" customFormat="1" ht="15" customHeight="1" x14ac:dyDescent="0.25">
      <c r="F329" s="36"/>
      <c r="G329" s="14"/>
      <c r="H329" s="13"/>
      <c r="I329" s="13"/>
      <c r="J329" s="13"/>
      <c r="K329" s="37"/>
      <c r="L329" s="38"/>
    </row>
    <row r="330" spans="6:12" s="12" customFormat="1" ht="21" customHeight="1" x14ac:dyDescent="0.25">
      <c r="F330" s="36"/>
      <c r="G330" s="14"/>
      <c r="H330" s="13"/>
      <c r="I330" s="13"/>
      <c r="J330" s="13"/>
      <c r="K330" s="37"/>
      <c r="L330" s="38"/>
    </row>
    <row r="331" spans="6:12" s="12" customFormat="1" ht="15" customHeight="1" x14ac:dyDescent="0.25">
      <c r="F331" s="36"/>
      <c r="G331" s="14"/>
      <c r="H331" s="13"/>
      <c r="I331" s="13"/>
      <c r="J331" s="13"/>
      <c r="K331" s="37"/>
      <c r="L331" s="38"/>
    </row>
    <row r="332" spans="6:12" s="12" customFormat="1" ht="15" customHeight="1" x14ac:dyDescent="0.25">
      <c r="F332" s="36"/>
      <c r="G332" s="14"/>
      <c r="H332" s="13"/>
      <c r="I332" s="13"/>
      <c r="J332" s="13"/>
      <c r="K332" s="37"/>
      <c r="L332" s="38"/>
    </row>
    <row r="333" spans="6:12" s="12" customFormat="1" ht="15" customHeight="1" x14ac:dyDescent="0.25">
      <c r="F333" s="36"/>
      <c r="G333" s="14"/>
      <c r="H333" s="13"/>
      <c r="I333" s="13"/>
      <c r="J333" s="13"/>
      <c r="K333" s="37"/>
      <c r="L333" s="38"/>
    </row>
    <row r="334" spans="6:12" s="12" customFormat="1" ht="15" customHeight="1" x14ac:dyDescent="0.25">
      <c r="F334" s="36"/>
      <c r="G334" s="14"/>
      <c r="H334" s="13"/>
      <c r="I334" s="13"/>
      <c r="J334" s="13"/>
      <c r="K334" s="37"/>
      <c r="L334" s="38"/>
    </row>
    <row r="335" spans="6:12" s="12" customFormat="1" ht="15" customHeight="1" x14ac:dyDescent="0.25">
      <c r="F335" s="36"/>
      <c r="G335" s="14"/>
      <c r="H335" s="13"/>
      <c r="I335" s="13"/>
      <c r="J335" s="13"/>
      <c r="K335" s="37"/>
      <c r="L335" s="38"/>
    </row>
    <row r="336" spans="6:12" s="12" customFormat="1" ht="15" customHeight="1" x14ac:dyDescent="0.25">
      <c r="F336" s="36"/>
      <c r="G336" s="14"/>
      <c r="H336" s="13"/>
      <c r="I336" s="13"/>
      <c r="J336" s="13"/>
      <c r="K336" s="37"/>
      <c r="L336" s="38"/>
    </row>
    <row r="337" spans="6:12" s="12" customFormat="1" ht="15" customHeight="1" x14ac:dyDescent="0.25">
      <c r="F337" s="36"/>
      <c r="G337" s="14"/>
      <c r="H337" s="13"/>
      <c r="I337" s="13"/>
      <c r="J337" s="13"/>
      <c r="K337" s="37"/>
      <c r="L337" s="38"/>
    </row>
    <row r="338" spans="6:12" s="12" customFormat="1" ht="15" customHeight="1" x14ac:dyDescent="0.25">
      <c r="F338" s="36"/>
      <c r="G338" s="14"/>
      <c r="H338" s="13"/>
      <c r="I338" s="13"/>
      <c r="J338" s="13"/>
      <c r="K338" s="37"/>
      <c r="L338" s="38"/>
    </row>
    <row r="339" spans="6:12" s="12" customFormat="1" ht="15" customHeight="1" x14ac:dyDescent="0.25">
      <c r="F339" s="36"/>
      <c r="G339" s="14"/>
      <c r="H339" s="13"/>
      <c r="I339" s="13"/>
      <c r="J339" s="13"/>
      <c r="K339" s="37"/>
      <c r="L339" s="38"/>
    </row>
    <row r="340" spans="6:12" s="12" customFormat="1" ht="15" customHeight="1" x14ac:dyDescent="0.25">
      <c r="F340" s="36"/>
      <c r="G340" s="14"/>
      <c r="H340" s="13"/>
      <c r="I340" s="13"/>
      <c r="J340" s="13"/>
      <c r="K340" s="37"/>
      <c r="L340" s="38"/>
    </row>
    <row r="341" spans="6:12" s="12" customFormat="1" ht="15" customHeight="1" x14ac:dyDescent="0.25">
      <c r="F341" s="36"/>
      <c r="G341" s="14"/>
      <c r="H341" s="13"/>
      <c r="I341" s="13"/>
      <c r="J341" s="13"/>
      <c r="K341" s="37"/>
      <c r="L341" s="38"/>
    </row>
    <row r="342" spans="6:12" s="12" customFormat="1" ht="15" customHeight="1" x14ac:dyDescent="0.25">
      <c r="F342" s="36"/>
      <c r="G342" s="14"/>
      <c r="H342" s="13"/>
      <c r="I342" s="13"/>
      <c r="J342" s="13"/>
      <c r="K342" s="37"/>
      <c r="L342" s="38"/>
    </row>
    <row r="343" spans="6:12" s="12" customFormat="1" ht="15" customHeight="1" x14ac:dyDescent="0.25">
      <c r="F343" s="36"/>
      <c r="G343" s="14"/>
      <c r="H343" s="13"/>
      <c r="I343" s="13"/>
      <c r="J343" s="13"/>
      <c r="K343" s="37"/>
      <c r="L343" s="38"/>
    </row>
    <row r="344" spans="6:12" s="12" customFormat="1" ht="15" customHeight="1" x14ac:dyDescent="0.25">
      <c r="F344" s="36"/>
      <c r="G344" s="14"/>
      <c r="H344" s="13"/>
      <c r="I344" s="13"/>
      <c r="J344" s="13"/>
      <c r="K344" s="37"/>
      <c r="L344" s="38"/>
    </row>
    <row r="345" spans="6:12" s="12" customFormat="1" ht="15" customHeight="1" x14ac:dyDescent="0.25">
      <c r="F345" s="36"/>
      <c r="G345" s="14"/>
      <c r="H345" s="13"/>
      <c r="I345" s="13"/>
      <c r="J345" s="13"/>
      <c r="K345" s="37"/>
      <c r="L345" s="38"/>
    </row>
    <row r="346" spans="6:12" s="12" customFormat="1" ht="15" customHeight="1" x14ac:dyDescent="0.25">
      <c r="F346" s="36"/>
      <c r="G346" s="14"/>
      <c r="H346" s="13"/>
      <c r="I346" s="13"/>
      <c r="J346" s="13"/>
      <c r="K346" s="37"/>
      <c r="L346" s="38"/>
    </row>
    <row r="347" spans="6:12" s="12" customFormat="1" ht="15" customHeight="1" x14ac:dyDescent="0.25">
      <c r="F347" s="36"/>
      <c r="G347" s="14"/>
      <c r="H347" s="13"/>
      <c r="I347" s="13"/>
      <c r="J347" s="13"/>
      <c r="K347" s="37"/>
      <c r="L347" s="38"/>
    </row>
    <row r="348" spans="6:12" s="12" customFormat="1" ht="15" customHeight="1" x14ac:dyDescent="0.25">
      <c r="F348" s="36"/>
      <c r="G348" s="14"/>
      <c r="H348" s="13"/>
      <c r="I348" s="13"/>
      <c r="J348" s="13"/>
      <c r="K348" s="37"/>
      <c r="L348" s="38"/>
    </row>
    <row r="349" spans="6:12" s="12" customFormat="1" ht="15" customHeight="1" x14ac:dyDescent="0.25">
      <c r="F349" s="36"/>
      <c r="G349" s="14"/>
      <c r="H349" s="13"/>
      <c r="I349" s="13"/>
      <c r="J349" s="13"/>
      <c r="K349" s="37"/>
      <c r="L349" s="38"/>
    </row>
    <row r="350" spans="6:12" s="12" customFormat="1" ht="15" customHeight="1" x14ac:dyDescent="0.25">
      <c r="F350" s="36"/>
      <c r="G350" s="14"/>
      <c r="H350" s="13"/>
      <c r="I350" s="13"/>
      <c r="J350" s="13"/>
      <c r="K350" s="37"/>
      <c r="L350" s="38"/>
    </row>
    <row r="351" spans="6:12" s="12" customFormat="1" ht="15" customHeight="1" x14ac:dyDescent="0.25">
      <c r="F351" s="36"/>
      <c r="G351" s="14"/>
      <c r="H351" s="13"/>
      <c r="I351" s="13"/>
      <c r="J351" s="13"/>
      <c r="K351" s="37"/>
      <c r="L351" s="38"/>
    </row>
    <row r="352" spans="6:12" s="12" customFormat="1" ht="15" customHeight="1" x14ac:dyDescent="0.25">
      <c r="F352" s="36"/>
      <c r="G352" s="14"/>
      <c r="H352" s="13"/>
      <c r="I352" s="13"/>
      <c r="J352" s="13"/>
      <c r="K352" s="37"/>
      <c r="L352" s="38"/>
    </row>
    <row r="353" spans="6:12" s="12" customFormat="1" ht="15" customHeight="1" x14ac:dyDescent="0.25">
      <c r="F353" s="36"/>
      <c r="G353" s="14"/>
      <c r="H353" s="13"/>
      <c r="I353" s="13"/>
      <c r="J353" s="13"/>
      <c r="K353" s="37"/>
      <c r="L353" s="38"/>
    </row>
    <row r="354" spans="6:12" s="12" customFormat="1" ht="15" customHeight="1" x14ac:dyDescent="0.25">
      <c r="F354" s="36"/>
      <c r="G354" s="14"/>
      <c r="H354" s="13"/>
      <c r="I354" s="13"/>
      <c r="J354" s="13"/>
      <c r="K354" s="37"/>
      <c r="L354" s="38"/>
    </row>
    <row r="355" spans="6:12" s="12" customFormat="1" ht="15" customHeight="1" x14ac:dyDescent="0.25">
      <c r="F355" s="36"/>
      <c r="G355" s="14"/>
      <c r="H355" s="13"/>
      <c r="I355" s="13"/>
      <c r="J355" s="13"/>
      <c r="K355" s="37"/>
      <c r="L355" s="38"/>
    </row>
    <row r="356" spans="6:12" s="12" customFormat="1" ht="15" customHeight="1" x14ac:dyDescent="0.25">
      <c r="F356" s="36"/>
      <c r="G356" s="14"/>
      <c r="H356" s="13"/>
      <c r="I356" s="13"/>
      <c r="J356" s="13"/>
      <c r="K356" s="37"/>
      <c r="L356" s="38"/>
    </row>
    <row r="357" spans="6:12" s="12" customFormat="1" ht="15" customHeight="1" x14ac:dyDescent="0.25">
      <c r="F357" s="36"/>
      <c r="G357" s="14"/>
      <c r="H357" s="13"/>
      <c r="I357" s="13"/>
      <c r="J357" s="13"/>
      <c r="K357" s="37"/>
      <c r="L357" s="38"/>
    </row>
    <row r="358" spans="6:12" s="12" customFormat="1" ht="15" customHeight="1" x14ac:dyDescent="0.25">
      <c r="F358" s="36"/>
      <c r="G358" s="14"/>
      <c r="H358" s="13"/>
      <c r="I358" s="13"/>
      <c r="J358" s="13"/>
      <c r="K358" s="37"/>
      <c r="L358" s="38"/>
    </row>
    <row r="359" spans="6:12" s="12" customFormat="1" ht="15" customHeight="1" x14ac:dyDescent="0.25">
      <c r="F359" s="36"/>
      <c r="G359" s="14"/>
      <c r="H359" s="13"/>
      <c r="I359" s="13"/>
      <c r="J359" s="13"/>
      <c r="K359" s="37"/>
      <c r="L359" s="38"/>
    </row>
    <row r="360" spans="6:12" s="12" customFormat="1" ht="15" customHeight="1" x14ac:dyDescent="0.25">
      <c r="F360" s="36"/>
      <c r="G360" s="14"/>
      <c r="H360" s="13"/>
      <c r="I360" s="13"/>
      <c r="J360" s="13"/>
      <c r="K360" s="37"/>
      <c r="L360" s="38"/>
    </row>
    <row r="361" spans="6:12" s="12" customFormat="1" ht="15" customHeight="1" x14ac:dyDescent="0.25">
      <c r="F361" s="36"/>
      <c r="G361" s="14"/>
      <c r="H361" s="13"/>
      <c r="I361" s="13"/>
      <c r="J361" s="13"/>
      <c r="K361" s="37"/>
      <c r="L361" s="38"/>
    </row>
    <row r="362" spans="6:12" s="12" customFormat="1" ht="15" customHeight="1" x14ac:dyDescent="0.25">
      <c r="F362" s="36"/>
      <c r="G362" s="14"/>
      <c r="H362" s="13"/>
      <c r="I362" s="13"/>
      <c r="J362" s="13"/>
      <c r="K362" s="37"/>
      <c r="L362" s="38"/>
    </row>
    <row r="363" spans="6:12" s="12" customFormat="1" ht="15" customHeight="1" x14ac:dyDescent="0.25">
      <c r="F363" s="36"/>
      <c r="G363" s="14"/>
      <c r="H363" s="13"/>
      <c r="I363" s="13"/>
      <c r="J363" s="13"/>
      <c r="K363" s="37"/>
      <c r="L363" s="38"/>
    </row>
    <row r="364" spans="6:12" s="12" customFormat="1" ht="15" customHeight="1" x14ac:dyDescent="0.25">
      <c r="F364" s="36"/>
      <c r="G364" s="14"/>
      <c r="H364" s="13"/>
      <c r="I364" s="13"/>
      <c r="J364" s="13"/>
      <c r="K364" s="37"/>
      <c r="L364" s="38"/>
    </row>
    <row r="365" spans="6:12" s="12" customFormat="1" ht="15" customHeight="1" x14ac:dyDescent="0.25">
      <c r="F365" s="36"/>
      <c r="G365" s="14"/>
      <c r="H365" s="13"/>
      <c r="I365" s="13"/>
      <c r="J365" s="13"/>
      <c r="K365" s="37"/>
      <c r="L365" s="38"/>
    </row>
    <row r="366" spans="6:12" s="12" customFormat="1" ht="15" customHeight="1" x14ac:dyDescent="0.25">
      <c r="F366" s="36"/>
      <c r="G366" s="14"/>
      <c r="H366" s="13"/>
      <c r="I366" s="13"/>
      <c r="J366" s="13"/>
      <c r="K366" s="37"/>
      <c r="L366" s="38"/>
    </row>
    <row r="367" spans="6:12" s="12" customFormat="1" ht="15" customHeight="1" x14ac:dyDescent="0.25">
      <c r="F367" s="36"/>
      <c r="G367" s="14"/>
      <c r="H367" s="13"/>
      <c r="I367" s="13"/>
      <c r="J367" s="13"/>
      <c r="K367" s="37"/>
      <c r="L367" s="38"/>
    </row>
    <row r="368" spans="6:12" s="12" customFormat="1" ht="15" customHeight="1" x14ac:dyDescent="0.25">
      <c r="F368" s="36"/>
      <c r="G368" s="14"/>
      <c r="H368" s="13"/>
      <c r="I368" s="13"/>
      <c r="J368" s="13"/>
      <c r="K368" s="37"/>
      <c r="L368" s="38"/>
    </row>
    <row r="369" spans="6:12" s="12" customFormat="1" ht="15" customHeight="1" x14ac:dyDescent="0.25">
      <c r="F369" s="36"/>
      <c r="G369" s="14"/>
      <c r="H369" s="13"/>
      <c r="I369" s="13"/>
      <c r="J369" s="13"/>
      <c r="K369" s="37"/>
      <c r="L369" s="38"/>
    </row>
    <row r="370" spans="6:12" s="12" customFormat="1" ht="15" customHeight="1" x14ac:dyDescent="0.25">
      <c r="F370" s="36"/>
      <c r="G370" s="14"/>
      <c r="H370" s="13"/>
      <c r="I370" s="13"/>
      <c r="J370" s="13"/>
      <c r="K370" s="37"/>
      <c r="L370" s="38"/>
    </row>
  </sheetData>
  <conditionalFormatting sqref="H1:H11 H313:H1048576">
    <cfRule type="cellIs" dxfId="2" priority="1" operator="equal">
      <formula>"Expenses"</formula>
    </cfRule>
    <cfRule type="cellIs" dxfId="1" priority="2" operator="equal">
      <formula>"Income"</formula>
    </cfRule>
  </conditionalFormatting>
  <pageMargins left="0.7" right="0.7" top="0.75" bottom="0.75" header="0.3" footer="0.3"/>
  <pageSetup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6649C-B245-4053-A1AC-4C89029F1937}">
  <dimension ref="AE55:AO72"/>
  <sheetViews>
    <sheetView showGridLines="0" showRowColHeaders="0" tabSelected="1" workbookViewId="0"/>
  </sheetViews>
  <sheetFormatPr defaultRowHeight="15" x14ac:dyDescent="0.25"/>
  <cols>
    <col min="1" max="8" width="9.140625" style="48"/>
    <col min="9" max="9" width="9.140625" style="48" customWidth="1"/>
    <col min="10" max="17" width="9.140625" style="48"/>
    <col min="18" max="18" width="9.140625" style="48" customWidth="1"/>
    <col min="19" max="29" width="9.140625" style="48"/>
    <col min="30" max="30" width="10.85546875" style="48" customWidth="1"/>
    <col min="31" max="41" width="9.140625" style="12"/>
    <col min="42" max="16384" width="9.140625" style="48"/>
  </cols>
  <sheetData>
    <row r="55" s="12" customFormat="1" x14ac:dyDescent="0.25"/>
    <row r="56" s="12" customFormat="1" x14ac:dyDescent="0.25"/>
    <row r="57" s="12" customFormat="1" x14ac:dyDescent="0.25"/>
    <row r="58" s="12" customFormat="1" x14ac:dyDescent="0.25"/>
    <row r="59" s="12" customFormat="1" x14ac:dyDescent="0.25"/>
    <row r="60" s="12" customFormat="1" x14ac:dyDescent="0.25"/>
    <row r="61" s="12" customFormat="1" x14ac:dyDescent="0.25"/>
    <row r="62" s="12" customFormat="1" x14ac:dyDescent="0.25"/>
    <row r="63" s="12" customFormat="1" x14ac:dyDescent="0.25"/>
    <row r="64" s="12" customFormat="1" x14ac:dyDescent="0.25"/>
    <row r="65" s="12" customFormat="1" x14ac:dyDescent="0.25"/>
    <row r="66" s="12" customFormat="1" x14ac:dyDescent="0.25"/>
    <row r="67" s="12" customFormat="1" x14ac:dyDescent="0.25"/>
    <row r="68" s="12" customFormat="1" x14ac:dyDescent="0.25"/>
    <row r="69" s="12" customFormat="1" x14ac:dyDescent="0.25"/>
    <row r="70" s="12" customFormat="1" x14ac:dyDescent="0.25"/>
    <row r="71" s="12" customFormat="1" x14ac:dyDescent="0.25"/>
    <row r="72" s="12" customFormat="1" x14ac:dyDescent="0.25"/>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00D80-FD08-4D23-87B6-30FB43A871C8}">
  <dimension ref="A3:AM48"/>
  <sheetViews>
    <sheetView showGridLines="0" topLeftCell="J1" workbookViewId="0">
      <selection activeCell="AH8" sqref="AH8"/>
    </sheetView>
  </sheetViews>
  <sheetFormatPr defaultRowHeight="15" x14ac:dyDescent="0.25"/>
  <cols>
    <col min="1" max="1" width="13.140625" bestFit="1" customWidth="1"/>
    <col min="2" max="2" width="41.7109375" bestFit="1" customWidth="1"/>
    <col min="3" max="3" width="14.85546875" style="61" bestFit="1" customWidth="1"/>
    <col min="7" max="7" width="14.140625" bestFit="1" customWidth="1"/>
    <col min="8" max="8" width="13.140625" bestFit="1" customWidth="1"/>
    <col min="9" max="10" width="14.85546875" bestFit="1" customWidth="1"/>
    <col min="12" max="12" width="10.5703125" bestFit="1" customWidth="1"/>
    <col min="13" max="13" width="13.140625" bestFit="1" customWidth="1"/>
    <col min="14" max="14" width="14.85546875" bestFit="1" customWidth="1"/>
    <col min="18" max="18" width="13.42578125" bestFit="1" customWidth="1"/>
    <col min="21" max="21" width="13.140625" bestFit="1" customWidth="1"/>
    <col min="22" max="22" width="14.85546875" bestFit="1" customWidth="1"/>
    <col min="27" max="27" width="12.7109375" customWidth="1"/>
    <col min="28" max="28" width="13.140625" bestFit="1" customWidth="1"/>
    <col min="29" max="29" width="14.85546875" bestFit="1" customWidth="1"/>
    <col min="33" max="33" width="16.7109375" bestFit="1" customWidth="1"/>
    <col min="34" max="34" width="13.85546875" bestFit="1" customWidth="1"/>
    <col min="35" max="35" width="15.140625" bestFit="1" customWidth="1"/>
    <col min="36" max="36" width="5" bestFit="1" customWidth="1"/>
    <col min="37" max="37" width="11.28515625" bestFit="1" customWidth="1"/>
    <col min="38" max="38" width="10.42578125" bestFit="1" customWidth="1"/>
    <col min="39" max="39" width="16.28515625" bestFit="1" customWidth="1"/>
    <col min="40" max="40" width="13.140625" bestFit="1" customWidth="1"/>
    <col min="41" max="41" width="13.28515625" bestFit="1" customWidth="1"/>
    <col min="42" max="44" width="10.42578125" bestFit="1" customWidth="1"/>
    <col min="45" max="45" width="13.28515625" bestFit="1" customWidth="1"/>
    <col min="46" max="49" width="5" bestFit="1" customWidth="1"/>
    <col min="50" max="53" width="6" bestFit="1" customWidth="1"/>
    <col min="54" max="54" width="9.85546875" bestFit="1" customWidth="1"/>
    <col min="55" max="55" width="11.28515625" bestFit="1" customWidth="1"/>
  </cols>
  <sheetData>
    <row r="3" spans="1:39" x14ac:dyDescent="0.25">
      <c r="A3" s="46" t="s">
        <v>52</v>
      </c>
      <c r="B3" t="s">
        <v>53</v>
      </c>
      <c r="C3" t="s">
        <v>55</v>
      </c>
    </row>
    <row r="4" spans="1:39" ht="21" x14ac:dyDescent="0.35">
      <c r="A4" s="47">
        <v>44965</v>
      </c>
      <c r="B4" t="s">
        <v>7</v>
      </c>
      <c r="C4">
        <v>-36.380000000000003</v>
      </c>
      <c r="AG4" s="65" t="s">
        <v>75</v>
      </c>
      <c r="AM4" s="65" t="s">
        <v>78</v>
      </c>
    </row>
    <row r="5" spans="1:39" ht="21" x14ac:dyDescent="0.35">
      <c r="A5" s="47">
        <v>44968</v>
      </c>
      <c r="B5" t="s">
        <v>79</v>
      </c>
      <c r="C5">
        <v>-183.2</v>
      </c>
      <c r="G5" s="59" t="s">
        <v>66</v>
      </c>
      <c r="L5" s="65" t="s">
        <v>13</v>
      </c>
      <c r="Q5" s="67" t="s">
        <v>72</v>
      </c>
      <c r="U5" s="59" t="s">
        <v>73</v>
      </c>
      <c r="AA5" s="65" t="s">
        <v>74</v>
      </c>
    </row>
    <row r="6" spans="1:39" x14ac:dyDescent="0.25">
      <c r="A6" s="47">
        <v>44969</v>
      </c>
      <c r="B6" t="s">
        <v>14</v>
      </c>
      <c r="C6">
        <v>93.25</v>
      </c>
      <c r="AG6" s="70" t="str">
        <f>TEXT(A4,"mmmm")</f>
        <v>February</v>
      </c>
    </row>
    <row r="7" spans="1:39" x14ac:dyDescent="0.25">
      <c r="A7" s="47">
        <v>44970</v>
      </c>
      <c r="B7" t="s">
        <v>80</v>
      </c>
      <c r="C7">
        <v>23.680000000000014</v>
      </c>
      <c r="AM7" s="72">
        <f>AH8+R9+'Assets &amp; Goals'!L22+'Assets &amp; Goals'!L23</f>
        <v>3847.03</v>
      </c>
    </row>
    <row r="8" spans="1:39" ht="21" x14ac:dyDescent="0.35">
      <c r="A8" s="47">
        <v>44971</v>
      </c>
      <c r="B8" t="s">
        <v>17</v>
      </c>
      <c r="C8">
        <v>-22.59</v>
      </c>
      <c r="M8" s="60" t="s">
        <v>15</v>
      </c>
      <c r="N8" s="62">
        <f>VLOOKUP(M8,M26:N28,2,0)</f>
        <v>1949.0200000000002</v>
      </c>
      <c r="AG8" s="59" t="s">
        <v>76</v>
      </c>
      <c r="AH8" s="69">
        <f>VLOOKUP(AG6,Range[#All],2,0)</f>
        <v>3500</v>
      </c>
    </row>
    <row r="9" spans="1:39" ht="21" x14ac:dyDescent="0.35">
      <c r="A9" s="47">
        <v>44973</v>
      </c>
      <c r="B9" t="s">
        <v>63</v>
      </c>
      <c r="C9">
        <v>-6.96</v>
      </c>
      <c r="G9" s="58" t="s">
        <v>57</v>
      </c>
      <c r="H9" s="61">
        <f>-(VLOOKUP(G9,$H$26:$I$32,2,0))</f>
        <v>493.59000000000003</v>
      </c>
      <c r="M9" s="66" t="s">
        <v>71</v>
      </c>
      <c r="N9" s="71">
        <f>GETPIVOTDATA("[Measures].[Sum of Amount]",$M$26)</f>
        <v>1949.0200000000002</v>
      </c>
      <c r="R9" s="68">
        <f>N9+H14</f>
        <v>145.84000000000015</v>
      </c>
      <c r="AB9" s="46" t="s">
        <v>1</v>
      </c>
      <c r="AC9" t="s" vm="2">
        <v>13</v>
      </c>
      <c r="AG9" s="59" t="s">
        <v>77</v>
      </c>
      <c r="AH9" s="69">
        <f>13000-AH8</f>
        <v>9500</v>
      </c>
    </row>
    <row r="10" spans="1:39" x14ac:dyDescent="0.25">
      <c r="A10" s="47">
        <v>44975</v>
      </c>
      <c r="B10" t="s">
        <v>18</v>
      </c>
      <c r="C10">
        <v>-28.25</v>
      </c>
      <c r="G10" s="58" t="s">
        <v>62</v>
      </c>
      <c r="H10" s="61">
        <f t="shared" ref="H10:H13" si="0">-(VLOOKUP(G10,$H$26:$I$32,2,0))</f>
        <v>621.85000000000014</v>
      </c>
      <c r="U10" s="46" t="s">
        <v>1</v>
      </c>
      <c r="V10" t="s" vm="1">
        <v>66</v>
      </c>
    </row>
    <row r="11" spans="1:39" x14ac:dyDescent="0.25">
      <c r="A11" s="47">
        <v>44976</v>
      </c>
      <c r="B11" t="s">
        <v>58</v>
      </c>
      <c r="C11">
        <v>-58.39</v>
      </c>
      <c r="G11" s="58" t="s">
        <v>10</v>
      </c>
      <c r="H11" s="61">
        <f t="shared" si="0"/>
        <v>24.009999999999998</v>
      </c>
      <c r="AB11" s="46" t="s">
        <v>52</v>
      </c>
      <c r="AC11" t="s">
        <v>55</v>
      </c>
    </row>
    <row r="12" spans="1:39" x14ac:dyDescent="0.25">
      <c r="A12" s="47">
        <v>44977</v>
      </c>
      <c r="B12" t="s">
        <v>81</v>
      </c>
      <c r="C12">
        <v>388.90000000000003</v>
      </c>
      <c r="G12" s="58" t="s">
        <v>69</v>
      </c>
      <c r="H12" s="61" t="e">
        <f t="shared" si="0"/>
        <v>#N/A</v>
      </c>
      <c r="U12" s="46" t="s">
        <v>52</v>
      </c>
      <c r="V12" t="s">
        <v>55</v>
      </c>
      <c r="AB12" s="58" t="s">
        <v>6</v>
      </c>
      <c r="AC12">
        <v>1949.0200000000002</v>
      </c>
    </row>
    <row r="13" spans="1:39" x14ac:dyDescent="0.25">
      <c r="A13" s="47">
        <v>44979</v>
      </c>
      <c r="B13" t="s">
        <v>54</v>
      </c>
      <c r="C13">
        <v>-60.99</v>
      </c>
      <c r="G13" s="60" t="s">
        <v>8</v>
      </c>
      <c r="H13" s="62">
        <f t="shared" si="0"/>
        <v>663.73</v>
      </c>
      <c r="U13" s="58" t="s">
        <v>6</v>
      </c>
      <c r="V13">
        <v>-1738.72</v>
      </c>
      <c r="AB13" s="58" t="s">
        <v>24</v>
      </c>
      <c r="AC13">
        <v>1949.0200000000002</v>
      </c>
    </row>
    <row r="14" spans="1:39" x14ac:dyDescent="0.25">
      <c r="A14" s="47">
        <v>44981</v>
      </c>
      <c r="B14" t="s">
        <v>58</v>
      </c>
      <c r="C14">
        <v>-61.35</v>
      </c>
      <c r="G14" s="63" t="s">
        <v>70</v>
      </c>
      <c r="H14" s="64">
        <f>GETPIVOTDATA("[Measures].[Sum of Amount]",$H$26)</f>
        <v>-1803.18</v>
      </c>
      <c r="U14" s="58" t="s">
        <v>24</v>
      </c>
      <c r="V14">
        <v>-1803.18</v>
      </c>
      <c r="AB14" s="58" t="s">
        <v>25</v>
      </c>
      <c r="AC14">
        <v>500</v>
      </c>
    </row>
    <row r="15" spans="1:39" x14ac:dyDescent="0.25">
      <c r="A15" s="47">
        <v>44983</v>
      </c>
      <c r="B15" t="s">
        <v>22</v>
      </c>
      <c r="C15">
        <v>-16.95</v>
      </c>
      <c r="U15" s="58" t="s">
        <v>25</v>
      </c>
      <c r="V15">
        <v>-703.14</v>
      </c>
      <c r="AB15" s="58" t="s">
        <v>26</v>
      </c>
      <c r="AC15">
        <v>600</v>
      </c>
    </row>
    <row r="16" spans="1:39" x14ac:dyDescent="0.25">
      <c r="A16" s="47">
        <v>44984</v>
      </c>
      <c r="B16" t="s">
        <v>59</v>
      </c>
      <c r="C16">
        <v>774.97</v>
      </c>
      <c r="H16" s="64">
        <f>-(H14)</f>
        <v>1803.18</v>
      </c>
      <c r="U16" s="58" t="s">
        <v>26</v>
      </c>
      <c r="V16">
        <v>-20.45</v>
      </c>
      <c r="AB16" s="58" t="s">
        <v>68</v>
      </c>
      <c r="AC16">
        <v>4998.04</v>
      </c>
    </row>
    <row r="17" spans="1:22" x14ac:dyDescent="0.25">
      <c r="A17" s="47">
        <v>44985</v>
      </c>
      <c r="B17" t="s">
        <v>82</v>
      </c>
      <c r="C17">
        <v>-659.90000000000009</v>
      </c>
      <c r="U17" s="58" t="s">
        <v>27</v>
      </c>
      <c r="V17">
        <v>-6.98</v>
      </c>
    </row>
    <row r="18" spans="1:22" x14ac:dyDescent="0.25">
      <c r="C18"/>
      <c r="U18" s="58" t="s">
        <v>33</v>
      </c>
      <c r="V18">
        <v>-90.33</v>
      </c>
    </row>
    <row r="19" spans="1:22" x14ac:dyDescent="0.25">
      <c r="C19"/>
      <c r="U19" s="58" t="s">
        <v>68</v>
      </c>
      <c r="V19">
        <v>-4362.7999999999984</v>
      </c>
    </row>
    <row r="20" spans="1:22" x14ac:dyDescent="0.25">
      <c r="C20"/>
    </row>
    <row r="21" spans="1:22" x14ac:dyDescent="0.25">
      <c r="C21"/>
    </row>
    <row r="22" spans="1:22" x14ac:dyDescent="0.25">
      <c r="C22"/>
    </row>
    <row r="23" spans="1:22" x14ac:dyDescent="0.25">
      <c r="C23"/>
    </row>
    <row r="24" spans="1:22" x14ac:dyDescent="0.25">
      <c r="C24"/>
      <c r="H24" s="46" t="s">
        <v>1</v>
      </c>
      <c r="I24" t="s" vm="1">
        <v>66</v>
      </c>
      <c r="M24" s="46" t="s">
        <v>1</v>
      </c>
      <c r="N24" t="s" vm="2">
        <v>13</v>
      </c>
    </row>
    <row r="25" spans="1:22" x14ac:dyDescent="0.25">
      <c r="C25"/>
    </row>
    <row r="26" spans="1:22" x14ac:dyDescent="0.25">
      <c r="C26"/>
      <c r="H26" s="46" t="s">
        <v>52</v>
      </c>
      <c r="I26" t="s">
        <v>55</v>
      </c>
      <c r="M26" s="46" t="s">
        <v>52</v>
      </c>
      <c r="N26" t="s">
        <v>55</v>
      </c>
    </row>
    <row r="27" spans="1:22" x14ac:dyDescent="0.25">
      <c r="C27"/>
      <c r="H27" s="58" t="s">
        <v>57</v>
      </c>
      <c r="I27">
        <v>-493.59000000000003</v>
      </c>
      <c r="M27" s="58" t="s">
        <v>15</v>
      </c>
      <c r="N27">
        <v>1949.0200000000002</v>
      </c>
    </row>
    <row r="28" spans="1:22" x14ac:dyDescent="0.25">
      <c r="C28"/>
      <c r="H28" s="58" t="s">
        <v>62</v>
      </c>
      <c r="I28">
        <v>-621.85000000000014</v>
      </c>
      <c r="M28" s="58" t="s">
        <v>68</v>
      </c>
      <c r="N28">
        <v>1949.0200000000002</v>
      </c>
    </row>
    <row r="29" spans="1:22" x14ac:dyDescent="0.25">
      <c r="C29"/>
      <c r="H29" s="58" t="s">
        <v>10</v>
      </c>
      <c r="I29">
        <v>-24.009999999999998</v>
      </c>
    </row>
    <row r="30" spans="1:22" x14ac:dyDescent="0.25">
      <c r="C30"/>
      <c r="H30" s="58" t="s">
        <v>8</v>
      </c>
      <c r="I30">
        <v>-663.73</v>
      </c>
    </row>
    <row r="31" spans="1:22" x14ac:dyDescent="0.25">
      <c r="C31"/>
      <c r="H31" s="58" t="s">
        <v>68</v>
      </c>
      <c r="I31">
        <v>-1803.18</v>
      </c>
    </row>
    <row r="32" spans="1:22" x14ac:dyDescent="0.25">
      <c r="C32"/>
    </row>
    <row r="33" spans="3:3" x14ac:dyDescent="0.25">
      <c r="C33"/>
    </row>
    <row r="34" spans="3:3" x14ac:dyDescent="0.25">
      <c r="C34"/>
    </row>
    <row r="35" spans="3:3" x14ac:dyDescent="0.25">
      <c r="C35"/>
    </row>
    <row r="36" spans="3:3" x14ac:dyDescent="0.25">
      <c r="C36"/>
    </row>
    <row r="37" spans="3:3" x14ac:dyDescent="0.25">
      <c r="C37"/>
    </row>
    <row r="38" spans="3:3" x14ac:dyDescent="0.25">
      <c r="C38"/>
    </row>
    <row r="39" spans="3:3" x14ac:dyDescent="0.25">
      <c r="C39"/>
    </row>
    <row r="40" spans="3:3" x14ac:dyDescent="0.25">
      <c r="C40"/>
    </row>
    <row r="41" spans="3:3" x14ac:dyDescent="0.25">
      <c r="C41"/>
    </row>
    <row r="42" spans="3:3" x14ac:dyDescent="0.25">
      <c r="C42"/>
    </row>
    <row r="43" spans="3:3" x14ac:dyDescent="0.25">
      <c r="C43"/>
    </row>
    <row r="44" spans="3:3" x14ac:dyDescent="0.25">
      <c r="C44"/>
    </row>
    <row r="45" spans="3:3" x14ac:dyDescent="0.25">
      <c r="C45"/>
    </row>
    <row r="46" spans="3:3" x14ac:dyDescent="0.25">
      <c r="C46"/>
    </row>
    <row r="47" spans="3:3" x14ac:dyDescent="0.25">
      <c r="C47"/>
    </row>
    <row r="48" spans="3:3" x14ac:dyDescent="0.25">
      <c r="C48"/>
    </row>
  </sheetData>
  <pageMargins left="0.7" right="0.7" top="0.75" bottom="0.75" header="0.3" footer="0.3"/>
  <pageSetup orientation="portrait" r:id="rId6"/>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53F4B-F390-405F-A0ED-7C1CCAAC4755}">
  <dimension ref="B1:AF13"/>
  <sheetViews>
    <sheetView topLeftCell="I1" workbookViewId="0">
      <selection activeCell="X20" sqref="X20"/>
    </sheetView>
  </sheetViews>
  <sheetFormatPr defaultRowHeight="15" x14ac:dyDescent="0.25"/>
  <cols>
    <col min="2" max="2" width="22.7109375" customWidth="1"/>
    <col min="3" max="3" width="10.42578125" bestFit="1" customWidth="1"/>
    <col min="5" max="5" width="10.5703125" style="52" bestFit="1" customWidth="1"/>
    <col min="6" max="11" width="10.42578125" style="52" bestFit="1" customWidth="1"/>
    <col min="15" max="15" width="7.42578125" customWidth="1"/>
    <col min="16" max="16" width="12.7109375" bestFit="1" customWidth="1"/>
    <col min="17" max="17" width="14.85546875" customWidth="1"/>
    <col min="18" max="18" width="17.140625" customWidth="1"/>
    <col min="19" max="19" width="15.42578125" customWidth="1"/>
    <col min="20" max="20" width="16.28515625" customWidth="1"/>
    <col min="21" max="21" width="16.5703125" customWidth="1"/>
    <col min="22" max="22" width="19.85546875" customWidth="1"/>
    <col min="26" max="32" width="20.42578125" customWidth="1"/>
  </cols>
  <sheetData>
    <row r="1" spans="2:32" s="48" customFormat="1" x14ac:dyDescent="0.25">
      <c r="E1" s="50"/>
      <c r="F1" s="50"/>
      <c r="G1" s="50"/>
      <c r="H1" s="50"/>
      <c r="I1" s="50"/>
      <c r="J1" s="50"/>
      <c r="K1" s="50"/>
    </row>
    <row r="2" spans="2:32" s="48" customFormat="1" x14ac:dyDescent="0.25">
      <c r="B2" s="48" t="s">
        <v>56</v>
      </c>
      <c r="C2" s="53">
        <f>'Pivot Calculation'!A4</f>
        <v>44965</v>
      </c>
      <c r="D2"/>
      <c r="E2" s="50"/>
      <c r="F2" s="50"/>
      <c r="G2" s="50"/>
      <c r="H2" s="50"/>
      <c r="I2" s="50"/>
      <c r="J2" s="50"/>
      <c r="K2" s="50"/>
    </row>
    <row r="3" spans="2:32" s="49" customFormat="1" x14ac:dyDescent="0.25">
      <c r="E3" s="51"/>
      <c r="F3" s="51"/>
      <c r="G3" s="51"/>
      <c r="H3" s="51"/>
      <c r="I3" s="51"/>
      <c r="J3" s="51"/>
      <c r="K3" s="51"/>
    </row>
    <row r="7" spans="2:32" ht="18.75" x14ac:dyDescent="0.3">
      <c r="Z7" s="57" t="str">
        <f>UPPER(TEXT(E8,"DDD"))</f>
        <v>MON</v>
      </c>
      <c r="AA7" s="57" t="str">
        <f t="shared" ref="AA7:AF7" si="0">UPPER(TEXT(F8,"DDD"))</f>
        <v>TUE</v>
      </c>
      <c r="AB7" s="57" t="str">
        <f t="shared" si="0"/>
        <v>WED</v>
      </c>
      <c r="AC7" s="57" t="str">
        <f t="shared" si="0"/>
        <v>THU</v>
      </c>
      <c r="AD7" s="57" t="str">
        <f t="shared" si="0"/>
        <v>FRI</v>
      </c>
      <c r="AE7" s="57" t="str">
        <f t="shared" si="0"/>
        <v>SAT</v>
      </c>
      <c r="AF7" s="57" t="str">
        <f t="shared" si="0"/>
        <v>SUN</v>
      </c>
    </row>
    <row r="8" spans="2:32" ht="75" customHeight="1" x14ac:dyDescent="0.25">
      <c r="E8" s="54" cm="1">
        <f t="array" ref="E8:K13">WeekdayCalc+DATE(YEAR(Begin),MONTH(Begin),1)-WEEKDAY(DATE(YEAR(Begin),MONTH(Begin),1),1+1)+1</f>
        <v>44956</v>
      </c>
      <c r="F8" s="54">
        <v>44957</v>
      </c>
      <c r="G8" s="54">
        <v>44958</v>
      </c>
      <c r="H8" s="54">
        <v>44959</v>
      </c>
      <c r="I8" s="54">
        <v>44960</v>
      </c>
      <c r="J8" s="54">
        <v>44961</v>
      </c>
      <c r="K8" s="54">
        <v>44962</v>
      </c>
      <c r="P8" s="56" t="str">
        <f>IF(IFERROR(VLOOKUP(E8,'Pivot Calculation'!$A:$C,2,),"")&lt;&gt;0,IFERROR(VLOOKUP(E8,'Pivot Calculation'!$A:$C,2,),"")&amp;TEXT(IFERROR(VLOOKUP(E8,'Pivot Calculation'!$A:$C,3,),"")," | $###0.00; |  -$##0.00"),"")</f>
        <v/>
      </c>
      <c r="Q8" s="56" t="str">
        <f>IF(IFERROR(VLOOKUP(F8,'Pivot Calculation'!$A:$C,2,),"")&lt;&gt;0,IFERROR(VLOOKUP(F8,'Pivot Calculation'!$A:$C,2,),"")&amp;TEXT(IFERROR(VLOOKUP(F8,'Pivot Calculation'!$A:$C,3,),"")," | $###0.00; |  -$##0.00"),"")</f>
        <v/>
      </c>
      <c r="R8" s="56" t="str">
        <f>IF(IFERROR(VLOOKUP(G8,'Pivot Calculation'!$A:$C,2,),"")&lt;&gt;0,IFERROR(VLOOKUP(G8,'Pivot Calculation'!$A:$C,2,),"")&amp;TEXT(IFERROR(VLOOKUP(G8,'Pivot Calculation'!$A:$C,3,),"")," | $###0.00; |  -$##0.00"),"")</f>
        <v/>
      </c>
      <c r="S8" s="56" t="str">
        <f>IF(IFERROR(VLOOKUP(H8,'Pivot Calculation'!$A:$C,2,),"")&lt;&gt;0,IFERROR(VLOOKUP(H8,'Pivot Calculation'!$A:$C,2,),"")&amp;TEXT(IFERROR(VLOOKUP(H8,'Pivot Calculation'!$A:$C,3,),"")," | $###0.00; |  -$##0.00"),"")</f>
        <v/>
      </c>
      <c r="T8" s="56" t="str">
        <f>IF(IFERROR(VLOOKUP(I8,'Pivot Calculation'!$A:$C,2,),"")&lt;&gt;0,IFERROR(VLOOKUP(I8,'Pivot Calculation'!$A:$C,2,),"")&amp;TEXT(IFERROR(VLOOKUP(I8,'Pivot Calculation'!$A:$C,3,),"")," | $###0.00; |  -$##0.00"),"")</f>
        <v/>
      </c>
      <c r="U8" s="56" t="str">
        <f>IF(IFERROR(VLOOKUP(J8,'Pivot Calculation'!$A:$C,2,),"")&lt;&gt;0,IFERROR(VLOOKUP(J8,'Pivot Calculation'!$A:$C,2,),"")&amp;TEXT(IFERROR(VLOOKUP(J8,'Pivot Calculation'!$A:$C,3,),"")," | $###0.00; |  -$##0.00"),"")</f>
        <v/>
      </c>
      <c r="V8" s="56" t="str">
        <f>IF(IFERROR(VLOOKUP(K8,'Pivot Calculation'!$A:$C,2,),"")&lt;&gt;0,IFERROR(VLOOKUP(K8,'Pivot Calculation'!$A:$C,2,),"")&amp;TEXT(IFERROR(VLOOKUP(K8,'Pivot Calculation'!$A:$C,3,),"")," | $###0.00; |  -$##0.00"),"")</f>
        <v/>
      </c>
      <c r="Z8" s="55" t="str">
        <f t="shared" ref="Z8:Z13" si="1">TEXT(E8," dd mmm")&amp;REPT(CHAR(10),2)&amp;P8</f>
        <v xml:space="preserve"> 30 Jan
</v>
      </c>
      <c r="AA8" s="55" t="str">
        <f t="shared" ref="AA8:AF8" si="2">TEXT(F8," dd mmm")&amp;REPT(CHAR(10),2)&amp;Q8</f>
        <v xml:space="preserve"> 31 Jan
</v>
      </c>
      <c r="AB8" s="55" t="str">
        <f t="shared" si="2"/>
        <v xml:space="preserve"> 01 Feb
</v>
      </c>
      <c r="AC8" s="55" t="str">
        <f t="shared" si="2"/>
        <v xml:space="preserve"> 02 Feb
</v>
      </c>
      <c r="AD8" s="55" t="str">
        <f t="shared" si="2"/>
        <v xml:space="preserve"> 03 Feb
</v>
      </c>
      <c r="AE8" s="55" t="str">
        <f t="shared" si="2"/>
        <v xml:space="preserve"> 04 Feb
</v>
      </c>
      <c r="AF8" s="55" t="str">
        <f t="shared" si="2"/>
        <v xml:space="preserve"> 05 Feb
</v>
      </c>
    </row>
    <row r="9" spans="2:32" ht="75" customHeight="1" x14ac:dyDescent="0.25">
      <c r="E9" s="54">
        <v>44963</v>
      </c>
      <c r="F9" s="54">
        <v>44964</v>
      </c>
      <c r="G9" s="54">
        <v>44965</v>
      </c>
      <c r="H9" s="54">
        <v>44966</v>
      </c>
      <c r="I9" s="54">
        <v>44967</v>
      </c>
      <c r="J9" s="54">
        <v>44968</v>
      </c>
      <c r="K9" s="54">
        <v>44969</v>
      </c>
      <c r="P9" s="56" t="str">
        <f>IF(IFERROR(VLOOKUP(E9,'Pivot Calculation'!$A:$C,2,),"")&lt;&gt;0,IFERROR(VLOOKUP(E9,'Pivot Calculation'!$A:$C,2,),"")&amp;TEXT(IFERROR(VLOOKUP(E9,'Pivot Calculation'!$A:$C,3,),"")," | $###0.00; |  -$##0.00"),"")</f>
        <v/>
      </c>
      <c r="Q9" s="56" t="str">
        <f>IF(IFERROR(VLOOKUP(F9,'Pivot Calculation'!$A:$C,2,),"")&lt;&gt;0,IFERROR(VLOOKUP(F9,'Pivot Calculation'!$A:$C,2,),"")&amp;TEXT(IFERROR(VLOOKUP(F9,'Pivot Calculation'!$A:$C,3,),"")," | $###0.00; |  -$##0.00"),"")</f>
        <v/>
      </c>
      <c r="R9" s="56" t="str">
        <f>IF(IFERROR(VLOOKUP(G9,'Pivot Calculation'!$A:$C,2,),"")&lt;&gt;0,IFERROR(VLOOKUP(G9,'Pivot Calculation'!$A:$C,2,),"")&amp;TEXT(IFERROR(VLOOKUP(G9,'Pivot Calculation'!$A:$C,3,),"")," | $###0.00; |  -$##0.00"),"")</f>
        <v>Uber Eats |  -$36.38</v>
      </c>
      <c r="S9" s="56" t="str">
        <f>IF(IFERROR(VLOOKUP(H9,'Pivot Calculation'!$A:$C,2,),"")&lt;&gt;0,IFERROR(VLOOKUP(H9,'Pivot Calculation'!$A:$C,2,),"")&amp;TEXT(IFERROR(VLOOKUP(H9,'Pivot Calculation'!$A:$C,3,),"")," | $###0.00; |  -$##0.00"),"")</f>
        <v/>
      </c>
      <c r="T9" s="56" t="str">
        <f>IF(IFERROR(VLOOKUP(I9,'Pivot Calculation'!$A:$C,2,),"")&lt;&gt;0,IFERROR(VLOOKUP(I9,'Pivot Calculation'!$A:$C,2,),"")&amp;TEXT(IFERROR(VLOOKUP(I9,'Pivot Calculation'!$A:$C,3,),"")," | $###0.00; |  -$##0.00"),"")</f>
        <v/>
      </c>
      <c r="U9" s="56" t="str">
        <f>IF(IFERROR(VLOOKUP(J9,'Pivot Calculation'!$A:$C,2,),"")&lt;&gt;0,IFERROR(VLOOKUP(J9,'Pivot Calculation'!$A:$C,2,),"")&amp;TEXT(IFERROR(VLOOKUP(J9,'Pivot Calculation'!$A:$C,3,),"")," | $###0.00; |  -$##0.00"),"")</f>
        <v>Mobile Bill  |  Dollarama  |  FreshCo  |  Centra |  -$183.20</v>
      </c>
      <c r="V9" s="56" t="str">
        <f>IF(IFERROR(VLOOKUP(K9,'Pivot Calculation'!$A:$C,2,),"")&lt;&gt;0,IFERROR(VLOOKUP(K9,'Pivot Calculation'!$A:$C,2,),"")&amp;TEXT(IFERROR(VLOOKUP(K9,'Pivot Calculation'!$A:$C,3,),"")," | $###0.00; |  -$##0.00"),"")</f>
        <v>Government | $93.25</v>
      </c>
      <c r="Z9" s="55" t="str">
        <f t="shared" si="1"/>
        <v xml:space="preserve"> 06 Feb
</v>
      </c>
      <c r="AA9" s="55" t="str">
        <f t="shared" ref="AA9:AF13" si="3">TEXT(F9," dd mmm")&amp;REPT(CHAR(10),2)&amp;Q9</f>
        <v xml:space="preserve"> 07 Feb
</v>
      </c>
      <c r="AB9" s="55" t="str">
        <f t="shared" si="3"/>
        <v xml:space="preserve"> 08 Feb
Uber Eats |  -$36.38</v>
      </c>
      <c r="AC9" s="55" t="str">
        <f t="shared" si="3"/>
        <v xml:space="preserve"> 09 Feb
</v>
      </c>
      <c r="AD9" s="55" t="str">
        <f t="shared" si="3"/>
        <v xml:space="preserve"> 10 Feb
</v>
      </c>
      <c r="AE9" s="55" t="str">
        <f t="shared" si="3"/>
        <v xml:space="preserve"> 11 Feb
Mobile Bill  |  Dollarama  |  FreshCo  |  Centra |  -$183.20</v>
      </c>
      <c r="AF9" s="55" t="str">
        <f t="shared" si="3"/>
        <v xml:space="preserve"> 12 Feb
Government | $93.25</v>
      </c>
    </row>
    <row r="10" spans="2:32" ht="75" customHeight="1" x14ac:dyDescent="0.25">
      <c r="E10" s="54">
        <v>44970</v>
      </c>
      <c r="F10" s="54">
        <v>44971</v>
      </c>
      <c r="G10" s="54">
        <v>44972</v>
      </c>
      <c r="H10" s="54">
        <v>44973</v>
      </c>
      <c r="I10" s="54">
        <v>44974</v>
      </c>
      <c r="J10" s="54">
        <v>44975</v>
      </c>
      <c r="K10" s="54">
        <v>44976</v>
      </c>
      <c r="P10" s="56" t="str">
        <f>IF(IFERROR(VLOOKUP(E10,'Pivot Calculation'!$A:$C,2,),"")&lt;&gt;0,IFERROR(VLOOKUP(E10,'Pivot Calculation'!$A:$C,2,),"")&amp;TEXT(IFERROR(VLOOKUP(E10,'Pivot Calculation'!$A:$C,3,),"")," | $###0.00; |  -$##0.00"),"")</f>
        <v>Salary  |  Scooter  |  Centra | $23.68</v>
      </c>
      <c r="Q10" s="56" t="str">
        <f>IF(IFERROR(VLOOKUP(F10,'Pivot Calculation'!$A:$C,2,),"")&lt;&gt;0,IFERROR(VLOOKUP(F10,'Pivot Calculation'!$A:$C,2,),"")&amp;TEXT(IFERROR(VLOOKUP(F10,'Pivot Calculation'!$A:$C,3,),"")," | $###0.00; |  -$##0.00"),"")</f>
        <v>ID Assist |  -$22.59</v>
      </c>
      <c r="R10" s="56" t="str">
        <f>IF(IFERROR(VLOOKUP(G10,'Pivot Calculation'!$A:$C,2,),"")&lt;&gt;0,IFERROR(VLOOKUP(G10,'Pivot Calculation'!$A:$C,2,),"")&amp;TEXT(IFERROR(VLOOKUP(G10,'Pivot Calculation'!$A:$C,3,),"")," | $###0.00; |  -$##0.00"),"")</f>
        <v/>
      </c>
      <c r="S10" s="56" t="str">
        <f>IF(IFERROR(VLOOKUP(H10,'Pivot Calculation'!$A:$C,2,),"")&lt;&gt;0,IFERROR(VLOOKUP(H10,'Pivot Calculation'!$A:$C,2,),"")&amp;TEXT(IFERROR(VLOOKUP(H10,'Pivot Calculation'!$A:$C,3,),"")," | $###0.00; |  -$##0.00"),"")</f>
        <v>Pythonanywhere |  -$6.96</v>
      </c>
      <c r="T10" s="56" t="str">
        <f>IF(IFERROR(VLOOKUP(I10,'Pivot Calculation'!$A:$C,2,),"")&lt;&gt;0,IFERROR(VLOOKUP(I10,'Pivot Calculation'!$A:$C,2,),"")&amp;TEXT(IFERROR(VLOOKUP(I10,'Pivot Calculation'!$A:$C,3,),"")," | $###0.00; |  -$##0.00"),"")</f>
        <v/>
      </c>
      <c r="U10" s="56" t="str">
        <f>IF(IFERROR(VLOOKUP(J10,'Pivot Calculation'!$A:$C,2,),"")&lt;&gt;0,IFERROR(VLOOKUP(J10,'Pivot Calculation'!$A:$C,2,),"")&amp;TEXT(IFERROR(VLOOKUP(J10,'Pivot Calculation'!$A:$C,3,),"")," | $###0.00; |  -$##0.00"),"")</f>
        <v>Tims |  -$28.25</v>
      </c>
      <c r="V10" s="56" t="str">
        <f>IF(IFERROR(VLOOKUP(K10,'Pivot Calculation'!$A:$C,2,),"")&lt;&gt;0,IFERROR(VLOOKUP(K10,'Pivot Calculation'!$A:$C,2,),"")&amp;TEXT(IFERROR(VLOOKUP(K10,'Pivot Calculation'!$A:$C,3,),"")," | $###0.00; |  -$##0.00"),"")</f>
        <v>Centra |  -$58.39</v>
      </c>
      <c r="Z10" s="55" t="str">
        <f t="shared" si="1"/>
        <v xml:space="preserve"> 13 Feb
Salary  |  Scooter  |  Centra | $23.68</v>
      </c>
      <c r="AA10" s="55" t="str">
        <f t="shared" si="3"/>
        <v xml:space="preserve"> 14 Feb
ID Assist |  -$22.59</v>
      </c>
      <c r="AB10" s="55" t="str">
        <f t="shared" si="3"/>
        <v xml:space="preserve"> 15 Feb
</v>
      </c>
      <c r="AC10" s="55" t="str">
        <f t="shared" si="3"/>
        <v xml:space="preserve"> 16 Feb
Pythonanywhere |  -$6.96</v>
      </c>
      <c r="AD10" s="55" t="str">
        <f t="shared" si="3"/>
        <v xml:space="preserve"> 17 Feb
</v>
      </c>
      <c r="AE10" s="55" t="str">
        <f t="shared" si="3"/>
        <v xml:space="preserve"> 18 Feb
Tims |  -$28.25</v>
      </c>
      <c r="AF10" s="55" t="str">
        <f t="shared" si="3"/>
        <v xml:space="preserve"> 19 Feb
Centra |  -$58.39</v>
      </c>
    </row>
    <row r="11" spans="2:32" ht="75" customHeight="1" x14ac:dyDescent="0.25">
      <c r="E11" s="54">
        <v>44977</v>
      </c>
      <c r="F11" s="54">
        <v>44978</v>
      </c>
      <c r="G11" s="54">
        <v>44979</v>
      </c>
      <c r="H11" s="54">
        <v>44980</v>
      </c>
      <c r="I11" s="54">
        <v>44981</v>
      </c>
      <c r="J11" s="54">
        <v>44982</v>
      </c>
      <c r="K11" s="54">
        <v>44983</v>
      </c>
      <c r="P11" s="56" t="str">
        <f>IF(IFERROR(VLOOKUP(E11,'Pivot Calculation'!$A:$C,2,),"")&lt;&gt;0,IFERROR(VLOOKUP(E11,'Pivot Calculation'!$A:$C,2,),"")&amp;TEXT(IFERROR(VLOOKUP(E11,'Pivot Calculation'!$A:$C,3,),"")," | $###0.00; |  -$##0.00"),"")</f>
        <v>Salary  |  Centra  |  FreshCo | $388.90</v>
      </c>
      <c r="Q11" s="56" t="str">
        <f>IF(IFERROR(VLOOKUP(F11,'Pivot Calculation'!$A:$C,2,),"")&lt;&gt;0,IFERROR(VLOOKUP(F11,'Pivot Calculation'!$A:$C,2,),"")&amp;TEXT(IFERROR(VLOOKUP(F11,'Pivot Calculation'!$A:$C,3,),"")," | $###0.00; |  -$##0.00"),"")</f>
        <v/>
      </c>
      <c r="R11" s="56" t="str">
        <f>IF(IFERROR(VLOOKUP(G11,'Pivot Calculation'!$A:$C,2,),"")&lt;&gt;0,IFERROR(VLOOKUP(G11,'Pivot Calculation'!$A:$C,2,),"")&amp;TEXT(IFERROR(VLOOKUP(G11,'Pivot Calculation'!$A:$C,3,),"")," | $###0.00; |  -$##0.00"),"")</f>
        <v>Zehrs  |  YouTube  |  Fun |  -$60.99</v>
      </c>
      <c r="S11" s="56" t="str">
        <f>IF(IFERROR(VLOOKUP(H11,'Pivot Calculation'!$A:$C,2,),"")&lt;&gt;0,IFERROR(VLOOKUP(H11,'Pivot Calculation'!$A:$C,2,),"")&amp;TEXT(IFERROR(VLOOKUP(H11,'Pivot Calculation'!$A:$C,3,),"")," | $###0.00; |  -$##0.00"),"")</f>
        <v/>
      </c>
      <c r="T11" s="56" t="str">
        <f>IF(IFERROR(VLOOKUP(I11,'Pivot Calculation'!$A:$C,2,),"")&lt;&gt;0,IFERROR(VLOOKUP(I11,'Pivot Calculation'!$A:$C,2,),"")&amp;TEXT(IFERROR(VLOOKUP(I11,'Pivot Calculation'!$A:$C,3,),"")," | $###0.00; |  -$##0.00"),"")</f>
        <v>Centra |  -$61.35</v>
      </c>
      <c r="U11" s="56" t="str">
        <f>IF(IFERROR(VLOOKUP(J11,'Pivot Calculation'!$A:$C,2,),"")&lt;&gt;0,IFERROR(VLOOKUP(J11,'Pivot Calculation'!$A:$C,2,),"")&amp;TEXT(IFERROR(VLOOKUP(J11,'Pivot Calculation'!$A:$C,3,),"")," | $###0.00; |  -$##0.00"),"")</f>
        <v/>
      </c>
      <c r="V11" s="56" t="str">
        <f>IF(IFERROR(VLOOKUP(K11,'Pivot Calculation'!$A:$C,2,),"")&lt;&gt;0,IFERROR(VLOOKUP(K11,'Pivot Calculation'!$A:$C,2,),"")&amp;TEXT(IFERROR(VLOOKUP(K11,'Pivot Calculation'!$A:$C,3,),"")," | $###0.00; |  -$##0.00"),"")</f>
        <v>Dollar Tree |  -$16.95</v>
      </c>
      <c r="Z11" s="55" t="str">
        <f t="shared" si="1"/>
        <v xml:space="preserve"> 20 Feb
Salary  |  Centra  |  FreshCo | $388.90</v>
      </c>
      <c r="AA11" s="55" t="str">
        <f t="shared" si="3"/>
        <v xml:space="preserve"> 21 Feb
</v>
      </c>
      <c r="AB11" s="55" t="str">
        <f t="shared" si="3"/>
        <v xml:space="preserve"> 22 Feb
Zehrs  |  YouTube  |  Fun |  -$60.99</v>
      </c>
      <c r="AC11" s="55" t="str">
        <f t="shared" si="3"/>
        <v xml:space="preserve"> 23 Feb
</v>
      </c>
      <c r="AD11" s="55" t="str">
        <f t="shared" si="3"/>
        <v xml:space="preserve"> 24 Feb
Centra |  -$61.35</v>
      </c>
      <c r="AE11" s="55" t="str">
        <f t="shared" si="3"/>
        <v xml:space="preserve"> 25 Feb
</v>
      </c>
      <c r="AF11" s="55" t="str">
        <f t="shared" si="3"/>
        <v xml:space="preserve"> 26 Feb
Dollar Tree |  -$16.95</v>
      </c>
    </row>
    <row r="12" spans="2:32" ht="75" customHeight="1" x14ac:dyDescent="0.25">
      <c r="E12" s="54">
        <v>44984</v>
      </c>
      <c r="F12" s="54">
        <v>44985</v>
      </c>
      <c r="G12" s="54">
        <v>44986</v>
      </c>
      <c r="H12" s="54">
        <v>44987</v>
      </c>
      <c r="I12" s="54">
        <v>44988</v>
      </c>
      <c r="J12" s="54">
        <v>44989</v>
      </c>
      <c r="K12" s="54">
        <v>44990</v>
      </c>
      <c r="P12" s="56" t="str">
        <f>IF(IFERROR(VLOOKUP(E12,'Pivot Calculation'!$A:$C,2,),"")&lt;&gt;0,IFERROR(VLOOKUP(E12,'Pivot Calculation'!$A:$C,2,),"")&amp;TEXT(IFERROR(VLOOKUP(E12,'Pivot Calculation'!$A:$C,3,),"")," | $###0.00; |  -$##0.00"),"")</f>
        <v>Salary | $774.97</v>
      </c>
      <c r="Q12" s="56" t="str">
        <f>IF(IFERROR(VLOOKUP(F12,'Pivot Calculation'!$A:$C,2,),"")&lt;&gt;0,IFERROR(VLOOKUP(F12,'Pivot Calculation'!$A:$C,2,),"")&amp;TEXT(IFERROR(VLOOKUP(F12,'Pivot Calculation'!$A:$C,3,),"")," | $###0.00; |  -$##0.00"),"")</f>
        <v>Account Fee TD  |  Rent  |  Account Fee TD |  -$659.90</v>
      </c>
      <c r="R12" s="56" t="str">
        <f>IF(IFERROR(VLOOKUP(G12,'Pivot Calculation'!$A:$C,2,),"")&lt;&gt;0,IFERROR(VLOOKUP(G12,'Pivot Calculation'!$A:$C,2,),"")&amp;TEXT(IFERROR(VLOOKUP(G12,'Pivot Calculation'!$A:$C,3,),"")," | $###0.00; |  -$##0.00"),"")</f>
        <v/>
      </c>
      <c r="S12" s="56" t="str">
        <f>IF(IFERROR(VLOOKUP(H12,'Pivot Calculation'!$A:$C,2,),"")&lt;&gt;0,IFERROR(VLOOKUP(H12,'Pivot Calculation'!$A:$C,2,),"")&amp;TEXT(IFERROR(VLOOKUP(H12,'Pivot Calculation'!$A:$C,3,),"")," | $###0.00; |  -$##0.00"),"")</f>
        <v/>
      </c>
      <c r="T12" s="56" t="str">
        <f>IF(IFERROR(VLOOKUP(I12,'Pivot Calculation'!$A:$C,2,),"")&lt;&gt;0,IFERROR(VLOOKUP(I12,'Pivot Calculation'!$A:$C,2,),"")&amp;TEXT(IFERROR(VLOOKUP(I12,'Pivot Calculation'!$A:$C,3,),"")," | $###0.00; |  -$##0.00"),"")</f>
        <v/>
      </c>
      <c r="U12" s="56" t="str">
        <f>IF(IFERROR(VLOOKUP(J12,'Pivot Calculation'!$A:$C,2,),"")&lt;&gt;0,IFERROR(VLOOKUP(J12,'Pivot Calculation'!$A:$C,2,),"")&amp;TEXT(IFERROR(VLOOKUP(J12,'Pivot Calculation'!$A:$C,3,),"")," | $###0.00; |  -$##0.00"),"")</f>
        <v/>
      </c>
      <c r="V12" s="56" t="str">
        <f>IF(IFERROR(VLOOKUP(K12,'Pivot Calculation'!$A:$C,2,),"")&lt;&gt;0,IFERROR(VLOOKUP(K12,'Pivot Calculation'!$A:$C,2,),"")&amp;TEXT(IFERROR(VLOOKUP(K12,'Pivot Calculation'!$A:$C,3,),"")," | $###0.00; |  -$##0.00"),"")</f>
        <v/>
      </c>
      <c r="Z12" s="55" t="str">
        <f t="shared" si="1"/>
        <v xml:space="preserve"> 27 Feb
Salary | $774.97</v>
      </c>
      <c r="AA12" s="55" t="str">
        <f t="shared" si="3"/>
        <v xml:space="preserve"> 28 Feb
Account Fee TD  |  Rent  |  Account Fee TD |  -$659.90</v>
      </c>
      <c r="AB12" s="55" t="str">
        <f t="shared" si="3"/>
        <v xml:space="preserve"> 01 Mar
</v>
      </c>
      <c r="AC12" s="55" t="str">
        <f t="shared" si="3"/>
        <v xml:space="preserve"> 02 Mar
</v>
      </c>
      <c r="AD12" s="55" t="str">
        <f t="shared" si="3"/>
        <v xml:space="preserve"> 03 Mar
</v>
      </c>
      <c r="AE12" s="55" t="str">
        <f t="shared" si="3"/>
        <v xml:space="preserve"> 04 Mar
</v>
      </c>
      <c r="AF12" s="55" t="str">
        <f t="shared" si="3"/>
        <v xml:space="preserve"> 05 Mar
</v>
      </c>
    </row>
    <row r="13" spans="2:32" ht="75" customHeight="1" x14ac:dyDescent="0.25">
      <c r="E13" s="54">
        <v>44991</v>
      </c>
      <c r="F13" s="54">
        <v>44992</v>
      </c>
      <c r="G13" s="54">
        <v>44993</v>
      </c>
      <c r="H13" s="54">
        <v>44994</v>
      </c>
      <c r="I13" s="54">
        <v>44995</v>
      </c>
      <c r="J13" s="54">
        <v>44996</v>
      </c>
      <c r="K13" s="54">
        <v>44997</v>
      </c>
      <c r="P13" s="56" t="str">
        <f>IF(IFERROR(VLOOKUP(E13,'Pivot Calculation'!$A:$C,2,),"")&lt;&gt;0,IFERROR(VLOOKUP(E13,'Pivot Calculation'!$A:$C,2,),"")&amp;TEXT(IFERROR(VLOOKUP(E13,'Pivot Calculation'!$A:$C,3,),"")," | $###0.00; |  -$##0.00"),"")</f>
        <v/>
      </c>
      <c r="Q13" s="56" t="str">
        <f>IF(IFERROR(VLOOKUP(F13,'Pivot Calculation'!$A:$C,2,),"")&lt;&gt;0,IFERROR(VLOOKUP(F13,'Pivot Calculation'!$A:$C,2,),"")&amp;TEXT(IFERROR(VLOOKUP(F13,'Pivot Calculation'!$A:$C,3,),"")," | $###0.00; |  -$##0.00"),"")</f>
        <v/>
      </c>
      <c r="R13" s="56" t="str">
        <f>IF(IFERROR(VLOOKUP(G13,'Pivot Calculation'!$A:$C,2,),"")&lt;&gt;0,IFERROR(VLOOKUP(G13,'Pivot Calculation'!$A:$C,2,),"")&amp;TEXT(IFERROR(VLOOKUP(G13,'Pivot Calculation'!$A:$C,3,),"")," | $###0.00; |  -$##0.00"),"")</f>
        <v/>
      </c>
      <c r="S13" s="56" t="str">
        <f>IF(IFERROR(VLOOKUP(H13,'Pivot Calculation'!$A:$C,2,),"")&lt;&gt;0,IFERROR(VLOOKUP(H13,'Pivot Calculation'!$A:$C,2,),"")&amp;TEXT(IFERROR(VLOOKUP(H13,'Pivot Calculation'!$A:$C,3,),"")," | $###0.00; |  -$##0.00"),"")</f>
        <v/>
      </c>
      <c r="T13" s="56" t="str">
        <f>IF(IFERROR(VLOOKUP(I13,'Pivot Calculation'!$A:$C,2,),"")&lt;&gt;0,IFERROR(VLOOKUP(I13,'Pivot Calculation'!$A:$C,2,),"")&amp;TEXT(IFERROR(VLOOKUP(I13,'Pivot Calculation'!$A:$C,3,),"")," | $###0.00; |  -$##0.00"),"")</f>
        <v/>
      </c>
      <c r="U13" s="56" t="str">
        <f>IF(IFERROR(VLOOKUP(J13,'Pivot Calculation'!$A:$C,2,),"")&lt;&gt;0,IFERROR(VLOOKUP(J13,'Pivot Calculation'!$A:$C,2,),"")&amp;TEXT(IFERROR(VLOOKUP(J13,'Pivot Calculation'!$A:$C,3,),"")," | $###0.00; |  -$##0.00"),"")</f>
        <v/>
      </c>
      <c r="V13" s="56" t="str">
        <f>IF(IFERROR(VLOOKUP(K13,'Pivot Calculation'!$A:$C,2,),"")&lt;&gt;0,IFERROR(VLOOKUP(K13,'Pivot Calculation'!$A:$C,2,),"")&amp;TEXT(IFERROR(VLOOKUP(K13,'Pivot Calculation'!$A:$C,3,),"")," | $###0.00; |  -$##0.00"),"")</f>
        <v/>
      </c>
      <c r="Z13" s="55" t="str">
        <f t="shared" si="1"/>
        <v xml:space="preserve"> 06 Mar
</v>
      </c>
      <c r="AA13" s="55" t="str">
        <f t="shared" si="3"/>
        <v xml:space="preserve"> 07 Mar
</v>
      </c>
      <c r="AB13" s="55" t="str">
        <f t="shared" si="3"/>
        <v xml:space="preserve"> 08 Mar
</v>
      </c>
      <c r="AC13" s="55" t="str">
        <f t="shared" si="3"/>
        <v xml:space="preserve"> 09 Mar
</v>
      </c>
      <c r="AD13" s="55" t="str">
        <f t="shared" si="3"/>
        <v xml:space="preserve"> 10 Mar
</v>
      </c>
      <c r="AE13" s="55" t="str">
        <f t="shared" si="3"/>
        <v xml:space="preserve"> 11 Mar
</v>
      </c>
      <c r="AF13" s="55" t="str">
        <f t="shared" si="3"/>
        <v xml:space="preserve"> 12 Mar
</v>
      </c>
    </row>
  </sheetData>
  <conditionalFormatting sqref="Z8:AF13">
    <cfRule type="notContainsText" dxfId="0" priority="1" operator="notContains" text="|">
      <formula>ISERROR(SEARCH("|",Z8))</formula>
    </cfRule>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7CA65AF-BE2F-415C-9BA5-9E3D153F3FC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3</vt:i4>
      </vt:variant>
    </vt:vector>
  </HeadingPairs>
  <TitlesOfParts>
    <vt:vector size="9" baseType="lpstr">
      <vt:lpstr>Data</vt:lpstr>
      <vt:lpstr>Income &amp; Expenses</vt:lpstr>
      <vt:lpstr>Assets &amp; Goals</vt:lpstr>
      <vt:lpstr>Dashboard</vt:lpstr>
      <vt:lpstr>Pivot Calculation</vt:lpstr>
      <vt:lpstr>Calender Calculation</vt:lpstr>
      <vt:lpstr>Begin</vt:lpstr>
      <vt:lpstr>CalenderRange</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Samrat Thapa</dc:creator>
  <cp:lastModifiedBy>Samrat Thapa</cp:lastModifiedBy>
  <dcterms:created xsi:type="dcterms:W3CDTF">2015-06-05T18:17:20Z</dcterms:created>
  <dcterms:modified xsi:type="dcterms:W3CDTF">2024-02-04T20:15:38Z</dcterms:modified>
</cp:coreProperties>
</file>