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399268\Downloads\"/>
    </mc:Choice>
  </mc:AlternateContent>
  <xr:revisionPtr revIDLastSave="0" documentId="8_{55E436DD-794F-4924-A22F-91F27A17D415}" xr6:coauthVersionLast="36" xr6:coauthVersionMax="36" xr10:uidLastSave="{00000000-0000-0000-0000-000000000000}"/>
  <bookViews>
    <workbookView xWindow="0" yWindow="0" windowWidth="28800" windowHeight="12210" activeTab="4" xr2:uid="{00000000-000D-0000-FFFF-FFFF00000000}"/>
  </bookViews>
  <sheets>
    <sheet name="Summary" sheetId="1" r:id="rId1"/>
    <sheet name="Category" sheetId="3" r:id="rId2"/>
    <sheet name="Sub-Category" sheetId="4" r:id="rId3"/>
    <sheet name="Year" sheetId="9" r:id="rId4"/>
    <sheet name="Bonus" sheetId="10" r:id="rId5"/>
  </sheets>
  <definedNames>
    <definedName name="_xlnm._FilterDatabase" localSheetId="0" hidden="1">Summary!$A$1:$R$4115</definedName>
  </definedNames>
  <calcPr calcId="191029"/>
  <pivotCaches>
    <pivotCache cacheId="9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0" l="1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G7" i="10" s="1"/>
  <c r="C6" i="10"/>
  <c r="C5" i="10"/>
  <c r="C4" i="10"/>
  <c r="C3" i="10"/>
  <c r="C2" i="10"/>
  <c r="B13" i="10"/>
  <c r="E13" i="10" s="1"/>
  <c r="B12" i="10"/>
  <c r="E12" i="10" s="1"/>
  <c r="B11" i="10"/>
  <c r="B10" i="10"/>
  <c r="B9" i="10"/>
  <c r="B8" i="10"/>
  <c r="B7" i="10"/>
  <c r="E7" i="10" s="1"/>
  <c r="B6" i="10"/>
  <c r="E6" i="10" s="1"/>
  <c r="B5" i="10"/>
  <c r="E5" i="10" s="1"/>
  <c r="B4" i="10"/>
  <c r="E4" i="10" s="1"/>
  <c r="B3" i="10"/>
  <c r="B2" i="10"/>
  <c r="E2" i="10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G5" i="10" l="1"/>
  <c r="G13" i="10"/>
  <c r="G6" i="10"/>
  <c r="H2" i="10"/>
  <c r="H4" i="10"/>
  <c r="H12" i="10"/>
  <c r="G9" i="10"/>
  <c r="H5" i="10"/>
  <c r="H13" i="10"/>
  <c r="G2" i="10"/>
  <c r="H6" i="10"/>
  <c r="G11" i="10"/>
  <c r="H7" i="10"/>
  <c r="G4" i="10"/>
  <c r="G12" i="10"/>
  <c r="E11" i="10"/>
  <c r="F11" i="10" s="1"/>
  <c r="E3" i="10"/>
  <c r="F3" i="10" s="1"/>
  <c r="F7" i="10"/>
  <c r="E10" i="10"/>
  <c r="G10" i="10" s="1"/>
  <c r="F2" i="10"/>
  <c r="F6" i="10"/>
  <c r="E9" i="10"/>
  <c r="F9" i="10" s="1"/>
  <c r="F13" i="10"/>
  <c r="F5" i="10"/>
  <c r="E8" i="10"/>
  <c r="F8" i="10" s="1"/>
  <c r="F12" i="10"/>
  <c r="F4" i="10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H10" i="10" l="1"/>
  <c r="G3" i="10"/>
  <c r="G8" i="10"/>
  <c r="F10" i="10"/>
  <c r="H8" i="10"/>
  <c r="H11" i="10"/>
  <c r="H9" i="10"/>
  <c r="H3" i="10"/>
</calcChain>
</file>

<file path=xl/sharedStrings.xml><?xml version="1.0" encoding="utf-8"?>
<sst xmlns="http://schemas.openxmlformats.org/spreadsheetml/2006/main" count="33050" uniqueCount="8403">
  <si>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</si>
  <si>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</si>
  <si>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</si>
  <si>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</si>
  <si>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</si>
  <si>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</si>
  <si>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</si>
  <si>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</si>
  <si>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</si>
  <si>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</si>
  <si>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</si>
  <si>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</si>
  <si>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</si>
  <si>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</si>
  <si>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</si>
  <si>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</si>
  <si>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</si>
  <si>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</si>
  <si>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</si>
  <si>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</si>
  <si>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</si>
  <si>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</si>
  <si>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</si>
  <si>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</si>
  <si>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</si>
  <si>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</si>
  <si>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</si>
  <si>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</si>
  <si>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</si>
  <si>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</si>
  <si>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</si>
  <si>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</si>
  <si>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</si>
  <si>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</si>
  <si>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</si>
  <si>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</si>
  <si>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</si>
  <si>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</si>
  <si>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</si>
  <si>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</si>
  <si>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</si>
  <si>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</si>
  <si>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</si>
  <si>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</si>
  <si>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</si>
  <si>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</si>
  <si>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</si>
  <si>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</si>
  <si>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</si>
  <si>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</si>
  <si>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</si>
  <si>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</si>
  <si>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</si>
  <si>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</si>
  <si>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</si>
  <si>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</si>
  <si>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</si>
  <si>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</si>
  <si>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</si>
  <si>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</si>
  <si>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</si>
  <si>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</si>
  <si>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</si>
  <si>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</si>
  <si>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</si>
  <si>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</si>
  <si>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</si>
  <si>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</si>
  <si>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</si>
  <si>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</si>
  <si>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</si>
  <si>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</si>
  <si>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</si>
  <si>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</si>
  <si>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</si>
  <si>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</si>
  <si>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</si>
  <si>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</si>
  <si>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</si>
  <si>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</si>
  <si>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</si>
  <si>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</si>
  <si>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</si>
  <si>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</si>
  <si>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</si>
  <si>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</si>
  <si>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</si>
  <si>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</si>
  <si>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</si>
  <si>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</si>
  <si>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</si>
  <si>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</si>
  <si>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</si>
  <si>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</si>
  <si>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</si>
  <si>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</si>
  <si>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</si>
  <si>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</si>
  <si>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</si>
  <si>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</si>
  <si>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</si>
  <si>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</si>
  <si>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</si>
  <si>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</si>
  <si>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</si>
  <si>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</si>
  <si>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</si>
  <si>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</si>
  <si>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</si>
  <si>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</si>
  <si>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</si>
  <si>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</si>
  <si>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</si>
  <si>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</si>
  <si>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</si>
  <si>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</si>
  <si>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</si>
  <si>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</si>
  <si>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</si>
  <si>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</si>
  <si>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</si>
  <si>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</si>
  <si>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</si>
  <si>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</si>
  <si>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</si>
  <si>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</si>
  <si>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</si>
  <si>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</si>
  <si>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</si>
  <si>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</si>
  <si>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</si>
  <si>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</si>
  <si>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</si>
  <si>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</si>
  <si>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</si>
  <si>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</si>
  <si>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</si>
  <si>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</si>
  <si>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</si>
  <si>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</si>
  <si>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</si>
  <si>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</si>
  <si>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</si>
  <si>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</si>
  <si>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</si>
  <si>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</si>
  <si>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</si>
  <si>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</si>
  <si>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</si>
  <si>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</si>
  <si>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</si>
  <si>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</si>
  <si>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</si>
  <si>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</si>
  <si>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</si>
  <si>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</si>
  <si>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</si>
  <si>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</si>
  <si>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</si>
  <si>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</si>
  <si>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</si>
  <si>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</si>
  <si>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</si>
  <si>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</si>
  <si>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</si>
  <si>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</si>
  <si>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</si>
  <si>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</si>
  <si>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</si>
  <si>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</si>
  <si>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</si>
  <si>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</si>
  <si>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</si>
  <si>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</si>
  <si>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</si>
  <si>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</si>
  <si>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</si>
  <si>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</si>
  <si>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</si>
  <si>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</si>
  <si>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</si>
  <si>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</si>
  <si>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</si>
  <si>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</si>
  <si>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</si>
  <si>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</si>
  <si>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</si>
  <si>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</si>
  <si>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</si>
  <si>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</si>
  <si>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</si>
  <si>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</si>
  <si>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</si>
  <si>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</si>
  <si>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</si>
  <si>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</si>
  <si>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</si>
  <si>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</si>
  <si>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</si>
  <si>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</si>
  <si>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</si>
  <si>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</si>
  <si>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</si>
  <si>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</si>
  <si>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</si>
  <si>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</si>
  <si>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</si>
  <si>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</si>
  <si>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</si>
  <si>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</si>
  <si>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</si>
  <si>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</si>
  <si>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</si>
  <si>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</si>
  <si>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</si>
  <si>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</si>
  <si>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</si>
  <si>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</si>
  <si>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</si>
  <si>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</si>
  <si>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</si>
  <si>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</si>
  <si>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</si>
  <si>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</si>
  <si>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</si>
  <si>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</si>
  <si>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</si>
  <si>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</si>
  <si>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</si>
  <si>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</si>
  <si>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</si>
  <si>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</si>
  <si>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</si>
  <si>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</si>
  <si>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</si>
  <si>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</si>
  <si>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</si>
  <si>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</si>
  <si>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</si>
  <si>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</si>
  <si>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</si>
  <si>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</si>
  <si>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</si>
  <si>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</si>
  <si>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</si>
  <si>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</si>
  <si>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</si>
  <si>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</si>
  <si>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</si>
  <si>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</si>
  <si>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</si>
  <si>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</si>
  <si>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</si>
  <si>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</si>
  <si>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</si>
  <si>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</si>
  <si>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</si>
  <si>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</si>
  <si>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</si>
  <si>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</si>
  <si>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</si>
  <si>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</si>
  <si>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</si>
  <si>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</si>
  <si>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</si>
  <si>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</si>
  <si>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</si>
  <si>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</si>
  <si>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</si>
  <si>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</si>
  <si>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</si>
  <si>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</si>
  <si>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</si>
  <si>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</si>
  <si>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</si>
  <si>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</si>
  <si>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</si>
  <si>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</si>
  <si>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</si>
  <si>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</si>
  <si>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</si>
  <si>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</si>
  <si>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</si>
  <si>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</si>
  <si>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</si>
  <si>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</si>
  <si>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</si>
  <si>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</si>
  <si>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</si>
  <si>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</si>
  <si>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</si>
  <si>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</si>
  <si>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</si>
  <si>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</si>
  <si>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</si>
  <si>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</si>
  <si>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</si>
  <si>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</si>
  <si>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</si>
  <si>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</si>
  <si>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</si>
  <si>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</si>
  <si>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</si>
  <si>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</si>
  <si>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</si>
  <si>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</si>
  <si>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</si>
  <si>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</si>
  <si>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</si>
  <si>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</si>
  <si>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</si>
  <si>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</si>
  <si>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</si>
  <si>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</si>
  <si>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</si>
  <si>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</si>
  <si>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</si>
  <si>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</si>
  <si>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</si>
  <si>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</si>
  <si>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</si>
  <si>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</si>
  <si>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</si>
  <si>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</si>
  <si>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</si>
  <si>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</si>
  <si>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</si>
  <si>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</si>
  <si>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</si>
  <si>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</si>
  <si>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</si>
  <si>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</si>
  <si>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</si>
  <si>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</si>
  <si>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</si>
  <si>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</si>
  <si>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</si>
  <si>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</si>
  <si>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</si>
  <si>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</si>
  <si>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</si>
  <si>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</si>
  <si>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</si>
  <si>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</si>
  <si>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</si>
  <si>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</si>
  <si>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</si>
  <si>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</si>
  <si>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</si>
  <si>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</si>
  <si>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</si>
  <si>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</si>
  <si>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</si>
  <si>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</si>
  <si>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</si>
  <si>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</si>
  <si>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</si>
  <si>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</si>
  <si>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</si>
  <si>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</si>
  <si>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</si>
  <si>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</si>
  <si>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</si>
  <si>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</si>
  <si>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</si>
  <si>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</si>
  <si>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</si>
  <si>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</si>
  <si>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</si>
  <si>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</si>
  <si>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</si>
  <si>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</si>
  <si>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</si>
  <si>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</si>
  <si>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</si>
  <si>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</si>
  <si>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</si>
  <si>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</si>
  <si>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</si>
  <si>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</si>
  <si>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</si>
  <si>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</si>
  <si>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</si>
  <si>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</si>
  <si>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</si>
  <si>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</si>
  <si>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</si>
  <si>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</si>
  <si>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</si>
  <si>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</si>
  <si>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</si>
  <si>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</si>
  <si>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</si>
  <si>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</si>
  <si>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</si>
  <si>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</si>
  <si>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</si>
  <si>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</si>
  <si>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</si>
  <si>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</si>
  <si>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</si>
  <si>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</si>
  <si>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</si>
  <si>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</si>
  <si>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</si>
  <si>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</si>
  <si>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</si>
  <si>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</si>
  <si>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</si>
  <si>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</si>
  <si>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</si>
  <si>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</si>
  <si>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</si>
  <si>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</si>
  <si>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</si>
  <si>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</si>
  <si>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</si>
  <si>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</si>
  <si>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</si>
  <si>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</si>
  <si>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</si>
  <si>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</si>
  <si>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</si>
  <si>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</si>
  <si>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</si>
  <si>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</si>
  <si>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</si>
  <si>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</si>
  <si>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</si>
  <si>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</si>
  <si>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</si>
  <si>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</si>
  <si>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</si>
  <si>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</si>
  <si>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</si>
  <si>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</si>
  <si>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</si>
  <si>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</si>
  <si>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</si>
  <si>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</si>
  <si>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</si>
  <si>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</si>
  <si>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</si>
  <si>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</si>
  <si>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</si>
  <si>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</si>
  <si>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</si>
  <si>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</si>
  <si>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</si>
  <si>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</si>
  <si>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</si>
  <si>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</si>
  <si>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</si>
  <si>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</si>
  <si>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</si>
  <si>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</si>
  <si>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</si>
  <si>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</si>
  <si>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</si>
  <si>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</si>
  <si>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</si>
  <si>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</si>
  <si>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</si>
  <si>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</si>
  <si>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</si>
  <si>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</si>
  <si>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</si>
  <si>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</si>
  <si>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</si>
  <si>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</si>
  <si>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</si>
  <si>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</si>
  <si>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</si>
  <si>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</si>
  <si>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</si>
  <si>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</si>
  <si>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</si>
  <si>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</si>
  <si>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</si>
  <si>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</si>
  <si>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</si>
  <si>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</si>
  <si>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</si>
  <si>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</si>
  <si>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</si>
  <si>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</si>
  <si>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</si>
  <si>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</si>
  <si>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</si>
  <si>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</si>
  <si>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</si>
  <si>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</si>
  <si>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</si>
  <si>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</si>
  <si>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</si>
  <si>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</si>
  <si>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</si>
  <si>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</si>
  <si>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</si>
  <si>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</si>
  <si>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</si>
  <si>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</si>
  <si>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</si>
  <si>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</si>
  <si>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</si>
  <si>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</si>
  <si>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</si>
  <si>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</si>
  <si>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</si>
  <si>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</si>
  <si>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</si>
  <si>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</si>
  <si>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</si>
  <si>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</si>
  <si>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</si>
  <si>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</si>
  <si>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</si>
  <si>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</si>
  <si>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</si>
  <si>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</si>
  <si>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</si>
  <si>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</si>
  <si>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</si>
  <si>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</si>
  <si>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</si>
  <si>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</si>
  <si>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</si>
  <si>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</si>
  <si>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</si>
  <si>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</si>
  <si>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</si>
  <si>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</si>
  <si>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</si>
  <si>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</si>
  <si>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</si>
  <si>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</si>
  <si>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</si>
  <si>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</si>
  <si>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</si>
  <si>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</si>
  <si>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</si>
  <si>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</si>
  <si>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</si>
  <si>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</si>
  <si>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</si>
  <si>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</si>
  <si>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</si>
  <si>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</si>
  <si>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</si>
  <si>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</si>
  <si>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</si>
  <si>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</si>
  <si>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</si>
  <si>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</si>
  <si>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</si>
  <si>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</si>
  <si>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</si>
  <si>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</si>
  <si>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</si>
  <si>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</si>
  <si>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</si>
  <si>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</si>
  <si>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</si>
  <si>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</si>
  <si>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</si>
  <si>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</si>
  <si>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</si>
  <si>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</si>
  <si>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</si>
  <si>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</si>
  <si>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</si>
  <si>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</si>
  <si>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</si>
  <si>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</si>
  <si>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</si>
  <si>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</si>
  <si>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</si>
  <si>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</si>
  <si>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</si>
  <si>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</si>
  <si>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</si>
  <si>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</si>
  <si>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</si>
  <si>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</si>
  <si>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</si>
  <si>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</si>
  <si>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</si>
  <si>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</si>
  <si>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</si>
  <si>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</si>
  <si>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</si>
  <si>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</si>
  <si>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</si>
  <si>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</si>
  <si>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</si>
  <si>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</si>
  <si>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</si>
  <si>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</si>
  <si>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</si>
  <si>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</si>
  <si>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</si>
  <si>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</si>
  <si>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</si>
  <si>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</si>
  <si>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</si>
  <si>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</si>
  <si>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</si>
  <si>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</si>
  <si>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</si>
  <si>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</si>
  <si>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</si>
  <si>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</si>
  <si>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</si>
  <si>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</si>
  <si>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</si>
  <si>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</si>
  <si>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</si>
  <si>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</si>
  <si>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</si>
  <si>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</si>
  <si>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</si>
  <si>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</si>
  <si>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</si>
  <si>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</si>
  <si>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</si>
  <si>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</si>
  <si>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</si>
  <si>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</si>
  <si>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</si>
  <si>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</si>
  <si>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</si>
  <si>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</si>
  <si>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</si>
  <si>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</si>
  <si>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</si>
  <si>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</si>
  <si>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</si>
  <si>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</si>
  <si>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</si>
  <si>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</si>
  <si>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</si>
  <si>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</si>
  <si>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</si>
  <si>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</si>
  <si>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</si>
  <si>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</si>
  <si>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</si>
  <si>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</si>
  <si>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</si>
  <si>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</si>
  <si>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</si>
  <si>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</si>
  <si>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</si>
  <si>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</si>
  <si>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</si>
  <si>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</si>
  <si>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</si>
  <si>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</si>
  <si>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</si>
  <si>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</si>
  <si>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</si>
  <si>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</si>
  <si>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</si>
  <si>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</si>
  <si>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</si>
  <si>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</si>
  <si>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</si>
  <si>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</si>
  <si>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</si>
  <si>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</si>
  <si>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</si>
  <si>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</si>
  <si>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</si>
  <si>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</si>
  <si>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</si>
  <si>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</si>
  <si>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</si>
  <si>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</si>
  <si>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</si>
  <si>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</si>
  <si>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</si>
  <si>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</si>
  <si>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</si>
  <si>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</si>
  <si>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</si>
  <si>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</si>
  <si>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</si>
  <si>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</si>
  <si>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</si>
  <si>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</si>
  <si>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</si>
  <si>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</si>
  <si>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</si>
  <si>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</si>
  <si>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</si>
  <si>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</si>
  <si>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</si>
  <si>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</si>
  <si>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</si>
  <si>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</si>
  <si>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</si>
  <si>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</si>
  <si>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</si>
  <si>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</si>
  <si>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</si>
  <si>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</si>
  <si>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</si>
  <si>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</si>
  <si>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</si>
  <si>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</si>
  <si>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</si>
  <si>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</si>
  <si>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</si>
  <si>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</si>
  <si>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</si>
  <si>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</si>
  <si>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</si>
  <si>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</si>
  <si>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</si>
  <si>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</si>
  <si>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</si>
  <si>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</si>
  <si>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</si>
  <si>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</si>
  <si>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</si>
  <si>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</si>
  <si>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</si>
  <si>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</si>
  <si>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</si>
  <si>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</si>
  <si>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</si>
  <si>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</si>
  <si>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</si>
  <si>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</si>
  <si>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</si>
  <si>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</si>
  <si>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</si>
  <si>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</si>
  <si>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</si>
  <si>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</si>
  <si>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</si>
  <si>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</si>
  <si>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</si>
  <si>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</si>
  <si>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</si>
  <si>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</si>
  <si>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</si>
  <si>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</si>
  <si>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</si>
  <si>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</si>
  <si>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</si>
  <si>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</si>
  <si>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</si>
  <si>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</si>
  <si>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</si>
  <si>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</si>
  <si>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</si>
  <si>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</si>
  <si>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</si>
  <si>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</si>
  <si>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</si>
  <si>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</si>
  <si>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</si>
  <si>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</si>
  <si>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</si>
  <si>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</si>
  <si>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</si>
  <si>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</si>
  <si>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</si>
  <si>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</si>
  <si>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</si>
  <si>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</si>
  <si>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</si>
  <si>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</si>
  <si>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</si>
  <si>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</si>
  <si>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</si>
  <si>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</si>
  <si>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</si>
  <si>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</si>
  <si>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</si>
  <si>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</si>
  <si>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</si>
  <si>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</si>
  <si>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</si>
  <si>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</si>
  <si>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</si>
  <si>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</si>
  <si>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</si>
  <si>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</si>
  <si>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</si>
  <si>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</si>
  <si>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</si>
  <si>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</si>
  <si>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</si>
  <si>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</si>
  <si>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</si>
  <si>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</si>
  <si>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</si>
  <si>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</si>
  <si>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</si>
  <si>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</si>
  <si>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</si>
  <si>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</si>
  <si>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</si>
  <si>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</si>
  <si>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</si>
  <si>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</si>
  <si>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</si>
  <si>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</si>
  <si>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</si>
  <si>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</si>
  <si>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</si>
  <si>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</si>
  <si>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</si>
  <si>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</si>
  <si>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</si>
  <si>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</si>
  <si>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</si>
  <si>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</si>
  <si>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</si>
  <si>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</si>
  <si>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</si>
  <si>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</si>
  <si>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</si>
  <si>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</si>
  <si>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</si>
  <si>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</si>
  <si>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</si>
  <si>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</si>
  <si>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</si>
  <si>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</si>
  <si>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</si>
  <si>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</si>
  <si>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</si>
  <si>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</si>
  <si>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</si>
  <si>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</si>
  <si>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</si>
  <si>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</si>
  <si>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</si>
  <si>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</si>
  <si>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</si>
  <si>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</si>
  <si>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</si>
  <si>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</si>
  <si>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</si>
  <si>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</si>
  <si>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</si>
  <si>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</si>
  <si>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</si>
  <si>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</si>
  <si>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</si>
  <si>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</si>
  <si>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</si>
  <si>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</si>
  <si>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</si>
  <si>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</si>
  <si>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</si>
  <si>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</si>
  <si>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</si>
  <si>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</si>
  <si>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</si>
  <si>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</si>
  <si>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</si>
  <si>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</si>
  <si>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</si>
  <si>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</si>
  <si>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</si>
  <si>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</si>
  <si>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</si>
  <si>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</si>
  <si>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</si>
  <si>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</si>
  <si>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</si>
  <si>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</si>
  <si>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</si>
  <si>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</si>
  <si>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</si>
  <si>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</si>
  <si>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</si>
  <si>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</si>
  <si>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</si>
  <si>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</si>
  <si>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</si>
  <si>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</si>
  <si>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</si>
  <si>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</si>
  <si>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</si>
  <si>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</si>
  <si>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</si>
  <si>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</si>
  <si>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</si>
  <si>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</si>
  <si>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</si>
  <si>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</si>
  <si>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</si>
  <si>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</si>
  <si>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</si>
  <si>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</si>
  <si>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</si>
  <si>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</si>
  <si>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</si>
  <si>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</si>
  <si>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</si>
  <si>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</si>
  <si>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</si>
  <si>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</si>
  <si>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</si>
  <si>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</si>
  <si>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</si>
  <si>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</si>
  <si>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</si>
  <si>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</si>
  <si>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</si>
  <si>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</si>
  <si>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</si>
  <si>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</si>
  <si>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</si>
  <si>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</si>
  <si>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</si>
  <si>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</si>
  <si>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</si>
  <si>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</si>
  <si>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</si>
  <si>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</si>
  <si>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</si>
  <si>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</si>
  <si>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</si>
  <si>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</si>
  <si>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</si>
  <si>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</si>
  <si>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</si>
  <si>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</si>
  <si>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</si>
  <si>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</si>
  <si>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</si>
  <si>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</si>
  <si>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</si>
  <si>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</si>
  <si>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</si>
  <si>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</si>
  <si>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</si>
  <si>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</si>
  <si>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</si>
  <si>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</si>
  <si>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</si>
  <si>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</si>
  <si>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</si>
  <si>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</si>
  <si>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</si>
  <si>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</si>
  <si>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</si>
  <si>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</si>
  <si>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</si>
  <si>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</si>
  <si>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</si>
  <si>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</si>
  <si>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</si>
  <si>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</si>
  <si>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</si>
  <si>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</si>
  <si>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</si>
  <si>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</si>
  <si>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</si>
  <si>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</si>
  <si>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</si>
  <si>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</si>
  <si>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</si>
  <si>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</si>
  <si>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</si>
  <si>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</si>
  <si>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</si>
  <si>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</si>
  <si>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</si>
  <si>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</si>
  <si>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</si>
  <si>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</si>
  <si>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</si>
  <si>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</si>
  <si>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</si>
  <si>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</si>
  <si>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</si>
  <si>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</si>
  <si>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</si>
  <si>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</si>
  <si>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</si>
  <si>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</si>
  <si>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</si>
  <si>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</si>
  <si>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</si>
  <si>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</si>
  <si>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</si>
  <si>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</si>
  <si>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</si>
  <si>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</si>
  <si>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</si>
  <si>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</si>
  <si>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</si>
  <si>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</si>
  <si>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</si>
  <si>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</si>
  <si>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</si>
  <si>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</si>
  <si>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</si>
  <si>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</si>
  <si>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</si>
  <si>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</si>
  <si>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</si>
  <si>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</si>
  <si>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</si>
  <si>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</si>
  <si>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</si>
  <si>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</si>
  <si>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</si>
  <si>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</si>
  <si>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</si>
  <si>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</si>
  <si>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</si>
  <si>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</si>
  <si>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</si>
  <si>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</si>
  <si>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</si>
  <si>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</si>
  <si>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</si>
  <si>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</si>
  <si>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</si>
  <si>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</si>
  <si>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</si>
  <si>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</si>
  <si>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</si>
  <si>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</si>
  <si>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</si>
  <si>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</si>
  <si>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</si>
  <si>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</si>
  <si>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</si>
  <si>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</si>
  <si>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</si>
  <si>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</si>
  <si>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</si>
  <si>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</si>
  <si>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</si>
  <si>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</si>
  <si>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</si>
  <si>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</si>
  <si>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</si>
  <si>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</si>
  <si>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</si>
  <si>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</si>
  <si>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</si>
  <si>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</si>
  <si>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</si>
  <si>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</si>
  <si>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</si>
  <si>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</si>
  <si>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</si>
  <si>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</si>
  <si>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</si>
  <si>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</si>
  <si>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</si>
  <si>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</si>
  <si>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</si>
  <si>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</si>
  <si>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</si>
  <si>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</si>
  <si>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</si>
  <si>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</si>
  <si>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</si>
  <si>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</si>
  <si>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</si>
  <si>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</si>
  <si>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</si>
  <si>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</si>
  <si>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</si>
  <si>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</si>
  <si>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</si>
  <si>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</si>
  <si>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</si>
  <si>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</si>
  <si>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</si>
  <si>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</si>
  <si>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</si>
  <si>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</si>
  <si>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</si>
  <si>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</si>
  <si>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</si>
  <si>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</si>
  <si>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</si>
  <si>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</si>
  <si>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</si>
  <si>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</si>
  <si>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</si>
  <si>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</si>
  <si>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</si>
  <si>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</si>
  <si>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</si>
  <si>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</si>
  <si>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</si>
  <si>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</si>
  <si>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</si>
  <si>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</si>
  <si>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</si>
  <si>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</si>
  <si>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</si>
  <si>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</si>
  <si>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</si>
  <si>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</si>
  <si>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</si>
  <si>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</si>
  <si>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</si>
  <si>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</si>
  <si>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</si>
  <si>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</si>
  <si>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</si>
  <si>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</si>
  <si>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</si>
  <si>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</si>
  <si>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</si>
  <si>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</si>
  <si>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</si>
  <si>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</si>
  <si>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</si>
  <si>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</si>
  <si>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</si>
  <si>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</si>
  <si>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</si>
  <si>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</si>
  <si>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</si>
  <si>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</si>
  <si>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</si>
  <si>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</si>
  <si>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</si>
  <si>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</si>
  <si>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</si>
  <si>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</si>
  <si>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</si>
  <si>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</si>
  <si>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</si>
  <si>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</si>
  <si>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</si>
  <si>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</si>
  <si>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</si>
  <si>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</si>
  <si>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</si>
  <si>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</si>
  <si>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</si>
  <si>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</si>
  <si>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</si>
  <si>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</si>
  <si>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</si>
  <si>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</si>
  <si>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</si>
  <si>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</si>
  <si>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</si>
  <si>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</si>
  <si>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</si>
  <si>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</si>
  <si>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</si>
  <si>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</si>
  <si>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</si>
  <si>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</si>
  <si>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</si>
  <si>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</si>
  <si>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</si>
  <si>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</si>
  <si>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</si>
  <si>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</si>
  <si>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</si>
  <si>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</si>
  <si>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</si>
  <si>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</si>
  <si>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</si>
  <si>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</si>
  <si>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</si>
  <si>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</si>
  <si>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</si>
  <si>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</si>
  <si>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</si>
  <si>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</si>
  <si>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</si>
  <si>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</si>
  <si>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</si>
  <si>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</si>
  <si>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</si>
  <si>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</si>
  <si>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</si>
  <si>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</si>
  <si>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</si>
  <si>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</si>
  <si>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</si>
  <si>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</si>
  <si>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</si>
  <si>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</si>
  <si>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</si>
  <si>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</si>
  <si>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</si>
  <si>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</si>
  <si>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</si>
  <si>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</si>
  <si>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</si>
  <si>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</si>
  <si>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</si>
  <si>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</si>
  <si>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</si>
  <si>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</si>
  <si>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</si>
  <si>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</si>
  <si>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</si>
  <si>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</si>
  <si>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</si>
  <si>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</si>
  <si>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</si>
  <si>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</si>
  <si>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</si>
  <si>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</si>
  <si>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</si>
  <si>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</si>
  <si>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</si>
  <si>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</si>
  <si>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</si>
  <si>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</si>
  <si>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</si>
  <si>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</si>
  <si>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</si>
  <si>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</si>
  <si>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</si>
  <si>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</si>
  <si>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</si>
  <si>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</si>
  <si>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</si>
  <si>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</si>
  <si>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</si>
  <si>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</si>
  <si>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</si>
  <si>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</si>
  <si>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</si>
  <si>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</si>
  <si>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</si>
  <si>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</si>
  <si>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</si>
  <si>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</si>
  <si>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</si>
  <si>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</si>
  <si>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</si>
  <si>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</si>
  <si>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</si>
  <si>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</si>
  <si>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</si>
  <si>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</si>
  <si>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</si>
  <si>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</si>
  <si>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</si>
  <si>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</si>
  <si>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</si>
  <si>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</si>
  <si>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</si>
  <si>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</si>
  <si>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</si>
  <si>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</si>
  <si>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</si>
  <si>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</si>
  <si>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</si>
  <si>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</si>
  <si>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</si>
  <si>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</si>
  <si>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</si>
  <si>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</si>
  <si>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</si>
  <si>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</si>
  <si>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</si>
  <si>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</si>
  <si>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</si>
  <si>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</si>
  <si>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</si>
  <si>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</si>
  <si>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</si>
  <si>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</si>
  <si>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</si>
  <si>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</si>
  <si>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</si>
  <si>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</si>
  <si>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</si>
  <si>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</si>
  <si>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</si>
  <si>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</si>
  <si>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</si>
  <si>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</si>
  <si>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</si>
  <si>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</si>
  <si>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</si>
  <si>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</si>
  <si>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</si>
  <si>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</si>
  <si>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</si>
  <si>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</si>
  <si>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</si>
  <si>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</si>
  <si>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</si>
  <si>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</si>
  <si>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</si>
  <si>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</si>
  <si>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</si>
  <si>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</si>
  <si>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</si>
  <si>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</si>
  <si>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</si>
  <si>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</si>
  <si>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</si>
  <si>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</si>
  <si>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</si>
  <si>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</si>
  <si>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</si>
  <si>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</si>
  <si>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</si>
  <si>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</si>
  <si>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</si>
  <si>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</si>
  <si>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</si>
  <si>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</si>
  <si>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</si>
  <si>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</si>
  <si>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</si>
  <si>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</si>
  <si>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</si>
  <si>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</si>
  <si>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</si>
  <si>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</si>
  <si>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</si>
  <si>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</si>
  <si>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</si>
  <si>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</si>
  <si>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</si>
  <si>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</si>
  <si>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</si>
  <si>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</si>
  <si>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</si>
  <si>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</si>
  <si>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</si>
  <si>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</si>
  <si>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</si>
  <si>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</si>
  <si>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</si>
  <si>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</si>
  <si>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</si>
  <si>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</si>
  <si>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</si>
  <si>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</si>
  <si>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</si>
  <si>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</si>
  <si>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</si>
  <si>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</si>
  <si>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</si>
  <si>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</si>
  <si>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</si>
  <si>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</si>
  <si>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</si>
  <si>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</si>
  <si>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</si>
  <si>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</si>
  <si>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</si>
  <si>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</si>
  <si>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</si>
  <si>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</si>
  <si>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</si>
  <si>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</si>
  <si>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</si>
  <si>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</si>
  <si>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</si>
  <si>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</si>
  <si>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</si>
  <si>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</si>
  <si>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</si>
  <si>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</si>
  <si>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</si>
  <si>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</si>
  <si>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</si>
  <si>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</si>
  <si>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</si>
  <si>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</si>
  <si>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</si>
  <si>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</si>
  <si>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</si>
  <si>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</si>
  <si>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</si>
  <si>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</si>
  <si>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</si>
  <si>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</si>
  <si>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</si>
  <si>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</si>
  <si>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</si>
  <si>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</si>
  <si>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</si>
  <si>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</si>
  <si>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</si>
  <si>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</si>
  <si>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</si>
  <si>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</si>
  <si>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</si>
  <si>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</si>
  <si>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</si>
  <si>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</si>
  <si>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</si>
  <si>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</si>
  <si>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</si>
  <si>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</si>
  <si>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</si>
  <si>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</si>
  <si>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</si>
  <si>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</si>
  <si>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</si>
  <si>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</si>
  <si>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</si>
  <si>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</si>
  <si>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</si>
  <si>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</si>
  <si>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</si>
  <si>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</si>
  <si>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</si>
  <si>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</si>
  <si>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</si>
  <si>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</si>
  <si>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</si>
  <si>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</si>
  <si>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</si>
  <si>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</si>
  <si>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</si>
  <si>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</si>
  <si>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</si>
  <si>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</si>
  <si>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</si>
  <si>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</si>
  <si>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</si>
  <si>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</si>
  <si>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</si>
  <si>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</si>
  <si>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</si>
  <si>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</si>
  <si>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</si>
  <si>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</si>
  <si>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</si>
  <si>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</si>
  <si>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</si>
  <si>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</si>
  <si>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</si>
  <si>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</si>
  <si>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</si>
  <si>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</si>
  <si>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</si>
  <si>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</si>
  <si>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</si>
  <si>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</si>
  <si>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</si>
  <si>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</si>
  <si>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</si>
  <si>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</si>
  <si>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</si>
  <si>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</si>
  <si>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</si>
  <si>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</si>
  <si>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</si>
  <si>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</si>
  <si>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</si>
  <si>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</si>
  <si>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</si>
  <si>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</si>
  <si>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</si>
  <si>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</si>
  <si>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</si>
  <si>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</si>
  <si>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</si>
  <si>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</si>
  <si>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</si>
  <si>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</si>
  <si>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</si>
  <si>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</si>
  <si>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</si>
  <si>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</si>
  <si>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</si>
  <si>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</si>
  <si>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</si>
  <si>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</si>
  <si>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</si>
  <si>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</si>
  <si>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</si>
  <si>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</si>
  <si>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</si>
  <si>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</si>
  <si>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</si>
  <si>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</si>
  <si>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</si>
  <si>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</si>
  <si>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</si>
  <si>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</si>
  <si>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</si>
  <si>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</si>
  <si>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</si>
  <si>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</si>
  <si>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</si>
  <si>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</si>
  <si>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</si>
  <si>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</si>
  <si>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</si>
  <si>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</si>
  <si>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</si>
  <si>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</si>
  <si>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</si>
  <si>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</si>
  <si>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</si>
  <si>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</si>
  <si>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</si>
  <si>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</si>
  <si>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</si>
  <si>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</si>
  <si>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</si>
  <si>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</si>
  <si>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</si>
  <si>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</si>
  <si>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</si>
  <si>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</si>
  <si>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</si>
  <si>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</si>
  <si>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</si>
  <si>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</si>
  <si>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</si>
  <si>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</si>
  <si>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</si>
  <si>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</si>
  <si>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</si>
  <si>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</si>
  <si>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</si>
  <si>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</si>
  <si>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</si>
  <si>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</si>
  <si>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</si>
  <si>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</si>
  <si>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</si>
  <si>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</si>
  <si>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</si>
  <si>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</si>
  <si>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</si>
  <si>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</si>
  <si>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</si>
  <si>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</si>
  <si>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</si>
  <si>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</si>
  <si>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</si>
  <si>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</si>
  <si>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</si>
  <si>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</si>
  <si>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</si>
  <si>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</si>
  <si>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</si>
  <si>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</si>
  <si>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</si>
  <si>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</si>
  <si>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</si>
  <si>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</si>
  <si>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</si>
  <si>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</si>
  <si>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</si>
  <si>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</si>
  <si>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</si>
  <si>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</si>
  <si>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</si>
  <si>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</si>
  <si>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</si>
  <si>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</si>
  <si>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</si>
  <si>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</si>
  <si>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</si>
  <si>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</si>
  <si>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</si>
  <si>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</si>
  <si>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</si>
  <si>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</si>
  <si>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</si>
  <si>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</si>
  <si>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</si>
  <si>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</si>
  <si>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</si>
  <si>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</si>
  <si>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</si>
  <si>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</si>
  <si>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</si>
  <si>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</si>
  <si>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</si>
  <si>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</si>
  <si>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</si>
  <si>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</si>
  <si>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</si>
  <si>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</si>
  <si>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</si>
  <si>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</si>
  <si>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</si>
  <si>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</si>
  <si>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</si>
  <si>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</si>
  <si>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</si>
  <si>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</si>
  <si>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</si>
  <si>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</si>
  <si>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</si>
  <si>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</si>
  <si>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</si>
  <si>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</si>
  <si>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</si>
  <si>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</si>
  <si>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</si>
  <si>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</si>
  <si>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</si>
  <si>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</si>
  <si>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</si>
  <si>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</si>
  <si>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</si>
  <si>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</si>
  <si>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</si>
  <si>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</si>
  <si>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</si>
  <si>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</si>
  <si>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</si>
  <si>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</si>
  <si>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</si>
  <si>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</si>
  <si>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</si>
  <si>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</si>
  <si>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</si>
  <si>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</si>
  <si>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</si>
  <si>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</si>
  <si>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</si>
  <si>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</si>
  <si>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</si>
  <si>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</si>
  <si>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</si>
  <si>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</si>
  <si>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</si>
  <si>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</si>
  <si>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</si>
  <si>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</si>
  <si>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</si>
  <si>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</si>
  <si>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</si>
  <si>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</si>
  <si>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</si>
  <si>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</si>
  <si>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</si>
  <si>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</si>
  <si>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</si>
  <si>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</si>
  <si>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</si>
  <si>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</si>
  <si>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</si>
  <si>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</si>
  <si>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</si>
  <si>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</si>
  <si>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</si>
  <si>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</si>
  <si>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</si>
  <si>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</si>
  <si>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</si>
  <si>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</si>
  <si>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</si>
  <si>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</si>
  <si>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</si>
  <si>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</si>
  <si>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</si>
  <si>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</si>
  <si>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</si>
  <si>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</si>
  <si>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</si>
  <si>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</si>
  <si>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</si>
  <si>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</si>
  <si>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</si>
  <si>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</si>
  <si>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</si>
  <si>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</si>
  <si>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</si>
  <si>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</si>
  <si>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</si>
  <si>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</si>
  <si>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</si>
  <si>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</si>
  <si>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</si>
  <si>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</si>
  <si>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</si>
  <si>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</si>
  <si>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</si>
  <si>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</si>
  <si>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</si>
  <si>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</si>
  <si>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</si>
  <si>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</si>
  <si>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</si>
  <si>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</si>
  <si>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</si>
  <si>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</si>
  <si>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</si>
  <si>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</si>
  <si>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</si>
  <si>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</si>
  <si>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</si>
  <si>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</si>
  <si>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</si>
  <si>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</si>
  <si>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</si>
  <si>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</si>
  <si>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</si>
  <si>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</si>
  <si>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</si>
  <si>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</si>
  <si>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</si>
  <si>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</si>
  <si>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</si>
  <si>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</si>
  <si>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</si>
  <si>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</si>
  <si>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</si>
  <si>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</si>
  <si>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</si>
  <si>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</si>
  <si>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</si>
  <si>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</si>
  <si>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</si>
  <si>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</si>
  <si>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</si>
  <si>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</si>
  <si>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</si>
  <si>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</si>
  <si>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</si>
  <si>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</si>
  <si>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</si>
  <si>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</si>
  <si>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</si>
  <si>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</si>
  <si>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</si>
  <si>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</si>
  <si>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</si>
  <si>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</si>
  <si>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</si>
  <si>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</si>
  <si>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</si>
  <si>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</si>
  <si>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</si>
  <si>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</si>
  <si>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</si>
  <si>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</si>
  <si>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</si>
  <si>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</si>
  <si>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</si>
  <si>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</si>
  <si>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</si>
  <si>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</si>
  <si>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</si>
  <si>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</si>
  <si>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</si>
  <si>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</si>
  <si>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</si>
  <si>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</si>
  <si>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</si>
  <si>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</si>
  <si>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</si>
  <si>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</si>
  <si>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</si>
  <si>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</si>
  <si>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</si>
  <si>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</si>
  <si>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</si>
  <si>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</si>
  <si>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</si>
  <si>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</si>
  <si>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</si>
  <si>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</si>
  <si>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</si>
  <si>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</si>
  <si>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</si>
  <si>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</si>
  <si>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</si>
  <si>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</si>
  <si>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</si>
  <si>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</si>
  <si>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</si>
  <si>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</si>
  <si>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</si>
  <si>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</si>
  <si>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</si>
  <si>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</si>
  <si>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</si>
  <si>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</si>
  <si>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</si>
  <si>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</si>
  <si>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</si>
  <si>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</si>
  <si>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</si>
  <si>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</si>
  <si>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</si>
  <si>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</si>
  <si>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</si>
  <si>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</si>
  <si>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</si>
  <si>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</si>
  <si>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</si>
  <si>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</si>
  <si>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</si>
  <si>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</si>
  <si>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</si>
  <si>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</si>
  <si>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</si>
  <si>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</si>
  <si>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</si>
  <si>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</si>
  <si>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</si>
  <si>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</si>
  <si>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</si>
  <si>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</si>
  <si>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</si>
  <si>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</si>
  <si>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</si>
  <si>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</si>
  <si>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</si>
  <si>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</si>
  <si>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</si>
  <si>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</si>
  <si>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</si>
  <si>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</si>
  <si>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</si>
  <si>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</si>
  <si>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</si>
  <si>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</si>
  <si>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</si>
  <si>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</si>
  <si>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</si>
  <si>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</si>
  <si>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</si>
  <si>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</si>
  <si>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</si>
  <si>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</si>
  <si>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</si>
  <si>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</si>
  <si>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</si>
  <si>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</si>
  <si>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</si>
  <si>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</si>
  <si>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</si>
  <si>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</si>
  <si>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</si>
  <si>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</si>
  <si>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</si>
  <si>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</si>
  <si>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</si>
  <si>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</si>
  <si>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</si>
  <si>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</si>
  <si>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</si>
  <si>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</si>
  <si>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</si>
  <si>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</si>
  <si>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</si>
  <si>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</si>
  <si>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</si>
  <si>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</si>
  <si>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</si>
  <si>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</si>
  <si>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</si>
  <si>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</si>
  <si>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</si>
  <si>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</si>
  <si>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</si>
  <si>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</si>
  <si>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</si>
  <si>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</si>
  <si>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</si>
  <si>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</si>
  <si>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</si>
  <si>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</si>
  <si>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</si>
  <si>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</si>
  <si>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</si>
  <si>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</si>
  <si>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</si>
  <si>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</si>
  <si>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</si>
  <si>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</si>
  <si>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</si>
  <si>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</si>
  <si>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</si>
  <si>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</si>
  <si>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</si>
  <si>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</si>
  <si>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</si>
  <si>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</si>
  <si>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</si>
  <si>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</si>
  <si>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</si>
  <si>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</si>
  <si>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</si>
  <si>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</si>
  <si>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</si>
  <si>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</si>
  <si>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</si>
  <si>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</si>
  <si>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</si>
  <si>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</si>
  <si>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</si>
  <si>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</si>
  <si>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</si>
  <si>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</si>
  <si>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</si>
  <si>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</si>
  <si>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</si>
  <si>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</si>
  <si>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</si>
  <si>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</si>
  <si>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</si>
  <si>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</si>
  <si>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</si>
  <si>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</si>
  <si>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</si>
  <si>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</si>
  <si>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</si>
  <si>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</si>
  <si>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</si>
  <si>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</si>
  <si>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</si>
  <si>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</si>
  <si>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</si>
  <si>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</si>
  <si>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</si>
  <si>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</si>
  <si>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</si>
  <si>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</si>
  <si>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</si>
  <si>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</si>
  <si>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</si>
  <si>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</si>
  <si>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</si>
  <si>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</si>
  <si>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</si>
  <si>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</si>
  <si>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</si>
  <si>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</si>
  <si>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</si>
  <si>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</si>
  <si>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</si>
  <si>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</si>
  <si>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</si>
  <si>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</si>
  <si>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</si>
  <si>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</si>
  <si>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</si>
  <si>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</si>
  <si>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</si>
  <si>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</si>
  <si>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</si>
  <si>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</si>
  <si>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</si>
  <si>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</si>
  <si>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</si>
  <si>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</si>
  <si>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</si>
  <si>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</si>
  <si>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</si>
  <si>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</si>
  <si>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</si>
  <si>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</si>
  <si>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</si>
  <si>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</si>
  <si>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</si>
  <si>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</si>
  <si>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</si>
  <si>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</si>
  <si>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</si>
  <si>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</si>
  <si>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</si>
  <si>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</si>
  <si>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</si>
  <si>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</si>
  <si>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</si>
  <si>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</si>
  <si>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</si>
  <si>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</si>
  <si>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</si>
  <si>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</si>
  <si>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</si>
  <si>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</si>
  <si>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</si>
  <si>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</si>
  <si>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</si>
  <si>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</si>
  <si>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</si>
  <si>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</si>
  <si>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</si>
  <si>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</si>
  <si>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</si>
  <si>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</si>
  <si>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</si>
  <si>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</si>
  <si>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</si>
  <si>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</si>
  <si>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</si>
  <si>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</si>
  <si>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</si>
  <si>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</si>
  <si>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</si>
  <si>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</si>
  <si>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</si>
  <si>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</si>
  <si>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</si>
  <si>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</si>
  <si>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</si>
  <si>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</si>
  <si>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</si>
  <si>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</si>
  <si>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</si>
  <si>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</si>
  <si>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</si>
  <si>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</si>
  <si>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</si>
  <si>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</si>
  <si>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</si>
  <si>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</si>
  <si>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</si>
  <si>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</si>
  <si>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</si>
  <si>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</si>
  <si>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</si>
  <si>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</si>
  <si>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</si>
  <si>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</si>
  <si>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</si>
  <si>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</si>
  <si>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</si>
  <si>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</si>
  <si>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</si>
  <si>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</si>
  <si>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</si>
  <si>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</si>
  <si>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</si>
  <si>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</si>
  <si>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</si>
  <si>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</si>
  <si>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</si>
  <si>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</si>
  <si>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</si>
  <si>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</si>
  <si>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</si>
  <si>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</si>
  <si>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</si>
  <si>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</si>
  <si>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</si>
  <si>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</si>
  <si>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</si>
  <si>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</si>
  <si>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</si>
  <si>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</si>
  <si>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</si>
  <si>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</si>
  <si>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</si>
  <si>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</si>
  <si>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</si>
  <si>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</si>
  <si>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</si>
  <si>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</si>
  <si>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</si>
  <si>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</si>
  <si>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</si>
  <si>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</si>
  <si>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</si>
  <si>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</si>
  <si>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</si>
  <si>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</si>
  <si>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</si>
  <si>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</si>
  <si>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</si>
  <si>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</si>
  <si>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</si>
  <si>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</si>
  <si>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</si>
  <si>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</si>
  <si>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</si>
  <si>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</si>
  <si>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</si>
  <si>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</si>
  <si>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</si>
  <si>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</si>
  <si>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</si>
  <si>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</si>
  <si>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</si>
  <si>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</si>
  <si>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</si>
  <si>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</si>
  <si>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</si>
  <si>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</si>
  <si>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</si>
  <si>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</si>
  <si>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</si>
  <si>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</si>
  <si>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</si>
  <si>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</si>
  <si>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</si>
  <si>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</si>
  <si>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</si>
  <si>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</si>
  <si>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</si>
  <si>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</si>
  <si>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</si>
  <si>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</si>
  <si>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</si>
  <si>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</si>
  <si>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</si>
  <si>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</si>
  <si>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</si>
  <si>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</si>
  <si>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</si>
  <si>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</si>
  <si>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</si>
  <si>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</si>
  <si>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</si>
  <si>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</si>
  <si>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</si>
  <si>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</si>
  <si>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</si>
  <si>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</si>
  <si>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</si>
  <si>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</si>
  <si>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</si>
  <si>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</si>
  <si>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</si>
  <si>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</si>
  <si>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</si>
  <si>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</si>
  <si>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</si>
  <si>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</si>
  <si>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</si>
  <si>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</si>
  <si>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</si>
  <si>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</si>
  <si>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</si>
  <si>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</si>
  <si>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</si>
  <si>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</si>
  <si>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</si>
  <si>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</si>
  <si>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</si>
  <si>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</si>
  <si>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</si>
  <si>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</si>
  <si>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</si>
  <si>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</si>
  <si>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</si>
  <si>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</si>
  <si>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</si>
  <si>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</si>
  <si>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</si>
  <si>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</si>
  <si>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</si>
  <si>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</si>
  <si>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</si>
  <si>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</si>
  <si>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</si>
  <si>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</si>
  <si>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</si>
  <si>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</si>
  <si>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</si>
  <si>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</si>
  <si>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</si>
  <si>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</si>
  <si>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</si>
  <si>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</si>
  <si>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</si>
  <si>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</si>
  <si>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</si>
  <si>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</si>
  <si>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</si>
  <si>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</si>
  <si>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</si>
  <si>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</si>
  <si>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</si>
  <si>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</si>
  <si>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</si>
  <si>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</si>
  <si>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</si>
  <si>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</si>
  <si>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</si>
  <si>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</si>
  <si>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</si>
  <si>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</si>
  <si>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</si>
  <si>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</si>
  <si>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</si>
  <si>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</si>
  <si>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</si>
  <si>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</si>
  <si>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</si>
  <si>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</si>
  <si>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</si>
  <si>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</si>
  <si>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</si>
  <si>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</si>
  <si>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</si>
  <si>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</si>
  <si>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</si>
  <si>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</si>
  <si>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</si>
  <si>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</si>
  <si>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</si>
  <si>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</si>
  <si>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</si>
  <si>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</si>
  <si>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</si>
  <si>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</si>
  <si>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</si>
  <si>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</si>
  <si>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</si>
  <si>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</si>
  <si>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</si>
  <si>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</si>
  <si>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</si>
  <si>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</si>
  <si>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</si>
  <si>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</si>
  <si>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</si>
  <si>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</si>
  <si>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</si>
  <si>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</si>
  <si>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</si>
  <si>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</si>
  <si>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</si>
  <si>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</si>
  <si>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</si>
  <si>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</si>
  <si>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</si>
  <si>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</si>
  <si>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</si>
  <si>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</si>
  <si>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</si>
  <si>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</si>
  <si>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</si>
  <si>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</si>
  <si>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</si>
  <si>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</si>
  <si>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</si>
  <si>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</si>
  <si>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</si>
  <si>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</si>
  <si>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</si>
  <si>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</si>
  <si>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</si>
  <si>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</si>
  <si>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</si>
  <si>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</si>
  <si>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</si>
  <si>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</si>
  <si>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</si>
  <si>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</si>
  <si>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</si>
  <si>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</si>
  <si>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</si>
  <si>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</si>
  <si>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</si>
  <si>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</si>
  <si>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</si>
  <si>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</si>
  <si>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</si>
  <si>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</si>
  <si>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</si>
  <si>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</si>
  <si>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</si>
  <si>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</si>
  <si>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</si>
  <si>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</si>
  <si>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</si>
  <si>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</si>
  <si>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</si>
  <si>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</si>
  <si>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</si>
  <si>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</si>
  <si>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</si>
  <si>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</si>
  <si>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</si>
  <si>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</si>
  <si>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</si>
  <si>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</si>
  <si>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</si>
  <si>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</si>
  <si>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</si>
  <si>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</si>
  <si>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</si>
  <si>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</si>
  <si>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</si>
  <si>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</si>
  <si>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</si>
  <si>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</si>
  <si>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</si>
  <si>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</si>
  <si>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</si>
  <si>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</si>
  <si>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</si>
  <si>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</si>
  <si>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</si>
  <si>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</si>
  <si>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</si>
  <si>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</si>
  <si>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</si>
  <si>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</si>
  <si>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</si>
  <si>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</si>
  <si>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</si>
  <si>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</si>
  <si>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</si>
  <si>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</si>
  <si>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</si>
  <si>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</si>
  <si>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</si>
  <si>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</si>
  <si>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</si>
  <si>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</si>
  <si>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</si>
  <si>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</si>
  <si>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</si>
  <si>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</si>
  <si>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</si>
  <si>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</si>
  <si>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</si>
  <si>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</si>
  <si>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</si>
  <si>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</si>
  <si>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</si>
  <si>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</si>
  <si>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</si>
  <si>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</si>
  <si>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</si>
  <si>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</si>
  <si>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</si>
  <si>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</si>
  <si>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</si>
  <si>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</si>
  <si>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</si>
  <si>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</si>
  <si>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</si>
  <si>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</si>
  <si>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</si>
  <si>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</si>
  <si>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</si>
  <si>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</si>
  <si>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</si>
  <si>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</si>
  <si>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</si>
  <si>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</si>
  <si>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</si>
  <si>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</si>
  <si>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</si>
  <si>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</si>
  <si>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</si>
  <si>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</si>
  <si>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</si>
  <si>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</si>
  <si>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</si>
  <si>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</si>
  <si>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</si>
  <si>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</si>
  <si>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</si>
  <si>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</si>
  <si>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</si>
  <si>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</si>
  <si>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</si>
  <si>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</si>
  <si>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</si>
  <si>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</si>
  <si>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</si>
  <si>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</si>
  <si>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</si>
  <si>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</si>
  <si>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</si>
  <si>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</si>
  <si>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</si>
  <si>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</si>
  <si>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</si>
  <si>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</si>
  <si>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</si>
  <si>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</si>
  <si>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</si>
  <si>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</si>
  <si>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</si>
  <si>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</si>
  <si>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</si>
  <si>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</si>
  <si>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</si>
  <si>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</si>
  <si>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</si>
  <si>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</si>
  <si>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</si>
  <si>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</si>
  <si>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</si>
  <si>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</si>
  <si>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</si>
  <si>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</si>
  <si>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</si>
  <si>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</si>
  <si>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</si>
  <si>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</si>
  <si>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</si>
  <si>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</si>
  <si>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</si>
  <si>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</si>
  <si>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</si>
  <si>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</si>
  <si>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</si>
  <si>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</si>
  <si>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</si>
  <si>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</si>
  <si>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</si>
  <si>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</si>
  <si>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</si>
  <si>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</si>
  <si>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</si>
  <si>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</si>
  <si>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</si>
  <si>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</si>
  <si>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</si>
  <si>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</si>
  <si>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</si>
  <si>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</si>
  <si>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</si>
  <si>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</si>
  <si>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</si>
  <si>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</si>
  <si>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</si>
  <si>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</si>
  <si>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</si>
  <si>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</si>
  <si>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</si>
  <si>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</si>
  <si>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</si>
  <si>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</si>
  <si>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</si>
  <si>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</si>
  <si>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</si>
  <si>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</si>
  <si>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</si>
  <si>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</si>
  <si>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</si>
  <si>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</si>
  <si>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</si>
  <si>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</si>
  <si>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</si>
  <si>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</si>
  <si>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</si>
  <si>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</si>
  <si>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</si>
  <si>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</si>
  <si>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</si>
  <si>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</si>
  <si>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</si>
  <si>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</si>
  <si>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</si>
  <si>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</si>
  <si>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</si>
  <si>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</si>
  <si>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</si>
  <si>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</si>
  <si>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</si>
  <si>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</si>
  <si>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</si>
  <si>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</si>
  <si>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</si>
  <si>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</si>
  <si>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</si>
  <si>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</si>
  <si>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</si>
  <si>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</si>
  <si>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</si>
  <si>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</si>
  <si>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</si>
  <si>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</si>
  <si>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</si>
  <si>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</si>
  <si>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</si>
  <si>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</si>
  <si>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</si>
  <si>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</si>
  <si>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</si>
  <si>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</si>
  <si>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</si>
  <si>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</si>
  <si>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</si>
  <si>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</si>
  <si>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</si>
  <si>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</si>
  <si>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</si>
  <si>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</si>
  <si>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</si>
  <si>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</si>
  <si>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</si>
  <si>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</si>
  <si>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</si>
  <si>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</si>
  <si>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</si>
  <si>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</si>
  <si>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</si>
  <si>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</si>
  <si>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</si>
  <si>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</si>
  <si>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</si>
  <si>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</si>
  <si>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</si>
  <si>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</si>
  <si>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</si>
  <si>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</si>
  <si>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</si>
  <si>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</si>
  <si>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</si>
  <si>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</si>
  <si>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</si>
  <si>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</si>
  <si>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</si>
  <si>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</si>
  <si>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</si>
  <si>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</si>
  <si>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</si>
  <si>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</si>
  <si>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</si>
  <si>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</si>
  <si>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</si>
  <si>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</si>
  <si>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</si>
  <si>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</si>
  <si>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</si>
  <si>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</si>
  <si>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</si>
  <si>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</si>
  <si>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</si>
  <si>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</si>
  <si>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</si>
  <si>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</si>
  <si>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</si>
  <si>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</si>
  <si>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</si>
  <si>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</si>
  <si>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</si>
  <si>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</si>
  <si>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</si>
  <si>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</si>
  <si>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</si>
  <si>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</si>
  <si>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</si>
  <si>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</si>
  <si>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</si>
  <si>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</si>
  <si>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</si>
  <si>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</si>
  <si>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</si>
  <si>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</si>
  <si>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</si>
  <si>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</si>
  <si>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</si>
  <si>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</si>
  <si>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</si>
  <si>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</si>
  <si>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</si>
  <si>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</si>
  <si>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</si>
  <si>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</si>
  <si>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</si>
  <si>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</si>
  <si>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</si>
  <si>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</si>
  <si>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</si>
  <si>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</si>
  <si>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</si>
  <si>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</si>
  <si>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</si>
  <si>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</si>
  <si>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</si>
  <si>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</si>
  <si>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</si>
  <si>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</si>
  <si>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</si>
  <si>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</si>
  <si>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</si>
  <si>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</si>
  <si>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</si>
  <si>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</si>
  <si>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</si>
  <si>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</si>
  <si>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</si>
  <si>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</si>
  <si>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</si>
  <si>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</si>
  <si>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</si>
  <si>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</si>
  <si>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</si>
  <si>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</si>
  <si>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</si>
  <si>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</si>
  <si>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</si>
  <si>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</si>
  <si>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</si>
  <si>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</si>
  <si>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</si>
  <si>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</si>
  <si>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</si>
  <si>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</si>
  <si>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</si>
  <si>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</si>
  <si>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</si>
  <si>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</si>
  <si>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</si>
  <si>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</si>
  <si>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</si>
  <si>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</si>
  <si>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</si>
  <si>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</si>
  <si>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</si>
  <si>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</si>
  <si>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</si>
  <si>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</si>
  <si>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</si>
  <si>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</si>
  <si>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</si>
  <si>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</si>
  <si>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</si>
  <si>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</si>
  <si>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</si>
  <si>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</si>
  <si>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</si>
  <si>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</si>
  <si>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</si>
  <si>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</si>
  <si>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</si>
  <si>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</si>
  <si>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</si>
  <si>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</si>
  <si>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</si>
  <si>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</si>
  <si>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</si>
  <si>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</si>
  <si>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</si>
  <si>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</si>
  <si>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</si>
  <si>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</si>
  <si>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</si>
  <si>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</si>
  <si>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</si>
  <si>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</si>
  <si>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</si>
  <si>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</si>
  <si>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</si>
  <si>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</si>
  <si>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</si>
  <si>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</si>
  <si>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</si>
  <si>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</si>
  <si>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</si>
  <si>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</si>
  <si>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</si>
  <si>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</si>
  <si>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</si>
  <si>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</si>
  <si>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</si>
  <si>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</si>
  <si>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</si>
  <si>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</si>
  <si>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</si>
  <si>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</si>
  <si>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</si>
  <si>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</si>
  <si>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</si>
  <si>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</si>
  <si>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</si>
  <si>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</si>
  <si>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</si>
  <si>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</si>
  <si>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</si>
  <si>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</si>
  <si>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</si>
  <si>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</si>
  <si>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</si>
  <si>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</si>
  <si>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</si>
  <si>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</si>
  <si>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</si>
  <si>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</si>
  <si>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</si>
  <si>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</si>
  <si>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</si>
  <si>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</si>
  <si>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</si>
  <si>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</si>
  <si>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</si>
  <si>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</si>
  <si>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</si>
  <si>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</si>
  <si>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</si>
  <si>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</si>
  <si>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</si>
  <si>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</si>
  <si>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</si>
  <si>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</si>
  <si>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</si>
  <si>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</si>
  <si>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</si>
  <si>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</si>
  <si>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</si>
  <si>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</si>
  <si>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</si>
  <si>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</si>
  <si>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</si>
  <si>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</si>
  <si>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</si>
  <si>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</si>
  <si>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</si>
  <si>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</si>
  <si>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</si>
  <si>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</si>
  <si>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</si>
  <si>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</si>
  <si>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</si>
  <si>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</si>
  <si>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</si>
  <si>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</si>
  <si>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</si>
  <si>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</si>
  <si>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</si>
  <si>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</si>
  <si>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</si>
  <si>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</si>
  <si>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</si>
  <si>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</si>
  <si>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</si>
  <si>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</si>
  <si>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</si>
  <si>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</si>
  <si>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</si>
  <si>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</si>
  <si>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</si>
  <si>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</si>
  <si>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</si>
  <si>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</si>
  <si>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</si>
  <si>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</si>
  <si>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</si>
  <si>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</si>
  <si>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</si>
  <si>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</si>
  <si>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</si>
  <si>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</si>
  <si>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</si>
  <si>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</si>
  <si>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</si>
  <si>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</si>
  <si>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</si>
  <si>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</si>
  <si>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</si>
  <si>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</si>
  <si>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</si>
  <si>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</si>
  <si>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</si>
  <si>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</si>
  <si>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</si>
  <si>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</si>
  <si>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</si>
  <si>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</si>
  <si>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</si>
  <si>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</si>
  <si>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</si>
  <si>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</si>
  <si>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</si>
  <si>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</si>
  <si>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</si>
  <si>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</si>
  <si>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</si>
  <si>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</si>
  <si>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</si>
  <si>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</si>
  <si>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</si>
  <si>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</si>
  <si>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</si>
  <si>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</si>
  <si>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</si>
  <si>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</si>
  <si>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</si>
  <si>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</si>
  <si>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</si>
  <si>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</si>
  <si>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</si>
  <si>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</si>
  <si>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</si>
  <si>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</si>
  <si>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</si>
  <si>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</si>
  <si>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</si>
  <si>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</si>
  <si>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</si>
  <si>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</si>
  <si>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</si>
  <si>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</si>
  <si>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</si>
  <si>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</si>
  <si>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</si>
  <si>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</si>
  <si>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</si>
  <si>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</si>
  <si>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</si>
  <si>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</si>
  <si>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</si>
  <si>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</si>
  <si>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</si>
  <si>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</si>
  <si>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</si>
  <si>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</si>
  <si>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</si>
  <si>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</si>
  <si>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</si>
  <si>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</si>
  <si>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</si>
  <si>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</si>
  <si>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</si>
  <si>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</si>
  <si>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</si>
  <si>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</si>
  <si>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</si>
  <si>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</si>
  <si>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</si>
  <si>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</si>
  <si>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</si>
  <si>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</si>
  <si>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</si>
  <si>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</si>
  <si>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</si>
  <si>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</si>
  <si>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</si>
  <si>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</si>
  <si>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</si>
  <si>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</si>
  <si>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</si>
  <si>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</si>
  <si>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</si>
  <si>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</si>
  <si>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</si>
  <si>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</si>
  <si>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</si>
  <si>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</si>
  <si>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</si>
  <si>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</si>
  <si>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</si>
  <si>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</si>
  <si>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</si>
  <si>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</si>
  <si>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</si>
  <si>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</si>
  <si>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</si>
  <si>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</si>
  <si>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</si>
  <si>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</si>
  <si>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</si>
  <si>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</si>
  <si>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</si>
  <si>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</si>
  <si>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</si>
  <si>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</si>
  <si>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</si>
  <si>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</si>
  <si>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</si>
  <si>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</si>
  <si>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</si>
  <si>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</si>
  <si>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</si>
  <si>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</si>
  <si>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</si>
  <si>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</si>
  <si>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</si>
  <si>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</si>
  <si>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</si>
  <si>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</si>
  <si>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</si>
  <si>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</si>
  <si>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</si>
  <si>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</si>
  <si>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</si>
  <si>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</si>
  <si>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</si>
  <si>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</si>
  <si>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</si>
  <si>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</si>
  <si>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</si>
  <si>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</si>
  <si>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</si>
  <si>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</si>
  <si>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</si>
  <si>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</si>
  <si>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</si>
  <si>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</si>
  <si>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</si>
  <si>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</si>
  <si>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</si>
  <si>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</si>
  <si>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</si>
  <si>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</si>
  <si>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</si>
  <si>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</si>
  <si>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</si>
  <si>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</si>
  <si>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</si>
  <si>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</si>
  <si>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</si>
  <si>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</si>
  <si>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</si>
  <si>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</si>
  <si>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</si>
  <si>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</si>
  <si>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</si>
  <si>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</si>
  <si>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</si>
  <si>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</si>
  <si>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</si>
  <si>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</si>
  <si>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</si>
  <si>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</si>
  <si>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</si>
  <si>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</si>
  <si>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</si>
  <si>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</si>
  <si>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</si>
  <si>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</si>
  <si>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</si>
  <si>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</si>
  <si>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</si>
  <si>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</si>
  <si>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</si>
  <si>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</si>
  <si>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</si>
  <si>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</si>
  <si>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</si>
  <si>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</si>
  <si>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</si>
  <si>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</si>
  <si>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</si>
  <si>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</si>
  <si>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</si>
  <si>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</si>
  <si>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</si>
  <si>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</si>
  <si>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</si>
  <si>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</si>
  <si>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</si>
  <si>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</si>
  <si>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</si>
  <si>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</si>
  <si>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</si>
  <si>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</si>
  <si>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</si>
  <si>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</si>
  <si>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</si>
  <si>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</si>
  <si>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</si>
  <si>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</si>
  <si>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</si>
  <si>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</si>
  <si>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</si>
  <si>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</si>
  <si>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</si>
  <si>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</si>
  <si>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</si>
  <si>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</si>
  <si>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</si>
  <si>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</si>
  <si>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</si>
  <si>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</si>
  <si>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</si>
  <si>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</si>
  <si>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</si>
  <si>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</si>
  <si>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</si>
  <si>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</si>
  <si>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</si>
  <si>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</si>
  <si>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</si>
  <si>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</si>
  <si>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</si>
  <si>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</si>
  <si>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</si>
  <si>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</si>
  <si>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</si>
  <si>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</si>
  <si>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</si>
  <si>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</si>
  <si>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</si>
  <si>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</si>
  <si>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</si>
  <si>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</si>
  <si>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</si>
  <si>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</si>
  <si>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</si>
  <si>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</si>
  <si>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</si>
  <si>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</si>
  <si>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</si>
  <si>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</si>
  <si>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</si>
  <si>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</si>
  <si>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</si>
  <si>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</si>
  <si>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</si>
  <si>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</si>
  <si>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</si>
  <si>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</si>
  <si>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</si>
  <si>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</si>
  <si>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</si>
  <si>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</si>
  <si>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</si>
  <si>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</si>
  <si>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</si>
  <si>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</si>
  <si>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</si>
  <si>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</si>
  <si>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</si>
  <si>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</si>
  <si>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</si>
  <si>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</si>
  <si>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</si>
  <si>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</si>
  <si>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</si>
  <si>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</si>
  <si>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</si>
  <si>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</si>
  <si>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</si>
  <si>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</si>
  <si>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</si>
  <si>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</si>
  <si>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</si>
  <si>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</si>
  <si>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</si>
  <si>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</si>
  <si>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</si>
  <si>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</si>
  <si>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</si>
  <si>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</si>
  <si>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</si>
  <si>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</si>
  <si>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</si>
  <si>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</si>
  <si>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</si>
  <si>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</si>
  <si>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</si>
  <si>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</si>
  <si>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</si>
  <si>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</si>
  <si>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</si>
  <si>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</si>
  <si>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</si>
  <si>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</si>
  <si>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</si>
  <si>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</si>
  <si>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</si>
  <si>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</si>
  <si>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</si>
  <si>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</si>
  <si>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</si>
  <si>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</si>
  <si>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</si>
  <si>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</si>
  <si>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</si>
  <si>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</si>
  <si>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</si>
  <si>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</si>
  <si>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</si>
  <si>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</si>
  <si>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</si>
  <si>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</si>
  <si>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</si>
  <si>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</si>
  <si>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</si>
  <si>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</si>
  <si>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</si>
  <si>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</si>
  <si>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</si>
  <si>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</si>
  <si>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</si>
  <si>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</si>
  <si>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</si>
  <si>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</si>
  <si>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</si>
  <si>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</si>
  <si>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</si>
  <si>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</si>
  <si>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</si>
  <si>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</si>
  <si>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</si>
  <si>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</si>
  <si>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</si>
  <si>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</si>
  <si>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</si>
  <si>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</si>
  <si>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</si>
  <si>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</si>
  <si>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</si>
  <si>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</si>
  <si>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</si>
  <si>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</si>
  <si>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</si>
  <si>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</si>
  <si>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</si>
  <si>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</si>
  <si>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</si>
  <si>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</si>
  <si>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</si>
  <si>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</si>
  <si>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</si>
  <si>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</si>
  <si>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</si>
  <si>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</si>
  <si>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</si>
  <si>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</si>
  <si>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</si>
  <si>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</si>
  <si>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</si>
  <si>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</si>
  <si>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</si>
  <si>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</si>
  <si>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</si>
  <si>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</si>
  <si>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</si>
  <si>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</si>
  <si>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</si>
  <si>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</si>
  <si>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</si>
  <si>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</si>
  <si>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</si>
  <si>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</si>
  <si>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</si>
  <si>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</si>
  <si>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</si>
  <si>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</si>
  <si>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</si>
  <si>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</si>
  <si>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</si>
  <si>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</si>
  <si>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</si>
  <si>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</si>
  <si>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</si>
  <si>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</si>
  <si>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</si>
  <si>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</si>
  <si>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</si>
  <si>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</si>
  <si>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</si>
  <si>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</si>
  <si>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</si>
  <si>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</si>
  <si>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</si>
  <si>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</si>
  <si>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</si>
  <si>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</si>
  <si>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</si>
  <si>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</si>
  <si>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</si>
  <si>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</si>
  <si>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</si>
  <si>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</si>
  <si>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</si>
  <si>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</si>
  <si>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</si>
  <si>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</si>
  <si>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</si>
  <si>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</si>
  <si>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</si>
  <si>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</si>
  <si>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</si>
  <si>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</si>
  <si>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</si>
  <si>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</si>
  <si>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</si>
  <si>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</si>
  <si>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</si>
  <si>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</si>
  <si>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</si>
  <si>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</si>
  <si>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</si>
  <si>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</si>
  <si>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</si>
  <si>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</si>
  <si>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</si>
  <si>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</si>
  <si>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</si>
  <si>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</si>
  <si>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</si>
  <si>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</si>
  <si>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</si>
  <si>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</si>
  <si>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</si>
  <si>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</si>
  <si>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</si>
  <si>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</si>
  <si>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</si>
  <si>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</si>
  <si>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</si>
  <si>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</si>
  <si>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</si>
  <si>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</si>
  <si>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</si>
  <si>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</si>
  <si>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</si>
  <si>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</si>
  <si>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</si>
  <si>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</si>
  <si>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</si>
  <si>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</si>
  <si>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</si>
  <si>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</si>
  <si>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</si>
  <si>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</si>
  <si>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</si>
  <si>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</si>
  <si>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</si>
  <si>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</si>
  <si>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</si>
  <si>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</si>
  <si>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</si>
  <si>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</si>
  <si>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</si>
  <si>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</si>
  <si>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</si>
  <si>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</si>
  <si>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</si>
  <si>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</si>
  <si>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</si>
  <si>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</si>
  <si>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</si>
  <si>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</si>
  <si>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</si>
  <si>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</si>
  <si>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</si>
  <si>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</si>
  <si>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</si>
  <si>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</si>
  <si>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</si>
  <si>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</si>
  <si>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</si>
  <si>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</si>
  <si>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</si>
  <si>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</si>
  <si>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</si>
  <si>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</si>
  <si>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</si>
  <si>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</si>
  <si>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</si>
  <si>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</si>
  <si>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</si>
  <si>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</si>
  <si>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</si>
  <si>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</si>
  <si>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</si>
  <si>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</si>
  <si>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</si>
  <si>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</si>
  <si>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</si>
  <si>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</si>
  <si>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</si>
  <si>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</si>
  <si>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</si>
  <si>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</si>
  <si>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</si>
  <si>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</si>
  <si>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</si>
  <si>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</si>
  <si>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</si>
  <si>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</si>
  <si>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</si>
  <si>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</si>
  <si>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</si>
  <si>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</si>
  <si>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</si>
  <si>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</si>
  <si>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</si>
  <si>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</si>
  <si>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</si>
  <si>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</si>
  <si>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</si>
  <si>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</si>
  <si>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</si>
  <si>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</si>
  <si>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</si>
  <si>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</si>
  <si>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</si>
  <si>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</si>
  <si>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</si>
  <si>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</si>
  <si>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</si>
  <si>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</si>
  <si>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</si>
  <si>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</si>
  <si>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</si>
  <si>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</si>
  <si>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</si>
  <si>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</si>
  <si>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</si>
  <si>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</si>
  <si>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</si>
  <si>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</si>
  <si>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</si>
  <si>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</si>
  <si>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</si>
  <si>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</si>
  <si>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</si>
  <si>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</si>
  <si>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</si>
  <si>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</si>
  <si>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</si>
  <si>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</si>
  <si>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</si>
  <si>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</si>
  <si>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</si>
  <si>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</si>
  <si>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</si>
  <si>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</si>
  <si>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</si>
  <si>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</si>
  <si>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</si>
  <si>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</si>
  <si>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</si>
  <si>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</si>
  <si>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</si>
  <si>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</si>
  <si>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</si>
  <si>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</si>
  <si>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</si>
  <si>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</si>
  <si>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</si>
  <si>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</si>
  <si>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</si>
  <si>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</si>
  <si>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</si>
  <si>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</si>
  <si>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</si>
  <si>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</si>
  <si>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</si>
  <si>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</si>
  <si>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</si>
  <si>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</si>
  <si>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</si>
  <si>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</si>
  <si>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</si>
  <si>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</si>
  <si>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</si>
  <si>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</si>
  <si>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</si>
  <si>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</si>
  <si>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</si>
  <si>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</si>
  <si>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</si>
  <si>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</si>
  <si>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</si>
  <si>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</si>
  <si>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</si>
  <si>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</si>
  <si>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</si>
  <si>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</si>
  <si>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</si>
  <si>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</si>
  <si>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</si>
  <si>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</si>
  <si>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</si>
  <si>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</si>
  <si>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</si>
  <si>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</si>
  <si>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</si>
  <si>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</si>
  <si>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</si>
  <si>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</si>
  <si>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</si>
  <si>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</si>
  <si>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</si>
  <si>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</si>
  <si>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</si>
  <si>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</si>
  <si>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</si>
  <si>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</si>
  <si>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</si>
  <si>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</si>
  <si>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</si>
  <si>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</si>
  <si>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</si>
  <si>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</si>
  <si>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</si>
  <si>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</si>
  <si>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</si>
  <si>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</si>
  <si>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</si>
  <si>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</si>
  <si>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</si>
  <si>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</si>
  <si>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</si>
  <si>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</si>
  <si>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</si>
  <si>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</si>
  <si>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</si>
  <si>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</si>
  <si>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</si>
  <si>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</si>
  <si>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</si>
  <si>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</si>
  <si>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</si>
  <si>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</si>
  <si>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</si>
  <si>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</si>
  <si>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</si>
  <si>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</si>
  <si>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</si>
  <si>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</si>
  <si>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</si>
  <si>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</si>
  <si>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</si>
  <si>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</si>
  <si>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</si>
  <si>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</si>
  <si>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</si>
  <si>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</si>
  <si>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</si>
  <si>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</si>
  <si>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</si>
  <si>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</si>
  <si>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</si>
  <si>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</si>
  <si>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</si>
  <si>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</si>
  <si>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</si>
  <si>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</si>
  <si>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</si>
  <si>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</si>
  <si>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</si>
  <si>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</si>
  <si>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</si>
  <si>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</si>
  <si>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</si>
  <si>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</si>
  <si>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</si>
  <si>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</si>
  <si>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</si>
  <si>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</si>
  <si>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</si>
  <si>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</si>
  <si>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</si>
  <si>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</si>
  <si>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</si>
  <si>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</si>
  <si>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</si>
  <si>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</si>
  <si>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</si>
  <si>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</si>
  <si>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</si>
  <si>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</si>
  <si>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</si>
  <si>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</si>
  <si>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</si>
  <si>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</si>
  <si>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</si>
  <si>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</si>
  <si>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</si>
  <si>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</si>
  <si>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</si>
  <si>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</si>
  <si>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</si>
  <si>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</si>
  <si>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</si>
  <si>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</si>
  <si>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</si>
  <si>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</si>
  <si>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</si>
  <si>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</si>
  <si>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</si>
  <si>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</si>
  <si>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</si>
  <si>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</si>
  <si>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</si>
  <si>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</si>
  <si>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</si>
  <si>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</si>
  <si>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</si>
  <si>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</si>
  <si>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</si>
  <si>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</si>
  <si>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</si>
  <si>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</si>
  <si>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</si>
  <si>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</si>
  <si>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</si>
  <si>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</si>
  <si>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</si>
  <si>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</si>
  <si>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</si>
  <si>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</si>
  <si>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</si>
  <si>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</si>
  <si>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</si>
  <si>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</si>
  <si>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</si>
  <si>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</si>
  <si>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</si>
  <si>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</si>
  <si>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</si>
  <si>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</si>
  <si>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</si>
  <si>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</si>
  <si>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</si>
  <si>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</si>
  <si>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</si>
  <si>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</si>
  <si>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</si>
  <si>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</si>
  <si>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</si>
  <si>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</si>
  <si>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</si>
  <si>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</si>
  <si>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</si>
  <si>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</si>
  <si>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</si>
  <si>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</si>
  <si>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</si>
  <si>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</si>
  <si>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</si>
  <si>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</si>
  <si>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</si>
  <si>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</si>
  <si>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</si>
  <si>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</si>
  <si>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</si>
  <si>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</si>
  <si>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</si>
  <si>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</si>
  <si>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</si>
  <si>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</si>
  <si>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</si>
  <si>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</si>
  <si>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</si>
  <si>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</si>
  <si>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</si>
  <si>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</si>
  <si>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</si>
  <si>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</si>
  <si>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</si>
  <si>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</si>
  <si>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</si>
  <si>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</si>
  <si>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</si>
  <si>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</si>
  <si>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</si>
  <si>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</si>
  <si>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</si>
  <si>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</si>
  <si>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</si>
  <si>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</si>
  <si>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</si>
  <si>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</si>
  <si>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</si>
  <si>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</si>
  <si>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</si>
  <si>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</si>
  <si>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</si>
  <si>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</si>
  <si>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</si>
  <si>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</si>
  <si>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</si>
  <si>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</si>
  <si>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</si>
  <si>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</si>
  <si>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</si>
  <si>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</si>
  <si>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</si>
  <si>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</si>
  <si>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</si>
  <si>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</si>
  <si>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</si>
  <si>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</si>
  <si>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</si>
  <si>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</si>
  <si>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</si>
  <si>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</si>
  <si>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</si>
  <si>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</si>
  <si>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</si>
  <si>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</si>
  <si>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</si>
  <si>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</si>
  <si>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</si>
  <si>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</si>
  <si>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</si>
  <si>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</si>
  <si>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</si>
  <si>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</si>
  <si>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</si>
  <si>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</si>
  <si>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</si>
  <si>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</si>
  <si>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</si>
  <si>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</si>
  <si>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</si>
  <si>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</si>
  <si>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</si>
  <si>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</si>
  <si>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</si>
  <si>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</si>
  <si>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</si>
  <si>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</si>
  <si>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</si>
  <si>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</si>
  <si>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</si>
  <si>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</si>
  <si>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</si>
  <si>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</si>
  <si>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</si>
  <si>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</si>
  <si>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</si>
  <si>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</si>
  <si>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</si>
  <si>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</si>
  <si>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</si>
  <si>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</si>
  <si>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</si>
  <si>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</si>
  <si>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</si>
  <si>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</si>
  <si>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</si>
  <si>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</si>
  <si>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</si>
  <si>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</si>
  <si>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</si>
  <si>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</si>
  <si>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</si>
  <si>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</si>
  <si>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</si>
  <si>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</si>
  <si>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</si>
  <si>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</si>
  <si>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</si>
  <si>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</si>
  <si>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</si>
  <si>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</si>
  <si>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</si>
  <si>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</si>
  <si>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</si>
  <si>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</si>
  <si>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</si>
  <si>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</si>
  <si>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</si>
  <si>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</si>
  <si>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</si>
  <si>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</si>
  <si>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</si>
  <si>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</si>
  <si>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</si>
  <si>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</si>
  <si>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</si>
  <si>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</si>
  <si>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</si>
  <si>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</si>
  <si>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</si>
  <si>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</si>
  <si>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</si>
  <si>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</si>
  <si>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</si>
  <si>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</si>
  <si>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</si>
  <si>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</si>
  <si>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</si>
  <si>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</si>
  <si>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</si>
  <si>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</si>
  <si>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</si>
  <si>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</si>
  <si>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</si>
  <si>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</si>
  <si>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</si>
  <si>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</si>
  <si>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</si>
  <si>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</si>
  <si>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</si>
  <si>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</si>
  <si>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</si>
  <si>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</si>
  <si>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</si>
  <si>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</si>
  <si>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</si>
  <si>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</si>
  <si>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</si>
  <si>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</si>
  <si>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</si>
  <si>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</si>
  <si>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</si>
  <si>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</si>
  <si>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</si>
  <si>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</si>
  <si>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</si>
  <si>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</si>
  <si>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</si>
  <si>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</si>
  <si>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</si>
  <si>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</si>
  <si>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</si>
  <si>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</si>
  <si>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</si>
  <si>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</si>
  <si>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</si>
  <si>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</si>
  <si>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</si>
  <si>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</si>
  <si>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</si>
  <si>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</si>
  <si>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</si>
  <si>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</si>
  <si>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</si>
  <si>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</si>
  <si>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</si>
  <si>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</si>
  <si>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</si>
  <si>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</si>
  <si>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</si>
  <si>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</si>
  <si>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</si>
  <si>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</si>
  <si>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</si>
  <si>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</si>
  <si>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</si>
  <si>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</si>
  <si>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</si>
  <si>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</si>
  <si>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</si>
  <si>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</si>
  <si>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</si>
  <si>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</si>
  <si>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</si>
  <si>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</si>
  <si>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</si>
  <si>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</si>
  <si>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</si>
  <si>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</si>
  <si>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</si>
  <si>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</si>
  <si>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</si>
  <si>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</si>
  <si>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</si>
  <si>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</si>
  <si>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</si>
  <si>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</si>
  <si>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</si>
  <si>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</si>
  <si>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</si>
  <si>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</si>
  <si>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</si>
  <si>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</si>
  <si>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</si>
  <si>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</si>
  <si>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</si>
  <si>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</si>
  <si>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</si>
  <si>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</si>
  <si>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</si>
  <si>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</si>
  <si>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</si>
  <si>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</si>
  <si>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</si>
  <si>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</si>
  <si>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</si>
  <si>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</si>
  <si>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</si>
  <si>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</si>
  <si>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</si>
  <si>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</si>
  <si>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</si>
  <si>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</si>
  <si>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</si>
  <si>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</si>
  <si>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</si>
  <si>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</si>
  <si>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</si>
  <si>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</si>
  <si>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</si>
  <si>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</si>
  <si>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</si>
  <si>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</si>
  <si>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</si>
  <si>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</si>
  <si>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</si>
  <si>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</si>
  <si>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</si>
  <si>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</si>
  <si>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</si>
  <si>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</si>
  <si>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</si>
  <si>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</si>
  <si>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</si>
  <si>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</si>
  <si>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</si>
  <si>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</si>
  <si>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</si>
  <si>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</si>
  <si>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</si>
  <si>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</si>
  <si>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</si>
  <si>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</si>
  <si>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</si>
  <si>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</si>
  <si>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</si>
  <si>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</si>
  <si>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</si>
  <si>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</si>
  <si>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</si>
  <si>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</si>
  <si>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</si>
  <si>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</si>
  <si>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</si>
  <si>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</si>
  <si>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</si>
  <si>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</si>
  <si>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</si>
  <si>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</si>
  <si>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</si>
  <si>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</si>
  <si>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</si>
  <si>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</si>
  <si>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</si>
  <si>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</si>
  <si>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</si>
  <si>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</si>
  <si>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</si>
  <si>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</si>
  <si>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</si>
  <si>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</si>
  <si>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</si>
  <si>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</si>
  <si>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</si>
  <si>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</si>
  <si>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</si>
  <si>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</si>
  <si>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</si>
  <si>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</si>
  <si>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</si>
  <si>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</si>
  <si>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</si>
  <si>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</si>
  <si>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</si>
  <si>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</si>
  <si>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</si>
  <si>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</si>
  <si>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</si>
  <si>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</si>
  <si>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</si>
  <si>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</si>
  <si>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</si>
  <si>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</si>
  <si>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</si>
  <si>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</si>
  <si>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</si>
  <si>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</si>
  <si>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</si>
  <si>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</si>
  <si>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</si>
  <si>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</si>
  <si>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</si>
  <si>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</si>
  <si>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</si>
  <si>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</si>
  <si>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</si>
  <si>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</si>
  <si>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</si>
  <si>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</si>
  <si>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</si>
  <si>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</si>
  <si>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</si>
  <si>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</si>
  <si>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</si>
  <si>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</si>
  <si>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</si>
  <si>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</si>
  <si>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</si>
  <si>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</si>
  <si>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</si>
  <si>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</si>
  <si>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</si>
  <si>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</si>
  <si>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</si>
  <si>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</si>
  <si>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</si>
  <si>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</si>
  <si>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</si>
  <si>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</si>
  <si>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</si>
  <si>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</si>
  <si>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</si>
  <si>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</si>
  <si>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</si>
  <si>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</si>
  <si>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</si>
  <si>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</si>
  <si>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</si>
  <si>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</si>
  <si>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</si>
  <si>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</si>
  <si>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</si>
  <si>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</si>
  <si>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</si>
  <si>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</si>
  <si>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</si>
  <si>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</si>
  <si>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</si>
  <si>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</si>
  <si>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</si>
  <si>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</si>
  <si>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</si>
  <si>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</si>
  <si>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</si>
  <si>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</si>
  <si>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</si>
  <si>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</si>
  <si>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</si>
  <si>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</si>
  <si>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</si>
  <si>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</si>
  <si>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</si>
  <si>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</si>
  <si>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</si>
  <si>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</si>
  <si>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</si>
  <si>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</si>
  <si>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</si>
  <si>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</si>
  <si>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</si>
  <si>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</si>
  <si>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</si>
  <si>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</si>
  <si>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</si>
  <si>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</si>
  <si>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</si>
  <si>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</si>
  <si>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</si>
  <si>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</si>
  <si>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</si>
  <si>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</si>
  <si>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</si>
  <si>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</si>
  <si>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</si>
  <si>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</si>
  <si>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</si>
  <si>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</si>
  <si>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</si>
  <si>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</si>
  <si>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</si>
  <si>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</si>
  <si>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</si>
  <si>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</si>
  <si>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</si>
  <si>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</si>
  <si>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</si>
  <si>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</si>
  <si>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</si>
  <si>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</si>
  <si>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</si>
  <si>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</si>
  <si>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</si>
  <si>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</si>
  <si>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</si>
  <si>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</si>
  <si>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</si>
  <si>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</si>
  <si>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</si>
  <si>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</si>
  <si>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</si>
  <si>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</si>
  <si>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</si>
  <si>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</si>
  <si>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</si>
  <si>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</si>
  <si>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</si>
  <si>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</si>
  <si>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</si>
  <si>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</si>
  <si>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</si>
  <si>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</si>
  <si>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</si>
  <si>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</si>
  <si>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</si>
  <si>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</si>
  <si>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</si>
  <si>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</si>
  <si>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</si>
  <si>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</si>
  <si>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</si>
  <si>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</si>
  <si>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</si>
  <si>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</si>
  <si>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</si>
  <si>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</si>
  <si>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</si>
  <si>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</si>
  <si>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</si>
  <si>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</si>
  <si>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</si>
  <si>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</si>
  <si>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</si>
  <si>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</si>
  <si>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</si>
  <si>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</si>
  <si>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</si>
  <si>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</si>
  <si>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</si>
  <si>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</si>
  <si>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</si>
  <si>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</si>
  <si>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</si>
  <si>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</si>
  <si>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</si>
  <si>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</si>
  <si>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</si>
  <si>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</si>
  <si>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</si>
  <si>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</si>
  <si>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</si>
  <si>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</si>
  <si>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</si>
  <si>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</si>
  <si>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</si>
  <si>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</si>
  <si>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</si>
  <si>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</si>
  <si>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</si>
  <si>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</si>
  <si>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</si>
  <si>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</si>
  <si>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</si>
  <si>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</si>
  <si>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</si>
  <si>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</si>
  <si>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</si>
  <si>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</si>
  <si>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</si>
  <si>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</si>
  <si>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</si>
  <si>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</si>
  <si>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</si>
  <si>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</si>
  <si>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</si>
  <si>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</si>
  <si>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</si>
  <si>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</si>
  <si>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</si>
  <si>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</si>
  <si>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</si>
  <si>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</si>
  <si>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</si>
  <si>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</si>
  <si>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</si>
  <si>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</si>
  <si>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</si>
  <si>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</si>
  <si>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</si>
  <si>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</si>
  <si>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</si>
  <si>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</si>
  <si>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</si>
  <si>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</si>
  <si>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</si>
  <si>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</si>
  <si>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</si>
  <si>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</si>
  <si>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</si>
  <si>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</si>
  <si>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</si>
  <si>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</si>
  <si>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</si>
  <si>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</si>
  <si>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</si>
  <si>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</si>
  <si>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</si>
  <si>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</si>
  <si>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</si>
  <si>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</si>
  <si>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</si>
  <si>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</si>
  <si>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</si>
  <si>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</si>
  <si>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</si>
  <si>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</si>
  <si>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</si>
  <si>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</si>
  <si>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</si>
  <si>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</si>
  <si>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</si>
  <si>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</si>
  <si>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</si>
  <si>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</si>
  <si>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</si>
  <si>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</si>
  <si>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</si>
  <si>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</si>
  <si>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</si>
  <si>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</si>
  <si>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</si>
  <si>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</si>
  <si>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</si>
  <si>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</si>
  <si>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</si>
  <si>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</si>
  <si>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</si>
  <si>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</si>
  <si>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</si>
  <si>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</si>
  <si>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</si>
  <si>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</si>
  <si>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</si>
  <si>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</si>
  <si>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</si>
  <si>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</si>
  <si>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</si>
  <si>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</si>
  <si>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</si>
  <si>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</si>
  <si>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</si>
  <si>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</si>
  <si>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</si>
  <si>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</si>
  <si>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</si>
  <si>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</si>
  <si>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</si>
  <si>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</si>
  <si>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</si>
  <si>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</si>
  <si>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</si>
  <si>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</si>
  <si>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</si>
  <si>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</si>
  <si>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</si>
  <si>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</si>
  <si>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</si>
  <si>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</si>
  <si>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</si>
  <si>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</si>
  <si>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</si>
  <si>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</si>
  <si>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</si>
  <si>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</si>
  <si>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</si>
  <si>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</si>
  <si>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</si>
  <si>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</si>
  <si>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</si>
  <si>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</si>
  <si>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</si>
  <si>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</si>
  <si>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</si>
  <si>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</si>
  <si>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</si>
  <si>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</si>
  <si>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</si>
  <si>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</si>
  <si>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</si>
  <si>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</si>
  <si>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</si>
  <si>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</si>
  <si>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</si>
  <si>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</si>
  <si>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</si>
  <si>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</si>
  <si>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</si>
  <si>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</si>
  <si>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</si>
  <si>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</si>
  <si>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</si>
  <si>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</si>
  <si>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</si>
  <si>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</si>
  <si>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</si>
  <si>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</si>
  <si>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</si>
  <si>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</si>
  <si>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</si>
  <si>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</si>
  <si>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</si>
  <si>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</si>
  <si>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</si>
  <si>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</si>
  <si>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</si>
  <si>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</si>
  <si>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</si>
  <si>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</si>
  <si>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</si>
  <si>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</si>
  <si>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</si>
  <si>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</si>
  <si>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</si>
  <si>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</si>
  <si>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</si>
  <si>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</si>
  <si>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</si>
  <si>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</si>
  <si>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</si>
  <si>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</si>
  <si>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</si>
  <si>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</si>
  <si>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</si>
  <si>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</si>
  <si>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</si>
  <si>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</si>
  <si>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</si>
  <si>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</si>
  <si>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</si>
  <si>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</si>
  <si>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</si>
  <si>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</si>
  <si>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</si>
  <si>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</si>
  <si>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</si>
  <si>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</si>
  <si>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</si>
  <si>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</si>
  <si>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</si>
  <si>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</si>
  <si>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</si>
  <si>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</si>
  <si>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</si>
  <si>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</si>
  <si>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</si>
  <si>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</si>
  <si>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</si>
  <si>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</si>
  <si>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</si>
  <si>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</si>
  <si>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</si>
  <si>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</si>
  <si>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</si>
  <si>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</si>
  <si>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</si>
  <si>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</si>
  <si>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</si>
  <si>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</si>
  <si>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</si>
  <si>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</si>
  <si>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</si>
  <si>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</si>
  <si>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</si>
  <si>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</si>
  <si>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</si>
  <si>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</si>
  <si>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</si>
  <si>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</si>
  <si>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</si>
  <si>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</si>
  <si>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</si>
  <si>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</si>
  <si>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</si>
  <si>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</si>
  <si>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</si>
  <si>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</si>
  <si>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</si>
  <si>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</si>
  <si>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</si>
  <si>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</si>
  <si>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</si>
  <si>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</si>
  <si>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</si>
  <si>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</si>
  <si>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</si>
  <si>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</si>
  <si>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</si>
  <si>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</si>
  <si>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</si>
  <si>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</si>
  <si>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</si>
  <si>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</si>
  <si>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</si>
  <si>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</si>
  <si>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</si>
  <si>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</si>
  <si>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</si>
  <si>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</si>
  <si>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</si>
  <si>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</si>
  <si>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</si>
  <si>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</si>
  <si>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</si>
  <si>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</si>
  <si>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</si>
  <si>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</si>
  <si>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</si>
  <si>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</si>
  <si>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</si>
  <si>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</si>
  <si>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</si>
  <si>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</si>
  <si>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</si>
  <si>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</si>
  <si>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</si>
  <si>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</si>
  <si>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</si>
  <si>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</si>
  <si>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</si>
  <si>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</si>
  <si>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</si>
  <si>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</si>
  <si>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</si>
  <si>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</si>
  <si>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</si>
  <si>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</si>
  <si>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</si>
  <si>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</si>
  <si>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</si>
  <si>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</si>
  <si>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</si>
  <si>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</si>
  <si>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</si>
  <si>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</si>
  <si>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</si>
  <si>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</si>
  <si>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</si>
  <si>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</si>
  <si>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</si>
  <si>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</si>
  <si>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</si>
  <si>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</si>
  <si>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</si>
  <si>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</si>
  <si>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</si>
  <si>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</si>
  <si>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</si>
  <si>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</si>
  <si>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</si>
  <si>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</si>
  <si>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</si>
  <si>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</si>
  <si>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</si>
  <si>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</si>
  <si>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</si>
  <si>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</si>
  <si>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</si>
  <si>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</si>
  <si>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</si>
  <si>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</si>
  <si>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</si>
  <si>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</si>
  <si>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</si>
  <si>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</si>
  <si>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</si>
  <si>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</si>
  <si>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</si>
  <si>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</si>
  <si>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</si>
  <si>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</si>
  <si>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</si>
  <si>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</si>
  <si>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</si>
  <si>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</si>
  <si>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</si>
  <si>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</si>
  <si>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</si>
  <si>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</si>
  <si>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</si>
  <si>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</si>
  <si>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</si>
  <si>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</si>
  <si>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</si>
  <si>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</si>
  <si>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</si>
  <si>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</si>
  <si>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</si>
  <si>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</si>
  <si>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</si>
  <si>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</si>
  <si>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</si>
  <si>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</si>
  <si>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</si>
  <si>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</si>
  <si>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</si>
  <si>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</si>
  <si>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</si>
  <si>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</si>
  <si>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</si>
  <si>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</si>
  <si>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</si>
  <si>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</si>
  <si>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</si>
  <si>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</si>
  <si>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</si>
  <si>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</si>
  <si>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</si>
  <si>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</si>
  <si>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</si>
  <si>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</si>
  <si>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</si>
  <si>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</si>
  <si>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</si>
  <si>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</si>
  <si>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</si>
  <si>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</si>
  <si>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</si>
  <si>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</si>
  <si>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</si>
  <si>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</si>
  <si>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</si>
  <si>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</si>
  <si>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</si>
  <si>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</si>
  <si>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</si>
  <si>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</si>
  <si>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</si>
  <si>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</si>
  <si>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</si>
  <si>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</si>
  <si>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</si>
  <si>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</si>
  <si>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</si>
  <si>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</si>
  <si>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</si>
  <si>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</si>
  <si>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</si>
  <si>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</si>
  <si>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</si>
  <si>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</si>
  <si>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</si>
  <si>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</si>
  <si>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</si>
  <si>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</si>
  <si>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</si>
  <si>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</si>
  <si>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</si>
  <si>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</si>
  <si>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</si>
  <si>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</si>
  <si>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</si>
  <si>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</si>
  <si>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</si>
  <si>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</si>
  <si>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</si>
  <si>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</si>
  <si>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</si>
  <si>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</si>
  <si>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</si>
  <si>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</si>
  <si>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</si>
  <si>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</si>
  <si>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</si>
  <si>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</si>
  <si>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</si>
  <si>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</si>
  <si>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</si>
  <si>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</si>
  <si>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</si>
  <si>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</si>
  <si>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</si>
  <si>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</si>
  <si>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</si>
  <si>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</si>
  <si>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</si>
  <si>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</si>
  <si>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</si>
  <si>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</si>
  <si>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</si>
  <si>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</si>
  <si>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</si>
  <si>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</si>
  <si>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</si>
  <si>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</si>
  <si>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</si>
  <si>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</si>
  <si>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</si>
  <si>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</si>
  <si>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</si>
  <si>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</si>
  <si>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</si>
  <si>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</si>
  <si>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</si>
  <si>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</si>
  <si>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</si>
  <si>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</si>
  <si>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</si>
  <si>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</si>
  <si>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</si>
  <si>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</si>
  <si>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</si>
  <si>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</si>
  <si>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</si>
  <si>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</si>
  <si>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</si>
  <si>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</si>
  <si>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</si>
  <si>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</si>
  <si>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</si>
  <si>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</si>
  <si>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</si>
  <si>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</si>
  <si>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</si>
  <si>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</si>
  <si>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</si>
  <si>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</si>
  <si>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</si>
  <si>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</si>
  <si>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</si>
  <si>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</si>
  <si>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</si>
  <si>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</si>
  <si>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</si>
  <si>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</si>
  <si>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</si>
  <si>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</si>
  <si>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</si>
  <si>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</si>
  <si>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</si>
  <si>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</si>
  <si>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</si>
  <si>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</si>
  <si>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</si>
  <si>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</si>
  <si>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</si>
  <si>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</si>
  <si>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</si>
  <si>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</si>
  <si>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</si>
  <si>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</si>
  <si>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</si>
  <si>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</si>
  <si>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</si>
  <si>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</si>
  <si>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</si>
  <si>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</si>
  <si>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</si>
  <si>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</si>
  <si>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</si>
  <si>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</si>
  <si>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</si>
  <si>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</si>
  <si>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</si>
  <si>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</si>
  <si>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</si>
  <si>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</si>
  <si>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</si>
  <si>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</si>
  <si>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</si>
  <si>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</si>
  <si>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</si>
  <si>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</si>
  <si>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</si>
  <si>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</si>
  <si>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</si>
  <si>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</si>
  <si>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</si>
  <si>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</si>
  <si>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</si>
  <si>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</si>
  <si>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</si>
  <si>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</si>
  <si>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</si>
  <si>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</si>
  <si>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</si>
  <si>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</si>
  <si>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</si>
  <si>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</si>
  <si>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</si>
  <si>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</si>
  <si>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</si>
  <si>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</si>
  <si>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</si>
  <si>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</si>
  <si>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</si>
  <si>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</si>
  <si>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</si>
  <si>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</si>
  <si>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</si>
  <si>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</si>
  <si>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</si>
  <si>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</si>
  <si>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</si>
  <si>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</si>
  <si>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</si>
  <si>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</si>
  <si>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</si>
  <si>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</si>
  <si>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</si>
  <si>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</si>
  <si>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</si>
  <si>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</si>
  <si>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</si>
  <si>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</si>
  <si>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</si>
  <si>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</si>
  <si>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</si>
  <si>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</si>
  <si>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</si>
  <si>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</si>
  <si>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</si>
  <si>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</si>
  <si>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</si>
  <si>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</si>
  <si>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</si>
  <si>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</si>
  <si>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</si>
  <si>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</si>
  <si>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</si>
  <si>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</si>
  <si>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</si>
  <si>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</si>
  <si>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</si>
  <si>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</si>
  <si>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</si>
  <si>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</si>
  <si>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</si>
  <si>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</si>
  <si>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</si>
  <si>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</si>
  <si>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</si>
  <si>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</si>
  <si>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</si>
  <si>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</si>
  <si>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</si>
  <si>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</si>
  <si>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</si>
  <si>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</si>
  <si>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</si>
  <si>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</si>
  <si>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</si>
  <si>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</si>
  <si>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</si>
  <si>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</si>
  <si>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</si>
  <si>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</si>
  <si>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</si>
  <si>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</si>
  <si>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</si>
  <si>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</si>
  <si>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</si>
  <si>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</si>
  <si>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</si>
  <si>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</si>
  <si>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</si>
  <si>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</si>
  <si>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</si>
  <si>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</si>
  <si>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</si>
  <si>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</si>
  <si>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</si>
  <si>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</si>
  <si>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</si>
  <si>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</si>
  <si>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</si>
  <si>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</si>
  <si>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</si>
  <si>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</si>
  <si>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</si>
  <si>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</si>
  <si>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</si>
  <si>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</si>
  <si>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</si>
  <si>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</si>
  <si>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</si>
  <si>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</si>
  <si>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</si>
  <si>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</si>
  <si>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</si>
  <si>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</si>
  <si>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</si>
  <si>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</si>
  <si>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</si>
  <si>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</si>
  <si>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</si>
  <si>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</si>
  <si>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</si>
  <si>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</si>
  <si>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</si>
  <si>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</si>
  <si>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</si>
  <si>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</si>
  <si>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</si>
  <si>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</si>
  <si>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</si>
  <si>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</si>
  <si>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</si>
  <si>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</si>
  <si>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</si>
  <si>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</si>
  <si>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</si>
  <si>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</si>
  <si>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</si>
  <si>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</si>
  <si>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</si>
  <si>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</si>
  <si>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</si>
  <si>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</si>
  <si>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</si>
  <si>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</si>
  <si>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</si>
  <si>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</si>
  <si>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</si>
  <si>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</si>
  <si>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</si>
  <si>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</si>
  <si>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</si>
  <si>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</si>
  <si>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</si>
  <si>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</si>
  <si>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</si>
  <si>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</si>
  <si>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</si>
  <si>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</si>
  <si>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</si>
  <si>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</si>
  <si>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</si>
  <si>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</si>
  <si>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</si>
  <si>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</si>
  <si>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</si>
  <si>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</si>
  <si>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</si>
  <si>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</si>
  <si>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</si>
  <si>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</si>
  <si>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</si>
  <si>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</si>
  <si>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</si>
  <si>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</si>
  <si>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</si>
  <si>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</si>
  <si>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</si>
  <si>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</si>
  <si>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</si>
  <si>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</si>
  <si>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</si>
  <si>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</si>
  <si>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</si>
  <si>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</si>
  <si>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</si>
  <si>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</si>
  <si>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</si>
  <si>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</si>
  <si>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</si>
  <si>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</si>
  <si>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</si>
  <si>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</si>
  <si>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</si>
  <si>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</si>
  <si>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</si>
  <si>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</si>
  <si>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</si>
  <si>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</si>
  <si>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</si>
  <si>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</si>
  <si>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</si>
  <si>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</si>
  <si>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</si>
  <si>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</si>
  <si>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</si>
  <si>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</si>
  <si>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</si>
  <si>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</si>
  <si>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</si>
  <si>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</si>
  <si>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</si>
  <si>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</si>
  <si>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</si>
  <si>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</si>
  <si>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</si>
  <si>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</si>
  <si>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</si>
  <si>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</si>
  <si>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</si>
  <si>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</si>
  <si>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</si>
  <si>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</si>
  <si>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</si>
  <si>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</si>
  <si>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</si>
  <si>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</si>
  <si>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</si>
  <si>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</si>
  <si>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</si>
  <si>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</si>
  <si>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</si>
  <si>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</si>
  <si>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</si>
  <si>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</si>
  <si>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</si>
  <si>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</si>
  <si>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</si>
  <si>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</si>
  <si>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</si>
  <si>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</si>
  <si>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</si>
  <si>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</si>
  <si>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</si>
  <si>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</si>
  <si>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</si>
  <si>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</si>
  <si>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</si>
  <si>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</si>
  <si>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</si>
  <si>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</si>
  <si>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</si>
  <si>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</si>
  <si>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</si>
  <si>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</si>
  <si>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</si>
  <si>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</si>
  <si>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</si>
  <si>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</si>
  <si>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</si>
  <si>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</si>
  <si>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</si>
  <si>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</si>
  <si>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</si>
  <si>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</si>
  <si>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</si>
  <si>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</si>
  <si>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</si>
  <si>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</si>
  <si>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</si>
  <si>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</si>
  <si>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</si>
  <si>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</si>
  <si>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</si>
  <si>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</si>
  <si>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</si>
  <si>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</si>
  <si>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</si>
  <si>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</si>
  <si>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</si>
  <si>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</si>
  <si>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</si>
  <si>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</si>
  <si>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</si>
  <si>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</si>
  <si>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</si>
  <si>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</si>
  <si>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</si>
  <si>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</si>
  <si>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</si>
  <si>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</si>
  <si>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</si>
  <si>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</si>
  <si>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</si>
  <si>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</si>
  <si>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</si>
  <si>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</si>
  <si>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</si>
  <si>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</si>
  <si>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</si>
  <si>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</si>
  <si>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</si>
  <si>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</si>
  <si>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</si>
  <si>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</si>
  <si>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</si>
  <si>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</si>
  <si>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</si>
  <si>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</si>
  <si>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</si>
  <si>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</si>
  <si>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</si>
  <si>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</si>
  <si>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</si>
  <si>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</si>
  <si>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</si>
  <si>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</si>
  <si>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</si>
  <si>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</si>
  <si>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</si>
  <si>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</si>
  <si>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</si>
  <si>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</si>
  <si>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</si>
  <si>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</si>
  <si>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</si>
  <si>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</si>
  <si>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</si>
  <si>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</si>
  <si>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</si>
  <si>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</si>
  <si>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</si>
  <si>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</si>
  <si>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</si>
  <si>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</si>
  <si>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</si>
  <si>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</si>
  <si>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</si>
  <si>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</si>
  <si>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</si>
  <si>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</si>
  <si>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</si>
  <si>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</si>
  <si>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</si>
  <si>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</si>
  <si>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</si>
  <si>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</si>
  <si>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</si>
  <si>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</si>
  <si>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</si>
  <si>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</si>
  <si>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</si>
  <si>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</si>
  <si>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</si>
  <si>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</si>
  <si>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</si>
  <si>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</si>
  <si>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</si>
  <si>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</si>
  <si>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</si>
  <si>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</si>
  <si>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</si>
  <si>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</si>
  <si>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</si>
  <si>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</si>
  <si>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</si>
  <si>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</si>
  <si>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</si>
  <si>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</si>
  <si>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</si>
  <si>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</si>
  <si>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</si>
  <si>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</si>
  <si>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</si>
  <si>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</si>
  <si>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</si>
  <si>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</si>
  <si>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</si>
  <si>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</si>
  <si>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</si>
  <si>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</si>
  <si>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</si>
  <si>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</si>
  <si>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</si>
  <si>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</si>
  <si>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</si>
  <si>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</si>
  <si>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</si>
  <si>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</si>
  <si>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</si>
  <si>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</si>
  <si>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</si>
  <si>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</si>
  <si>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</si>
  <si>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</si>
  <si>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</si>
  <si>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</si>
  <si>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</si>
  <si>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</si>
  <si>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</si>
  <si>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</si>
  <si>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</si>
  <si>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</si>
  <si>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</si>
  <si>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</si>
  <si>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</si>
  <si>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</si>
  <si>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</si>
  <si>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</si>
  <si>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</si>
  <si>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</si>
  <si>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</si>
  <si>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</si>
  <si>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</si>
  <si>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</si>
  <si>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</si>
  <si>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</si>
  <si>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</si>
  <si>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</si>
  <si>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</si>
  <si>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</si>
  <si>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</si>
  <si>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</si>
  <si>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</si>
  <si>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</si>
  <si>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</si>
  <si>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</si>
  <si>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</si>
  <si>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</si>
  <si>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</si>
  <si>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</si>
  <si>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</si>
  <si>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</si>
  <si>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</si>
  <si>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</si>
  <si>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</si>
  <si>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</si>
  <si>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</si>
  <si>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</si>
  <si>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</si>
  <si>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</si>
  <si>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</si>
  <si>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</si>
  <si>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</si>
  <si>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</si>
  <si>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</si>
  <si>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</si>
  <si>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</si>
  <si>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</si>
  <si>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</si>
  <si>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</si>
  <si>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</si>
  <si>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</si>
  <si>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</si>
  <si>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</si>
  <si>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</si>
  <si>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</si>
  <si>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</si>
  <si>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</si>
  <si>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</si>
  <si>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</si>
  <si>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</si>
  <si>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</si>
  <si>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</si>
  <si>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</si>
  <si>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</si>
  <si>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</si>
  <si>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</si>
  <si>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</si>
  <si>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</si>
  <si>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</si>
  <si>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</si>
  <si>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</si>
  <si>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</si>
  <si>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</si>
  <si>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</si>
  <si>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</si>
  <si>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</si>
  <si>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</si>
  <si>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</si>
  <si>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</si>
  <si>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</si>
  <si>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</si>
  <si>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</si>
  <si>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</si>
  <si>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</si>
  <si>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</si>
  <si>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</si>
  <si>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</si>
  <si>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</si>
  <si>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</si>
  <si>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</si>
  <si>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</si>
  <si>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</si>
  <si>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</si>
  <si>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</si>
  <si>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</si>
  <si>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</si>
  <si>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</si>
  <si>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</si>
  <si>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</si>
  <si>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</si>
  <si>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</si>
  <si>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</si>
  <si>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</si>
  <si>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</si>
  <si>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</si>
  <si>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</si>
  <si>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</si>
  <si>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</si>
  <si>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</si>
  <si>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</si>
  <si>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</si>
  <si>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</si>
  <si>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</si>
  <si>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</si>
  <si>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</si>
  <si>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</si>
  <si>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</si>
  <si>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</si>
  <si>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</si>
  <si>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</si>
  <si>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</si>
  <si>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</si>
  <si>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</si>
  <si>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</si>
  <si>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</si>
  <si>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</si>
  <si>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</si>
  <si>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</si>
  <si>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</si>
  <si>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</si>
  <si>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</si>
  <si>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</si>
  <si>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</si>
  <si>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</si>
  <si>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</si>
  <si>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</si>
  <si>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</si>
  <si>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</si>
  <si>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</si>
  <si>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</si>
  <si>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</si>
  <si>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</si>
  <si>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</si>
  <si>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</si>
  <si>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</si>
  <si>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</si>
  <si>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</si>
  <si>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</si>
  <si>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</si>
  <si>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</si>
  <si>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</si>
  <si>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</si>
  <si>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</si>
  <si>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</si>
  <si>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</si>
  <si>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</si>
  <si>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</si>
  <si>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</si>
  <si>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</si>
  <si>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</si>
  <si>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</si>
  <si>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</si>
  <si>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</si>
  <si>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</si>
  <si>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</si>
  <si>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</si>
  <si>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</si>
  <si>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</si>
  <si>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</si>
  <si>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</si>
  <si>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</si>
  <si>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</si>
  <si>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</si>
  <si>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</si>
  <si>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</si>
  <si>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</si>
  <si>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</si>
  <si>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</si>
  <si>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</si>
  <si>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</si>
  <si>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</si>
  <si>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</si>
  <si>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</si>
  <si>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</si>
  <si>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</si>
  <si>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</si>
  <si>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</si>
  <si>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</si>
  <si>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</si>
  <si>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</si>
  <si>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</si>
  <si>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</si>
  <si>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</si>
  <si>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</si>
  <si>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</si>
  <si>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</si>
  <si>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</si>
  <si>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</si>
  <si>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</si>
  <si>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</si>
  <si>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</si>
  <si>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</si>
  <si>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</si>
  <si>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</si>
  <si>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</si>
  <si>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</si>
  <si>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</si>
  <si>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</si>
  <si>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</si>
  <si>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</si>
  <si>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</si>
  <si>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</si>
  <si>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</si>
  <si>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</si>
  <si>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</si>
  <si>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</si>
  <si>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</si>
  <si>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</si>
  <si>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</si>
  <si>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</si>
  <si>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</si>
  <si>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</si>
  <si>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</si>
  <si>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</si>
  <si>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</si>
  <si>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</si>
  <si>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</si>
  <si>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</si>
  <si>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</si>
  <si>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</si>
  <si>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</si>
  <si>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</si>
  <si>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</si>
  <si>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</si>
  <si>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</si>
  <si>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</si>
  <si>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</si>
  <si>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</si>
  <si>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</si>
  <si>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</si>
  <si>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</si>
  <si>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</si>
  <si>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</si>
  <si>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</si>
  <si>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</si>
  <si>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</si>
  <si>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</si>
  <si>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</si>
  <si>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</si>
  <si>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</si>
  <si>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</si>
  <si>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</si>
  <si>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</si>
  <si>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</si>
  <si>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</si>
  <si>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</si>
  <si>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</si>
  <si>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</si>
  <si>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</si>
  <si>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</si>
  <si>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</si>
  <si>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</si>
  <si>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</si>
  <si>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</si>
  <si>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</si>
  <si>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</si>
  <si>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</si>
  <si>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</si>
  <si>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</si>
  <si>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</si>
  <si>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</si>
  <si>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</si>
  <si>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</si>
  <si>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</si>
  <si>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</si>
  <si>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</si>
  <si>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</si>
  <si>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</si>
  <si>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</si>
  <si>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</si>
  <si>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</si>
  <si>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</si>
  <si>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</si>
  <si>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</si>
  <si>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</si>
  <si>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</si>
  <si>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</si>
  <si>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</si>
  <si>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</si>
  <si>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</si>
  <si>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</si>
  <si>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</si>
  <si>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</si>
  <si>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</si>
  <si>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</si>
  <si>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</si>
  <si>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</si>
  <si>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</si>
  <si>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</si>
  <si>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</si>
  <si>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</si>
  <si>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</si>
  <si>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</si>
  <si>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</si>
  <si>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</si>
  <si>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</si>
  <si>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</si>
  <si>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</si>
  <si>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</si>
  <si>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</si>
  <si>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</si>
  <si>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</si>
  <si>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</si>
  <si>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</si>
  <si>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</si>
  <si>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</si>
  <si>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</si>
  <si>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</si>
  <si>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</si>
  <si>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</si>
  <si>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</si>
  <si>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</si>
  <si>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</si>
  <si>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</si>
  <si>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</si>
  <si>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</si>
  <si>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</si>
  <si>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</si>
  <si>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</si>
  <si>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</si>
  <si>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</si>
  <si>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</si>
  <si>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</si>
  <si>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</si>
  <si>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</si>
  <si>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</si>
  <si>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</si>
  <si>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</si>
  <si>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</si>
  <si>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</si>
  <si>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</si>
  <si>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</si>
  <si>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</si>
  <si>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</si>
  <si>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</si>
  <si>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</si>
  <si>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</si>
  <si>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</si>
  <si>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</si>
  <si>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</si>
  <si>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</si>
  <si>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</si>
  <si>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</si>
  <si>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</si>
  <si>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</si>
  <si>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</si>
  <si>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</si>
  <si>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</si>
  <si>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</si>
  <si>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</si>
  <si>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</si>
  <si>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</si>
  <si>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</si>
  <si>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</si>
  <si>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</si>
  <si>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</si>
  <si>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</si>
  <si>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</si>
  <si>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</si>
  <si>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</si>
  <si>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</si>
  <si>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</si>
  <si>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</si>
  <si>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</si>
  <si>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</si>
  <si>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</si>
  <si>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</si>
  <si>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</si>
  <si>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</si>
  <si>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</si>
  <si>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</si>
  <si>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</si>
  <si>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</si>
  <si>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</si>
  <si>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</si>
  <si>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</si>
  <si>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</si>
  <si>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</si>
  <si>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</si>
  <si>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</si>
  <si>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</si>
  <si>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</si>
  <si>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</si>
  <si>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</si>
  <si>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</si>
  <si>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</si>
  <si>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</si>
  <si>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</si>
  <si>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</si>
  <si>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</si>
  <si>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</si>
  <si>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</si>
  <si>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</si>
  <si>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</si>
  <si>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</si>
  <si>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</si>
  <si>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</si>
  <si>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</si>
  <si>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</si>
  <si>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</si>
  <si>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</si>
  <si>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</si>
  <si>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</si>
  <si>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</si>
  <si>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</si>
  <si>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</si>
  <si>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</si>
  <si>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</si>
  <si>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</si>
  <si>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</si>
  <si>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</si>
  <si>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</si>
  <si>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</si>
  <si>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</si>
  <si>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</si>
  <si>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</si>
  <si>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</si>
  <si>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</si>
  <si>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</si>
  <si>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</si>
  <si>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</si>
  <si>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</si>
  <si>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</si>
  <si>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</si>
  <si>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</si>
  <si>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</si>
  <si>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</si>
  <si>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</si>
  <si>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</si>
  <si>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</si>
  <si>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</si>
  <si>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</si>
  <si>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</si>
  <si>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</si>
  <si>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</si>
  <si>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</si>
  <si>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</si>
  <si>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</si>
  <si>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</si>
  <si>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</si>
  <si>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</si>
  <si>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</si>
  <si>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</si>
  <si>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</si>
  <si>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</si>
  <si>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</si>
  <si>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</si>
  <si>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</si>
  <si>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</si>
  <si>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</si>
  <si>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</si>
  <si>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</si>
  <si>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</si>
  <si>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</si>
  <si>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</si>
  <si>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</si>
  <si>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</si>
  <si>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</si>
  <si>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</si>
  <si>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</si>
  <si>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</si>
  <si>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</si>
  <si>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</si>
  <si>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</si>
  <si>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</si>
  <si>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</si>
  <si>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</si>
  <si>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</si>
  <si>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</si>
  <si>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</si>
  <si>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</si>
  <si>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</si>
  <si>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</si>
  <si>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</si>
  <si>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</si>
  <si>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</si>
  <si>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</si>
  <si>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</si>
  <si>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</si>
  <si>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</si>
  <si>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</si>
  <si>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</si>
  <si>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</si>
  <si>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</si>
  <si>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</si>
  <si>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</si>
  <si>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</si>
  <si>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</si>
  <si>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</si>
  <si>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</si>
  <si>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</si>
  <si>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</si>
  <si>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</si>
  <si>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</si>
  <si>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</si>
  <si>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</si>
  <si>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</si>
  <si>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</si>
  <si>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</si>
  <si>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</si>
  <si>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</si>
  <si>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</si>
  <si>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</si>
  <si>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</si>
  <si>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</si>
  <si>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</si>
  <si>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</si>
  <si>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</si>
  <si>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</si>
  <si>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</si>
  <si>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</si>
  <si>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</si>
  <si>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</si>
  <si>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</si>
  <si>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</si>
  <si>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</si>
  <si>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</si>
  <si>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</si>
  <si>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</si>
  <si>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</si>
  <si>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</si>
  <si>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</si>
  <si>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</si>
  <si>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</si>
  <si>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</si>
  <si>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</si>
  <si>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</si>
  <si>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</si>
  <si>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</si>
  <si>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</si>
  <si>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</si>
  <si>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</si>
  <si>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</si>
  <si>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</si>
  <si>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</si>
  <si>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</si>
  <si>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</si>
  <si>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</si>
  <si>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</si>
  <si>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</si>
  <si>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</si>
  <si>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</si>
  <si>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</si>
  <si>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</si>
  <si>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</si>
  <si>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</si>
  <si>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</si>
  <si>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</si>
  <si>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</si>
  <si>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</si>
  <si>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</si>
  <si>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</si>
  <si>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</si>
  <si>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</si>
  <si>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</si>
  <si>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</si>
  <si>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</si>
  <si>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</si>
  <si>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</si>
  <si>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</si>
  <si>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</si>
  <si>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</si>
  <si>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</si>
  <si>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</si>
  <si>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</si>
  <si>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</si>
  <si>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</si>
  <si>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</si>
  <si>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</si>
  <si>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</si>
  <si>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</si>
  <si>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</si>
  <si>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</si>
  <si>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</si>
  <si>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</si>
  <si>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</si>
  <si>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</si>
  <si>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</si>
  <si>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</si>
  <si>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</si>
  <si>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</si>
  <si>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</si>
  <si>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</si>
  <si>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</si>
  <si>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</si>
  <si>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</si>
  <si>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</si>
  <si>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</si>
  <si>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</si>
  <si>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</si>
  <si>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</si>
  <si>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</si>
  <si>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</si>
  <si>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</si>
  <si>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</si>
  <si>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</si>
  <si>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</si>
  <si>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</si>
  <si>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</si>
  <si>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</si>
  <si>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</si>
  <si>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</si>
  <si>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</si>
  <si>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</si>
  <si>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</si>
  <si>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</si>
  <si>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</si>
  <si>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</si>
  <si>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</si>
  <si>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</si>
  <si>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</si>
  <si>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</si>
  <si>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</si>
  <si>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</si>
  <si>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</si>
  <si>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</si>
  <si>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</si>
  <si>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</si>
  <si>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</si>
  <si>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</si>
  <si>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</si>
  <si>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</si>
  <si>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</si>
  <si>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</si>
  <si>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</si>
  <si>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</si>
  <si>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</si>
  <si>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</si>
  <si>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</si>
  <si>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</si>
  <si>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</si>
  <si>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</si>
  <si>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</si>
  <si>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</si>
  <si>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</si>
  <si>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</si>
  <si>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</si>
  <si>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</si>
  <si>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</si>
  <si>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</si>
  <si>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</si>
  <si>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</si>
  <si>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</si>
  <si>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</si>
  <si>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</si>
  <si>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</si>
  <si>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</si>
  <si>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</si>
  <si>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</si>
  <si>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</si>
  <si>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</si>
  <si>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</si>
  <si>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</si>
  <si>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</si>
  <si>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</si>
  <si>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</si>
  <si>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</si>
  <si>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</si>
  <si>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</si>
  <si>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</si>
  <si>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</si>
  <si>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</si>
  <si>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</si>
  <si>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</si>
  <si>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</si>
  <si>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</si>
  <si>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</si>
  <si>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</si>
  <si>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</si>
  <si>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</si>
  <si>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</si>
  <si>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</si>
  <si>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</si>
  <si>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</si>
  <si>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</si>
  <si>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</si>
  <si>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</si>
  <si>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</si>
  <si>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</si>
  <si>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</si>
  <si>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</si>
  <si>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</si>
  <si>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</si>
  <si>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</si>
  <si>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</si>
  <si>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</si>
  <si>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</si>
  <si>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</si>
  <si>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</si>
  <si>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</si>
  <si>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</si>
  <si>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</si>
  <si>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</si>
  <si>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</si>
  <si>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</si>
  <si>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</si>
  <si>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</si>
  <si>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</si>
  <si>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</si>
  <si>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</si>
  <si>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</si>
  <si>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</si>
  <si>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</si>
  <si>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</si>
  <si>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</si>
  <si>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</si>
  <si>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</si>
  <si>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</si>
  <si>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</si>
  <si>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</si>
  <si>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</si>
  <si>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</si>
  <si>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</si>
  <si>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</si>
  <si>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</si>
  <si>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</si>
  <si>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</si>
  <si>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</si>
  <si>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</si>
  <si>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</si>
  <si>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</si>
  <si>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</si>
  <si>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</si>
  <si>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</si>
  <si>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</si>
  <si>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</si>
  <si>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</si>
  <si>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</si>
  <si>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</si>
  <si>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</si>
  <si>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</si>
  <si>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</si>
  <si>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</si>
  <si>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</si>
  <si>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</si>
  <si>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</si>
  <si>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</si>
  <si>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</si>
  <si>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</si>
  <si>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</si>
  <si>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</si>
  <si>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</si>
  <si>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</si>
  <si>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</si>
  <si>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</si>
  <si>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</si>
  <si>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</si>
  <si>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</si>
  <si>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</si>
  <si>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</si>
  <si>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</si>
  <si>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</si>
  <si>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</si>
  <si>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</si>
  <si>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</si>
  <si>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</si>
  <si>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</si>
  <si>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</si>
  <si>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</si>
  <si>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</si>
  <si>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</si>
  <si>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</si>
  <si>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</si>
  <si>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</si>
  <si>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</si>
  <si>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</si>
  <si>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</si>
  <si>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</si>
  <si>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</si>
  <si>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</si>
  <si>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</si>
  <si>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</si>
  <si>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</si>
  <si>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</si>
  <si>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</si>
  <si>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</si>
  <si>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</si>
  <si>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</si>
  <si>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</si>
  <si>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</si>
  <si>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</si>
  <si>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</si>
  <si>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</si>
  <si>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</si>
  <si>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</si>
  <si>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</si>
  <si>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</si>
  <si>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</si>
  <si>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</si>
  <si>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</si>
  <si>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</si>
  <si>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</si>
  <si>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</si>
  <si>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</si>
  <si>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</si>
  <si>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</si>
  <si>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</si>
  <si>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</si>
  <si>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</si>
  <si>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</si>
  <si>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</si>
  <si>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</si>
  <si>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</si>
  <si>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</si>
  <si>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</si>
  <si>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</si>
  <si>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</si>
  <si>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</si>
  <si>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</si>
  <si>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</si>
  <si>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</si>
  <si>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</si>
  <si>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</si>
  <si>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</si>
  <si>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</si>
  <si>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</si>
  <si>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</si>
  <si>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</si>
  <si>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</si>
  <si>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</si>
  <si>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</si>
  <si>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</si>
  <si>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</si>
  <si>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</si>
  <si>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</si>
  <si>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</si>
  <si>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</si>
  <si>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</si>
  <si>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</si>
  <si>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</si>
  <si>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</si>
  <si>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</si>
  <si>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</si>
  <si>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</si>
  <si>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</si>
  <si>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</si>
  <si>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</si>
  <si>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</si>
  <si>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</si>
  <si>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</si>
  <si>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</si>
  <si>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</si>
  <si>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</si>
  <si>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</si>
  <si>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</si>
  <si>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</si>
  <si>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</si>
  <si>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</si>
  <si>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</si>
  <si>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</si>
  <si>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</si>
  <si>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</si>
  <si>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</si>
  <si>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</si>
  <si>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</si>
  <si>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</si>
  <si>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</si>
  <si>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</si>
  <si>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</si>
  <si>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</si>
  <si>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</si>
  <si>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</si>
  <si>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</si>
  <si>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</si>
  <si>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</si>
  <si>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</si>
  <si>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</si>
  <si>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</si>
  <si>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</si>
  <si>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</si>
  <si>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</si>
  <si>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</si>
  <si>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</si>
  <si>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</si>
  <si>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</si>
  <si>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</si>
  <si>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</si>
  <si>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</si>
  <si>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</si>
  <si>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</si>
  <si>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</si>
  <si>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</si>
  <si>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</si>
  <si>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</si>
  <si>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</si>
  <si>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</si>
  <si>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</si>
  <si>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</si>
  <si>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</si>
  <si>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</si>
  <si>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</si>
  <si>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</si>
  <si>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</si>
  <si>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</si>
  <si>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</si>
  <si>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</si>
  <si>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</si>
  <si>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</si>
  <si>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</si>
  <si>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</si>
  <si>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</si>
  <si>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</si>
  <si>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</si>
  <si>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</si>
  <si>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</si>
  <si>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</si>
  <si>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</si>
  <si>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</si>
  <si>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</si>
  <si>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</si>
  <si>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</si>
  <si>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</si>
  <si>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</si>
  <si>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</si>
  <si>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</si>
  <si>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</si>
  <si>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</si>
  <si>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</si>
  <si>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</si>
  <si>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</si>
  <si>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</si>
  <si>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</si>
  <si>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</si>
  <si>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</si>
  <si>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</si>
  <si>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</si>
  <si>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</si>
  <si>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</si>
  <si>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</si>
  <si>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</si>
  <si>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</si>
  <si>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</si>
  <si>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</si>
  <si>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</si>
  <si>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</si>
  <si>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</si>
  <si>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</si>
  <si>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</si>
  <si>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</si>
  <si>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</si>
  <si>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</si>
  <si>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</si>
  <si>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</si>
  <si>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</si>
  <si>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</si>
  <si>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</si>
  <si>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</si>
  <si>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</si>
  <si>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</si>
  <si>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</si>
  <si>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</si>
  <si>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</si>
  <si>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</si>
  <si>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</si>
  <si>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</si>
  <si>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</si>
  <si>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</si>
  <si>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</si>
  <si>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</si>
  <si>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</si>
  <si>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</si>
  <si>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</si>
  <si>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</si>
  <si>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</si>
  <si>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</si>
  <si>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</si>
  <si>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</si>
  <si>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</si>
  <si>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</si>
  <si>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</si>
  <si>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</si>
  <si>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</si>
  <si>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</si>
  <si>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</si>
  <si>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</si>
  <si>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</si>
  <si>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</si>
  <si>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</si>
  <si>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</si>
  <si>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</si>
  <si>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</si>
  <si>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</si>
  <si>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</si>
  <si>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</si>
  <si>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</si>
  <si>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</si>
  <si>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</si>
  <si>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</si>
  <si>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</si>
  <si>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</si>
  <si>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</si>
  <si>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</si>
  <si>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</si>
  <si>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</si>
  <si>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</si>
  <si>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</si>
  <si>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</si>
  <si>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</si>
  <si>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</si>
  <si>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</si>
  <si>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</si>
  <si>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</si>
  <si>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</si>
  <si>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</si>
  <si>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</si>
  <si>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</si>
  <si>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</si>
  <si>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</si>
  <si>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</si>
  <si>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</si>
  <si>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</si>
  <si>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</si>
  <si>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</si>
  <si>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</si>
  <si>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</si>
  <si>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</si>
  <si>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</si>
  <si>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</si>
  <si>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</si>
  <si>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</si>
  <si>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</si>
  <si>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</si>
  <si>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</si>
  <si>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</si>
  <si>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</si>
  <si>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</si>
  <si>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</si>
  <si>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</si>
  <si>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</si>
  <si>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</si>
  <si>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</si>
  <si>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</si>
  <si>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</si>
  <si>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</si>
  <si>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</si>
  <si>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</si>
  <si>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</si>
  <si>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</si>
  <si>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</si>
  <si>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</si>
  <si>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</si>
  <si>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</si>
  <si>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</si>
  <si>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</si>
  <si>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</si>
  <si>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</si>
  <si>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</si>
  <si>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</si>
  <si>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</si>
  <si>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</si>
  <si>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</si>
  <si>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</si>
  <si>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</si>
  <si>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</si>
  <si>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</si>
  <si>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</si>
  <si>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</si>
  <si>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</si>
  <si>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</si>
  <si>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</si>
  <si>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</si>
  <si>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</si>
  <si>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</si>
  <si>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</si>
  <si>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</si>
  <si>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</si>
  <si>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</si>
  <si>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</si>
  <si>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</si>
  <si>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</si>
  <si>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</si>
  <si>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</si>
  <si>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</si>
  <si>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</si>
  <si>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</si>
  <si>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</si>
  <si>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</si>
  <si>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</si>
  <si>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</si>
  <si>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</si>
  <si>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</si>
  <si>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</si>
  <si>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</si>
  <si>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</si>
  <si>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</si>
  <si>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</si>
  <si>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</si>
  <si>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</si>
  <si>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</si>
  <si>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</si>
  <si>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</si>
  <si>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</si>
  <si>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</si>
  <si>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</si>
  <si>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</si>
  <si>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</si>
  <si>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</si>
  <si>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</si>
  <si>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</si>
  <si>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</si>
  <si>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</si>
  <si>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</si>
  <si>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</si>
  <si>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</si>
  <si>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</si>
  <si>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</si>
  <si>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</si>
  <si>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</si>
  <si>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</si>
  <si>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</si>
  <si>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</si>
  <si>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</si>
  <si>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</si>
  <si>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</si>
  <si>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</si>
  <si>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</si>
  <si>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</si>
  <si>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</si>
  <si>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</si>
  <si>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</si>
  <si>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</si>
  <si>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</si>
  <si>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</si>
  <si>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</si>
  <si>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</si>
  <si>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</si>
  <si>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</si>
  <si>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</si>
  <si>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</si>
  <si>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</si>
  <si>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</si>
  <si>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</si>
  <si>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</si>
  <si>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</si>
  <si>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</si>
  <si>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</si>
  <si>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</si>
  <si>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</si>
  <si>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</si>
  <si>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</si>
  <si>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</si>
  <si>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</si>
  <si>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</si>
  <si>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</si>
  <si>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</si>
  <si>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</si>
  <si>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</si>
  <si>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</si>
  <si>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</si>
  <si>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</si>
  <si>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</si>
  <si>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</si>
  <si>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</si>
  <si>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</si>
  <si>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</si>
  <si>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</si>
  <si>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</si>
  <si>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</si>
  <si>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</si>
  <si>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</si>
  <si>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</si>
  <si>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</si>
  <si>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</si>
  <si>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</si>
  <si>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</si>
  <si>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</si>
  <si>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</si>
  <si>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</si>
  <si>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</si>
  <si>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</si>
  <si>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</si>
  <si>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</si>
  <si>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</si>
  <si>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</si>
  <si>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</si>
  <si>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</si>
  <si>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</si>
  <si>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</si>
  <si>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</si>
  <si>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</si>
  <si>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</si>
  <si>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</si>
  <si>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</si>
  <si>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</si>
  <si>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</si>
  <si>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</si>
  <si>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</si>
  <si>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</si>
  <si>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</si>
  <si>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</si>
  <si>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</si>
  <si>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</si>
  <si>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</si>
  <si>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</si>
  <si>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</si>
  <si>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</si>
  <si>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</si>
  <si>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</si>
  <si>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</si>
  <si>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</si>
  <si>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</si>
  <si>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</si>
  <si>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</si>
  <si>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</si>
  <si>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</si>
  <si>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</si>
  <si>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</si>
  <si>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</si>
  <si>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</si>
  <si>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</si>
  <si>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</si>
  <si>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</si>
  <si>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</si>
  <si>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</si>
  <si>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</si>
  <si>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</si>
  <si>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</si>
  <si>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</si>
  <si>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</si>
  <si>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</si>
  <si>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</si>
  <si>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</si>
  <si>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</si>
  <si>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</si>
  <si>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</si>
  <si>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</si>
  <si>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</si>
  <si>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</si>
  <si>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</si>
  <si>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</si>
  <si>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</si>
  <si>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</si>
  <si>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</si>
  <si>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</si>
  <si>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</si>
  <si>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</si>
  <si>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</si>
  <si>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</si>
  <si>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</si>
  <si>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</si>
  <si>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</si>
  <si>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</si>
  <si>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</si>
  <si>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</si>
  <si>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</si>
  <si>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</si>
  <si>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</si>
  <si>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</si>
  <si>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</si>
  <si>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</si>
  <si>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</si>
  <si>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</si>
  <si>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</si>
  <si>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</si>
  <si>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</si>
  <si>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</si>
  <si>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</si>
  <si>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</si>
  <si>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</si>
  <si>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</si>
  <si>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</si>
  <si>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</si>
  <si>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</si>
  <si>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</si>
  <si>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</si>
  <si>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</si>
  <si>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</si>
  <si>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</si>
  <si>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</si>
  <si>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</si>
  <si>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</si>
  <si>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</si>
  <si>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</si>
  <si>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</si>
  <si>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</si>
  <si>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</si>
  <si>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</si>
  <si>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</si>
  <si>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</si>
  <si>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</si>
  <si>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</si>
  <si>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</si>
  <si>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</si>
  <si>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</si>
  <si>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</si>
  <si>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</si>
  <si>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</si>
  <si>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</si>
  <si>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</si>
  <si>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</si>
  <si>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</si>
  <si>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</si>
  <si>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</si>
  <si>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</si>
  <si>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</si>
  <si>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</si>
  <si>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</si>
  <si>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</si>
  <si>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</si>
  <si>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</si>
  <si>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</si>
  <si>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</si>
  <si>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</si>
  <si>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</si>
  <si>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</si>
  <si>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</si>
  <si>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</si>
  <si>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</si>
  <si>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</si>
  <si>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</si>
  <si>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</si>
  <si>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</si>
  <si>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</si>
  <si>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</si>
  <si>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</si>
  <si>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</si>
  <si>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</si>
  <si>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</si>
  <si>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</si>
  <si>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</si>
  <si>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</si>
  <si>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</si>
  <si>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</si>
  <si>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</si>
  <si>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</si>
  <si>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</si>
  <si>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</si>
  <si>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</si>
  <si>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</si>
  <si>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</si>
  <si>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</si>
  <si>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</si>
  <si>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</si>
  <si>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</si>
  <si>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</si>
  <si>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</si>
  <si>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</si>
  <si>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</si>
  <si>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</si>
  <si>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</si>
  <si>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</si>
  <si>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</si>
  <si>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</si>
  <si>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</si>
  <si>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</si>
  <si>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</si>
  <si>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</si>
  <si>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</si>
  <si>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</si>
  <si>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</si>
  <si>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</si>
  <si>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</si>
  <si>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</si>
  <si>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</si>
  <si>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</si>
  <si>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</si>
  <si>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</si>
  <si>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</si>
  <si>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</si>
  <si>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</si>
  <si>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</si>
  <si>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</si>
  <si>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</si>
  <si>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</si>
  <si>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</si>
  <si>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</si>
  <si>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</si>
  <si>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</si>
  <si>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</si>
  <si>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</si>
  <si>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</si>
  <si>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</si>
  <si>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</si>
  <si>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</si>
  <si>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</si>
  <si>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</si>
  <si>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</si>
  <si>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</si>
  <si>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</si>
  <si>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</si>
  <si>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</si>
  <si>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</si>
  <si>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</si>
  <si>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</si>
  <si>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</si>
  <si>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</si>
  <si>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</si>
  <si>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</si>
  <si>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</si>
  <si>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</si>
  <si>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</si>
  <si>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</si>
  <si>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</si>
  <si>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</si>
  <si>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</si>
  <si>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</si>
  <si>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</si>
  <si>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</si>
  <si>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</si>
  <si>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</si>
  <si>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</si>
  <si>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</si>
  <si>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</si>
  <si>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</si>
  <si>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</si>
  <si>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</si>
  <si>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</si>
  <si>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</si>
  <si>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</si>
  <si>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</si>
  <si>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</si>
  <si>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</si>
  <si>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</si>
  <si>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</si>
  <si>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</si>
  <si>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</si>
  <si>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</si>
  <si>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</si>
  <si>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</si>
  <si>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</si>
  <si>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</si>
  <si>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</si>
  <si>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</si>
  <si>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</si>
  <si>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</si>
  <si>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</si>
  <si>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</si>
  <si>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</si>
  <si>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</si>
  <si>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</si>
  <si>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</si>
  <si>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</si>
  <si>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</si>
  <si>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</si>
  <si>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</si>
  <si>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</si>
  <si>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</si>
  <si>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</si>
  <si>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</si>
  <si>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</si>
  <si>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</si>
  <si>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</si>
  <si>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</si>
  <si>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</si>
  <si>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</si>
  <si>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</si>
  <si>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</si>
  <si>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</si>
  <si>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</si>
  <si>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</si>
  <si>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</si>
  <si>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</si>
  <si>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</si>
  <si>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</si>
  <si>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</si>
  <si>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</si>
  <si>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</si>
  <si>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</si>
  <si>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</si>
  <si>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</si>
  <si>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</si>
  <si>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</si>
  <si>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</si>
  <si>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</si>
  <si>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</si>
  <si>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</si>
  <si>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</si>
  <si>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</si>
  <si>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</si>
  <si>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</si>
  <si>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</si>
  <si>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</si>
  <si>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</si>
  <si>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</si>
  <si>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</si>
  <si>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</si>
  <si>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</si>
  <si>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</si>
  <si>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</si>
  <si>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</si>
  <si>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</si>
  <si>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</si>
  <si>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</si>
  <si>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</si>
  <si>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</si>
  <si>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</si>
  <si>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</si>
  <si>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</si>
  <si>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</si>
  <si>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</si>
  <si>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</si>
  <si>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</si>
  <si>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</si>
  <si>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</si>
  <si>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</si>
  <si>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</si>
  <si>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</si>
  <si>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</si>
  <si>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</si>
  <si>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</si>
  <si>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</si>
  <si>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</si>
  <si>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</si>
  <si>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</si>
  <si>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</si>
  <si>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</si>
  <si>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</si>
  <si>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</si>
  <si>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</si>
  <si>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</si>
  <si>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</si>
  <si>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</si>
  <si>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</si>
  <si>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</si>
  <si>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</si>
  <si>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</si>
  <si>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</si>
  <si>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</si>
  <si>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</si>
  <si>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</si>
  <si>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</si>
  <si>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</si>
  <si>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</si>
  <si>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</si>
  <si>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</si>
  <si>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</si>
  <si>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</si>
  <si>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</si>
  <si>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</si>
  <si>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</si>
  <si>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</si>
  <si>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</si>
  <si>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</si>
  <si>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</si>
  <si>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</si>
  <si>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</si>
  <si>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</si>
  <si>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</si>
  <si>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</si>
  <si>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</si>
  <si>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</si>
  <si>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</si>
  <si>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</si>
  <si>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</si>
  <si>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</si>
  <si>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</si>
  <si>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</si>
  <si>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</si>
  <si>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</si>
  <si>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</si>
  <si>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</si>
  <si>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</si>
  <si>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</si>
  <si>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</si>
  <si>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</si>
  <si>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</si>
  <si>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</si>
  <si>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</si>
  <si>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</si>
  <si>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</si>
  <si>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</si>
  <si>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</si>
  <si>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</si>
  <si>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</si>
  <si>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</si>
  <si>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</si>
  <si>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</si>
  <si>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</si>
  <si>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</si>
  <si>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</si>
  <si>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</si>
  <si>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</si>
  <si>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</si>
  <si>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</si>
  <si>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</si>
  <si>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</si>
  <si>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</si>
  <si>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</si>
  <si>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</si>
  <si>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</si>
  <si>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</si>
  <si>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</si>
  <si>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</si>
  <si>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</si>
  <si>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</si>
  <si>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</si>
  <si>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</si>
  <si>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</si>
  <si>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</si>
  <si>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</si>
  <si>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</si>
  <si>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</si>
  <si>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</si>
  <si>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</si>
  <si>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</si>
  <si>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</si>
  <si>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</si>
  <si>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</si>
  <si>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</si>
  <si>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</si>
  <si>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</si>
  <si>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</si>
  <si>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</si>
  <si>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</si>
  <si>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</si>
  <si>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</si>
  <si>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</si>
  <si>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</si>
  <si>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</si>
  <si>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</si>
  <si>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</si>
  <si>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</si>
  <si>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</si>
  <si>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</si>
  <si>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</si>
  <si>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</si>
  <si>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</si>
  <si>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</si>
  <si>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</si>
  <si>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</si>
  <si>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</si>
  <si>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</si>
  <si>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</si>
  <si>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</si>
  <si>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</si>
  <si>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</si>
  <si>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</si>
  <si>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</si>
  <si>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</si>
  <si>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</si>
  <si>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</si>
  <si>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</si>
  <si>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</si>
  <si>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</si>
  <si>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</si>
  <si>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</si>
  <si>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</si>
  <si>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</si>
  <si>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</si>
  <si>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</si>
  <si>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</si>
  <si>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</si>
  <si>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</si>
  <si>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</si>
  <si>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</si>
  <si>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</si>
  <si>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</si>
  <si>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</si>
  <si>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</si>
  <si>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</si>
  <si>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</si>
  <si>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</si>
  <si>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</si>
  <si>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</si>
  <si>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</si>
  <si>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</si>
  <si>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</si>
  <si>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</si>
  <si>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</si>
  <si>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</si>
  <si>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</si>
  <si>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</si>
  <si>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</si>
  <si>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</si>
  <si>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</si>
  <si>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</si>
  <si>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</si>
  <si>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</si>
  <si>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</si>
  <si>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</si>
  <si>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</si>
  <si>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</si>
  <si>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</si>
  <si>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</si>
  <si>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</si>
  <si>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</si>
  <si>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</si>
  <si>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</si>
  <si>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</si>
  <si>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</si>
  <si>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</si>
  <si>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</si>
  <si>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</si>
  <si>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</si>
  <si>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</si>
  <si>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</si>
  <si>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</si>
  <si>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</si>
  <si>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</si>
  <si>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</si>
  <si>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</si>
  <si>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</si>
  <si>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</si>
  <si>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</si>
  <si>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</si>
  <si>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</si>
  <si>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</si>
  <si>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</si>
  <si>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</si>
  <si>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</si>
  <si>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</si>
  <si>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</si>
  <si>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</si>
  <si>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</si>
  <si>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</si>
  <si>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</si>
  <si>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</si>
  <si>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</si>
  <si>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</si>
  <si>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</si>
  <si>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</si>
  <si>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</si>
  <si>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</si>
  <si>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</si>
  <si>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</si>
  <si>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</si>
  <si>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</si>
  <si>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</si>
  <si>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</si>
  <si>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</si>
  <si>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</si>
  <si>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</si>
  <si>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</si>
  <si>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</si>
  <si>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</si>
  <si>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</si>
  <si>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</si>
  <si>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</si>
  <si>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</si>
  <si>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</si>
  <si>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</si>
  <si>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</si>
  <si>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</si>
  <si>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</si>
  <si>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</si>
  <si>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</si>
  <si>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</si>
  <si>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</si>
  <si>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</si>
  <si>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</si>
  <si>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</si>
  <si>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</si>
  <si>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</si>
  <si>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</si>
  <si>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</si>
  <si>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</si>
  <si>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</si>
  <si>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</si>
  <si>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</si>
  <si>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</si>
  <si>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</si>
  <si>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</si>
  <si>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</si>
  <si>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</si>
  <si>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</si>
  <si>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</si>
  <si>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</si>
  <si>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</si>
  <si>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</si>
  <si>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</si>
  <si>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</si>
  <si>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</si>
  <si>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</si>
  <si>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</si>
  <si>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</si>
  <si>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</si>
  <si>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</si>
  <si>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</si>
  <si>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</si>
  <si>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</si>
  <si>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</si>
  <si>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</si>
  <si>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</si>
  <si>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</si>
  <si>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</si>
  <si>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</si>
  <si>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</si>
  <si>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</si>
  <si>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</si>
  <si>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</si>
  <si>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</si>
  <si>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</si>
  <si>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</si>
  <si>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</si>
  <si>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</si>
  <si>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</si>
  <si>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</si>
  <si>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</si>
  <si>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</si>
  <si>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</si>
  <si>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</si>
  <si>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</si>
  <si>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</si>
  <si>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</si>
  <si>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</si>
  <si>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</si>
  <si>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</si>
  <si>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</si>
  <si>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</si>
  <si>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</si>
  <si>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</si>
  <si>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</si>
  <si>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</si>
  <si>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</si>
  <si>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</si>
  <si>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</si>
  <si>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</si>
  <si>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</si>
  <si>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</si>
  <si>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</si>
  <si>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</si>
  <si>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</si>
  <si>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</si>
  <si>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</si>
  <si>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</si>
  <si>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</si>
  <si>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</si>
  <si>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</si>
  <si>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</si>
  <si>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</si>
  <si>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</si>
  <si>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</si>
  <si>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</si>
  <si>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</si>
  <si>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</si>
  <si>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</si>
  <si>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</si>
  <si>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</si>
  <si>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</si>
  <si>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</si>
  <si>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</si>
  <si>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</si>
  <si>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</si>
  <si>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</si>
  <si>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</si>
  <si>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</si>
  <si>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</si>
  <si>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</si>
  <si>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</si>
  <si>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</si>
  <si>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</si>
  <si>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</si>
  <si>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</si>
  <si>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</si>
  <si>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</si>
  <si>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</si>
  <si>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</si>
  <si>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</si>
  <si>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</si>
  <si>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</si>
  <si>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</si>
  <si>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</si>
  <si>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</si>
  <si>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</si>
  <si>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</si>
  <si>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</si>
  <si>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</si>
  <si>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</si>
  <si>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</si>
  <si>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</si>
  <si>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</si>
  <si>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</si>
  <si>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</si>
  <si>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</si>
  <si>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</si>
  <si>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</si>
  <si>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</si>
  <si>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</si>
  <si>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</si>
  <si>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</si>
  <si>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</si>
  <si>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</si>
  <si>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</si>
  <si>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</si>
  <si>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</si>
  <si>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</si>
  <si>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</si>
  <si>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</si>
  <si>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</si>
  <si>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</si>
  <si>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</si>
  <si>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</si>
  <si>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</si>
  <si>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</si>
  <si>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</si>
  <si>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</si>
  <si>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</si>
  <si>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</si>
  <si>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</si>
  <si>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</si>
  <si>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</si>
  <si>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</si>
  <si>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</si>
  <si>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</si>
  <si>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</si>
  <si>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</si>
  <si>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</si>
  <si>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</si>
  <si>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</si>
  <si>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</si>
  <si>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</si>
  <si>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</si>
  <si>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</si>
  <si>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</si>
  <si>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</si>
  <si>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</si>
  <si>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</si>
  <si>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</si>
  <si>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</si>
  <si>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</si>
  <si>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</si>
  <si>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</si>
  <si>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</si>
  <si>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</si>
  <si>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</si>
  <si>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</si>
  <si>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</si>
  <si>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</si>
  <si>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</si>
  <si>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</si>
  <si>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</si>
  <si>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</si>
  <si>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</si>
  <si>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</si>
  <si>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</si>
  <si>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</si>
  <si>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</si>
  <si>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</si>
  <si>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</si>
  <si>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</si>
  <si>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</si>
  <si>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</si>
  <si>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</si>
  <si>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</si>
  <si>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</si>
  <si>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</si>
  <si>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</si>
  <si>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</si>
  <si>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</si>
  <si>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</si>
  <si>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</si>
  <si>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</si>
  <si>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</si>
  <si>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</si>
  <si>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</si>
  <si>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</si>
  <si>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</si>
  <si>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</si>
  <si>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</si>
  <si>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</si>
  <si>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</si>
  <si>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</si>
  <si>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</si>
  <si>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</si>
  <si>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</si>
  <si>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</si>
  <si>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</si>
  <si>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</si>
  <si>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</si>
  <si>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</si>
  <si>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</si>
  <si>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</si>
  <si>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</si>
  <si>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</si>
  <si>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</si>
  <si>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</si>
  <si>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</si>
  <si>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</si>
  <si>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</si>
  <si>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</si>
  <si>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</si>
  <si>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</si>
  <si>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</si>
  <si>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</si>
  <si>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</si>
  <si>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</si>
  <si>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</si>
  <si>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</si>
  <si>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</si>
  <si>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</si>
  <si>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</si>
  <si>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</si>
  <si>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</si>
  <si>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</si>
  <si>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</si>
  <si>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</si>
  <si>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</si>
  <si>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</si>
  <si>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</si>
  <si>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</si>
  <si>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</si>
  <si>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</si>
  <si>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</si>
  <si>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</si>
  <si>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</si>
  <si>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</si>
  <si>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</si>
  <si>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</si>
  <si>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</si>
  <si>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</si>
  <si>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</si>
  <si>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</si>
  <si>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</si>
  <si>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</si>
  <si>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</si>
  <si>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</si>
  <si>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</si>
  <si>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</si>
  <si>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</si>
  <si>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</si>
  <si>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</si>
  <si>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</si>
  <si>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</si>
  <si>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</si>
  <si>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</si>
  <si>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</si>
  <si>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</si>
  <si>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</si>
  <si>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</si>
  <si>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</si>
  <si>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</si>
  <si>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</si>
  <si>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</si>
  <si>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</si>
  <si>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</si>
  <si>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</si>
  <si>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</si>
  <si>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</si>
  <si>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</si>
  <si>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</si>
  <si>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</si>
  <si>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</si>
  <si>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</si>
  <si>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</si>
  <si>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</si>
  <si>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</si>
  <si>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</si>
  <si>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</si>
  <si>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</si>
  <si>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</si>
  <si>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</si>
  <si>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</si>
  <si>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</si>
  <si>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</si>
  <si>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</si>
  <si>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</si>
  <si>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</si>
  <si>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</si>
  <si>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</si>
  <si>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</si>
  <si>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</si>
  <si>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</si>
  <si>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</si>
  <si>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</si>
  <si>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</si>
  <si>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</si>
  <si>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</si>
  <si>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</si>
  <si>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</si>
  <si>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</si>
  <si>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</si>
  <si>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</si>
  <si>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</si>
  <si>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</si>
  <si>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</si>
  <si>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</si>
  <si>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</si>
  <si>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</si>
  <si>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</si>
  <si>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</si>
  <si>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</si>
  <si>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</si>
  <si>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</si>
  <si>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</si>
  <si>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</si>
  <si>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</si>
  <si>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</si>
  <si>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</si>
  <si>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</si>
  <si>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</si>
  <si>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</si>
  <si>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</si>
  <si>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</si>
  <si>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</si>
  <si>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</si>
  <si>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</si>
  <si>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</si>
  <si>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</si>
  <si>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</si>
  <si>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</si>
  <si>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</si>
  <si>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</si>
  <si>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</si>
  <si>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</si>
  <si>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</si>
  <si>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</si>
  <si>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</si>
  <si>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</si>
  <si>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</si>
  <si>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</si>
  <si>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</si>
  <si>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</si>
  <si>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</si>
  <si>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</si>
  <si>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</si>
  <si>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</si>
  <si>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</si>
  <si>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</si>
  <si>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</si>
  <si>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</si>
  <si>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</si>
  <si>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</si>
  <si>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</si>
  <si>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</si>
  <si>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</si>
  <si>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</si>
  <si>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</si>
  <si>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</si>
  <si>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</si>
  <si>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</si>
  <si>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</si>
  <si>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</si>
  <si>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</si>
  <si>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</si>
  <si>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</si>
  <si>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</si>
  <si>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</si>
  <si>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</si>
  <si>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</si>
  <si>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</si>
  <si>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</si>
  <si>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</si>
  <si>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</si>
  <si>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</si>
  <si>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</si>
  <si>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</si>
  <si>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</si>
  <si>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</si>
  <si>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</si>
  <si>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</si>
  <si>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</si>
  <si>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</si>
  <si>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</si>
  <si>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</si>
  <si>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</si>
  <si>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</si>
  <si>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</si>
  <si>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</si>
  <si>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</si>
  <si>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</si>
  <si>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</si>
  <si>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</si>
  <si>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</si>
  <si>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</si>
  <si>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</si>
  <si>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</si>
  <si>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</si>
  <si>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</si>
  <si>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</si>
  <si>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</si>
  <si>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</si>
  <si>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</si>
  <si>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</si>
  <si>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</si>
  <si>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</si>
  <si>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</si>
  <si>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</si>
  <si>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</si>
  <si>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</si>
  <si>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</si>
  <si>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</si>
  <si>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</si>
  <si>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</si>
  <si>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</si>
  <si>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</si>
  <si>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</si>
  <si>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</si>
  <si>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</si>
  <si>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</si>
  <si>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</si>
  <si>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</si>
  <si>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</si>
  <si>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</si>
  <si>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</si>
  <si>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</si>
  <si>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</si>
  <si>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</si>
  <si>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</si>
  <si>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</si>
  <si>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</si>
  <si>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</si>
  <si>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</si>
  <si>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</si>
  <si>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</si>
  <si>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</si>
  <si>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</si>
  <si>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</si>
  <si>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</si>
  <si>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</si>
  <si>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</si>
  <si>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</si>
  <si>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</si>
  <si>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</si>
  <si>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</si>
  <si>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</si>
  <si>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</si>
  <si>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</si>
  <si>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</si>
  <si>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</si>
  <si>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</si>
  <si>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</si>
  <si>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</si>
  <si>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</si>
  <si>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</si>
  <si>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</si>
  <si>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</si>
  <si>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</si>
  <si>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</si>
  <si>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</si>
  <si>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</si>
  <si>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</si>
  <si>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</si>
  <si>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</si>
  <si>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</si>
  <si>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</si>
  <si>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</si>
  <si>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</si>
  <si>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</si>
  <si>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</si>
  <si>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</si>
  <si>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</si>
  <si>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</si>
  <si>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</si>
  <si>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</si>
  <si>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</si>
  <si>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</si>
  <si>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</si>
  <si>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</si>
  <si>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</si>
  <si>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</si>
  <si>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</si>
  <si>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</si>
  <si>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</si>
  <si>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</si>
  <si>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</si>
  <si>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</si>
  <si>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</si>
  <si>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</si>
  <si>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</si>
  <si>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</si>
  <si>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</si>
  <si>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</si>
  <si>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</si>
  <si>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</si>
  <si>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</si>
  <si>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</si>
  <si>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</si>
  <si>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</si>
  <si>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</si>
  <si>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</si>
  <si>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</si>
  <si>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</si>
  <si>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</si>
  <si>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</si>
  <si>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</si>
  <si>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</si>
  <si>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</si>
  <si>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</si>
  <si>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</si>
  <si>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</si>
  <si>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</si>
  <si>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</si>
  <si>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</si>
  <si>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</si>
  <si>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</si>
  <si>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</si>
  <si>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</si>
  <si>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</si>
  <si>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</si>
  <si>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</si>
  <si>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</si>
  <si>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</si>
  <si>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</si>
  <si>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</si>
  <si>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</si>
  <si>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</si>
  <si>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</si>
  <si>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</si>
  <si>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</si>
  <si>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</si>
  <si>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</si>
  <si>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</si>
  <si>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</si>
  <si>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</si>
  <si>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</si>
  <si>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</si>
  <si>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</si>
  <si>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</si>
  <si>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</si>
  <si>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</si>
  <si>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</si>
  <si>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</si>
  <si>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</si>
  <si>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</si>
  <si>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</si>
  <si>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</si>
  <si>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</si>
  <si>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</si>
  <si>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</si>
  <si>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</si>
  <si>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</si>
  <si>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</si>
  <si>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</si>
  <si>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</si>
  <si>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</si>
  <si>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</si>
  <si>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</si>
  <si>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</si>
  <si>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</si>
  <si>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</si>
  <si>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</si>
  <si>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</si>
  <si>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</si>
  <si>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</si>
  <si>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</si>
  <si>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</si>
  <si>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</si>
  <si>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</si>
  <si>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</si>
  <si>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</si>
  <si>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</si>
  <si>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</si>
  <si>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</si>
  <si>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</si>
  <si>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</si>
  <si>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</si>
  <si>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</si>
  <si>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</si>
  <si>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</si>
  <si>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</si>
  <si>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</si>
  <si>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</si>
  <si>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</si>
  <si>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</si>
  <si>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</si>
  <si>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</si>
  <si>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</si>
  <si>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</si>
  <si>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</si>
  <si>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</si>
  <si>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</si>
  <si>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</si>
  <si>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</si>
  <si>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</si>
  <si>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</si>
  <si>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</si>
  <si>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</si>
  <si>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</si>
  <si>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</si>
  <si>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</si>
  <si>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</si>
  <si>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</si>
  <si>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</si>
  <si>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</si>
  <si>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</si>
  <si>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</si>
  <si>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</si>
  <si>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</si>
  <si>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</si>
  <si>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</si>
  <si>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</si>
  <si>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</si>
  <si>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</si>
  <si>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</si>
  <si>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</si>
  <si>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</si>
  <si>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</si>
  <si>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</si>
  <si>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</si>
  <si>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</si>
  <si>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</si>
  <si>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</si>
  <si>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</si>
  <si>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</si>
  <si>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</si>
  <si>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</si>
  <si>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</si>
  <si>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</si>
  <si>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</si>
  <si>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</si>
  <si>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</si>
  <si>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</si>
  <si>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</si>
  <si>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</si>
  <si>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</si>
  <si>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</si>
  <si>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</si>
  <si>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</si>
  <si>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</si>
  <si>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</si>
  <si>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</si>
  <si>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</si>
  <si>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</si>
  <si>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</si>
  <si>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</si>
  <si>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</si>
  <si>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</si>
  <si>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</si>
  <si>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</si>
  <si>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</si>
  <si>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</si>
  <si>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</si>
  <si>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</si>
  <si>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</si>
  <si>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</si>
  <si>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</si>
  <si>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</si>
  <si>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</si>
  <si>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</si>
  <si>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</si>
  <si>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</si>
  <si>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</si>
  <si>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</si>
  <si>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</si>
  <si>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</si>
  <si>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</si>
  <si>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</si>
  <si>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</si>
  <si>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</si>
  <si>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</si>
  <si>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</si>
  <si>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</si>
  <si>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</si>
  <si>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</si>
  <si>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</si>
  <si>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</si>
  <si>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</si>
  <si>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</si>
  <si>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</si>
  <si>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</si>
  <si>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</si>
  <si>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</si>
  <si>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</si>
  <si>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</si>
  <si>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</si>
  <si>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</si>
  <si>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</si>
  <si>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</si>
  <si>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</si>
  <si>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</si>
  <si>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</si>
  <si>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</si>
  <si>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</si>
  <si>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</si>
  <si>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</si>
  <si>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</si>
  <si>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</si>
  <si>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</si>
  <si>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</si>
  <si>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</si>
  <si>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</si>
  <si>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</si>
  <si>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</si>
  <si>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</si>
  <si>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</si>
  <si>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</si>
  <si>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</si>
  <si>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</si>
  <si>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</si>
  <si>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</si>
  <si>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</si>
  <si>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</si>
  <si>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</si>
  <si>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</si>
  <si>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</si>
  <si>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</si>
  <si>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</si>
  <si>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</si>
  <si>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</si>
  <si>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</si>
  <si>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</si>
  <si>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</si>
  <si>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</si>
  <si>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</si>
  <si>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</si>
  <si>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</si>
  <si>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</si>
  <si>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</si>
  <si>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</si>
  <si>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</si>
  <si>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</si>
  <si>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</si>
  <si>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</si>
  <si>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</si>
  <si>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</si>
  <si>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</si>
  <si>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</si>
  <si>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</si>
  <si>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</si>
  <si>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</si>
  <si>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</si>
  <si>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</si>
  <si>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</si>
  <si>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</si>
  <si>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</si>
  <si>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</si>
  <si>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</si>
  <si>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</si>
  <si>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</si>
  <si>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</si>
  <si>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</si>
  <si>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</si>
  <si>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</si>
  <si>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</si>
  <si>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</si>
  <si>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</si>
  <si>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</si>
  <si>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</si>
  <si>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</si>
  <si>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</si>
  <si>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</si>
  <si>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</si>
  <si>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</si>
  <si>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</si>
  <si>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</si>
  <si>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</si>
  <si>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</si>
  <si>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</si>
  <si>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</si>
  <si>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</si>
  <si>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</si>
  <si>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</si>
  <si>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</si>
  <si>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</si>
  <si>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</si>
  <si>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</si>
  <si>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</si>
  <si>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</si>
  <si>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</si>
  <si>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</si>
  <si>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</si>
  <si>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</si>
  <si>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</si>
  <si>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</si>
  <si>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</si>
  <si>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</si>
  <si>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</si>
  <si>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</si>
  <si>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</si>
  <si>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</si>
  <si>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</si>
  <si>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</si>
  <si>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</si>
  <si>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</si>
  <si>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</si>
  <si>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</si>
  <si>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</si>
  <si>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</si>
  <si>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</si>
  <si>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</si>
  <si>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</si>
  <si>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</si>
  <si>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</si>
  <si>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</si>
  <si>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</si>
  <si>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</si>
  <si>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</si>
  <si>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</si>
  <si>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</si>
  <si>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</si>
  <si>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</si>
  <si>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</si>
  <si>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</si>
  <si>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</si>
  <si>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</si>
  <si>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</si>
  <si>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</si>
  <si>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</si>
  <si>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</si>
  <si>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</si>
  <si>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</si>
  <si>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</si>
  <si>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</si>
  <si>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</si>
  <si>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</si>
  <si>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</si>
  <si>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</si>
  <si>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</si>
  <si>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</si>
  <si>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</si>
  <si>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</si>
  <si>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</si>
  <si>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</si>
  <si>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</si>
  <si>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</si>
  <si>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</si>
  <si>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</si>
  <si>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</si>
  <si>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</si>
  <si>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</si>
  <si>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</si>
  <si>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</si>
  <si>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</si>
  <si>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</si>
  <si>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</si>
  <si>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</si>
  <si>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</si>
  <si>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</si>
  <si>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</si>
  <si>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</si>
  <si>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</si>
  <si>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</si>
  <si>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</si>
  <si>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</si>
  <si>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</si>
  <si>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</si>
  <si>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</si>
  <si>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</si>
  <si>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</si>
  <si>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</si>
  <si>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</si>
  <si>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</si>
  <si>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</si>
  <si>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</si>
  <si>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</si>
  <si>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</si>
  <si>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</si>
  <si>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</si>
  <si>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</si>
  <si>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</si>
  <si>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</si>
  <si>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</si>
  <si>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</si>
  <si>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</si>
  <si>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</si>
  <si>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</si>
  <si>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</si>
  <si>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</si>
  <si>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</si>
  <si>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</si>
  <si>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</si>
  <si>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</si>
  <si>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</si>
  <si>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</si>
  <si>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</si>
  <si>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</si>
  <si>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</si>
  <si>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</si>
  <si>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</si>
  <si>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</si>
  <si>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</si>
  <si>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</si>
  <si>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</si>
  <si>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</si>
  <si>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</si>
  <si>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</si>
  <si>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</si>
  <si>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</si>
  <si>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</si>
  <si>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</si>
  <si>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</si>
  <si>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</si>
  <si>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</si>
  <si>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</si>
  <si>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</si>
  <si>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</si>
  <si>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</si>
  <si>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</si>
  <si>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</si>
  <si>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</si>
  <si>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</si>
  <si>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</si>
  <si>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</si>
  <si>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</si>
  <si>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</si>
  <si>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</si>
  <si>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</si>
  <si>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</si>
  <si>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</si>
  <si>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</si>
  <si>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</si>
  <si>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</si>
  <si>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</si>
  <si>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</si>
  <si>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</si>
  <si>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</si>
  <si>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</si>
  <si>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</si>
  <si>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</si>
  <si>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</si>
  <si>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</si>
  <si>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</si>
  <si>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</si>
  <si>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</si>
  <si>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</si>
  <si>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</si>
  <si>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</si>
  <si>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</si>
  <si>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</si>
  <si>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</si>
  <si>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</si>
  <si>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</si>
  <si>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</si>
  <si>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</si>
  <si>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</si>
  <si>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</si>
  <si>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</si>
  <si>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</si>
  <si>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</si>
  <si>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</si>
  <si>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</si>
  <si>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</si>
  <si>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</si>
  <si>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</si>
  <si>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</si>
  <si>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</si>
  <si>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</si>
  <si>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</si>
  <si>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</si>
  <si>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</si>
  <si>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</si>
  <si>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</si>
  <si>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</si>
  <si>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</si>
  <si>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</si>
  <si>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</si>
  <si>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</si>
  <si>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</si>
  <si>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</si>
  <si>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</si>
  <si>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</si>
  <si>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</si>
  <si>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</si>
  <si>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</si>
  <si>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</si>
  <si>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</si>
  <si>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</si>
  <si>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</si>
  <si>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</si>
  <si>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</si>
  <si>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</si>
  <si>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</si>
  <si>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</si>
  <si>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</si>
  <si>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</si>
  <si>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</si>
  <si>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</si>
  <si>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</si>
  <si>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</si>
  <si>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</si>
  <si>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</si>
  <si>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</si>
  <si>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</si>
  <si>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</si>
  <si>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</si>
  <si>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</si>
  <si>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</si>
  <si>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</si>
  <si>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</si>
  <si>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</si>
  <si>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</si>
  <si>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</si>
  <si>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</si>
  <si>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</si>
  <si>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</si>
  <si>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</si>
  <si>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</si>
  <si>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</si>
  <si>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</si>
  <si>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</si>
  <si>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</si>
  <si>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</si>
  <si>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</si>
  <si>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</si>
  <si>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</si>
  <si>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</si>
  <si>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</si>
  <si>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</si>
  <si>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</si>
  <si>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</si>
  <si>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</si>
  <si>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</si>
  <si>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</si>
  <si>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</si>
  <si>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</si>
  <si>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</si>
  <si>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</si>
  <si>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</si>
  <si>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</si>
  <si>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</si>
  <si>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</si>
  <si>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</si>
  <si>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</si>
  <si>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</si>
  <si>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</si>
  <si>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</si>
  <si>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</si>
  <si>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</si>
  <si>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</si>
  <si>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</si>
  <si>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</si>
  <si>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</si>
  <si>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</si>
  <si>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</si>
  <si>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</si>
  <si>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</si>
  <si>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</si>
  <si>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</si>
  <si>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</si>
  <si>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</si>
  <si>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</si>
  <si>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</si>
  <si>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</si>
  <si>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</si>
  <si>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</si>
  <si>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</si>
  <si>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</si>
  <si>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</si>
  <si>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</si>
  <si>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</si>
  <si>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</si>
  <si>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</si>
  <si>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</si>
  <si>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</si>
  <si>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</si>
  <si>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</si>
  <si>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</si>
  <si>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</si>
  <si>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</si>
  <si>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</si>
  <si>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</si>
  <si>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</si>
  <si>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</si>
  <si>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</si>
  <si>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</si>
  <si>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</si>
  <si>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</si>
  <si>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</si>
  <si>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</si>
  <si>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</si>
  <si>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</si>
  <si>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</si>
  <si>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</si>
  <si>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</si>
  <si>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</si>
  <si>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</si>
  <si>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</si>
  <si>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</si>
  <si>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</si>
  <si>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</si>
  <si>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</si>
  <si>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</si>
  <si>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</si>
  <si>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</si>
  <si>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</si>
  <si>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</si>
  <si>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</si>
  <si>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</si>
  <si>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</si>
  <si>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</si>
  <si>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</si>
  <si>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</si>
  <si>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</si>
  <si>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</si>
  <si>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</si>
  <si>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</si>
  <si>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</si>
  <si>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</si>
  <si>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</si>
  <si>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</si>
  <si>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</si>
  <si>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</si>
  <si>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</si>
  <si>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</si>
  <si>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</si>
  <si>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</si>
  <si>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</si>
  <si>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</si>
  <si>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</si>
  <si>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</si>
  <si>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</si>
  <si>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</si>
  <si>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</si>
  <si>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</si>
  <si>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</si>
  <si>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</si>
  <si>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</si>
  <si>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</si>
  <si>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</si>
  <si>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</si>
  <si>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</si>
  <si>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</si>
  <si>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</si>
  <si>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</si>
  <si>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</si>
  <si>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</si>
  <si>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</si>
  <si>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</si>
  <si>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</si>
  <si>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</si>
  <si>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</si>
  <si>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</si>
  <si>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</si>
  <si>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</si>
  <si>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</si>
  <si>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</si>
  <si>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</si>
  <si>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</si>
  <si>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</si>
  <si>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</si>
  <si>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</si>
  <si>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</si>
  <si>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</si>
  <si>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</si>
  <si>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</si>
  <si>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</si>
  <si>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</si>
  <si>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</si>
  <si>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</si>
  <si>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</si>
  <si>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</si>
  <si>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</si>
  <si>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</si>
  <si>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</si>
  <si>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</si>
  <si>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</si>
  <si>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</si>
  <si>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</si>
  <si>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</si>
  <si>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</si>
  <si>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</si>
  <si>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</si>
  <si>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</si>
  <si>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</si>
  <si>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</si>
  <si>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</si>
  <si>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</si>
  <si>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</si>
  <si>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</si>
  <si>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</si>
  <si>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</si>
  <si>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</si>
  <si>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</si>
  <si>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</si>
  <si>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</si>
  <si>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</si>
  <si>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</si>
  <si>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</si>
  <si>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</si>
  <si>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</si>
  <si>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</si>
  <si>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</si>
  <si>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</si>
  <si>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</si>
  <si>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</si>
  <si>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</si>
  <si>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</si>
  <si>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</si>
  <si>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</si>
  <si>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</si>
  <si>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</si>
  <si>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</si>
  <si>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</si>
  <si>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</si>
  <si>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</si>
  <si>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</si>
  <si>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</si>
  <si>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</si>
  <si>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</si>
  <si>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</si>
  <si>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</si>
  <si>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</si>
  <si>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</si>
  <si>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</si>
  <si>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</si>
  <si>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</si>
  <si>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</si>
  <si>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</si>
  <si>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</si>
  <si>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</si>
  <si>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</si>
  <si>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</si>
  <si>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</si>
  <si>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</si>
  <si>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</si>
  <si>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</si>
  <si>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</si>
  <si>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</si>
  <si>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</si>
  <si>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</si>
  <si>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</si>
  <si>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</si>
  <si>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</si>
  <si>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</si>
  <si>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</si>
  <si>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</si>
  <si>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</si>
  <si>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</si>
  <si>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</si>
  <si>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</si>
  <si>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</si>
  <si>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</si>
  <si>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</si>
  <si>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</si>
  <si>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</si>
  <si>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</si>
  <si>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</si>
  <si>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</si>
  <si>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</si>
  <si>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</si>
  <si>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</si>
  <si>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</si>
  <si>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</si>
  <si>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</si>
  <si>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</si>
  <si>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</si>
  <si>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</si>
  <si>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</si>
  <si>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</si>
  <si>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</si>
  <si>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</si>
  <si>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</si>
  <si>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</si>
  <si>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</si>
  <si>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</si>
  <si>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</si>
  <si>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</si>
  <si>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</si>
  <si>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</si>
  <si>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</si>
  <si>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</si>
  <si>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</si>
  <si>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</si>
  <si>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</si>
  <si>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</si>
  <si>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</si>
  <si>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</si>
  <si>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</si>
  <si>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</si>
  <si>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</si>
  <si>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</si>
  <si>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</si>
  <si>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</si>
  <si>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</si>
  <si>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</si>
  <si>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</si>
  <si>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</si>
  <si>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</si>
  <si>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</si>
  <si>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</si>
  <si>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</si>
  <si>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</si>
  <si>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</si>
  <si>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</si>
  <si>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</si>
  <si>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</si>
  <si>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</si>
  <si>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</si>
  <si>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</si>
  <si>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</si>
  <si>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</si>
  <si>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</si>
  <si>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</si>
  <si>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</si>
  <si>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</si>
  <si>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</si>
  <si>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</si>
  <si>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</si>
  <si>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</si>
  <si>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</si>
  <si>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</si>
  <si>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</si>
  <si>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</si>
  <si>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</si>
  <si>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</si>
  <si>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</si>
  <si>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</si>
  <si>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</si>
  <si>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</si>
  <si>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</si>
  <si>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</si>
  <si>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</si>
  <si>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</si>
  <si>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</si>
  <si>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</si>
  <si>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</si>
  <si>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</si>
  <si>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</si>
  <si>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</si>
  <si>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</si>
  <si>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</si>
  <si>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</si>
  <si>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</si>
  <si>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</si>
  <si>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</si>
  <si>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</si>
  <si>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</si>
  <si>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</si>
  <si>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</si>
  <si>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</si>
  <si>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</si>
  <si>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</si>
  <si>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</si>
  <si>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</si>
  <si>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</si>
  <si>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</si>
  <si>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</si>
  <si>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</si>
  <si>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</si>
  <si>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</si>
  <si>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</si>
  <si>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</si>
  <si>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</si>
  <si>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</si>
  <si>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</si>
  <si>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</si>
  <si>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</si>
  <si>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</si>
  <si>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</si>
  <si>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</si>
  <si>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</si>
  <si>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</si>
  <si>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</si>
  <si>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</si>
  <si>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</si>
  <si>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</si>
  <si>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</si>
  <si>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</si>
  <si>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</si>
  <si>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</si>
  <si>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</si>
  <si>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</si>
  <si>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</si>
  <si>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</si>
  <si>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</si>
  <si>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</si>
  <si>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</si>
  <si>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</si>
  <si>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</si>
  <si>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</si>
  <si>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</si>
  <si>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</si>
  <si>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</si>
  <si>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</si>
  <si>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</si>
  <si>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</si>
  <si>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</si>
  <si>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</si>
  <si>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</si>
  <si>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</si>
  <si>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</si>
  <si>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</si>
  <si>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</si>
  <si>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</si>
  <si>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</si>
  <si>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</si>
  <si>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</si>
  <si>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</si>
  <si>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</si>
  <si>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</si>
  <si>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</si>
  <si>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</si>
  <si>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</si>
  <si>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</si>
  <si>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</si>
  <si>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</si>
  <si>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</si>
  <si>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</si>
  <si>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</si>
  <si>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</si>
  <si>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</si>
  <si>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</si>
  <si>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</si>
  <si>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</si>
  <si>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</si>
  <si>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</si>
  <si>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</si>
  <si>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</si>
  <si>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</si>
  <si>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</si>
  <si>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</si>
  <si>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</si>
  <si>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</si>
  <si>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</si>
  <si>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</si>
  <si>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</si>
  <si>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</si>
  <si>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</si>
  <si>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</si>
  <si>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</si>
  <si>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</si>
  <si>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</si>
  <si>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</si>
  <si>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</si>
  <si>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</si>
  <si>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</si>
  <si>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</si>
  <si>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</si>
  <si>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</si>
  <si>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</si>
  <si>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</si>
  <si>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</si>
  <si>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</si>
  <si>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</si>
  <si>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</si>
  <si>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</si>
  <si>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</si>
  <si>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</si>
  <si>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</si>
  <si>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</si>
  <si>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</si>
  <si>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</si>
  <si>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</si>
  <si>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</si>
  <si>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</si>
  <si>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</si>
  <si>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</si>
  <si>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</si>
  <si>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</si>
  <si>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</si>
  <si>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</si>
  <si>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</si>
  <si>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</si>
  <si>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</si>
  <si>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</si>
  <si>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</si>
  <si>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</si>
  <si>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</si>
  <si>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</si>
  <si>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</si>
  <si>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</si>
  <si>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</si>
  <si>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</si>
  <si>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</si>
  <si>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</si>
  <si>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</si>
  <si>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</si>
  <si>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</si>
  <si>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</si>
  <si>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</si>
  <si>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</si>
  <si>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</si>
  <si>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</si>
  <si>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</si>
  <si>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</si>
  <si>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</si>
  <si>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</si>
  <si>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</si>
  <si>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</si>
  <si>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</si>
  <si>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</si>
  <si>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</si>
  <si>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</si>
  <si>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</si>
  <si>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</si>
  <si>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</si>
  <si>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</si>
  <si>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</si>
  <si>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</si>
  <si>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</si>
  <si>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</si>
  <si>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</si>
  <si>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</si>
  <si>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</si>
  <si>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</si>
  <si>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</si>
  <si>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</si>
  <si>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</si>
  <si>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</si>
  <si>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</si>
  <si>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</si>
  <si>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</si>
  <si>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</si>
  <si>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</si>
  <si>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</si>
  <si>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</si>
  <si>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</si>
  <si>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</si>
  <si>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</si>
  <si>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</si>
  <si>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</si>
  <si>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</si>
  <si>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</si>
  <si>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</si>
  <si>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</si>
  <si>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</si>
  <si>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</si>
  <si>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</si>
  <si>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</si>
  <si>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</si>
  <si>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</si>
  <si>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</si>
  <si>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</si>
  <si>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</si>
  <si>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</si>
  <si>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</si>
  <si>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</si>
  <si>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</si>
  <si>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</si>
  <si>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</si>
  <si>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</si>
  <si>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</si>
  <si>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</si>
  <si>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</si>
  <si>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</si>
  <si>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</si>
  <si>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</si>
  <si>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</si>
  <si>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</si>
  <si>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</si>
  <si>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</si>
  <si>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</si>
  <si>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</si>
  <si>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</si>
  <si>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</si>
  <si>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</si>
  <si>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</si>
  <si>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</si>
  <si>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</si>
  <si>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</si>
  <si>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</si>
  <si>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</si>
  <si>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</si>
  <si>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</si>
  <si>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</si>
  <si>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</si>
  <si>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</si>
  <si>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</si>
  <si>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</si>
  <si>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</si>
  <si>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</si>
  <si>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</si>
  <si>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</si>
  <si>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</si>
  <si>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</si>
  <si>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</si>
  <si>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</si>
  <si>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</si>
  <si>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</si>
  <si>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</si>
  <si>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</si>
  <si>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</si>
  <si>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</si>
  <si>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</si>
  <si>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</si>
  <si>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</si>
  <si>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</si>
  <si>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</si>
  <si>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</si>
  <si>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</si>
  <si>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</si>
  <si>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</si>
  <si>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Avergae Donation</t>
  </si>
  <si>
    <t>Category</t>
  </si>
  <si>
    <t>Sub-Category</t>
  </si>
  <si>
    <t>Grand Total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</si>
  <si>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</si>
  <si>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</si>
  <si>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</si>
  <si>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</si>
  <si>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</si>
  <si>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</si>
  <si>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</si>
  <si>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</si>
  <si>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</si>
  <si>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</si>
  <si>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</si>
  <si>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</si>
  <si>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</si>
  <si>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</si>
  <si>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</si>
  <si>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</si>
  <si>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</si>
  <si>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</si>
  <si>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</si>
  <si>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</si>
  <si>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</si>
  <si>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</si>
  <si>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</si>
  <si>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</si>
  <si>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</si>
  <si>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</si>
  <si>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</si>
  <si>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</si>
  <si>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</si>
  <si>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</si>
  <si>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</si>
  <si>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</si>
  <si>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</si>
  <si>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</si>
  <si>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</si>
  <si>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</si>
  <si>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</si>
  <si>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</si>
  <si>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</si>
  <si>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</si>
  <si>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</si>
  <si>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</si>
  <si>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</si>
  <si>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</si>
  <si>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</si>
  <si>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</si>
  <si>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</si>
  <si>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</si>
  <si>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</si>
  <si>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</si>
  <si>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</si>
  <si>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State</t>
  </si>
  <si>
    <t>(All)</t>
  </si>
  <si>
    <t>Starter Book by Category</t>
  </si>
  <si>
    <t>Starter Book by Sub-Category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</si>
  <si>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</si>
  <si>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</si>
  <si>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</si>
  <si>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</si>
  <si>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</si>
  <si>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</si>
  <si>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</si>
  <si>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</si>
  <si>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</si>
  <si>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</si>
  <si>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</si>
  <si>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</si>
  <si>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</si>
  <si>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</si>
  <si>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Starter Book by Years</t>
  </si>
  <si>
    <t>Year</t>
  </si>
  <si>
    <t>Month</t>
  </si>
  <si>
    <t>Goal</t>
  </si>
  <si>
    <t>Number Successful</t>
  </si>
  <si>
    <t>Number Failed</t>
  </si>
  <si>
    <t>Number Canceled</t>
  </si>
  <si>
    <t>Total Projects</t>
  </si>
  <si>
    <t>% Successful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</si>
  <si>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</si>
  <si>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</si>
  <si>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</si>
  <si>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</si>
  <si>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</si>
  <si>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</si>
  <si>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</si>
  <si>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</si>
  <si>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</si>
  <si>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</si>
  <si>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39000</t>
  </si>
  <si>
    <t>40000 to 44999</t>
  </si>
  <si>
    <t>45000 to 49999</t>
  </si>
  <si>
    <t>Greate than or eq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</si>
</sst>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14" fontId="0" fillId="0" borderId="1" xfId="0" applyNumberFormat="1" applyBorder="1" applyAlignment="1">
      <alignment horizontal="left"/>
    </xf>
    <xf numFmtId="0" fontId="1" fillId="0" borderId="2" xfId="0" applyFont="1" applyBorder="1"/>
  </cellXfs>
  <cellStyles count="2">
    <cellStyle name="Normal" xfId="0" builtinId="0"/>
    <cellStyle name="Percent" xfId="1" builtinId="5"/>
  </cellStyles>
  <dxfs count="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[Justin Excel HW.xlsx]Category!PivotTable2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7-42EF-B0E0-25EF1920CB9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7-42EF-B0E0-25EF1920CB9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7-42EF-B0E0-25EF1920CB9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7-42EF-B0E0-25EF1920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5615216"/>
        <c:axId val="475615544"/>
      </c:barChart>
      <c:catAx>
        <c:axId val="47561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15544"/>
        <c:crosses val="autoZero"/>
        <c:auto val="1"/>
        <c:lblAlgn val="ctr"/>
        <c:lblOffset val="100"/>
        <c:noMultiLvlLbl val="0"/>
      </c:catAx>
      <c:valAx>
        <c:axId val="47561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[Justin Excel HW.xlsx]Sub-Category!PivotTable4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030-8AC5-EAB90B37EB4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F-4030-8AC5-EAB90B37EB4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F-4030-8AC5-EAB90B37EB4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DF-4030-8AC5-EAB90B37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318440"/>
        <c:axId val="535153944"/>
      </c:barChart>
      <c:catAx>
        <c:axId val="5293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53944"/>
        <c:crosses val="autoZero"/>
        <c:auto val="1"/>
        <c:lblAlgn val="ctr"/>
        <c:lblOffset val="100"/>
        <c:noMultiLvlLbl val="0"/>
      </c:catAx>
      <c:valAx>
        <c:axId val="5351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3-4D2F-ACEC-FE43A3DFE227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%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3-4D2F-ACEC-FE43A3DFE227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3-4D2F-ACEC-FE43A3DF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61200"/>
        <c:axId val="888464152"/>
      </c:lineChart>
      <c:catAx>
        <c:axId val="8884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64152"/>
        <c:crosses val="autoZero"/>
        <c:auto val="1"/>
        <c:lblAlgn val="ctr"/>
        <c:lblOffset val="100"/>
        <c:noMultiLvlLbl val="0"/>
      </c:catAx>
      <c:valAx>
        <c:axId val="888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614361</xdr:colOff>
      <xdr:row>0</xdr:row>
      <xdr:rowOff>147636</xdr:rowOff>
    </xdr:from>
    <xdr:to>
      <xdr:col>16</xdr:col>
      <xdr:colOff>142874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81789-1D50-4A75-A8A5-F66E1B305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6</xdr:row>
      <xdr:rowOff>4762</xdr:rowOff>
    </xdr:from>
    <xdr:to>
      <xdr:col>19</xdr:col>
      <xdr:colOff>276225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C5961-0178-4E96-B393-61AFDDDCA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13</xdr:row>
      <xdr:rowOff>157162</xdr:rowOff>
    </xdr:from>
    <xdr:to>
      <xdr:col>8</xdr:col>
      <xdr:colOff>38099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F490C2-4D1D-4C5C-80C8-BC7B3D485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ore, Justin (Synchrony Financial)" refreshedDate="43691.667158101853" createdVersion="6" refreshedVersion="6" minRefreshableVersion="3" recordCount="4115" xr:uid="{00000000-000A-0000-FFFF-FFFF12000000}">
  <cacheSource type="worksheet">
    <worksheetSource ref="A1:U1048576" sheet="Summary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ga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ore, Justin (Synchrony Financial)" refreshedDate="43692.514074421299" createdVersion="6" refreshedVersion="6" minRefreshableVersion="3" recordCount="4114" xr:uid="{4B51FDD1-884D-4A34-BC65-21F89A13837A}">
  <cacheSource type="worksheet">
    <worksheetSource ref="A1:U4115" sheet="Summary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00:00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ga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d v="2015-07-23T03:00:00"/>
    <x v="0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d v="2017-03-02T14:24:43"/>
    <x v="1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d v="2016-02-15T16:51:23"/>
    <x v="2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d v="2014-08-07T12:21:47"/>
    <x v="3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d v="2015-12-19T20:01:19"/>
    <x v="0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d v="2016-07-29T05:35:00"/>
    <x v="2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d v="2014-06-14T01:44:10"/>
    <x v="3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d v="2016-07-05T01:07:47"/>
    <x v="2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d v="2016-04-15T21:00:00"/>
    <x v="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d v="2016-04-17T02:29:04"/>
    <x v="2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d v="2014-06-25T01:37:59"/>
    <x v="3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d v="2016-08-22T03:00:00"/>
    <x v="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d v="2014-07-16T03:00:00"/>
    <x v="3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d v="2016-06-23T20:27:00"/>
    <x v="2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d v="2014-07-13T13:59:00"/>
    <x v="3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d v="2015-09-27T20:14:00"/>
    <x v="0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d v="2014-06-16T05:30:00"/>
    <x v="3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d v="2014-11-04T18:33:42"/>
    <x v="3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d v="2014-09-17T13:00:56"/>
    <x v="3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d v="2015-07-20T19:35:34"/>
    <x v="0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d v="2015-09-13T18:11:52"/>
    <x v="0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d v="2014-09-26T15:03:09"/>
    <x v="3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d v="2015-01-01T07:59:00"/>
    <x v="3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d v="2015-04-30T15:20:00"/>
    <x v="0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d v="2015-09-15T19:39:00"/>
    <x v="0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d v="2016-01-09T00:36:01"/>
    <x v="0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d v="2014-08-17T12:22:24"/>
    <x v="3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d v="2014-11-16T04:57:13"/>
    <x v="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d v="2015-12-16T23:08:04"/>
    <x v="0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d v="2014-07-22T16:09:28"/>
    <x v="3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d v="2014-08-21T07:01:55"/>
    <x v="3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d v="2016-01-25T19:00:34"/>
    <x v="2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d v="2016-05-13T03:59:00"/>
    <x v="2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d v="2015-11-08T16:51:41"/>
    <x v="0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d v="2014-08-05T07:43:21"/>
    <x v="3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d v="2015-04-28T00:00:00"/>
    <x v="0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d v="2015-04-04T06:22:05"/>
    <x v="0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d v="2015-02-27T16:37:59"/>
    <x v="0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d v="2013-05-11T01:22:24"/>
    <x v="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d v="2014-05-25T22:59:00"/>
    <x v="3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d v="2014-06-19T04:00:00"/>
    <x v="3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d v="2014-10-05T13:39:14"/>
    <x v="3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d v="2014-12-28T15:20:26"/>
    <x v="3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d v="2014-07-13T00:00:00"/>
    <x v="3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d v="2014-10-07T02:22:17"/>
    <x v="3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d v="2016-04-27T14:58:27"/>
    <x v="2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d v="2015-12-15T23:09:34"/>
    <x v="0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d v="2014-12-19T20:40:07"/>
    <x v="3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d v="2015-03-01T12:00:00"/>
    <x v="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d v="2015-10-24T04:14:05"/>
    <x v="0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d v="2015-01-30T17:00:00"/>
    <x v="3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d v="2015-08-10T22:17:17"/>
    <x v="0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d v="2014-07-17T16:50:46"/>
    <x v="3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d v="2014-04-04T22:00:00"/>
    <x v="3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d v="2015-12-25T17:07:01"/>
    <x v="0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d v="2016-05-27T23:15:16"/>
    <x v="2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d v="2015-06-08T16:00:00"/>
    <x v="0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d v="2015-04-25T19:59:22"/>
    <x v="0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d v="2014-11-19T18:52:52"/>
    <x v="3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d v="2015-09-14T21:00:00"/>
    <x v="0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d v="2014-03-23T00:00:00"/>
    <x v="3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d v="2013-06-06T19:32:37"/>
    <x v="4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d v="2013-03-03T19:11:18"/>
    <x v="4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d v="2013-12-28T04:59:00"/>
    <x v="4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d v="2013-07-08T00:26:21"/>
    <x v="4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d v="2014-08-11T05:59:00"/>
    <x v="3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d v="2016-07-18T20:23:40"/>
    <x v="2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d v="2012-07-15T14:00:04"/>
    <x v="5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d v="2014-02-23T13:39:51"/>
    <x v="3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d v="2011-10-02T06:59:00"/>
    <x v="6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d v="2011-09-04T21:30:45"/>
    <x v="6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d v="2012-05-28T06:30:57"/>
    <x v="5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d v="2012-11-15T00:00:00"/>
    <x v="5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d v="2011-05-03T03:59:00"/>
    <x v="6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d v="2016-01-21T11:41:35"/>
    <x v="0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d v="2013-04-23T05:01:12"/>
    <x v="4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d v="2011-12-27T17:35:58"/>
    <x v="6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d v="2012-05-21T02:59:00"/>
    <x v="5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d v="2016-09-01T17:32:01"/>
    <x v="2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d v="2014-04-25T18:38:13"/>
    <x v="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d v="2013-12-10T02:00:56"/>
    <x v="4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d v="2012-07-14T03:02:00"/>
    <x v="5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d v="2011-10-09T19:41:01"/>
    <x v="6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d v="2015-02-22T11:30:00"/>
    <x v="0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d v="2011-05-15T18:11:26"/>
    <x v="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d v="2011-09-23T03:00:37"/>
    <x v="6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d v="2015-12-27T14:20:45"/>
    <x v="0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d v="2010-06-03T01:41:00"/>
    <x v="7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d v="2014-06-22T15:48:51"/>
    <x v="3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d v="2013-06-02T18:03:12"/>
    <x v="4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d v="2011-07-12T07:08:19"/>
    <x v="6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d v="2011-05-17T09:39:24"/>
    <x v="6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d v="2017-02-01T08:00:00"/>
    <x v="2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d v="2012-07-03T21:00:00"/>
    <x v="5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d v="2014-04-07T17:13:42"/>
    <x v="3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d v="2012-02-26T00:07:21"/>
    <x v="5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d v="2010-08-01T03:00:00"/>
    <x v="7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d v="2011-07-12T03:14:42"/>
    <x v="6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d v="2012-12-07T23:30:00"/>
    <x v="5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d v="2014-01-22T21:39:59"/>
    <x v="4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d v="2012-11-04T19:04:46"/>
    <x v="5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d v="2013-01-24T18:38:30"/>
    <x v="5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d v="2010-12-23T03:08:53"/>
    <x v="7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d v="2014-03-07T19:20:30"/>
    <x v="3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d v="2011-04-03T01:00:00"/>
    <x v="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d v="2016-05-14T00:00:00"/>
    <x v="2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x v="106"/>
    <d v="2012-04-02T18:38:21"/>
    <x v="5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d v="2011-04-24T23:34:47"/>
    <x v="6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d v="2013-05-31T14:42:50"/>
    <x v="4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d v="2011-02-26T00:37:10"/>
    <x v="6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d v="2013-11-14T05:59:00"/>
    <x v="4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d v="2015-05-31T07:59:47"/>
    <x v="0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d v="2014-04-13T02:00:00"/>
    <x v="3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d v="2011-08-06T15:00:00"/>
    <x v="6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d v="2012-01-13T06:34:48"/>
    <x v="6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d v="2012-02-04T17:44:04"/>
    <x v="5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d v="2011-04-08T10:55:55"/>
    <x v="6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d v="2010-06-09T19:00:00"/>
    <x v="7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d v="2011-07-29T01:17:16"/>
    <x v="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d v="2011-08-13T23:00:00"/>
    <x v="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d v="2016-10-03T01:11:47"/>
    <x v="2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d v="2015-04-18T10:16:00"/>
    <x v="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d v="2016-10-10T10:21:47"/>
    <x v="2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d v="2014-10-28T22:00:00"/>
    <x v="3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d v="2015-05-15T22:17:22"/>
    <x v="0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d v="2017-02-03T23:51:20"/>
    <x v="2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d v="2015-06-11T02:00:00"/>
    <x v="0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d v="2015-04-03T13:59:01"/>
    <x v="0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d v="2016-10-20T05:28:13"/>
    <x v="2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d v="2014-10-30T22:29:43"/>
    <x v="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d v="2014-06-16T20:16:00"/>
    <x v="3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s v="US"/>
    <s v="USD"/>
    <n v="1467763200"/>
    <n v="1466453161"/>
    <x v="131"/>
    <d v="2016-07-06T00:00:00"/>
    <x v="2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d v="2014-11-07T20:30:07"/>
    <x v="3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d v="2016-05-31T17:31:00"/>
    <x v="2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d v="2015-09-04T17:00:00"/>
    <x v="0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d v="2014-07-01T19:00:00"/>
    <x v="3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d v="2015-05-16T10:16:00"/>
    <x v="0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d v="2015-10-12T13:46:33"/>
    <x v="0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d v="2015-08-01T04:59:00"/>
    <x v="0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d v="2015-07-12T22:06:12"/>
    <x v="0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d v="2015-03-20T03:45:32"/>
    <x v="0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d v="2015-05-31T03:40:23"/>
    <x v="0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d v="2014-11-16T22:26:18"/>
    <x v="3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d v="2016-09-03T05:55:00"/>
    <x v="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d v="2015-04-13T17:17:52"/>
    <x v="0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d v="2015-08-11T13:00:52"/>
    <x v="0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d v="2017-01-18T00:23:18"/>
    <x v="2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d v="2015-01-08T18:18:00"/>
    <x v="3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d v="2016-02-27T06:45:36"/>
    <x v="2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d v="2014-12-25T08:00:00"/>
    <x v="3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d v="2015-05-26T03:53:02"/>
    <x v="0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d v="2015-06-18T13:13:11"/>
    <x v="0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d v="2014-09-23T01:51:40"/>
    <x v="3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d v="2014-12-02T15:04:04"/>
    <x v="3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d v="2015-06-03T13:08:15"/>
    <x v="0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d v="2015-07-23T13:25:35"/>
    <x v="0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d v="2014-08-03T02:59:56"/>
    <x v="3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d v="2016-02-26T21:52:52"/>
    <x v="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d v="2014-10-22T01:50:28"/>
    <x v="3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d v="2016-07-03T10:25:45"/>
    <x v="2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d v="2015-08-15T21:54:51"/>
    <x v="0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d v="2014-07-02T16:29:55"/>
    <x v="3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d v="2014-08-16T23:42:00"/>
    <x v="3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d v="2015-10-01T00:00:00"/>
    <x v="0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d v="2014-09-19T18:18:21"/>
    <x v="3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d v="2016-01-12T15:48:44"/>
    <x v="0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d v="2017-01-16T01:49:22"/>
    <x v="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d v="2015-08-04T22:15:35"/>
    <x v="0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d v="2015-03-19T19:02:50"/>
    <x v="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d v="2014-10-18T12:07:39"/>
    <x v="3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d v="2015-08-30T05:28:00"/>
    <x v="0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d v="2016-08-12T04:20:14"/>
    <x v="2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d v="2015-03-19T08:28:43"/>
    <x v="0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d v="2015-02-28T13:45:08"/>
    <x v="0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d v="2015-05-08T18:12:56"/>
    <x v="0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d v="2014-08-29T18:40:11"/>
    <x v="3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d v="2015-08-05T19:46:39"/>
    <x v="0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d v="2015-03-24T00:08:46"/>
    <x v="0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d v="2015-11-26T23:55:45"/>
    <x v="0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d v="2016-03-04T01:55:55"/>
    <x v="2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d v="2015-04-13T19:00:00"/>
    <x v="0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d v="2015-06-22T17:48:15"/>
    <x v="0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d v="2017-01-07T00:17:12"/>
    <x v="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x v="183"/>
    <d v="2014-11-26T20:26:50"/>
    <x v="3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d v="2014-09-01T03:59:00"/>
    <x v="3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x v="185"/>
    <d v="2016-08-18T21:52:19"/>
    <x v="2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d v="2017-03-03T20:00:00"/>
    <x v="1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d v="2015-07-21T06:59:00"/>
    <x v="0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d v="2014-09-05T04:23:35"/>
    <x v="3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d v="2016-09-03T16:34:37"/>
    <x v="2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x v="190"/>
    <d v="2016-06-16T15:37:26"/>
    <x v="2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d v="2015-10-02T10:35:38"/>
    <x v="0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d v="2014-10-17T19:00:32"/>
    <x v="3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d v="2014-11-28T23:26:06"/>
    <x v="3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d v="2016-03-06T23:55:31"/>
    <x v="2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d v="2015-07-10T16:05:32"/>
    <x v="0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d v="2015-10-10T21:00:00"/>
    <x v="0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d v="2017-02-17T21:00:00"/>
    <x v="1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d v="2014-10-05T09:12:02"/>
    <x v="3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d v="2016-09-01T02:58:22"/>
    <x v="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d v="2014-09-15T02:00:03"/>
    <x v="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d v="2015-02-08T19:38:49"/>
    <x v="0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x v="202"/>
    <d v="2015-10-08T20:59:00"/>
    <x v="0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d v="2015-01-29T20:21:04"/>
    <x v="3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d v="2016-08-04T14:00:03"/>
    <x v="2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d v="2015-10-06T15:10:22"/>
    <x v="0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d v="2016-08-06T00:06:23"/>
    <x v="2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d v="2015-01-04T04:43:58"/>
    <x v="3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d v="2014-12-16T08:52:47"/>
    <x v="3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d v="2015-07-10T22:08:55"/>
    <x v="0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d v="2015-10-01T05:00:00"/>
    <x v="0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d v="2015-09-19T03:50:17"/>
    <x v="0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d v="2016-04-16T20:08:40"/>
    <x v="2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d v="2015-08-16T14:06:41"/>
    <x v="0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d v="2015-03-06T15:22:29"/>
    <x v="0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d v="2016-02-17T23:59:00"/>
    <x v="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d v="2015-04-22T22:00:37"/>
    <x v="0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x v="217"/>
    <d v="2014-12-28T15:22:29"/>
    <x v="3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d v="2015-05-15T15:04:49"/>
    <x v="0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d v="2016-04-01T06:59:00"/>
    <x v="2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d v="2015-08-20T20:06:00"/>
    <x v="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x v="221"/>
    <d v="2015-03-28T19:06:04"/>
    <x v="0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d v="2015-03-27T02:39:00"/>
    <x v="0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d v="2016-05-22T01:05:00"/>
    <x v="2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d v="2015-07-10T05:38:46"/>
    <x v="0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d v="2016-04-08T22:04:14"/>
    <x v="2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d v="2015-05-31T09:29:00"/>
    <x v="0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d v="2015-07-09T21:27:21"/>
    <x v="0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d v="2015-06-01T16:28:25"/>
    <x v="0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d v="2016-02-13T22:24:57"/>
    <x v="2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d v="2015-06-04T18:39:11"/>
    <x v="0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d v="2016-01-02T23:00:51"/>
    <x v="0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d v="2015-02-27T19:49:06"/>
    <x v="0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d v="2016-09-29T21:52:52"/>
    <x v="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d v="2015-06-21T00:50:59"/>
    <x v="0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d v="2015-07-09T21:48:17"/>
    <x v="0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d v="2016-01-05T00:00:00"/>
    <x v="0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d v="2016-03-08T13:51:09"/>
    <x v="2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d v="2016-12-30T09:00:00"/>
    <x v="2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d v="2015-11-08T12:00:00"/>
    <x v="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d v="2013-05-05T17:00:11"/>
    <x v="4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d v="2014-12-21T16:45:04"/>
    <x v="3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d v="2011-12-20T11:49:50"/>
    <x v="6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d v="2014-02-22T01:08:24"/>
    <x v="3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d v="2010-03-16T07:06:00"/>
    <x v="7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d v="2012-08-16T01:16:25"/>
    <x v="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d v="2010-12-18T09:43:25"/>
    <x v="7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d v="2010-10-16T03:39:00"/>
    <x v="7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d v="2012-01-07T18:35:09"/>
    <x v="6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d v="2010-08-22T17:40:00"/>
    <x v="7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d v="2013-06-06T13:34:51"/>
    <x v="4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d v="2012-05-16T19:00:00"/>
    <x v="5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d v="2010-06-01T03:59:00"/>
    <x v="7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d v="2012-02-15T15:37:15"/>
    <x v="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d v="2015-10-17T02:00:00"/>
    <x v="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d v="2011-03-16T11:38:02"/>
    <x v="6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d v="2013-03-16T18:27:47"/>
    <x v="4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d v="2016-05-19T15:02:42"/>
    <x v="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d v="2011-06-18T01:14:26"/>
    <x v="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d v="2015-04-08T17:42:49"/>
    <x v="0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d v="2010-07-17T09:59:00"/>
    <x v="7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d v="2012-06-07T14:55:00"/>
    <x v="5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d v="2011-02-26T05:57:08"/>
    <x v="6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d v="2012-09-27T22:54:54"/>
    <x v="5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d v="2012-05-11T14:53:15"/>
    <x v="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d v="2010-05-10T20:16:00"/>
    <x v="7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d v="2010-04-23T03:51:00"/>
    <x v="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d v="2014-06-25T10:51:39"/>
    <x v="3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d v="2011-11-07T04:39:38"/>
    <x v="6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d v="2017-02-22T04:43:42"/>
    <x v="1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d v="2011-05-25T04:00:00"/>
    <x v="6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d v="2014-01-02T08:00:00"/>
    <x v="4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d v="2010-04-28T18:49:00"/>
    <x v="7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d v="2011-07-03T11:57:46"/>
    <x v="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d v="2012-04-05T06:59:00"/>
    <x v="5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d v="2012-11-10T01:46:06"/>
    <x v="5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d v="2012-04-28T00:57:54"/>
    <x v="5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d v="2015-05-23T21:23:39"/>
    <x v="0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d v="2012-10-12T00:58:59"/>
    <x v="5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d v="2017-02-27T02:01:00"/>
    <x v="1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d v="2014-05-30T14:10:35"/>
    <x v="3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d v="2009-08-10T19:26:00"/>
    <x v="8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d v="2010-02-22T22:00:00"/>
    <x v="7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d v="2011-06-01T04:59:00"/>
    <x v="6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d v="2012-01-21T17:43:00"/>
    <x v="6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d v="2013-09-19T18:08:48"/>
    <x v="4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d v="2013-03-25T18:35:24"/>
    <x v="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d v="2012-11-02T04:00:00"/>
    <x v="5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d v="2012-06-26T04:03:13"/>
    <x v="5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d v="2013-11-02T10:57:14"/>
    <x v="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d v="2011-02-02T07:59:00"/>
    <x v="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d v="2013-05-01T00:01:00"/>
    <x v="4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d v="2011-10-29T03:59:00"/>
    <x v="6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d v="2014-04-20T16:01:54"/>
    <x v="3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d v="2010-07-19T16:00:00"/>
    <x v="7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d v="2013-11-01T00:00:00"/>
    <x v="4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d v="2012-09-07T11:24:43"/>
    <x v="5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d v="2015-05-01T03:59:00"/>
    <x v="0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d v="2014-05-09T21:00:00"/>
    <x v="3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d v="2010-11-17T06:24:20"/>
    <x v="7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d v="2011-04-24T23:02:18"/>
    <x v="6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d v="2013-03-19T16:42:15"/>
    <x v="4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d v="2012-02-24T20:33:58"/>
    <x v="5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d v="2012-06-02T01:42:26"/>
    <x v="5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d v="2012-09-01T02:00:00"/>
    <x v="5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d v="2012-03-10T15:07:29"/>
    <x v="5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d v="2013-03-20T19:05:33"/>
    <x v="4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x v="307"/>
    <d v="2013-02-07T22:40:01"/>
    <x v="4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d v="2011-03-10T16:40:10"/>
    <x v="6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d v="2012-09-03T18:02:14"/>
    <x v="5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d v="2011-10-20T02:00:00"/>
    <x v="6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d v="2012-01-01T07:59:00"/>
    <x v="6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d v="2013-04-14T21:03:52"/>
    <x v="4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d v="2010-08-11T15:59:00"/>
    <x v="7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d v="2013-03-01T19:59:48"/>
    <x v="4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d v="2012-08-22T18:32:14"/>
    <x v="5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d v="2014-12-11T04:59:00"/>
    <x v="3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d v="2013-12-11T16:14:43"/>
    <x v="4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d v="2013-03-26T23:55:51"/>
    <x v="4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d v="2010-02-02T07:59:00"/>
    <x v="8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d v="2015-12-22T23:00:00"/>
    <x v="0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d v="2016-11-08T11:43:06"/>
    <x v="2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d v="2016-05-13T13:40:48"/>
    <x v="2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d v="2016-12-21T07:59:00"/>
    <x v="2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d v="2015-08-01T15:01:48"/>
    <x v="0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d v="2016-12-20T04:30:33"/>
    <x v="2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d v="2017-03-14T22:57:00"/>
    <x v="1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d v="2015-03-22T08:00:00"/>
    <x v="0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d v="2015-11-01T04:00:00"/>
    <x v="0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d v="2015-11-07T04:00:00"/>
    <x v="0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d v="2013-05-17T03:59:00"/>
    <x v="4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d v="2016-06-17T13:57:14"/>
    <x v="2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d v="2015-10-28T08:00:00"/>
    <x v="0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d v="2016-04-07T14:16:31"/>
    <x v="2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d v="2015-05-15T19:00:00"/>
    <x v="0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d v="2015-05-08T22:00:00"/>
    <x v="0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d v="2015-11-13T15:18:38"/>
    <x v="0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d v="2015-03-14T02:05:08"/>
    <x v="0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d v="2016-09-03T01:00:00"/>
    <x v="2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d v="2015-04-29T18:14:28"/>
    <x v="0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d v="2017-03-08T21:00:00"/>
    <x v="1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d v="2014-10-01T03:59:00"/>
    <x v="3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d v="2016-04-29T18:44:25"/>
    <x v="2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d v="2014-11-14T03:00:00"/>
    <x v="3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d v="2015-06-01T02:20:00"/>
    <x v="0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d v="2015-05-20T22:39:50"/>
    <x v="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d v="2015-10-14T12:00:21"/>
    <x v="0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d v="2015-11-14T12:53:29"/>
    <x v="0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d v="2015-08-21T14:05:16"/>
    <x v="0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d v="2017-02-24T11:58:28"/>
    <x v="1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d v="2016-09-11T03:59:00"/>
    <x v="2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d v="2016-04-07T22:09:14"/>
    <x v="2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d v="2014-10-08T04:01:08"/>
    <x v="3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d v="2015-11-19T20:00:19"/>
    <x v="0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d v="2016-04-08T18:52:01"/>
    <x v="2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d v="2014-12-01T08:03:14"/>
    <x v="3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d v="2016-03-16T18:16:33"/>
    <x v="2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d v="2015-04-24T05:19:57"/>
    <x v="0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d v="2016-06-15T15:00:00"/>
    <x v="2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d v="2014-11-14T05:12:00"/>
    <x v="3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d v="2015-07-23T03:11:00"/>
    <x v="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d v="2014-11-23T01:01:46"/>
    <x v="3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d v="2014-08-08T00:00:00"/>
    <x v="3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d v="2010-05-02T19:22:00"/>
    <x v="7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d v="2014-06-21T03:59:00"/>
    <x v="3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d v="2014-02-28T14:33:19"/>
    <x v="3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d v="2012-05-20T19:01:58"/>
    <x v="5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d v="2013-05-01T04:59:00"/>
    <x v="4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d v="2015-03-15T13:32:02"/>
    <x v="0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d v="2012-01-15T13:14:29"/>
    <x v="6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d v="2017-01-06T19:05:00"/>
    <x v="2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d v="2013-02-01T18:25:39"/>
    <x v="5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d v="2016-04-05T16:00:00"/>
    <x v="2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d v="2012-07-18T21:53:18"/>
    <x v="5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d v="2011-09-16T21:20:31"/>
    <x v="6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d v="2014-03-01T17:18:00"/>
    <x v="3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d v="2016-08-25T10:51:56"/>
    <x v="2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d v="2015-11-14T07:01:00"/>
    <x v="0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d v="2016-01-25T23:52:00"/>
    <x v="2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d v="2012-05-03T16:31:12"/>
    <x v="5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d v="2016-01-23T17:16:32"/>
    <x v="0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d v="2012-07-30T05:00:00"/>
    <x v="5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d v="2012-09-06T17:01:40"/>
    <x v="5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d v="2014-05-19T02:49:19"/>
    <x v="3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d v="2015-01-06T18:45:47"/>
    <x v="3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d v="2014-11-21T15:01:41"/>
    <x v="3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d v="2015-08-10T22:49:51"/>
    <x v="0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d v="2015-08-15T06:00:00"/>
    <x v="0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d v="2016-07-28T01:49:40"/>
    <x v="2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d v="2014-03-07T22:59:00"/>
    <x v="3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d v="2015-05-08T00:52:52"/>
    <x v="0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d v="2011-12-18T00:59:00"/>
    <x v="6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d v="2011-09-08T03:00:00"/>
    <x v="6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d v="2013-10-10T17:00:52"/>
    <x v="4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d v="2016-04-17T18:38:02"/>
    <x v="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d v="2012-04-27T21:32:00"/>
    <x v="5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d v="2012-07-07T13:33:26"/>
    <x v="5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d v="2010-09-01T03:44:00"/>
    <x v="7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d v="2015-04-29T19:02:06"/>
    <x v="0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d v="2016-12-14T12:00:00"/>
    <x v="2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d v="2014-05-17T03:30:00"/>
    <x v="3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d v="2011-08-07T20:12:50"/>
    <x v="6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d v="2015-11-05T13:56:57"/>
    <x v="0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d v="2011-08-10T07:08:00"/>
    <x v="6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d v="2014-02-05T23:04:00"/>
    <x v="3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d v="2014-03-06T02:02:19"/>
    <x v="3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d v="2011-05-09T05:59:00"/>
    <x v="6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d v="2011-11-19T21:54:10"/>
    <x v="6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d v="2013-11-05T18:39:50"/>
    <x v="4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d v="2016-07-22T20:42:24"/>
    <x v="2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d v="2015-06-18T23:33:17"/>
    <x v="0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d v="2013-12-22T05:00:00"/>
    <x v="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d v="2012-07-25T17:49:38"/>
    <x v="5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d v="2012-07-19T21:03:31"/>
    <x v="5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d v="2013-10-12T01:31:05"/>
    <x v="4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d v="2014-10-17T12:00:00"/>
    <x v="3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d v="2014-02-08T09:30:31"/>
    <x v="3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d v="2013-04-08T04:33:00"/>
    <x v="4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d v="2015-07-23T06:46:37"/>
    <x v="0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d v="2013-06-29T20:13:07"/>
    <x v="4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d v="2014-03-14T04:40:31"/>
    <x v="3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d v="2015-08-21T11:47:36"/>
    <x v="0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d v="2014-09-11T06:14:57"/>
    <x v="3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d v="2013-06-05T22:13:50"/>
    <x v="4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d v="2012-03-26T08:01:39"/>
    <x v="5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d v="2015-11-27T21:40:04"/>
    <x v="0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d v="2016-03-01T17:05:14"/>
    <x v="2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d v="2015-10-22T18:59:00"/>
    <x v="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d v="2014-06-16T22:00:00"/>
    <x v="3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d v="2009-11-27T04:59:00"/>
    <x v="8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d v="2013-09-11T02:34:27"/>
    <x v="4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d v="2016-07-05T20:54:43"/>
    <x v="2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d v="2015-10-21T17:26:21"/>
    <x v="0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d v="2015-10-11T15:07:02"/>
    <x v="0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d v="2013-12-01T21:01:42"/>
    <x v="4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d v="2013-09-13T17:56:20"/>
    <x v="4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d v="2013-07-31T08:41:53"/>
    <x v="4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d v="2016-10-08T07:38:46"/>
    <x v="2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d v="2015-11-18T07:15:58"/>
    <x v="0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d v="2014-10-17T18:16:58"/>
    <x v="3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d v="2016-03-24T22:39:13"/>
    <x v="2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d v="2013-11-02T19:03:16"/>
    <x v="4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s v="US"/>
    <s v="USD"/>
    <n v="1424380783"/>
    <n v="1421788783"/>
    <x v="442"/>
    <d v="2015-02-19T21:19:43"/>
    <x v="0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d v="2014-02-10T00:21:41"/>
    <x v="3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d v="2012-02-15T21:46:01"/>
    <x v="6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d v="2015-05-21T08:02:55"/>
    <x v="0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d v="2015-03-04T02:00:20"/>
    <x v="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d v="2013-03-23T12:19:23"/>
    <x v="4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d v="2014-05-14T18:11:35"/>
    <x v="3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d v="2013-10-17T13:38:05"/>
    <x v="4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d v="2014-02-14T22:43:20"/>
    <x v="3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d v="2014-01-25T17:09:51"/>
    <x v="4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d v="2015-05-13T16:53:35"/>
    <x v="0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d v="2015-02-19T19:47:59"/>
    <x v="0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d v="2014-11-26T13:14:00"/>
    <x v="3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d v="2012-04-17T00:31:00"/>
    <x v="5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d v="2013-10-22T03:59:00"/>
    <x v="4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d v="2014-08-16T18:25:12"/>
    <x v="3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d v="2013-05-14T16:47:40"/>
    <x v="4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d v="2011-11-13T16:22:07"/>
    <x v="6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d v="2014-06-01T04:00:00"/>
    <x v="3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d v="2013-06-02T20:19:27"/>
    <x v="4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d v="2011-08-10T03:02:21"/>
    <x v="6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d v="2011-09-24T17:02:33"/>
    <x v="6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d v="2016-05-18T20:22:15"/>
    <x v="2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d v="2014-06-27T02:52:54"/>
    <x v="3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d v="2012-09-07T22:37:44"/>
    <x v="5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d v="2012-09-28T16:18:54"/>
    <x v="5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d v="2012-07-11T03:51:05"/>
    <x v="5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d v="2014-09-05T23:45:24"/>
    <x v="3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d v="2014-01-16T04:00:00"/>
    <x v="4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d v="2014-04-19T16:19:39"/>
    <x v="3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d v="2014-08-23T22:08:38"/>
    <x v="3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d v="2014-09-17T16:45:19"/>
    <x v="3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d v="2017-02-17T07:53:49"/>
    <x v="1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d v="2015-05-06T02:04:03"/>
    <x v="0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d v="2014-06-03T03:59:00"/>
    <x v="3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d v="2012-05-18T20:02:14"/>
    <x v="5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d v="2015-04-01T20:51:49"/>
    <x v="0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d v="2014-11-21T10:47:15"/>
    <x v="3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d v="2013-08-09T12:00:15"/>
    <x v="4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d v="2012-10-10T16:08:09"/>
    <x v="5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d v="2016-04-14T14:34:00"/>
    <x v="2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d v="2013-01-29T04:44:32"/>
    <x v="5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d v="2015-11-05T23:32:52"/>
    <x v="0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d v="2013-05-17T12:08:19"/>
    <x v="4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d v="2014-06-01T22:37:19"/>
    <x v="3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d v="2016-12-25T15:16:34"/>
    <x v="2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d v="2017-01-09T01:18:20"/>
    <x v="2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d v="2012-01-05T11:33:00"/>
    <x v="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x v="490"/>
    <d v="2012-08-22T23:14:45"/>
    <x v="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d v="2016-01-27T23:34:59"/>
    <x v="0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d v="2016-10-13T00:50:30"/>
    <x v="2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d v="2015-05-20T17:25:38"/>
    <x v="0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d v="2014-07-03T03:00:00"/>
    <x v="3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d v="2015-07-16T19:51:45"/>
    <x v="0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d v="2014-02-10T22:21:14"/>
    <x v="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x v="497"/>
    <d v="2014-12-25T05:00:00"/>
    <x v="3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d v="2011-12-23T18:17:29"/>
    <x v="6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d v="2009-10-12T20:59:00"/>
    <x v="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d v="2010-05-08T22:16:00"/>
    <x v="7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d v="2011-07-09T05:37:31"/>
    <x v="6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d v="2012-03-18T12:17:05"/>
    <x v="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d v="2015-01-17T12:38:23"/>
    <x v="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d v="2012-04-10T22:36:27"/>
    <x v="5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d v="2015-12-25T02:21:26"/>
    <x v="0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d v="2013-08-10T13:15:20"/>
    <x v="4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d v="2012-10-19T23:00:57"/>
    <x v="5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d v="2012-05-25T14:14:00"/>
    <x v="5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d v="2015-06-28T15:09:30"/>
    <x v="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d v="2016-03-01T04:13:59"/>
    <x v="2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d v="2013-04-06T06:16:22"/>
    <x v="4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d v="2016-11-20T18:48:47"/>
    <x v="2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d v="2016-08-15T07:00:00"/>
    <x v="2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d v="2014-08-09T14:44:07"/>
    <x v="3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d v="2015-12-29T11:46:41"/>
    <x v="0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d v="2015-05-27T18:41:20"/>
    <x v="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d v="2017-02-02T14:46:01"/>
    <x v="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d v="2015-09-06T14:46:00"/>
    <x v="0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d v="2012-12-05T09:23:41"/>
    <x v="5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d v="2015-12-10T16:51:01"/>
    <x v="0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d v="2016-11-01T04:59:00"/>
    <x v="2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d v="2016-03-20T23:58:45"/>
    <x v="2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d v="2015-09-21T03:11:16"/>
    <x v="0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d v="2016-06-01T17:12:49"/>
    <x v="2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d v="2014-09-13T09:37:21"/>
    <x v="3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d v="2015-08-07T17:00:00"/>
    <x v="0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d v="2017-02-17T16:05:00"/>
    <x v="1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d v="2015-06-21T21:20:00"/>
    <x v="0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d v="2017-01-11T05:00:00"/>
    <x v="2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d v="2015-06-24T02:00:00"/>
    <x v="0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d v="2016-12-17T06:59:00"/>
    <x v="2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d v="2016-05-13T00:10:08"/>
    <x v="2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d v="2016-05-16T10:26:05"/>
    <x v="2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d v="2015-11-01T23:00:00"/>
    <x v="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d v="2017-01-06T13:05:05"/>
    <x v="2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d v="2015-08-03T18:00:00"/>
    <x v="0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d v="2015-11-04T19:26:31"/>
    <x v="0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d v="2016-05-13T19:04:23"/>
    <x v="2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d v="2016-07-05T01:11:47"/>
    <x v="2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d v="2015-02-04T19:36:46"/>
    <x v="0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d v="2015-10-29T01:07:14"/>
    <x v="0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d v="2016-05-03T16:41:56"/>
    <x v="2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d v="2014-11-01T02:12:42"/>
    <x v="3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d v="2016-07-04T15:46:00"/>
    <x v="2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d v="2015-11-15T15:13:09"/>
    <x v="0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d v="2015-10-17T16:01:55"/>
    <x v="0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d v="2016-02-10T16:42:44"/>
    <x v="2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d v="2015-10-29T21:40:48"/>
    <x v="0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d v="2015-07-08T15:17:02"/>
    <x v="0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d v="2017-01-31T05:00:00"/>
    <x v="1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d v="2015-08-01T17:53:00"/>
    <x v="0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d v="2016-01-09T14:48:16"/>
    <x v="0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d v="2014-11-14T18:16:31"/>
    <x v="3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d v="2014-10-19T16:26:12"/>
    <x v="3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d v="2016-06-12T08:29:03"/>
    <x v="2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d v="2016-01-06T20:38:37"/>
    <x v="0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d v="2016-12-02T23:36:43"/>
    <x v="2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d v="2015-03-24T20:11:45"/>
    <x v="0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d v="2015-12-13T06:47:40"/>
    <x v="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d v="2014-12-17T18:30:45"/>
    <x v="3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d v="2015-10-26T15:48:33"/>
    <x v="0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d v="2016-12-18T09:20:15"/>
    <x v="2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d v="2015-02-17T01:40:47"/>
    <x v="0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d v="2016-03-12T22:37:55"/>
    <x v="2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d v="2015-07-10T18:50:49"/>
    <x v="0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d v="2016-07-14T16:25:33"/>
    <x v="2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d v="2015-01-01T20:13:14"/>
    <x v="3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d v="2016-01-16T11:00:00"/>
    <x v="0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d v="2016-01-01T20:20:12"/>
    <x v="0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d v="2016-02-18T19:09:29"/>
    <x v="2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d v="2015-07-27T03:59:00"/>
    <x v="0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d v="2015-11-04T18:11:28"/>
    <x v="0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d v="2015-01-18T01:12:00"/>
    <x v="3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d v="2016-10-19T10:38:27"/>
    <x v="2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d v="2015-06-13T16:37:23"/>
    <x v="0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d v="2015-03-28T10:19:12"/>
    <x v="0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d v="2016-05-20T14:08:22"/>
    <x v="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d v="2015-09-07T13:53:13"/>
    <x v="0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d v="2014-12-25T20:27:03"/>
    <x v="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d v="2016-09-22T21:47:47"/>
    <x v="2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d v="2015-08-02T00:18:24"/>
    <x v="0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d v="2015-03-15T18:00:00"/>
    <x v="0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d v="2015-03-19T21:31:27"/>
    <x v="0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d v="2015-03-16T16:11:56"/>
    <x v="0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d v="2015-12-01T00:00:00"/>
    <x v="0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d v="2015-02-15T20:30:07"/>
    <x v="0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d v="2015-04-16T18:10:33"/>
    <x v="0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d v="2016-11-17T19:28:06"/>
    <x v="2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x v="589"/>
    <d v="2015-07-08T14:44:59"/>
    <x v="0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d v="2016-02-08T13:01:00"/>
    <x v="2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d v="2015-07-22T13:02:10"/>
    <x v="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d v="2014-12-03T05:34:20"/>
    <x v="3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d v="2015-04-06T15:15:45"/>
    <x v="0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d v="2016-04-16T18:43:26"/>
    <x v="2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d v="2015-05-04T01:40:38"/>
    <x v="0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d v="2016-11-02T21:31:32"/>
    <x v="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d v="2016-07-31T16:00:00"/>
    <x v="2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d v="2014-12-05T00:03:01"/>
    <x v="3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d v="2015-03-08T15:16:00"/>
    <x v="0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d v="2015-05-09T19:09:22"/>
    <x v="0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d v="2014-12-26T20:35:39"/>
    <x v="3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d v="2015-06-18T19:03:35"/>
    <x v="0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d v="2014-08-14T15:20:23"/>
    <x v="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d v="2014-08-28T00:50:56"/>
    <x v="3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d v="2015-08-23T08:35:08"/>
    <x v="0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d v="2015-05-24T15:00:00"/>
    <x v="0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d v="2015-11-22T20:48:56"/>
    <x v="0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d v="2015-06-15T22:06:20"/>
    <x v="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d v="2015-11-29T01:49:04"/>
    <x v="0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d v="2015-04-22T19:56:26"/>
    <x v="0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d v="2016-01-19T13:27:17"/>
    <x v="0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d v="2016-09-02T00:45:46"/>
    <x v="2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d v="2015-10-01T04:59:00"/>
    <x v="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d v="2016-06-24T01:29:00"/>
    <x v="2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d v="2015-09-25T02:55:59"/>
    <x v="0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d v="2017-02-25T09:01:47"/>
    <x v="1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d v="2015-05-08T08:14:03"/>
    <x v="0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d v="2015-12-09T19:26:43"/>
    <x v="0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d v="2014-11-25T16:36:30"/>
    <x v="3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d v="2014-08-25T17:12:18"/>
    <x v="3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d v="2016-07-07T23:42:17"/>
    <x v="2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d v="2016-07-01T18:35:38"/>
    <x v="2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d v="2015-05-28T00:13:17"/>
    <x v="0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d v="2015-05-14T23:44:01"/>
    <x v="0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d v="2017-03-26T20:29:37"/>
    <x v="1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d v="2015-08-15T13:22:00"/>
    <x v="0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d v="2016-03-14T23:00:00"/>
    <x v="2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d v="2014-07-13T16:37:37"/>
    <x v="3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d v="2016-05-14T15:18:28"/>
    <x v="2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d v="2015-09-06T05:10:00"/>
    <x v="0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d v="2016-05-28T18:32:09"/>
    <x v="2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d v="2015-11-25T16:49:25"/>
    <x v="0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d v="2016-06-17T23:00:00"/>
    <x v="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d v="2015-02-26T22:17:09"/>
    <x v="0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d v="2015-04-12T02:12:42"/>
    <x v="0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d v="2015-06-06T10:47:00"/>
    <x v="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d v="2017-02-25T23:04:00"/>
    <x v="1"/>
    <b v="0"/>
    <n v="0"/>
    <b v="0"/>
    <s v="technology/web"/>
    <n v="0"/>
    <e v="#DIV/0!"/>
    <x v="2"/>
    <s v="web"/>
  </r>
  <r>
    <n v="638"/>
    <s v="W (Canceled)"/>
    <s v="O0"/>
    <n v="200000"/>
    <n v="18"/>
    <x v="1"/>
    <s v="DE"/>
    <s v="EUR"/>
    <n v="1490447662"/>
    <n v="1485267262"/>
    <x v="638"/>
    <d v="2017-03-25T13:14:22"/>
    <x v="1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d v="2014-10-13T13:59:55"/>
    <x v="3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d v="2016-11-24T23:00:00"/>
    <x v="2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d v="2015-08-13T13:40:48"/>
    <x v="0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d v="2015-08-19T15:37:54"/>
    <x v="0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d v="2015-05-31T15:24:35"/>
    <x v="0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d v="2014-10-29T01:00:00"/>
    <x v="3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d v="2016-08-12T00:37:54"/>
    <x v="2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d v="2014-08-11T20:27:47"/>
    <x v="3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d v="2016-03-17T17:25:49"/>
    <x v="2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d v="2014-10-14T16:38:28"/>
    <x v="3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d v="2014-09-16T21:53:33"/>
    <x v="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d v="2014-12-19T01:53:04"/>
    <x v="3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d v="2014-12-13T00:25:11"/>
    <x v="3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d v="2016-12-01T17:34:10"/>
    <x v="2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d v="2015-08-20T14:50:40"/>
    <x v="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d v="2015-07-08T22:58:33"/>
    <x v="0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d v="2015-03-12T21:58:32"/>
    <x v="0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d v="2016-04-17T18:18:39"/>
    <x v="2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d v="2015-12-23T20:17:52"/>
    <x v="0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d v="2015-07-26T18:00:00"/>
    <x v="0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x v="659"/>
    <d v="2015-08-23T14:14:55"/>
    <x v="0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d v="2014-11-09T18:47:59"/>
    <x v="3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d v="2016-10-23T15:29:19"/>
    <x v="2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d v="2015-01-16T10:30:47"/>
    <x v="3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d v="2015-07-18T20:14:16"/>
    <x v="0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d v="2015-04-13T15:59:35"/>
    <x v="0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d v="2017-01-13T17:04:21"/>
    <x v="2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d v="2014-08-17T19:58:18"/>
    <x v="3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d v="2016-10-29T08:57:43"/>
    <x v="2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d v="2015-05-11T19:57:02"/>
    <x v="0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d v="2016-07-06T15:00:58"/>
    <x v="2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d v="2016-06-19T08:10:00"/>
    <x v="2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d v="2015-01-14T04:00:00"/>
    <x v="3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d v="2015-01-01T04:59:00"/>
    <x v="3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d v="2014-09-01T20:10:17"/>
    <x v="3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d v="2014-08-12T02:47:07"/>
    <x v="3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d v="2015-01-01T06:59:00"/>
    <x v="3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d v="2015-02-07T18:26:21"/>
    <x v="0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d v="2016-06-28T09:41:35"/>
    <x v="2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d v="2016-05-21T09:02:18"/>
    <x v="2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d v="2016-09-03T16:41:49"/>
    <x v="2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d v="2014-09-17T12:02:11"/>
    <x v="3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d v="2016-10-26T19:20:04"/>
    <x v="2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d v="2017-03-14T17:22:02"/>
    <x v="1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d v="2016-10-31T21:36:04"/>
    <x v="2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d v="2014-07-25T03:00:00"/>
    <x v="3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d v="2015-01-12T20:47:52"/>
    <x v="3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d v="2015-08-03T16:09:30"/>
    <x v="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d v="2017-02-05T18:00:53"/>
    <x v="2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d v="2015-10-15T02:30:53"/>
    <x v="0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d v="2016-12-08T04:59:00"/>
    <x v="2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d v="2016-09-09T06:00:00"/>
    <x v="2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d v="2015-07-01T00:40:46"/>
    <x v="0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d v="2016-12-22T09:01:03"/>
    <x v="2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d v="2015-04-30T19:23:47"/>
    <x v="0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d v="2017-02-01T15:55:59"/>
    <x v="1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d v="2014-10-31T12:30:20"/>
    <x v="3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d v="2014-07-25T22:15:02"/>
    <x v="3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d v="2016-02-03T12:33:09"/>
    <x v="2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d v="2014-09-18T02:00:00"/>
    <x v="3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d v="2013-11-22T16:00:00"/>
    <x v="4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d v="2017-01-10T16:31:21"/>
    <x v="2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d v="2014-07-23T15:54:40"/>
    <x v="3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d v="2016-11-24T18:26:27"/>
    <x v="2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d v="2017-01-31T23:32:00"/>
    <x v="2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d v="2017-02-20T04:37:48"/>
    <x v="2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d v="2017-01-21T11:47:58"/>
    <x v="2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d v="2016-12-14T18:39:00"/>
    <x v="2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d v="2017-01-01T15:55:27"/>
    <x v="2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d v="2014-09-13T13:56:40"/>
    <x v="3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d v="2014-12-05T00:59:19"/>
    <x v="3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d v="2014-08-20T00:44:00"/>
    <x v="3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d v="2016-12-14T12:01:08"/>
    <x v="2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d v="2016-02-14T16:20:32"/>
    <x v="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d v="2016-06-05T12:42:12"/>
    <x v="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d v="2017-02-28T18:54:42"/>
    <x v="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d v="2015-11-05T03:10:40"/>
    <x v="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d v="2014-12-01T00:00:00"/>
    <x v="3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x v="717"/>
    <d v="2014-09-05T20:30:02"/>
    <x v="3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d v="2017-02-18T05:59:00"/>
    <x v="1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d v="2016-02-23T00:57:56"/>
    <x v="2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d v="2012-01-29T15:34:51"/>
    <x v="5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d v="2014-08-01T13:43:27"/>
    <x v="3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d v="2012-04-08T18:19:38"/>
    <x v="5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d v="2015-07-30T03:59:00"/>
    <x v="0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d v="2011-06-30T15:19:23"/>
    <x v="6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d v="2015-12-13T15:01:52"/>
    <x v="0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d v="2013-04-12T01:01:27"/>
    <x v="4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d v="2013-01-14T21:20:00"/>
    <x v="5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d v="2011-08-21T20:05:57"/>
    <x v="6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d v="2012-09-19T04:27:41"/>
    <x v="5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d v="2011-12-07T17:53:11"/>
    <x v="6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d v="2012-01-22T06:00:00"/>
    <x v="6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d v="2013-09-29T10:11:01"/>
    <x v="4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d v="2013-12-20T10:04:52"/>
    <x v="4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d v="2015-05-09T05:00:00"/>
    <x v="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d v="2014-12-04T00:39:00"/>
    <x v="3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d v="2013-11-21T04:59:00"/>
    <x v="4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d v="2014-02-14T20:00:00"/>
    <x v="3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d v="2014-12-01T04:59:00"/>
    <x v="3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d v="2014-08-11T12:03:49"/>
    <x v="3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d v="2015-06-21T03:31:22"/>
    <x v="0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d v="2013-06-11T15:33:26"/>
    <x v="4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d v="2014-03-21T21:01:52"/>
    <x v="3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d v="2012-04-16T21:00:00"/>
    <x v="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d v="2012-12-13T22:58:23"/>
    <x v="5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d v="2013-05-03T13:44:05"/>
    <x v="4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d v="2012-09-23T03:59:00"/>
    <x v="5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d v="2015-01-15T10:54:00"/>
    <x v="3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d v="2014-08-10T20:19:26"/>
    <x v="3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d v="2017-01-28T22:35:30"/>
    <x v="2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d v="2013-02-24T21:04:32"/>
    <x v="4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d v="2011-08-04T15:07:55"/>
    <x v="6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d v="2016-10-16T11:00:00"/>
    <x v="2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d v="2015-02-14T14:09:51"/>
    <x v="0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d v="2013-01-05T17:58:41"/>
    <x v="5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d v="2013-05-20T00:41:00"/>
    <x v="4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d v="2011-04-18T17:24:19"/>
    <x v="6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d v="2012-12-06T01:18:34"/>
    <x v="5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d v="2010-10-08T20:04:28"/>
    <x v="7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d v="2014-07-09T07:55:39"/>
    <x v="3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d v="2016-11-26T19:20:13"/>
    <x v="2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d v="2014-02-02T18:02:06"/>
    <x v="3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d v="2016-12-04T06:00:00"/>
    <x v="2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d v="2013-08-15T10:43:28"/>
    <x v="4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d v="2015-09-10T04:09:21"/>
    <x v="0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d v="2014-10-19T13:01:24"/>
    <x v="3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d v="2015-02-16T18:48:03"/>
    <x v="0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d v="2015-05-21T03:26:50"/>
    <x v="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d v="2013-12-16T04:58:10"/>
    <x v="4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d v="2013-12-26T23:54:54"/>
    <x v="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d v="2013-02-24T23:59:29"/>
    <x v="4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d v="2016-01-30T19:46:42"/>
    <x v="0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d v="2009-11-01T03:59:00"/>
    <x v="8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d v="2015-05-10T23:01:00"/>
    <x v="0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d v="2014-02-23T18:43:38"/>
    <x v="3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d v="2011-12-16T01:26:35"/>
    <x v="6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d v="2015-10-11T05:00:00"/>
    <x v="0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d v="2013-07-31T23:32:57"/>
    <x v="4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d v="2014-04-30T16:51:20"/>
    <x v="3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d v="2010-10-15T04:00:00"/>
    <x v="7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d v="2011-05-03T16:10:25"/>
    <x v="6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d v="2013-06-08T00:01:14"/>
    <x v="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d v="2012-08-25T18:11:42"/>
    <x v="5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d v="2012-04-27T22:00:00"/>
    <x v="5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d v="2014-03-17T02:35:19"/>
    <x v="3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d v="2013-02-28T14:15:15"/>
    <x v="4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d v="2012-05-11T15:47:00"/>
    <x v="5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d v="2013-11-01T15:03:46"/>
    <x v="4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d v="2012-07-07T03:59:00"/>
    <x v="5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d v="2013-01-21T07:59:00"/>
    <x v="4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d v="2013-02-01T01:08:59"/>
    <x v="4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d v="2013-11-13T05:59:00"/>
    <x v="4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d v="2013-11-07T21:58:03"/>
    <x v="4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d v="2013-07-03T04:59:00"/>
    <x v="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d v="2011-09-05T17:06:00"/>
    <x v="6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d v="2012-04-07T04:59:00"/>
    <x v="5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d v="2013-09-15T21:10:00"/>
    <x v="4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d v="2012-04-29T04:00:00"/>
    <x v="5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d v="2014-09-30T14:09:47"/>
    <x v="3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d v="2012-04-27T16:00:46"/>
    <x v="5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d v="2014-09-11T10:24:14"/>
    <x v="3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d v="2011-07-01T19:05:20"/>
    <x v="6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d v="2012-09-17T04:05:00"/>
    <x v="5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d v="2011-05-29T01:00:00"/>
    <x v="6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d v="2011-07-23T03:59:00"/>
    <x v="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d v="2011-07-16T23:00:00"/>
    <x v="6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d v="2011-09-07T16:35:39"/>
    <x v="6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d v="2017-03-01T02:00:00"/>
    <x v="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d v="2014-12-22T04:59:00"/>
    <x v="3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d v="2014-01-19T20:00:30"/>
    <x v="4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d v="2012-09-01T01:21:02"/>
    <x v="5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d v="2013-07-10T16:52:00"/>
    <x v="4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d v="2013-03-01T13:58:00"/>
    <x v="4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d v="2012-07-20T23:02:45"/>
    <x v="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d v="2011-05-31T18:04:00"/>
    <x v="6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d v="2014-11-01T22:01:43"/>
    <x v="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d v="2013-04-09T06:30:00"/>
    <x v="4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d v="2012-03-11T04:59:00"/>
    <x v="5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d v="2012-08-07T17:01:00"/>
    <x v="5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x v="819"/>
    <d v="2013-12-21T04:44:00"/>
    <x v="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d v="2014-06-09T05:00:00"/>
    <x v="3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d v="2015-05-04T04:01:00"/>
    <x v="0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d v="2012-10-05T22:44:10"/>
    <x v="5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d v="2015-03-22T22:20:52"/>
    <x v="0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d v="2010-04-18T06:59:00"/>
    <x v="7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d v="2012-10-29T07:21:24"/>
    <x v="5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d v="2012-03-25T23:55:30"/>
    <x v="5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d v="2012-02-14T19:49:00"/>
    <x v="5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d v="2012-06-25T16:24:00"/>
    <x v="5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d v="2016-07-13T19:14:00"/>
    <x v="2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d v="2013-03-22T11:37:05"/>
    <x v="4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d v="2012-04-27T15:31:34"/>
    <x v="5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d v="2012-01-21T08:13:00"/>
    <x v="6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x v="833"/>
    <d v="2014-04-19T21:04:35"/>
    <x v="3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d v="2013-07-01T03:59:00"/>
    <x v="4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d v="2012-05-19T03:00:00"/>
    <x v="5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d v="2013-10-07T01:21:58"/>
    <x v="4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d v="2014-05-01T23:57:42"/>
    <x v="3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d v="2012-01-17T21:33:05"/>
    <x v="6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d v="2012-09-22T18:19:16"/>
    <x v="5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d v="2016-09-24T05:26:27"/>
    <x v="2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d v="2014-11-10T21:07:43"/>
    <x v="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d v="2013-10-14T03:59:00"/>
    <x v="4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d v="2016-12-08T08:00:00"/>
    <x v="2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d v="2014-11-01T04:59:00"/>
    <x v="3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d v="2016-09-05T03:59:00"/>
    <x v="2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d v="2014-03-10T14:00:00"/>
    <x v="3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x v="847"/>
    <d v="2015-07-10T19:09:36"/>
    <x v="0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d v="2015-04-14T19:00:33"/>
    <x v="0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d v="2015-03-16T02:34:24"/>
    <x v="0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d v="2016-04-25T04:59:00"/>
    <x v="2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d v="2016-07-31T19:45:00"/>
    <x v="2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d v="2016-10-24T21:00:00"/>
    <x v="2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d v="2015-02-16T19:58:29"/>
    <x v="0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d v="2016-12-28T05:05:46"/>
    <x v="2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d v="2016-07-24T03:00:17"/>
    <x v="2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d v="2016-10-25T19:00:00"/>
    <x v="2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d v="2015-11-25T14:57:11"/>
    <x v="0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d v="2015-04-15T22:59:00"/>
    <x v="0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d v="2015-06-04T00:00:00"/>
    <x v="0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d v="2013-11-22T12:35:13"/>
    <x v="4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d v="2016-09-16T23:10:04"/>
    <x v="2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d v="2013-11-11T14:19:08"/>
    <x v="4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d v="2012-02-12T02:49:26"/>
    <x v="5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d v="2013-10-16T09:59:00"/>
    <x v="4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d v="2013-01-16T18:33:17"/>
    <x v="5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d v="2015-02-28T15:10:00"/>
    <x v="0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d v="2009-12-01T04:59:00"/>
    <x v="8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d v="2014-01-07T00:39:58"/>
    <x v="4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d v="2013-04-08T19:17:37"/>
    <x v="4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d v="2013-09-01T00:32:03"/>
    <x v="4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d v="2013-11-29T14:28:15"/>
    <x v="4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d v="2011-03-10T19:48:47"/>
    <x v="6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d v="2012-11-11T05:00:40"/>
    <x v="5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d v="2013-05-04T14:00:34"/>
    <x v="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d v="2015-09-21T17:22:11"/>
    <x v="0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d v="2013-02-04T11:55:27"/>
    <x v="4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d v="2013-12-19T18:56:00"/>
    <x v="4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d v="2010-12-23T05:35:24"/>
    <x v="7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d v="2012-05-29T19:55:05"/>
    <x v="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d v="2012-10-30T07:42:18"/>
    <x v="5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d v="2012-01-14T06:01:26"/>
    <x v="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d v="2011-09-06T20:39:10"/>
    <x v="6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d v="2016-03-02T22:27:15"/>
    <x v="2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d v="2012-05-12T02:31:00"/>
    <x v="5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d v="2016-12-30T22:35:11"/>
    <x v="2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d v="2016-09-15T20:53:33"/>
    <x v="2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d v="2012-05-27T23:00:55"/>
    <x v="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d v="2011-09-01T06:00:00"/>
    <x v="6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d v="2014-10-05T18:49:03"/>
    <x v="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d v="2013-11-21T17:46:19"/>
    <x v="4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d v="2014-08-21T00:45:30"/>
    <x v="3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d v="2010-08-01T04:00:00"/>
    <x v="7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d v="2015-04-01T20:32:43"/>
    <x v="0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d v="2016-06-05T23:33:30"/>
    <x v="2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d v="2010-10-25T03:03:49"/>
    <x v="7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d v="2015-08-28T04:00:00"/>
    <x v="0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d v="2012-11-28T17:31:48"/>
    <x v="5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d v="2012-01-15T18:11:50"/>
    <x v="6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d v="2011-05-28T02:22:42"/>
    <x v="6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d v="2016-03-30T19:23:22"/>
    <x v="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d v="2010-06-08T19:11:00"/>
    <x v="7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d v="2014-08-30T15:30:00"/>
    <x v="3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d v="2012-09-23T02:25:00"/>
    <x v="5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d v="2016-01-03T01:55:37"/>
    <x v="0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d v="2011-01-24T05:45:26"/>
    <x v="7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d v="2014-03-13T03:33:10"/>
    <x v="3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d v="2011-09-11T04:37:03"/>
    <x v="6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d v="2010-07-27T04:59:00"/>
    <x v="7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d v="2012-07-23T04:00:00"/>
    <x v="5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d v="2017-03-03T13:05:19"/>
    <x v="1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d v="2014-01-24T00:07:25"/>
    <x v="3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d v="2012-12-11T03:37:27"/>
    <x v="5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d v="2012-05-05T03:20:19"/>
    <x v="5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d v="2012-08-25T18:19:07"/>
    <x v="5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d v="2012-03-01T04:59:00"/>
    <x v="5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d v="2010-10-22T05:00:00"/>
    <x v="7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d v="2014-07-14T02:30:00"/>
    <x v="3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d v="2014-12-01T22:59:21"/>
    <x v="3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x v="919"/>
    <d v="2012-12-19T15:24:05"/>
    <x v="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d v="2013-11-14T17:07:02"/>
    <x v="4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d v="2011-12-12T05:06:16"/>
    <x v="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d v="2014-10-01T12:43:13"/>
    <x v="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d v="2014-11-22T00:02:03"/>
    <x v="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d v="2013-02-13T22:37:49"/>
    <x v="4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d v="2013-11-27T22:08:31"/>
    <x v="4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d v="2010-07-08T22:40:00"/>
    <x v="7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d v="2012-05-14T19:44:55"/>
    <x v="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d v="2012-11-18T00:00:00"/>
    <x v="5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d v="2012-04-09T04:42:49"/>
    <x v="5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d v="2010-06-25T21:32:00"/>
    <x v="7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d v="2014-03-16T22:00:00"/>
    <x v="3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d v="2013-03-22T22:15:45"/>
    <x v="4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d v="2014-05-12T04:03:29"/>
    <x v="3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d v="2014-05-04T06:00:00"/>
    <x v="3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d v="2016-01-29T08:00:29"/>
    <x v="0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d v="2012-01-18T20:00:00"/>
    <x v="6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d v="2013-11-03T20:09:17"/>
    <x v="4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d v="2012-09-02T11:30:48"/>
    <x v="5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d v="2013-06-30T19:58:00"/>
    <x v="4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d v="2015-08-11T00:12:06"/>
    <x v="0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d v="2017-02-10T02:19:05"/>
    <x v="1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d v="2016-02-18T20:14:20"/>
    <x v="2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d v="2016-11-29T17:01:45"/>
    <x v="2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d v="2016-04-18T14:00:00"/>
    <x v="2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d v="2017-02-18T23:59:00"/>
    <x v="2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d v="2016-09-09T18:00:48"/>
    <x v="2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d v="2016-06-30T18:45:06"/>
    <x v="2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d v="2016-03-12T19:52:44"/>
    <x v="2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d v="2016-02-21T01:02:56"/>
    <x v="0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d v="2016-01-17T18:01:01"/>
    <x v="0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x v="951"/>
    <d v="2016-06-04T15:41:12"/>
    <x v="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d v="2016-11-18T15:43:32"/>
    <x v="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d v="2015-01-25T03:56:39"/>
    <x v="3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d v="2015-08-20T20:00:39"/>
    <x v="0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d v="2016-09-13T07:05:00"/>
    <x v="2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d v="2015-04-26T20:55:59"/>
    <x v="0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d v="2016-11-17T14:15:33"/>
    <x v="2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d v="2015-04-10T04:59:00"/>
    <x v="0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d v="2015-01-19T04:11:05"/>
    <x v="3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d v="2017-03-14T14:02:35"/>
    <x v="1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d v="2017-02-20T19:00:00"/>
    <x v="1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d v="2016-02-11T17:05:53"/>
    <x v="2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d v="2016-10-17T15:15:19"/>
    <x v="2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d v="2015-09-01T15:05:19"/>
    <x v="0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d v="2016-10-26T03:59:00"/>
    <x v="2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d v="2016-10-06T15:15:32"/>
    <x v="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d v="2016-04-22T05:06:14"/>
    <x v="2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d v="2014-08-15T20:20:34"/>
    <x v="3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d v="2017-02-09T07:16:47"/>
    <x v="1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d v="2017-01-23T04:59:00"/>
    <x v="2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d v="2015-06-01T17:01:00"/>
    <x v="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d v="2014-09-04T06:59:00"/>
    <x v="3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d v="2015-11-09T01:21:33"/>
    <x v="0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d v="2016-03-25T16:59:16"/>
    <x v="2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d v="2016-06-28T16:43:05"/>
    <x v="2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d v="2015-08-14T01:24:57"/>
    <x v="0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d v="2016-02-21T22:36:37"/>
    <x v="2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d v="2016-02-25T07:25:01"/>
    <x v="2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d v="2016-06-20T18:59:00"/>
    <x v="2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d v="2014-11-30T22:42:02"/>
    <x v="3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d v="2014-08-09T22:43:42"/>
    <x v="3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d v="2016-10-02T18:04:46"/>
    <x v="2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d v="2016-08-23T20:54:00"/>
    <x v="2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d v="2015-03-28T01:46:48"/>
    <x v="0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d v="2015-12-31T23:00:00"/>
    <x v="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d v="2016-01-10T00:00:00"/>
    <x v="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d v="2014-06-23T07:04:10"/>
    <x v="3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d v="2016-10-01T08:33:45"/>
    <x v="2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x v="989"/>
    <d v="2016-09-28T22:24:55"/>
    <x v="2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d v="2014-09-03T18:49:24"/>
    <x v="3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d v="2016-07-12T18:51:00"/>
    <x v="2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d v="2016-05-07T21:11:59"/>
    <x v="2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d v="2016-11-12T05:00:00"/>
    <x v="2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d v="2014-11-30T22:59:00"/>
    <x v="3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d v="2014-11-29T16:00:00"/>
    <x v="3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d v="2014-07-27T15:27:00"/>
    <x v="3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d v="2014-11-28T03:28:17"/>
    <x v="3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d v="2015-11-19T05:03:21"/>
    <x v="0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d v="2014-11-13T08:02:00"/>
    <x v="3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d v="2017-03-15T00:26:00"/>
    <x v="1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d v="2017-01-30T17:16:53"/>
    <x v="2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d v="2015-12-17T05:59:00"/>
    <x v="0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d v="2017-03-16T16:01:01"/>
    <x v="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d v="2016-02-18T17:00:27"/>
    <x v="2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d v="2015-10-30T14:59:43"/>
    <x v="0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d v="2014-12-12T07:11:00"/>
    <x v="3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d v="2016-12-14T15:00:23"/>
    <x v="2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d v="2016-12-28T19:25:15"/>
    <x v="2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d v="2016-06-19T14:30:46"/>
    <x v="2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d v="2016-09-05T02:59:00"/>
    <x v="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d v="2014-12-18T21:33:15"/>
    <x v="3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d v="2017-01-24T10:34:12"/>
    <x v="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d v="2015-12-29T20:00:00"/>
    <x v="0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d v="2015-01-01T00:03:35"/>
    <x v="3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d v="2015-11-25T22:04:55"/>
    <x v="0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d v="2016-04-07T01:34:16"/>
    <x v="2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d v="2015-11-21T17:12:15"/>
    <x v="0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d v="2016-07-14T11:48:53"/>
    <x v="2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d v="2015-02-04T23:22:29"/>
    <x v="0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d v="2015-06-02T00:47:00"/>
    <x v="0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d v="2015-10-17T04:00:00"/>
    <x v="0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d v="2015-05-17T15:31:17"/>
    <x v="0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d v="2015-06-20T22:04:21"/>
    <x v="0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d v="2016-01-31T13:56:03"/>
    <x v="2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d v="2015-03-16T19:00:37"/>
    <x v="0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d v="2016-03-31T08:46:56"/>
    <x v="2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d v="2014-10-23T00:49:07"/>
    <x v="3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d v="2017-03-06T20:00:00"/>
    <x v="1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d v="2015-04-04T21:59:00"/>
    <x v="0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d v="2016-09-12T11:35:49"/>
    <x v="2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d v="2015-12-16T18:20:10"/>
    <x v="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d v="2016-06-23T16:00:25"/>
    <x v="2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d v="2016-12-12T17:34:40"/>
    <x v="2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d v="2016-08-05T03:59:00"/>
    <x v="2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d v="2015-02-11T15:23:40"/>
    <x v="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d v="2013-01-07T08:00:00"/>
    <x v="5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d v="2015-05-18T05:00:00"/>
    <x v="0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d v="2016-03-19T04:33:43"/>
    <x v="2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d v="2016-12-13T07:59:00"/>
    <x v="2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d v="2016-08-27T17:00:09"/>
    <x v="2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d v="2014-07-31T01:26:32"/>
    <x v="3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d v="2014-09-12T10:00:00"/>
    <x v="3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d v="2015-05-20T06:04:15"/>
    <x v="0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d v="2015-03-05T20:27:00"/>
    <x v="0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d v="2014-08-23T20:59:10"/>
    <x v="3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d v="2015-12-26T20:26:00"/>
    <x v="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d v="2014-11-05T20:38:35"/>
    <x v="3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d v="2016-09-25T01:16:29"/>
    <x v="2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s v="US"/>
    <s v="USD"/>
    <n v="1455272445"/>
    <n v="1452680445"/>
    <x v="1049"/>
    <d v="2016-02-12T10:20:45"/>
    <x v="2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d v="2015-09-14T19:07:57"/>
    <x v="0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d v="2014-08-27T00:20:25"/>
    <x v="3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d v="2016-06-06T20:09:00"/>
    <x v="2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d v="2017-03-06T04:08:52"/>
    <x v="1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d v="2014-08-10T22:00:00"/>
    <x v="3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d v="2016-03-07T23:49:05"/>
    <x v="2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d v="2015-04-24T16:16:17"/>
    <x v="0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d v="2016-12-04T21:54:43"/>
    <x v="2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d v="2015-03-26T00:00:00"/>
    <x v="0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x v="1059"/>
    <d v="2015-03-13T17:57:36"/>
    <x v="0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d v="2015-04-15T21:54:53"/>
    <x v="0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d v="2016-05-02T01:00:00"/>
    <x v="2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d v="2016-07-12T19:22:21"/>
    <x v="2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d v="2016-08-31T00:44:22"/>
    <x v="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d v="2013-07-07T05:28:23"/>
    <x v="4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d v="2014-02-19T09:08:42"/>
    <x v="3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d v="2013-08-04T23:06:22"/>
    <x v="4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d v="2013-12-21T20:32:11"/>
    <x v="4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d v="2016-04-10T07:54:24"/>
    <x v="2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d v="2013-11-26T06:30:59"/>
    <x v="4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d v="2012-10-01T00:17:02"/>
    <x v="5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d v="2015-11-17T19:04:53"/>
    <x v="0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d v="2014-02-05T19:58:17"/>
    <x v="3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d v="2011-10-16T23:09:01"/>
    <x v="6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d v="2014-01-04T04:09:05"/>
    <x v="4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d v="2012-05-06T21:41:56"/>
    <x v="5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d v="2014-09-11T09:04:10"/>
    <x v="3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d v="2016-01-14T04:00:11"/>
    <x v="0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d v="2011-07-22T04:42:01"/>
    <x v="6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d v="2016-05-14T13:35:36"/>
    <x v="2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d v="2014-05-11T03:18:53"/>
    <x v="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d v="2015-01-28T22:14:52"/>
    <x v="3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d v="2012-08-10T21:44:48"/>
    <x v="5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d v="2014-08-02T15:49:43"/>
    <x v="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x v="1084"/>
    <d v="2014-08-08T21:53:24"/>
    <x v="3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d v="2016-03-14T15:06:15"/>
    <x v="2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x v="1086"/>
    <d v="2014-08-24T20:48:11"/>
    <x v="3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d v="2014-06-15T17:08:07"/>
    <x v="3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d v="2014-04-24T19:11:07"/>
    <x v="3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d v="2015-06-26T04:32:55"/>
    <x v="0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d v="2015-05-29T04:27:33"/>
    <x v="0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d v="2016-04-10T18:41:12"/>
    <x v="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d v="2013-01-06T00:37:18"/>
    <x v="5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d v="2016-02-11T23:22:17"/>
    <x v="2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d v="2011-10-09T17:07:13"/>
    <x v="6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d v="2013-08-30T12:53:40"/>
    <x v="4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d v="2014-10-04T03:30:00"/>
    <x v="3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d v="2014-03-02T19:01:17"/>
    <x v="3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d v="2014-04-13T18:18:15"/>
    <x v="3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d v="2015-05-13T20:04:28"/>
    <x v="0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d v="2016-02-14T02:39:31"/>
    <x v="2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d v="2016-07-14T18:12:00"/>
    <x v="2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d v="2013-12-09T05:59:00"/>
    <x v="4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d v="2016-06-18T05:19:50"/>
    <x v="2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d v="2014-06-11T09:50:21"/>
    <x v="3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d v="2014-03-24T02:15:27"/>
    <x v="3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d v="2012-04-04T16:46:15"/>
    <x v="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d v="2014-07-23T20:40:24"/>
    <x v="3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d v="2012-04-13T14:17:15"/>
    <x v="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d v="2016-11-18T19:03:10"/>
    <x v="2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d v="2012-12-07T22:23:42"/>
    <x v="5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d v="2016-01-08T04:53:10"/>
    <x v="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d v="2015-01-19T08:30:00"/>
    <x v="3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d v="2014-08-14T23:27:00"/>
    <x v="3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d v="2013-10-09T08:18:07"/>
    <x v="4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d v="2016-03-30T15:41:35"/>
    <x v="2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d v="2012-06-09T20:20:08"/>
    <x v="5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d v="2015-12-25T14:21:53"/>
    <x v="0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d v="2014-04-05T02:59:39"/>
    <x v="3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d v="2014-04-06T19:01:04"/>
    <x v="3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d v="2011-10-28T20:56:40"/>
    <x v="6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d v="2016-03-13T21:25:16"/>
    <x v="2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d v="2013-05-30T16:53:45"/>
    <x v="4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d v="2014-04-19T12:34:08"/>
    <x v="3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d v="2015-04-30T16:00:51"/>
    <x v="0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d v="2015-09-25T14:58:50"/>
    <x v="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d v="2016-07-14T07:51:34"/>
    <x v="2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d v="2014-11-14T21:30:00"/>
    <x v="3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x v="1128"/>
    <d v="2014-08-07T15:35:17"/>
    <x v="3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d v="2016-06-05T06:21:33"/>
    <x v="2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d v="2014-11-26T00:55:00"/>
    <x v="3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d v="2015-12-24T21:47:48"/>
    <x v="0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d v="2017-01-01T02:46:11"/>
    <x v="2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d v="2014-07-31T09:46:21"/>
    <x v="3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d v="2014-11-29T04:33:00"/>
    <x v="3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d v="2016-08-06T23:44:54"/>
    <x v="2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d v="2015-12-19T16:07:09"/>
    <x v="0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d v="2016-04-23T19:40:21"/>
    <x v="2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d v="2017-01-21T21:45:31"/>
    <x v="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d v="2015-01-01T08:20:26"/>
    <x v="3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d v="2015-08-06T11:05:21"/>
    <x v="0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x v="1141"/>
    <d v="2015-07-09T16:47:30"/>
    <x v="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d v="2015-02-17T00:08:47"/>
    <x v="0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d v="2015-12-17T04:38:46"/>
    <x v="0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d v="2015-04-29T04:22:00"/>
    <x v="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d v="2014-10-02T17:56:32"/>
    <x v="3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d v="2014-05-02T22:52:53"/>
    <x v="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d v="2014-10-19T23:19:43"/>
    <x v="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d v="2016-12-01T05:06:21"/>
    <x v="2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d v="2016-06-16T17:02:46"/>
    <x v="2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d v="2016-01-08T22:54:35"/>
    <x v="0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d v="2015-09-07T02:27:43"/>
    <x v="0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x v="1152"/>
    <d v="2015-05-15T17:01:52"/>
    <x v="0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d v="2015-06-18T17:08:25"/>
    <x v="0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d v="2015-09-06T02:36:46"/>
    <x v="0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d v="2014-08-14T18:20:08"/>
    <x v="3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d v="2015-02-24T01:42:42"/>
    <x v="0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d v="2014-12-05T16:04:40"/>
    <x v="3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d v="2014-12-09T02:12:08"/>
    <x v="3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d v="2015-06-30T15:45:00"/>
    <x v="0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d v="2015-03-28T02:43:06"/>
    <x v="0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d v="2015-05-19T15:06:29"/>
    <x v="0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d v="2014-09-25T16:24:24"/>
    <x v="3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d v="2014-08-09T17:22:00"/>
    <x v="3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d v="2016-06-18T17:23:02"/>
    <x v="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d v="2014-07-06T05:08:50"/>
    <x v="3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d v="2015-06-26T04:00:00"/>
    <x v="0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d v="2014-09-12T17:38:15"/>
    <x v="3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d v="2016-09-22T01:17:45"/>
    <x v="2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d v="2015-02-22T08:29:23"/>
    <x v="0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d v="2015-05-30T21:26:11"/>
    <x v="0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d v="2014-11-13T20:18:47"/>
    <x v="3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d v="2014-08-20T16:22:32"/>
    <x v="3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d v="2015-08-03T04:27:37"/>
    <x v="0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d v="2016-05-08T20:12:07"/>
    <x v="2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d v="2015-07-15T17:28:59"/>
    <x v="0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d v="2017-03-06T13:00:00"/>
    <x v="1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d v="2014-10-15T15:51:36"/>
    <x v="3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d v="2014-08-16T21:44:12"/>
    <x v="3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d v="2015-10-28T17:17:07"/>
    <x v="0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d v="2014-06-28T19:21:54"/>
    <x v="3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d v="2015-03-01T08:08:41"/>
    <x v="0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d v="2017-01-12T16:42:00"/>
    <x v="2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d v="2016-11-02T03:59:00"/>
    <x v="2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d v="2017-02-06T14:23:31"/>
    <x v="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d v="2015-06-08T04:00:00"/>
    <x v="0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d v="2015-06-01T22:42:00"/>
    <x v="0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d v="2015-05-17T18:00:00"/>
    <x v="0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d v="2016-12-28T16:49:00"/>
    <x v="2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d v="2016-06-29T23:29:55"/>
    <x v="2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d v="2014-08-31T15:58:45"/>
    <x v="3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d v="2016-03-20T13:29:20"/>
    <x v="2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d v="2017-02-11T12:09:38"/>
    <x v="1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d v="2016-04-09T17:37:33"/>
    <x v="2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d v="2015-04-08T11:42:59"/>
    <x v="0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d v="2015-12-20T09:00:00"/>
    <x v="0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d v="2015-12-18T19:38:59"/>
    <x v="0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d v="2016-06-13T05:59:00"/>
    <x v="2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d v="2015-12-31T03:00:00"/>
    <x v="0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d v="2015-07-08T18:30:00"/>
    <x v="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d v="2015-04-16T11:27:36"/>
    <x v="0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d v="2016-07-15T14:34:06"/>
    <x v="2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d v="2015-06-27T06:55:54"/>
    <x v="0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d v="2015-05-31T14:45:27"/>
    <x v="0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d v="2015-12-04T05:00:00"/>
    <x v="0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d v="2015-06-13T12:09:11"/>
    <x v="0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d v="2017-03-11T13:29:00"/>
    <x v="1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d v="2016-03-31T10:00:00"/>
    <x v="2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d v="2016-03-24T16:01:04"/>
    <x v="2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d v="2017-02-25T20:18:25"/>
    <x v="1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d v="2015-05-31T21:00:00"/>
    <x v="0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d v="2016-06-09T20:47:41"/>
    <x v="2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d v="2015-11-27T01:00:00"/>
    <x v="0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d v="2017-01-31T18:08:20"/>
    <x v="2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d v="2015-06-09T20:10:05"/>
    <x v="0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d v="2014-05-30T22:09:16"/>
    <x v="3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d v="2015-10-02T23:03:00"/>
    <x v="0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d v="2016-07-14T19:25:40"/>
    <x v="2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d v="2015-11-01T03:00:00"/>
    <x v="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d v="2016-10-20T11:05:13"/>
    <x v="2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d v="2015-08-25T15:05:12"/>
    <x v="0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d v="2016-12-04T00:00:00"/>
    <x v="2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d v="2016-04-01T04:00:00"/>
    <x v="2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d v="2016-11-10T05:15:09"/>
    <x v="2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d v="2014-06-06T13:11:42"/>
    <x v="3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d v="2013-10-22T21:44:38"/>
    <x v="4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d v="2014-04-21T01:00:00"/>
    <x v="3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d v="2014-08-07T07:00:00"/>
    <x v="3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d v="2011-09-28T17:30:08"/>
    <x v="6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d v="2012-04-16T16:00:00"/>
    <x v="5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d v="2011-02-24T23:20:30"/>
    <x v="6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d v="2015-08-28T01:00:00"/>
    <x v="0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d v="2013-10-06T20:21:10"/>
    <x v="4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d v="2012-02-21T22:46:14"/>
    <x v="5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d v="2015-02-02T18:55:42"/>
    <x v="0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d v="2013-12-15T03:14:59"/>
    <x v="4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d v="2012-07-28T16:00:00"/>
    <x v="5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d v="2012-08-24T06:47:45"/>
    <x v="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d v="2011-08-06T14:38:56"/>
    <x v="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d v="2012-01-05T23:06:07"/>
    <x v="6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d v="2013-07-12T21:51:00"/>
    <x v="4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d v="2014-11-03T05:59:00"/>
    <x v="3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d v="2011-09-11T13:18:00"/>
    <x v="6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d v="2011-07-08T21:00:00"/>
    <x v="6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d v="2013-04-22T21:00:00"/>
    <x v="4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d v="2014-06-14T14:23:54"/>
    <x v="3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d v="2011-12-06T02:02:29"/>
    <x v="6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d v="2013-05-06T07:00:55"/>
    <x v="4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d v="2014-06-13T06:59:00"/>
    <x v="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d v="2012-07-07T17:46:51"/>
    <x v="5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d v="2014-09-06T15:25:31"/>
    <x v="3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d v="2011-09-25T19:32:47"/>
    <x v="6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d v="2013-10-24T23:42:49"/>
    <x v="4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d v="2014-09-03T18:48:27"/>
    <x v="3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d v="2011-01-01T04:59:00"/>
    <x v="7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d v="2013-12-01T21:17:32"/>
    <x v="4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d v="2012-02-12T22:03:51"/>
    <x v="5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d v="2011-04-03T01:03:10"/>
    <x v="6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d v="2013-08-31T14:40:12"/>
    <x v="4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d v="2014-06-09T03:59:00"/>
    <x v="3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d v="2014-02-26T20:13:40"/>
    <x v="3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d v="2014-01-29T08:13:47"/>
    <x v="4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d v="2014-02-16T18:18:12"/>
    <x v="3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d v="2014-03-29T01:00:00"/>
    <x v="3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d v="2013-10-29T15:54:43"/>
    <x v="4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d v="2010-11-30T15:43:35"/>
    <x v="7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d v="2014-01-11T21:02:25"/>
    <x v="4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d v="2013-07-24T14:02:38"/>
    <x v="4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d v="2013-09-20T20:17:27"/>
    <x v="4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d v="2016-04-16T00:00:00"/>
    <x v="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d v="2012-03-25T19:34:02"/>
    <x v="5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d v="2013-11-13T17:24:19"/>
    <x v="4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d v="2010-06-15T04:00:00"/>
    <x v="7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d v="2014-08-31T17:31:31"/>
    <x v="3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d v="2012-08-30T16:33:45"/>
    <x v="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d v="2013-08-07T20:49:47"/>
    <x v="4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d v="2009-09-01T04:00:00"/>
    <x v="8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d v="2012-09-04T13:29:07"/>
    <x v="5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d v="2014-06-25T02:00:00"/>
    <x v="3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d v="2014-03-24T01:22:50"/>
    <x v="3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d v="2011-03-01T18:10:54"/>
    <x v="7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d v="2013-07-28T17:50:36"/>
    <x v="4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d v="2013-12-09T04:59:00"/>
    <x v="4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d v="2013-03-11T04:00:00"/>
    <x v="4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d v="2016-12-31T16:59:00"/>
    <x v="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d v="2015-06-20T13:59:35"/>
    <x v="0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d v="2015-02-17T14:00:00"/>
    <x v="0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d v="2015-06-12T14:54:16"/>
    <x v="0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d v="2016-08-10T04:00:00"/>
    <x v="2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d v="2017-01-04T03:14:05"/>
    <x v="2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d v="2015-04-23T06:59:00"/>
    <x v="0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d v="2015-04-07T07:00:00"/>
    <x v="0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d v="2015-10-06T22:59:00"/>
    <x v="0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d v="2015-11-14T17:49:31"/>
    <x v="0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d v="2015-10-19T11:00:00"/>
    <x v="0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d v="2015-07-29T17:00:00"/>
    <x v="0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d v="2016-03-14T00:12:53"/>
    <x v="2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d v="2016-05-01T17:55:58"/>
    <x v="2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d v="2016-04-28T16:20:32"/>
    <x v="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d v="2015-07-14T19:32:39"/>
    <x v="0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d v="2016-06-01T18:57:00"/>
    <x v="2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d v="2015-07-21T03:00:00"/>
    <x v="0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d v="2016-12-01T02:23:31"/>
    <x v="2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d v="2016-07-31T11:00:00"/>
    <x v="2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d v="2017-03-13T03:40:05"/>
    <x v="1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d v="2016-07-21T17:30:00"/>
    <x v="2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d v="2014-12-04T10:58:54"/>
    <x v="3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d v="2016-02-17T12:04:39"/>
    <x v="2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d v="2016-10-08T14:43:32"/>
    <x v="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d v="2015-10-15T21:11:08"/>
    <x v="0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d v="2016-08-19T16:00:50"/>
    <x v="2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d v="2016-11-30T20:15:19"/>
    <x v="2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d v="2015-04-18T16:52:02"/>
    <x v="0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d v="2016-03-03T17:01:54"/>
    <x v="2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d v="2016-10-21T16:04:20"/>
    <x v="2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d v="2015-11-06T01:00:00"/>
    <x v="0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d v="2016-02-28T23:05:09"/>
    <x v="2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d v="2016-07-21T14:00:00"/>
    <x v="2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d v="2015-01-11T01:02:52"/>
    <x v="3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d v="2014-07-11T16:00:00"/>
    <x v="3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d v="2016-12-30T23:00:00"/>
    <x v="2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d v="2016-12-23T17:58:57"/>
    <x v="2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d v="2015-05-21T15:45:25"/>
    <x v="0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d v="2016-04-26T06:55:00"/>
    <x v="2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d v="2016-10-13T15:12:32"/>
    <x v="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d v="2016-12-30T02:03:55"/>
    <x v="2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d v="2015-01-15T19:00:28"/>
    <x v="3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d v="2015-05-29T16:17:15"/>
    <x v="0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d v="2016-10-14T15:25:34"/>
    <x v="2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d v="2014-12-02T06:19:05"/>
    <x v="3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d v="2016-07-02T04:00:00"/>
    <x v="2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d v="2016-08-17T12:05:54"/>
    <x v="2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d v="2017-01-27T01:26:48"/>
    <x v="2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d v="2014-07-16T02:33:45"/>
    <x v="3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d v="2016-03-11T18:34:47"/>
    <x v="2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d v="2015-12-05T22:28:22"/>
    <x v="0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d v="2014-12-17T20:43:48"/>
    <x v="3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d v="2017-03-03T13:51:19"/>
    <x v="1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d v="2015-08-02T19:17:13"/>
    <x v="0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d v="2014-12-08T16:31:55"/>
    <x v="3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d v="2014-08-15T14:17:33"/>
    <x v="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d v="2016-10-01T14:58:37"/>
    <x v="2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d v="2015-07-17T19:35:39"/>
    <x v="0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d v="2016-08-19T03:59:00"/>
    <x v="2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d v="2016-06-30T18:57:19"/>
    <x v="2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d v="2014-07-14T19:32:39"/>
    <x v="3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d v="2013-06-27T01:49:11"/>
    <x v="4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d v="2015-03-07T15:18:45"/>
    <x v="0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d v="2014-12-18T12:08:53"/>
    <x v="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d v="2015-12-16T06:59:00"/>
    <x v="0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d v="2015-12-26T00:18:54"/>
    <x v="0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d v="2016-02-12T17:45:44"/>
    <x v="2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d v="2015-09-05T03:59:00"/>
    <x v="0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d v="2013-03-11T00:00:00"/>
    <x v="4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d v="2016-06-11T19:22:59"/>
    <x v="2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d v="2012-11-30T10:00:00"/>
    <x v="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d v="2013-07-05T00:56:00"/>
    <x v="4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d v="2013-03-01T05:59:00"/>
    <x v="4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d v="2011-06-25T13:42:03"/>
    <x v="6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d v="2011-07-06T19:33:10"/>
    <x v="6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d v="2012-08-02T21:37:00"/>
    <x v="5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d v="2014-06-21T17:12:52"/>
    <x v="3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d v="2013-09-07T22:25:31"/>
    <x v="4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d v="2016-02-15T07:59:00"/>
    <x v="2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d v="2015-01-07T16:41:46"/>
    <x v="3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d v="2015-03-16T16:35:52"/>
    <x v="0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d v="2014-11-27T00:54:23"/>
    <x v="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d v="2015-11-14T01:04:10"/>
    <x v="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d v="2015-06-15T04:34:54"/>
    <x v="0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d v="2014-04-11T14:15:46"/>
    <x v="3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d v="2013-10-16T00:04:50"/>
    <x v="4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d v="2015-05-07T18:12:22"/>
    <x v="0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d v="2012-07-12T17:45:32"/>
    <x v="5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d v="2016-12-30T22:50:33"/>
    <x v="2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d v="2016-03-25T02:53:08"/>
    <x v="2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d v="2017-01-15T01:35:19"/>
    <x v="2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d v="2016-12-03T17:03:26"/>
    <x v="2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d v="2017-02-03T04:11:00"/>
    <x v="1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x v="1378"/>
    <d v="2016-08-01T18:13:30"/>
    <x v="2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d v="2015-06-05T11:47:56"/>
    <x v="0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d v="2015-06-09T02:00:00"/>
    <x v="0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d v="2016-12-29T05:08:45"/>
    <x v="2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d v="2013-05-06T19:12:16"/>
    <x v="4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d v="2016-12-23T01:47:58"/>
    <x v="2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d v="2015-07-05T17:38:42"/>
    <x v="0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d v="2016-04-29T12:11:00"/>
    <x v="2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d v="2015-07-29T15:31:29"/>
    <x v="0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d v="2015-06-03T04:30:00"/>
    <x v="0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d v="2016-10-17T16:14:00"/>
    <x v="2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d v="2016-08-13T11:32:37"/>
    <x v="2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d v="2015-04-27T17:12:00"/>
    <x v="0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d v="2015-08-22T04:59:00"/>
    <x v="0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d v="2016-03-03T03:43:06"/>
    <x v="2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d v="2016-08-01T16:22:03"/>
    <x v="2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d v="2017-03-01T03:00:00"/>
    <x v="1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d v="2017-01-14T21:48:01"/>
    <x v="2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d v="2015-02-13T23:58:02"/>
    <x v="0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d v="2016-10-27T21:19:00"/>
    <x v="2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d v="2016-07-05T20:58:54"/>
    <x v="2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d v="2014-10-07T00:06:13"/>
    <x v="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d v="2016-06-12T05:30:00"/>
    <x v="2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d v="2013-05-26T23:54:34"/>
    <x v="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d v="2015-05-01T00:16:51"/>
    <x v="0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d v="2013-07-26T01:30:35"/>
    <x v="4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d v="2015-02-22T12:14:45"/>
    <x v="0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d v="2014-11-28T17:20:01"/>
    <x v="3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d v="2015-12-12T10:00:00"/>
    <x v="0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d v="2014-08-12T12:52:58"/>
    <x v="3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d v="2015-11-13T21:55:56"/>
    <x v="0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d v="2015-01-01T04:12:15"/>
    <x v="3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d v="2016-06-03T07:38:40"/>
    <x v="2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d v="2015-02-06T01:25:00"/>
    <x v="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d v="2014-12-04T01:31:39"/>
    <x v="3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d v="2016-02-20T10:29:30"/>
    <x v="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d v="2017-01-03T06:04:27"/>
    <x v="2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d v="2015-08-16T16:13:11"/>
    <x v="0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d v="2015-11-21T23:13:39"/>
    <x v="0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d v="2015-09-15T11:11:00"/>
    <x v="0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d v="2016-02-25T10:57:14"/>
    <x v="2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d v="2016-10-09T10:56:59"/>
    <x v="2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d v="2016-06-28T16:01:26"/>
    <x v="2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d v="2015-02-08T21:58:29"/>
    <x v="0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d v="2016-09-21T05:45:04"/>
    <x v="2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d v="2016-01-01T08:38:51"/>
    <x v="0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d v="2016-11-15T18:13:22"/>
    <x v="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d v="2015-04-29T03:09:19"/>
    <x v="0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d v="2015-08-24T09:22:00"/>
    <x v="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d v="2016-09-18T20:26:25"/>
    <x v="2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d v="2016-04-02T08:06:57"/>
    <x v="2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d v="2015-04-10T01:27:22"/>
    <x v="0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d v="2014-12-19T19:31:28"/>
    <x v="3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d v="2015-11-26T06:03:36"/>
    <x v="0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d v="2015-07-20T18:43:48"/>
    <x v="0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d v="2016-12-10T11:00:00"/>
    <x v="2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d v="2015-06-08T15:00:00"/>
    <x v="0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d v="2015-10-11T18:43:40"/>
    <x v="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d v="2016-02-21T08:24:17"/>
    <x v="2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d v="2014-07-13T04:59:00"/>
    <x v="3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d v="2016-04-27T13:55:00"/>
    <x v="2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d v="2015-03-07T19:55:01"/>
    <x v="0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d v="2016-05-26T17:57:43"/>
    <x v="2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d v="2015-09-11T18:22:49"/>
    <x v="0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d v="2016-05-25T15:29:18"/>
    <x v="2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d v="2017-01-02T22:13:29"/>
    <x v="2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d v="2015-09-12T20:57:42"/>
    <x v="0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d v="2015-06-14T13:00:55"/>
    <x v="0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d v="2016-04-21T10:44:38"/>
    <x v="2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d v="2016-07-08T17:32:14"/>
    <x v="2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d v="2015-05-22T05:25:00"/>
    <x v="0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d v="2015-05-10T19:28:25"/>
    <x v="0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d v="2016-02-20T04:06:37"/>
    <x v="2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d v="2014-11-19T00:00:59"/>
    <x v="3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d v="2014-07-28T16:52:43"/>
    <x v="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d v="2017-04-15T15:42:27"/>
    <x v="1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d v="2016-04-24T21:59:00"/>
    <x v="2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d v="2014-09-05T13:39:00"/>
    <x v="3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d v="2017-01-03T16:02:45"/>
    <x v="2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d v="2015-11-11T22:30:44"/>
    <x v="0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d v="2014-08-11T04:00:00"/>
    <x v="3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d v="2015-12-02T17:25:00"/>
    <x v="0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d v="2014-11-30T23:45:00"/>
    <x v="3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d v="2014-10-21T00:00:00"/>
    <x v="3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d v="2013-04-10T15:54:31"/>
    <x v="4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d v="2013-04-07T20:52:18"/>
    <x v="4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x v="1464"/>
    <d v="2013-02-16T15:52:38"/>
    <x v="4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d v="2012-03-22T03:00:00"/>
    <x v="5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d v="2016-01-12T05:00:00"/>
    <x v="0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d v="2012-03-25T18:14:45"/>
    <x v="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d v="2011-06-12T00:20:49"/>
    <x v="6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d v="2013-02-15T14:21:49"/>
    <x v="4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d v="2012-12-28T19:51:03"/>
    <x v="5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d v="2015-04-09T22:58:54"/>
    <x v="0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d v="2013-10-16T13:01:43"/>
    <x v="4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x v="1473"/>
    <d v="2012-03-01T23:30:39"/>
    <x v="5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d v="2013-09-13T17:28:12"/>
    <x v="4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d v="2014-12-20T04:59:00"/>
    <x v="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d v="2011-09-10T01:00:22"/>
    <x v="6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d v="2011-12-23T03:00:00"/>
    <x v="6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d v="2013-05-14T20:55:13"/>
    <x v="4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d v="2014-05-10T03:59:00"/>
    <x v="3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d v="2013-07-26T17:00:00"/>
    <x v="4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d v="2013-11-02T22:09:05"/>
    <x v="4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d v="2012-09-07T07:51:00"/>
    <x v="5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d v="2016-07-22T04:37:55"/>
    <x v="2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d v="2012-07-21T14:51:00"/>
    <x v="5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d v="2015-06-20T19:06:13"/>
    <x v="0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d v="2015-02-27T04:02:41"/>
    <x v="0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d v="2016-08-02T22:01:11"/>
    <x v="2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d v="2014-01-05T13:31:00"/>
    <x v="4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d v="2012-11-15T15:40:52"/>
    <x v="5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d v="2013-10-02T13:27:54"/>
    <x v="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d v="2015-02-15T15:38:00"/>
    <x v="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d v="2011-06-18T21:14:06"/>
    <x v="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d v="2013-06-16T20:47:55"/>
    <x v="4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d v="2015-04-03T15:38:00"/>
    <x v="0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d v="2011-08-27T18:57:11"/>
    <x v="6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d v="2014-09-16T11:24:19"/>
    <x v="3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d v="2013-07-31T19:43:00"/>
    <x v="4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d v="2014-09-03T23:36:18"/>
    <x v="3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d v="2016-08-05T00:10:33"/>
    <x v="2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d v="2013-05-01T21:42:37"/>
    <x v="4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d v="2015-07-08T14:00:23"/>
    <x v="0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d v="2016-03-25T22:00:00"/>
    <x v="2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d v="2016-10-23T08:20:01"/>
    <x v="2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d v="2014-06-10T08:33:00"/>
    <x v="3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d v="2016-03-22T20:01:00"/>
    <x v="2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d v="2014-07-24T18:51:44"/>
    <x v="3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d v="2010-05-15T08:10:00"/>
    <x v="7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d v="2014-06-27T14:44:41"/>
    <x v="3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d v="2017-02-14T22:59:00"/>
    <x v="1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d v="2014-07-19T09:14:38"/>
    <x v="3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d v="2015-11-18T15:00:04"/>
    <x v="0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d v="2017-02-05T16:25:39"/>
    <x v="1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d v="2014-07-16T15:17:46"/>
    <x v="3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d v="2015-09-27T14:20:40"/>
    <x v="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d v="2016-03-16T05:04:57"/>
    <x v="2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d v="2016-10-06T14:00:00"/>
    <x v="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d v="2014-12-06T06:00:00"/>
    <x v="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d v="2014-05-31T19:40:52"/>
    <x v="3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d v="2014-06-20T21:59:00"/>
    <x v="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d v="2014-12-19T04:00:00"/>
    <x v="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d v="2016-06-07T04:01:31"/>
    <x v="2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d v="2014-10-17T19:55:39"/>
    <x v="3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d v="2014-12-23T00:00:00"/>
    <x v="3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d v="2017-02-20T12:01:30"/>
    <x v="1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d v="2016-08-18T16:52:18"/>
    <x v="2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d v="2016-01-19T06:37:27"/>
    <x v="0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d v="2017-03-14T13:24:46"/>
    <x v="1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d v="2017-02-01T00:00:00"/>
    <x v="1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d v="2015-03-19T14:05:20"/>
    <x v="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d v="2015-10-23T18:24:55"/>
    <x v="0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d v="2014-12-01T03:00:00"/>
    <x v="3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d v="2016-02-15T15:00:00"/>
    <x v="2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d v="2016-05-02T03:59:00"/>
    <x v="2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d v="2015-09-04T16:11:02"/>
    <x v="0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d v="2016-05-23T22:00:00"/>
    <x v="2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d v="2015-08-27T19:15:10"/>
    <x v="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d v="2016-08-06T18:00:00"/>
    <x v="2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d v="2015-01-22T18:46:10"/>
    <x v="3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d v="2017-01-03T22:03:39"/>
    <x v="2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d v="2014-11-26T01:15:00"/>
    <x v="3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d v="2014-12-31T17:05:38"/>
    <x v="3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d v="2015-06-30T23:55:00"/>
    <x v="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d v="2014-11-22T13:13:54"/>
    <x v="3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d v="2015-04-01T00:18:00"/>
    <x v="0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d v="2015-03-02T21:16:00"/>
    <x v="0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d v="2014-09-17T05:06:39"/>
    <x v="3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d v="2017-02-23T10:14:42"/>
    <x v="1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d v="2015-11-08T22:10:20"/>
    <x v="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d v="2015-11-03T04:15:59"/>
    <x v="0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d v="2016-05-12T10:47:14"/>
    <x v="2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d v="2015-05-27T19:47:19"/>
    <x v="0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d v="2014-10-01T03:59:00"/>
    <x v="3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d v="2015-09-02T06:47:27"/>
    <x v="0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d v="2015-08-02T06:03:10"/>
    <x v="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d v="2015-09-17T17:00:00"/>
    <x v="0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d v="2016-07-04T03:40:24"/>
    <x v="2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d v="2014-09-20T15:40:33"/>
    <x v="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d v="2015-08-28T12:12:00"/>
    <x v="0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d v="2015-04-29T01:16:39"/>
    <x v="0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d v="2014-11-13T01:29:53"/>
    <x v="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d v="2013-11-07T02:00:03"/>
    <x v="4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d v="2009-12-02T00:50:00"/>
    <x v="8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d v="2014-03-14T16:49:11"/>
    <x v="3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d v="2015-05-28T20:05:00"/>
    <x v="0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d v="2011-06-08T17:31:01"/>
    <x v="6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d v="2016-07-27T22:00:00"/>
    <x v="2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d v="2014-02-17T00:00:00"/>
    <x v="3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d v="2014-12-24T01:29:45"/>
    <x v="3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x v="1569"/>
    <d v="2013-05-25T16:18:34"/>
    <x v="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d v="2016-04-08T18:31:22"/>
    <x v="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d v="2015-06-19T18:28:03"/>
    <x v="0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d v="2016-02-28T23:59:00"/>
    <x v="2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d v="2017-04-01T03:59:00"/>
    <x v="1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d v="2015-02-17T22:15:29"/>
    <x v="0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d v="2014-07-09T12:34:56"/>
    <x v="3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d v="2015-06-30T21:06:08"/>
    <x v="0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d v="2012-07-24T20:20:48"/>
    <x v="5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d v="2010-09-02T02:00:00"/>
    <x v="7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d v="2013-08-28T23:54:51"/>
    <x v="4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d v="2012-05-21T01:12:06"/>
    <x v="5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d v="2015-12-19T10:46:30"/>
    <x v="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d v="2015-10-26T21:20:00"/>
    <x v="0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d v="2014-09-25T21:43:11"/>
    <x v="3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d v="2014-05-30T15:35:01"/>
    <x v="3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d v="2016-12-25T11:00:00"/>
    <x v="2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d v="2015-04-05T01:30:22"/>
    <x v="0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d v="2014-12-13T22:49:25"/>
    <x v="3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d v="2015-01-31T20:12:00"/>
    <x v="0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d v="2015-10-09T23:38:06"/>
    <x v="0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x v="1590"/>
    <d v="2015-09-23T20:34:24"/>
    <x v="0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d v="2016-04-03T16:25:41"/>
    <x v="2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d v="2015-03-28T00:44:45"/>
    <x v="0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d v="2015-02-28T20:17:35"/>
    <x v="0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d v="2016-05-15T16:21:00"/>
    <x v="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d v="2014-06-18T20:13:00"/>
    <x v="3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d v="2014-12-13T11:19:29"/>
    <x v="3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d v="2016-09-20T08:29:57"/>
    <x v="2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d v="2015-07-26T16:00:58"/>
    <x v="0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d v="2016-04-08T11:56:16"/>
    <x v="2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d v="2014-07-15T05:11:00"/>
    <x v="3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d v="2011-05-05T02:13:53"/>
    <x v="6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d v="2011-10-14T23:00:00"/>
    <x v="6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d v="2012-01-28T04:04:19"/>
    <x v="6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d v="2012-03-17T19:17:15"/>
    <x v="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d v="2011-08-01T07:00:00"/>
    <x v="6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d v="2011-03-24T01:40:38"/>
    <x v="7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d v="2012-06-14T19:24:11"/>
    <x v="5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d v="2014-01-01T05:26:00"/>
    <x v="4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d v="2011-11-02T08:00:00"/>
    <x v="6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d v="2012-12-15T22:11:50"/>
    <x v="5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d v="2013-06-05T00:00:32"/>
    <x v="4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d v="2013-01-02T20:59:44"/>
    <x v="5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d v="2012-07-22T01:40:02"/>
    <x v="5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d v="2014-08-03T17:00:00"/>
    <x v="3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d v="2011-12-13T02:13:16"/>
    <x v="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d v="2012-11-22T22:00:00"/>
    <x v="5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d v="2013-11-01T19:00:00"/>
    <x v="4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d v="2013-03-08T15:42:15"/>
    <x v="4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d v="2014-09-15T04:28:06"/>
    <x v="3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d v="2013-02-23T08:09:00"/>
    <x v="4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d v="2012-05-28T03:59:00"/>
    <x v="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d v="2014-12-17T07:59:00"/>
    <x v="3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d v="2013-08-27T16:31:29"/>
    <x v="4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d v="2013-01-09T08:48:55"/>
    <x v="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d v="2012-09-11T16:47:33"/>
    <x v="5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d v="2013-12-01T21:21:07"/>
    <x v="4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d v="2012-11-26T04:59:00"/>
    <x v="5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d v="2014-06-17T17:41:22"/>
    <x v="3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d v="2014-02-20T20:48:53"/>
    <x v="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d v="2012-03-02T06:59:00"/>
    <x v="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d v="2012-10-12T20:37:41"/>
    <x v="5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d v="2011-09-24T08:10:54"/>
    <x v="6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d v="2012-01-16T05:00:00"/>
    <x v="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d v="2011-06-02T05:59:00"/>
    <x v="6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d v="2016-07-11T20:51:01"/>
    <x v="2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d v="2011-06-12T04:00:00"/>
    <x v="6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d v="2009-12-31T23:39:00"/>
    <x v="8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d v="2013-02-28T21:25:00"/>
    <x v="4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d v="2012-03-03T15:39:25"/>
    <x v="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d v="2010-08-03T01:59:00"/>
    <x v="7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d v="2014-12-19T14:19:04"/>
    <x v="3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d v="2011-06-14T00:35:27"/>
    <x v="6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d v="2012-09-24T19:46:52"/>
    <x v="5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d v="2012-11-22T02:26:00"/>
    <x v="5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d v="2013-09-18T14:49:00"/>
    <x v="4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d v="2014-08-14T18:11:00"/>
    <x v="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d v="2012-06-09T09:49:37"/>
    <x v="5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d v="2011-03-20T15:54:42"/>
    <x v="6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d v="2014-05-23T16:25:55"/>
    <x v="3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d v="2013-10-09T10:27:17"/>
    <x v="4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d v="2011-04-26T06:59:00"/>
    <x v="6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d v="2013-11-24T12:49:53"/>
    <x v="4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d v="2011-04-24T20:01:36"/>
    <x v="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d v="2012-04-18T21:22:40"/>
    <x v="5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d v="2012-04-05T18:00:20"/>
    <x v="5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d v="2012-12-13T22:17:32"/>
    <x v="5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d v="2012-05-24T18:46:08"/>
    <x v="5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d v="2012-12-18T14:20:00"/>
    <x v="5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d v="2013-12-17T12:00:00"/>
    <x v="4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d v="2016-04-30T21:59:00"/>
    <x v="2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d v="2016-01-17T21:00:00"/>
    <x v="0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d v="2011-12-31T05:45:36"/>
    <x v="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d v="2015-02-01T00:31:47"/>
    <x v="0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d v="2012-03-16T03:59:00"/>
    <x v="5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d v="2011-02-22T03:00:00"/>
    <x v="6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d v="2013-03-28T05:04:33"/>
    <x v="4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d v="2014-03-11T06:59:00"/>
    <x v="3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d v="2011-11-28T04:35:39"/>
    <x v="6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d v="2016-05-31T21:14:36"/>
    <x v="2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d v="2010-07-05T04:00:00"/>
    <x v="7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d v="2016-08-01T13:03:34"/>
    <x v="2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d v="2012-06-04T15:45:30"/>
    <x v="5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d v="2015-03-06T21:04:52"/>
    <x v="0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d v="2016-08-18T06:59:00"/>
    <x v="2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d v="2011-10-16T22:03:00"/>
    <x v="6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d v="2012-04-21T03:59:00"/>
    <x v="5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d v="2016-04-16T05:59:00"/>
    <x v="2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d v="2014-02-06T20:31:11"/>
    <x v="3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d v="2011-07-22T01:39:05"/>
    <x v="6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d v="2014-07-12T18:11:07"/>
    <x v="3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d v="2017-03-29T02:00:00"/>
    <x v="1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d v="2017-04-14T04:07:40"/>
    <x v="1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d v="2017-04-07T18:45:38"/>
    <x v="1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d v="2017-03-17T18:34:01"/>
    <x v="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d v="2017-03-24T05:00:23"/>
    <x v="1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d v="2017-04-27T19:15:19"/>
    <x v="1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d v="2017-04-10T20:15:00"/>
    <x v="1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d v="2017-04-09T11:49:54"/>
    <x v="1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x v="1689"/>
    <d v="2017-03-16T21:37:10"/>
    <x v="1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d v="2017-04-06T09:20:42"/>
    <x v="1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d v="2017-04-03T01:00:00"/>
    <x v="1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d v="2017-03-26T23:59:00"/>
    <x v="1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d v="2017-04-09T20:00:00"/>
    <x v="1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d v="2017-03-27T04:36:00"/>
    <x v="1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d v="2017-04-10T01:00:00"/>
    <x v="1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d v="2017-04-01T00:40:11"/>
    <x v="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d v="2017-04-09T23:47:28"/>
    <x v="1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d v="2017-03-26T03:33:00"/>
    <x v="1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d v="2017-04-11T20:44:05"/>
    <x v="1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d v="2017-04-01T04:00:00"/>
    <x v="1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d v="2015-01-15T15:56:45"/>
    <x v="3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d v="2015-03-30T19:52:30"/>
    <x v="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d v="2015-08-31T06:45:37"/>
    <x v="0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d v="2015-02-16T03:21:13"/>
    <x v="0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d v="2015-09-09T16:00:00"/>
    <x v="0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d v="2015-08-23T07:21:12"/>
    <x v="0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d v="2016-03-28T16:18:15"/>
    <x v="2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d v="2016-05-01T20:48:26"/>
    <x v="2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d v="2014-08-31T19:39:00"/>
    <x v="3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d v="2016-01-18T13:00:00"/>
    <x v="0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d v="2014-09-01T15:30:34"/>
    <x v="3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d v="2015-06-30T21:55:53"/>
    <x v="0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d v="2014-10-05T19:13:32"/>
    <x v="3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d v="2015-05-01T22:02:41"/>
    <x v="0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d v="2015-03-31T03:22:00"/>
    <x v="0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d v="2016-12-09T14:51:39"/>
    <x v="2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d v="2016-04-21T04:00:00"/>
    <x v="2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x v="1718"/>
    <d v="2016-05-14T04:59:00"/>
    <x v="2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d v="2014-09-17T12:49:51"/>
    <x v="3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d v="2014-11-09T19:47:51"/>
    <x v="3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d v="2015-12-11T11:04:23"/>
    <x v="0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d v="2016-04-03T00:10:00"/>
    <x v="2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d v="2015-07-01T06:00:00"/>
    <x v="0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d v="2014-10-30T22:22:42"/>
    <x v="3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d v="2014-08-24T23:14:09"/>
    <x v="3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d v="2014-06-27T22:04:24"/>
    <x v="3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d v="2015-04-05T11:00:00"/>
    <x v="0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d v="2015-10-21T15:01:14"/>
    <x v="0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d v="2016-06-10T01:15:06"/>
    <x v="2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d v="2015-10-25T02:06:23"/>
    <x v="0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d v="2015-06-11T15:00:00"/>
    <x v="0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d v="2016-01-16T05:00:00"/>
    <x v="0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d v="2016-09-13T21:30:00"/>
    <x v="2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d v="2015-05-08T00:52:36"/>
    <x v="0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d v="2016-08-07T19:32:25"/>
    <x v="2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d v="2015-11-08T21:40:33"/>
    <x v="0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d v="2015-07-20T22:46:32"/>
    <x v="0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d v="2014-10-02T20:59:02"/>
    <x v="3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d v="2016-05-04T19:58:52"/>
    <x v="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d v="2015-07-16T19:37:02"/>
    <x v="0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d v="2015-06-10T15:04:31"/>
    <x v="0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d v="2017-01-07T21:00:00"/>
    <x v="2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d v="2016-08-27T03:59:00"/>
    <x v="2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d v="2015-03-08T13:31:17"/>
    <x v="0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d v="2016-12-22T02:00:00"/>
    <x v="2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d v="2016-11-24T02:00:00"/>
    <x v="2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d v="2015-11-13T15:00:00"/>
    <x v="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d v="2015-09-02T22:49:03"/>
    <x v="0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d v="2017-03-01T19:00:00"/>
    <x v="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d v="2016-04-19T20:05:04"/>
    <x v="2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d v="2015-03-19T17:45:23"/>
    <x v="0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d v="2016-10-14T06:04:42"/>
    <x v="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d v="2016-03-21T16:59:28"/>
    <x v="2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d v="2015-04-03T20:02:33"/>
    <x v="0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d v="2015-10-05T18:56:01"/>
    <x v="0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d v="2016-08-29T04:01:09"/>
    <x v="2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d v="2017-01-28T19:29:00"/>
    <x v="2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d v="2016-07-14T22:56:32"/>
    <x v="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d v="2015-03-25T18:53:49"/>
    <x v="0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d v="2016-02-25T16:08:33"/>
    <x v="2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d v="2015-09-12T13:37:40"/>
    <x v="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d v="2016-03-11T23:34:05"/>
    <x v="2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d v="2016-10-23T20:50:40"/>
    <x v="2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d v="2014-08-03T11:39:39"/>
    <x v="3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d v="2014-08-13T23:31:52"/>
    <x v="3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d v="2014-08-25T20:38:08"/>
    <x v="3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d v="2014-08-03T15:48:04"/>
    <x v="3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d v="2014-09-27T13:27:24"/>
    <x v="3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d v="2015-01-13T19:39:19"/>
    <x v="3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d v="2014-10-14T18:43:14"/>
    <x v="3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d v="2014-10-23T23:30:40"/>
    <x v="3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d v="2014-07-06T17:13:56"/>
    <x v="3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d v="2015-01-19T18:14:58"/>
    <x v="3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d v="2014-11-29T14:59:00"/>
    <x v="3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d v="2014-10-24T23:26:00"/>
    <x v="3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d v="2014-10-29T22:57:51"/>
    <x v="3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d v="2015-02-20T08:34:13"/>
    <x v="0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d v="2015-03-27T19:43:15"/>
    <x v="0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d v="2016-09-02T16:36:20"/>
    <x v="2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d v="2016-07-02T14:25:10"/>
    <x v="2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d v="2016-09-15T14:49:05"/>
    <x v="2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d v="2016-02-21T13:48:09"/>
    <x v="2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d v="2015-05-21T22:47:58"/>
    <x v="0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d v="2015-01-31T03:25:00"/>
    <x v="3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d v="2014-10-16T00:00:00"/>
    <x v="3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d v="2014-12-15T13:12:57"/>
    <x v="3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d v="2015-04-04T14:43:57"/>
    <x v="0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d v="2014-10-31T22:45:42"/>
    <x v="3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d v="2015-01-12T06:00:03"/>
    <x v="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d v="2015-02-05T16:11:18"/>
    <x v="0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d v="2015-01-29T17:46:05"/>
    <x v="3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d v="2015-08-10T06:59:00"/>
    <x v="0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d v="2014-11-27T22:24:00"/>
    <x v="3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d v="2015-02-11T13:13:42"/>
    <x v="0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d v="2016-10-14T16:00:00"/>
    <x v="2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d v="2016-07-24T10:32:46"/>
    <x v="2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d v="2016-12-15T13:39:49"/>
    <x v="2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d v="2016-02-04T07:50:33"/>
    <x v="0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d v="2014-11-11T21:13:28"/>
    <x v="3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d v="2016-10-10T14:32:50"/>
    <x v="2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d v="2015-12-15T12:10:00"/>
    <x v="0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d v="2015-06-27T21:59:00"/>
    <x v="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d v="2015-02-14T01:43:02"/>
    <x v="0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d v="2015-11-14T17:16:44"/>
    <x v="0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d v="2015-10-02T18:00:00"/>
    <x v="0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d v="2014-09-30T15:19:09"/>
    <x v="3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d v="2014-09-28T01:38:33"/>
    <x v="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d v="2017-02-11T16:20:30"/>
    <x v="1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d v="2015-03-01T21:47:19"/>
    <x v="0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d v="2014-08-21T21:50:26"/>
    <x v="3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d v="2014-10-24T04:00:00"/>
    <x v="3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d v="2016-07-03T07:38:56"/>
    <x v="2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d v="2014-08-08T21:20:12"/>
    <x v="3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d v="2015-02-28T07:32:16"/>
    <x v="0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d v="2015-07-01T21:45:37"/>
    <x v="0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d v="2016-07-25T19:00:00"/>
    <x v="2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d v="2017-01-30T06:59:00"/>
    <x v="2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d v="2015-04-03T04:37:30"/>
    <x v="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d v="2014-07-30T18:03:16"/>
    <x v="3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d v="2015-04-01T01:01:30"/>
    <x v="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d v="2012-03-03T07:39:27"/>
    <x v="5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d v="2014-01-31T19:01:00"/>
    <x v="4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d v="2012-10-24T16:26:16"/>
    <x v="5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x v="1824"/>
    <d v="2014-01-08T02:08:00"/>
    <x v="4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d v="2013-07-11T20:01:43"/>
    <x v="4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d v="2014-02-17T22:10:17"/>
    <x v="3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d v="2011-03-03T07:49:21"/>
    <x v="6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d v="2014-05-09T22:00:00"/>
    <x v="3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d v="2011-01-21T22:00:00"/>
    <x v="7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d v="2014-02-24T16:25:07"/>
    <x v="3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d v="2012-05-12T23:54:23"/>
    <x v="5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d v="2011-03-04T12:57:07"/>
    <x v="6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d v="2013-03-02T07:59:00"/>
    <x v="4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d v="2015-01-24T23:08:15"/>
    <x v="3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d v="2016-03-31T15:51:11"/>
    <x v="2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d v="2013-02-17T19:25:29"/>
    <x v="4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d v="2012-03-18T00:08:55"/>
    <x v="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d v="2011-10-01T03:00:00"/>
    <x v="6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d v="2016-10-01T17:19:42"/>
    <x v="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d v="2013-05-07T04:59:00"/>
    <x v="4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d v="2014-05-20T04:59:00"/>
    <x v="3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d v="2015-03-02T05:59:00"/>
    <x v="0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d v="2011-02-20T23:52:34"/>
    <x v="6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d v="2011-06-11T03:00:00"/>
    <x v="6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d v="2016-06-17T04:55:00"/>
    <x v="2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d v="2012-12-15T15:36:17"/>
    <x v="5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d v="2015-04-21T05:40:32"/>
    <x v="0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d v="2011-07-31T06:59:00"/>
    <x v="6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d v="2012-10-17T20:17:39"/>
    <x v="5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d v="2014-07-10T23:01:40"/>
    <x v="3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d v="2014-07-28T01:00:00"/>
    <x v="3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d v="2015-04-25T00:00:00"/>
    <x v="0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d v="2012-11-14T02:26:57"/>
    <x v="5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d v="2013-05-24T00:30:37"/>
    <x v="4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d v="2014-01-06T12:55:40"/>
    <x v="4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d v="2014-07-18T20:31:12"/>
    <x v="3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d v="2014-09-12T18:26:53"/>
    <x v="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d v="2011-12-16T05:48:41"/>
    <x v="6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d v="2011-09-22T18:28:49"/>
    <x v="6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d v="2014-02-06T17:01:24"/>
    <x v="3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d v="2015-01-26T07:12:21"/>
    <x v="3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d v="2017-03-08T07:30:00"/>
    <x v="1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d v="2014-06-12T19:08:05"/>
    <x v="3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d v="2014-05-04T17:11:40"/>
    <x v="3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d v="2016-11-06T09:49:07"/>
    <x v="2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d v="2017-03-01T04:00:00"/>
    <x v="1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d v="2016-11-05T22:11:52"/>
    <x v="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d v="2015-12-15T07:59:00"/>
    <x v="0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d v="2017-01-04T00:04:09"/>
    <x v="2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d v="2016-01-31T04:17:00"/>
    <x v="2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d v="2014-11-20T19:48:21"/>
    <x v="3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d v="2015-06-30T03:06:42"/>
    <x v="0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d v="2015-07-08T16:45:00"/>
    <x v="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d v="2016-06-28T23:15:33"/>
    <x v="2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d v="2016-08-06T21:35:08"/>
    <x v="2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d v="2014-06-16T06:50:05"/>
    <x v="3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d v="2015-03-01T00:42:05"/>
    <x v="0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d v="2014-06-13T00:12:35"/>
    <x v="3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d v="2016-03-14T14:35:29"/>
    <x v="2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d v="2016-03-30T12:36:20"/>
    <x v="2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d v="2015-03-10T02:39:49"/>
    <x v="0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d v="2012-07-10T23:48:00"/>
    <x v="5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d v="2012-04-08T21:45:08"/>
    <x v="5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d v="2012-11-27T12:00:00"/>
    <x v="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d v="2012-08-10T22:00:00"/>
    <x v="5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d v="2014-11-12T22:45:38"/>
    <x v="3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d v="2015-12-03T21:30:00"/>
    <x v="0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d v="2010-06-01T04:59:00"/>
    <x v="7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d v="2013-03-11T18:02:26"/>
    <x v="4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d v="2012-12-15T18:52:08"/>
    <x v="5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d v="2010-07-22T06:00:00"/>
    <x v="7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d v="2011-06-07T15:18:01"/>
    <x v="6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d v="2011-04-16T03:59:00"/>
    <x v="6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d v="2012-02-12T21:43:03"/>
    <x v="5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d v="2015-10-20T17:55:22"/>
    <x v="0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d v="2012-04-12T17:02:45"/>
    <x v="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d v="2014-03-04T21:00:00"/>
    <x v="3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d v="2016-02-01T18:00:00"/>
    <x v="0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d v="2015-03-25T21:36:06"/>
    <x v="0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d v="2012-10-06T09:59:00"/>
    <x v="5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d v="2015-05-22T13:00:00"/>
    <x v="0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d v="2015-03-04T18:57:27"/>
    <x v="0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d v="2017-01-27T18:29:51"/>
    <x v="2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d v="2016-01-02T16:27:01"/>
    <x v="0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d v="2014-09-07T22:13:14"/>
    <x v="3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d v="2016-06-23T16:06:23"/>
    <x v="2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d v="2014-05-23T14:05:25"/>
    <x v="3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d v="2016-12-29T22:01:40"/>
    <x v="2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d v="2014-10-23T10:17:59"/>
    <x v="3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d v="2015-10-31T22:45:00"/>
    <x v="0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d v="2014-08-09T00:48:54"/>
    <x v="3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d v="2015-06-04T05:26:00"/>
    <x v="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d v="2014-10-08T12:16:18"/>
    <x v="3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d v="2014-11-01T03:59:00"/>
    <x v="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d v="2014-09-02T01:10:22"/>
    <x v="3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d v="2016-11-07T18:12:55"/>
    <x v="2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d v="2017-02-10T06:28:53"/>
    <x v="1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d v="2014-08-12T18:57:31"/>
    <x v="3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d v="2015-05-19T21:00:49"/>
    <x v="0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d v="2015-10-21T23:00:00"/>
    <x v="0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d v="2012-07-14T05:19:03"/>
    <x v="5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d v="2013-12-12T06:08:27"/>
    <x v="4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d v="2011-09-27T04:59:00"/>
    <x v="6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d v="2014-01-15T19:33:00"/>
    <x v="4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d v="2013-10-11T00:00:00"/>
    <x v="4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d v="2010-11-02T00:26:00"/>
    <x v="7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d v="2012-03-08T04:59:00"/>
    <x v="5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d v="2013-05-07T15:33:14"/>
    <x v="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d v="2011-07-05T00:31:06"/>
    <x v="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d v="2013-07-07T13:24:42"/>
    <x v="4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d v="2012-05-22T03:30:00"/>
    <x v="5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d v="2012-01-24T19:26:13"/>
    <x v="5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d v="2014-09-27T03:08:27"/>
    <x v="3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d v="2011-12-25T05:00:00"/>
    <x v="6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d v="2014-06-21T04:59:00"/>
    <x v="3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d v="2011-12-06T05:59:00"/>
    <x v="6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d v="2012-06-15T03:59:00"/>
    <x v="5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d v="2013-07-02T05:00:00"/>
    <x v="4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d v="2013-03-10T22:38:28"/>
    <x v="4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d v="2011-06-15T03:59:00"/>
    <x v="6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d v="2014-05-15T06:58:51"/>
    <x v="3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d v="2011-07-04T19:52:20"/>
    <x v="6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d v="2016-08-11T06:28:36"/>
    <x v="2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d v="2014-05-01T14:01:30"/>
    <x v="3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d v="2015-07-12T06:02:38"/>
    <x v="0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d v="2014-04-20T02:36:01"/>
    <x v="3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d v="2009-11-23T05:59:00"/>
    <x v="8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d v="2016-06-06T17:02:00"/>
    <x v="2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d v="2014-07-10T10:09:11"/>
    <x v="3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d v="2011-04-22T04:21:13"/>
    <x v="6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d v="2016-11-07T11:05:37"/>
    <x v="2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d v="2013-10-16T14:33:35"/>
    <x v="4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d v="2012-03-02T03:00:00"/>
    <x v="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d v="2016-03-12T05:00:00"/>
    <x v="2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d v="2012-05-23T19:00:00"/>
    <x v="5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d v="2015-04-18T21:10:05"/>
    <x v="0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d v="2012-10-27T02:21:53"/>
    <x v="5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d v="2013-03-23T22:42:41"/>
    <x v="4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d v="2014-10-01T00:00:00"/>
    <x v="3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d v="2014-12-21T08:42:21"/>
    <x v="3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d v="2012-10-06T03:59:00"/>
    <x v="5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d v="2014-05-13T18:43:56"/>
    <x v="3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d v="2014-09-16T10:18:54"/>
    <x v="3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d v="2016-04-22T06:32:52"/>
    <x v="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d v="2012-01-12T01:00:00"/>
    <x v="6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d v="2014-08-14T12:58:18"/>
    <x v="3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d v="2014-05-01T15:55:29"/>
    <x v="3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d v="2016-12-03T15:05:15"/>
    <x v="2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d v="2016-08-05T19:01:08"/>
    <x v="2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d v="2013-04-20T03:38:21"/>
    <x v="4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d v="2013-11-15T04:00:00"/>
    <x v="4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d v="2012-11-18T01:17:24"/>
    <x v="5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d v="2016-08-06T07:00:00"/>
    <x v="2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d v="2013-08-19T08:01:09"/>
    <x v="4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d v="2013-03-10T18:07:31"/>
    <x v="4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d v="2013-07-13T21:35:25"/>
    <x v="4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d v="2015-12-19T07:59:00"/>
    <x v="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d v="2012-06-12T07:00:00"/>
    <x v="5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d v="2015-11-19T04:59:00"/>
    <x v="0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d v="2016-04-03T12:01:02"/>
    <x v="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d v="2014-07-09T17:24:25"/>
    <x v="3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d v="2016-12-04T15:04:47"/>
    <x v="2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d v="2016-09-02T07:00:00"/>
    <x v="2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d v="2014-11-30T19:58:01"/>
    <x v="3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d v="2016-08-02T23:00:00"/>
    <x v="2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d v="2016-03-14T09:24:43"/>
    <x v="2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d v="2015-03-01T15:21:16"/>
    <x v="0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x v="1988"/>
    <d v="2015-08-20T18:19:02"/>
    <x v="0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d v="2016-12-11T16:20:08"/>
    <x v="2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d v="2016-02-13T04:42:12"/>
    <x v="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d v="2015-07-03T21:26:26"/>
    <x v="0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d v="2015-02-18T03:26:31"/>
    <x v="0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d v="2015-12-21T14:07:17"/>
    <x v="0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d v="2016-12-07T01:09:02"/>
    <x v="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d v="2015-07-16T21:38:56"/>
    <x v="0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d v="2014-07-10T19:40:11"/>
    <x v="3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d v="2014-08-26T22:20:12"/>
    <x v="3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d v="2014-08-01T02:50:38"/>
    <x v="3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d v="2014-11-13T12:35:08"/>
    <x v="3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d v="2016-01-06T22:50:13"/>
    <x v="0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d v="2015-06-12T20:00:00"/>
    <x v="0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d v="2017-01-23T17:05:43"/>
    <x v="2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d v="2010-07-02T23:00:00"/>
    <x v="7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d v="2014-07-10T14:31:03"/>
    <x v="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d v="2013-10-16T03:59:00"/>
    <x v="4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d v="2014-12-03T13:00:45"/>
    <x v="3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d v="2010-08-24T04:00:00"/>
    <x v="7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d v="2011-09-19T14:30:22"/>
    <x v="6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d v="2016-11-23T08:45:43"/>
    <x v="2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d v="2016-08-18T23:54:51"/>
    <x v="2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d v="2016-01-11T23:00:00"/>
    <x v="0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d v="2015-02-05T19:44:01"/>
    <x v="0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d v="2016-07-08T23:03:34"/>
    <x v="2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d v="2013-03-25T04:08:59"/>
    <x v="4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d v="2011-09-09T21:02:43"/>
    <x v="6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d v="2013-03-09T21:08:19"/>
    <x v="4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d v="2012-03-24T04:00:00"/>
    <x v="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d v="2015-08-13T08:46:49"/>
    <x v="0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d v="2016-09-22T17:00:21"/>
    <x v="2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d v="2014-05-14T23:04:00"/>
    <x v="3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d v="2014-09-24T01:41:37"/>
    <x v="3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d v="2016-06-11T13:39:32"/>
    <x v="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d v="2015-06-11T10:05:53"/>
    <x v="0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d v="2012-08-13T03:00:00"/>
    <x v="5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d v="2015-06-11T04:25:46"/>
    <x v="0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d v="2014-04-21T03:59:00"/>
    <x v="3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d v="2015-03-30T18:31:59"/>
    <x v="0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d v="2010-03-15T21:55:00"/>
    <x v="7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d v="2014-08-27T00:31:21"/>
    <x v="3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d v="2012-11-29T23:54:56"/>
    <x v="5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d v="2015-01-09T01:00:00"/>
    <x v="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d v="2016-12-15T05:00:00"/>
    <x v="2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d v="2014-04-26T01:58:38"/>
    <x v="3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d v="2015-05-07T06:58:00"/>
    <x v="0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d v="2015-12-19T01:00:00"/>
    <x v="0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d v="2014-05-09T20:45:19"/>
    <x v="3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d v="2013-12-30T06:02:33"/>
    <x v="4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d v="2013-07-01T18:00:00"/>
    <x v="4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d v="2016-12-01T04:59:00"/>
    <x v="2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d v="2013-11-15T23:15:03"/>
    <x v="4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d v="2016-11-10T13:37:07"/>
    <x v="2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d v="2016-01-22T16:59:34"/>
    <x v="0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d v="2016-12-11T04:59:00"/>
    <x v="2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d v="2015-06-13T16:25:14"/>
    <x v="0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d v="2012-07-09T02:07:27"/>
    <x v="5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d v="2013-05-23T04:07:24"/>
    <x v="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d v="2015-04-17T00:00:00"/>
    <x v="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d v="2013-05-23T15:38:11"/>
    <x v="4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d v="2013-12-02T22:59:00"/>
    <x v="4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d v="2015-05-31T01:42:58"/>
    <x v="0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d v="2013-12-26T00:32:17"/>
    <x v="4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d v="2016-02-20T02:00:53"/>
    <x v="2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d v="2015-11-25T15:49:11"/>
    <x v="0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d v="2014-05-02T12:30:10"/>
    <x v="3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d v="2014-12-03T04:00:00"/>
    <x v="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d v="2013-04-17T18:15:42"/>
    <x v="4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d v="2016-02-26T11:52:12"/>
    <x v="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d v="2015-03-02T20:00:00"/>
    <x v="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d v="2016-01-31T21:59:00"/>
    <x v="0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d v="2014-07-23T15:25:50"/>
    <x v="3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d v="2016-12-31T18:20:54"/>
    <x v="2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d v="2016-03-24T08:11:38"/>
    <x v="2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d v="2016-05-15T17:35:01"/>
    <x v="2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d v="2013-05-31T12:00:00"/>
    <x v="4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d v="2013-12-25T08:00:29"/>
    <x v="4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d v="2014-08-23T18:31:23"/>
    <x v="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d v="2015-05-24T20:29:36"/>
    <x v="0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d v="2016-10-20T20:11:55"/>
    <x v="2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d v="2016-01-02T23:19:51"/>
    <x v="0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d v="2016-06-28T15:45:23"/>
    <x v="2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d v="2016-10-02T06:41:24"/>
    <x v="2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d v="2016-05-07T13:57:12"/>
    <x v="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d v="2015-05-08T16:01:58"/>
    <x v="0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d v="2016-05-06T19:49:42"/>
    <x v="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d v="2013-07-25T16:21:28"/>
    <x v="4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d v="2014-07-23T21:08:09"/>
    <x v="3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d v="2015-06-05T21:00:00"/>
    <x v="0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d v="2016-12-18T18:30:57"/>
    <x v="2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d v="2015-06-25T19:00:00"/>
    <x v="0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d v="2015-11-11T23:58:20"/>
    <x v="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d v="2012-05-16T04:59:00"/>
    <x v="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d v="2011-11-24T03:53:16"/>
    <x v="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d v="2012-06-04T17:19:55"/>
    <x v="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d v="2014-05-04T06:59:00"/>
    <x v="3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d v="2012-07-15T20:03:07"/>
    <x v="5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d v="2011-12-14T04:59:00"/>
    <x v="6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d v="2011-09-08T04:54:18"/>
    <x v="6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d v="2010-09-11T03:59:00"/>
    <x v="7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d v="2013-08-02T01:49:54"/>
    <x v="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d v="2013-02-24T09:09:15"/>
    <x v="4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d v="2011-03-01T20:00:00"/>
    <x v="6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d v="2011-10-07T16:58:52"/>
    <x v="6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d v="2012-12-22T21:30:32"/>
    <x v="5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d v="2012-03-05T03:00:00"/>
    <x v="5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d v="2011-10-02T17:36:13"/>
    <x v="6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d v="2012-10-26T03:59:00"/>
    <x v="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d v="2011-12-01T15:02:15"/>
    <x v="6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d v="2012-03-08T02:43:55"/>
    <x v="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x v="2099"/>
    <d v="2015-07-02T03:40:00"/>
    <x v="0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d v="2012-06-30T03:59:00"/>
    <x v="5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d v="2012-02-13T03:35:14"/>
    <x v="6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d v="2011-05-05T20:50:48"/>
    <x v="6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d v="2012-11-09T19:07:07"/>
    <x v="5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d v="2013-05-31T00:00:00"/>
    <x v="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d v="2014-11-21T04:00:00"/>
    <x v="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d v="2013-01-26T05:09:34"/>
    <x v="5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d v="2014-11-12T18:03:13"/>
    <x v="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d v="2012-09-10T03:55:00"/>
    <x v="5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d v="2015-07-05T17:00:17"/>
    <x v="0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d v="2014-05-28T04:59:00"/>
    <x v="3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d v="2011-08-15T01:00:00"/>
    <x v="6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d v="2013-04-15T22:16:33"/>
    <x v="4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d v="2014-09-23T20:46:16"/>
    <x v="3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d v="2010-12-09T04:59:00"/>
    <x v="7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d v="2011-02-20T01:56:41"/>
    <x v="6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d v="2012-10-02T18:40:03"/>
    <x v="5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d v="2015-10-27T04:59:00"/>
    <x v="0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d v="2011-07-24T20:08:56"/>
    <x v="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d v="2012-08-16T03:07:25"/>
    <x v="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d v="2014-01-01T23:08:56"/>
    <x v="4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d v="2017-01-11T17:49:08"/>
    <x v="2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d v="2017-01-07T07:12:49"/>
    <x v="2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d v="2010-03-15T06:59:00"/>
    <x v="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d v="2010-11-30T05:00:00"/>
    <x v="7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d v="2015-08-05T00:33:53"/>
    <x v="0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d v="2014-12-08T23:21:27"/>
    <x v="3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d v="2015-03-12T11:07:43"/>
    <x v="0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d v="2014-09-21T18:32:49"/>
    <x v="3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d v="2016-03-10T00:35:00"/>
    <x v="2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d v="2014-08-16T02:04:23"/>
    <x v="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d v="2015-07-12T04:58:11"/>
    <x v="0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d v="2014-02-03T11:41:32"/>
    <x v="3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d v="2011-04-24T06:59:00"/>
    <x v="6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d v="2013-04-27T21:16:31"/>
    <x v="4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d v="2012-10-04T23:07:13"/>
    <x v="5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d v="2013-10-19T12:13:06"/>
    <x v="4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d v="2014-12-05T18:30:29"/>
    <x v="3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d v="2013-11-09T01:18:59"/>
    <x v="4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d v="2016-11-03T18:00:08"/>
    <x v="2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d v="2013-01-11T20:00:24"/>
    <x v="5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d v="2014-11-14T06:39:19"/>
    <x v="3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d v="2015-12-30T16:50:10"/>
    <x v="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d v="2010-07-21T19:00:00"/>
    <x v="7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d v="2013-09-14T13:07:20"/>
    <x v="4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d v="2013-11-27T06:41:54"/>
    <x v="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d v="2016-02-11T16:18:30"/>
    <x v="2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d v="2014-11-16T08:05:48"/>
    <x v="3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d v="2015-04-02T16:36:22"/>
    <x v="0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d v="2010-07-31T00:00:00"/>
    <x v="7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x v="2150"/>
    <d v="2016-07-13T06:49:59"/>
    <x v="2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d v="2016-06-29T20:20:14"/>
    <x v="2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d v="2014-03-15T18:58:29"/>
    <x v="3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d v="2015-01-10T07:59:00"/>
    <x v="3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d v="2014-01-28T15:10:27"/>
    <x v="3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d v="2016-03-31T16:56:25"/>
    <x v="2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d v="2013-09-16T20:30:06"/>
    <x v="4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d v="2016-12-23T07:59:00"/>
    <x v="2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d v="2013-02-04T20:29:34"/>
    <x v="5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d v="2011-07-16T17:32:54"/>
    <x v="6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d v="2012-05-19T17:05:05"/>
    <x v="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d v="2015-09-23T20:27:39"/>
    <x v="0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d v="2014-07-24T18:23:11"/>
    <x v="3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d v="2015-06-08T03:50:00"/>
    <x v="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d v="2016-06-25T03:59:00"/>
    <x v="2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d v="2016-04-08T15:00:35"/>
    <x v="2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d v="2014-12-05T21:06:58"/>
    <x v="3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d v="2012-09-15T01:35:37"/>
    <x v="5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d v="2017-02-10T05:00:00"/>
    <x v="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d v="2017-03-02T16:49:11"/>
    <x v="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d v="2015-08-22T18:00:22"/>
    <x v="0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d v="2015-06-22T05:00:00"/>
    <x v="0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d v="2015-04-18T13:55:20"/>
    <x v="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d v="2013-09-10T03:59:00"/>
    <x v="4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d v="2016-05-05T13:01:47"/>
    <x v="2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d v="2016-07-21T00:13:06"/>
    <x v="2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d v="2015-05-02T15:11:49"/>
    <x v="0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d v="2016-06-06T06:01:07"/>
    <x v="2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d v="2017-01-18T15:16:37"/>
    <x v="2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d v="2015-04-11T04:06:32"/>
    <x v="0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d v="2015-11-13T17:04:28"/>
    <x v="0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d v="2017-02-21T00:07:33"/>
    <x v="1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d v="2014-10-02T21:37:05"/>
    <x v="3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d v="2017-02-09T05:00:00"/>
    <x v="1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d v="2016-01-25T16:00:00"/>
    <x v="2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d v="2013-03-26T08:23:59"/>
    <x v="4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d v="2016-09-07T02:00:00"/>
    <x v="2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d v="2015-04-03T03:59:00"/>
    <x v="0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d v="2016-10-25T17:00:00"/>
    <x v="2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d v="2016-04-21T22:00:00"/>
    <x v="2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d v="2016-03-23T06:59:00"/>
    <x v="2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d v="2017-02-14T20:00:27"/>
    <x v="1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d v="2016-12-15T23:00:00"/>
    <x v="2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d v="2016-11-21T04:59:00"/>
    <x v="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d v="2016-03-26T17:11:30"/>
    <x v="2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d v="2015-08-11T18:31:40"/>
    <x v="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d v="2016-12-02T07:00:00"/>
    <x v="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d v="2015-02-28T14:00:59"/>
    <x v="0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d v="2015-11-14T13:20:00"/>
    <x v="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d v="2015-10-15T09:59:58"/>
    <x v="0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d v="2015-07-06T03:00:00"/>
    <x v="0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d v="2013-01-16T20:19:25"/>
    <x v="4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d v="2012-11-01T20:22:48"/>
    <x v="5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d v="2015-09-24T20:38:02"/>
    <x v="0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d v="2013-03-09T07:28:39"/>
    <x v="4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d v="2012-06-01T19:43:09"/>
    <x v="5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d v="2012-04-16T06:10:24"/>
    <x v="5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d v="2013-11-16T05:39:33"/>
    <x v="4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d v="2012-04-07T04:00:00"/>
    <x v="5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d v="2014-04-14T23:00:00"/>
    <x v="3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d v="2012-04-14T17:36:00"/>
    <x v="5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d v="2014-04-10T06:59:00"/>
    <x v="3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d v="2013-11-04T01:00:00"/>
    <x v="4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d v="2015-05-15T19:49:39"/>
    <x v="0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d v="2014-02-06T19:00:48"/>
    <x v="3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d v="2012-03-13T06:59:00"/>
    <x v="5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d v="2015-07-23T18:02:25"/>
    <x v="0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d v="2015-11-02T08:00:00"/>
    <x v="0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d v="2012-08-29T00:00:00"/>
    <x v="5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d v="2015-08-19T17:15:12"/>
    <x v="0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d v="2013-07-27T01:27:16"/>
    <x v="4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d v="2016-04-23T00:00:00"/>
    <x v="2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d v="2012-01-28T18:54:07"/>
    <x v="6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d v="2015-06-27T15:22:48"/>
    <x v="0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d v="2016-10-29T19:00:00"/>
    <x v="2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d v="2014-09-21T19:00:15"/>
    <x v="3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d v="2016-02-12T04:59:00"/>
    <x v="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d v="2013-11-13T20:22:35"/>
    <x v="4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d v="2015-08-16T06:40:36"/>
    <x v="0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d v="2013-09-03T04:00:00"/>
    <x v="4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d v="2014-04-25T21:08:47"/>
    <x v="3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d v="2013-06-25T05:00:00"/>
    <x v="4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d v="2014-07-19T03:00:00"/>
    <x v="3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d v="2015-12-14T00:00:00"/>
    <x v="0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d v="2017-01-05T19:47:27"/>
    <x v="2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d v="2015-03-28T23:31:51"/>
    <x v="0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d v="2016-02-01T14:48:43"/>
    <x v="2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d v="2014-11-12T07:59:00"/>
    <x v="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d v="2017-03-10T14:55:16"/>
    <x v="1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d v="2013-12-01T04:02:00"/>
    <x v="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d v="2016-04-22T19:49:04"/>
    <x v="2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d v="2017-03-02T19:51:40"/>
    <x v="1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d v="2013-11-27T03:02:00"/>
    <x v="4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d v="2017-03-13T03:00:00"/>
    <x v="1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d v="2016-10-16T20:30:00"/>
    <x v="2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d v="2014-02-21T18:00:00"/>
    <x v="3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d v="2015-09-04T19:00:10"/>
    <x v="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d v="2015-07-29T15:59:25"/>
    <x v="0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d v="2016-12-14T21:01:18"/>
    <x v="2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d v="2013-04-02T15:52:45"/>
    <x v="4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d v="2016-12-03T01:07:53"/>
    <x v="2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d v="2014-08-16T08:17:57"/>
    <x v="3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d v="2016-08-06T07:52:18"/>
    <x v="2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d v="2015-11-18T16:09:07"/>
    <x v="0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d v="2017-01-24T15:32:48"/>
    <x v="1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d v="2016-05-07T22:50:51"/>
    <x v="2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d v="2016-11-22T10:50:46"/>
    <x v="2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d v="2016-06-19T23:00:00"/>
    <x v="2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d v="2015-06-11T18:01:27"/>
    <x v="0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d v="2016-12-08T19:18:56"/>
    <x v="2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d v="2014-03-26T23:24:10"/>
    <x v="3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d v="2017-02-14T17:23:40"/>
    <x v="1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d v="2014-11-18T00:00:00"/>
    <x v="3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d v="2015-01-31T19:58:33"/>
    <x v="0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d v="2016-05-23T03:00:00"/>
    <x v="2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d v="2016-11-22T20:28:27"/>
    <x v="2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d v="2016-04-27T02:00:00"/>
    <x v="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d v="2014-12-21T01:00:00"/>
    <x v="3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d v="2017-03-12T01:58:35"/>
    <x v="1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d v="2017-03-07T05:00:00"/>
    <x v="1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d v="2017-01-10T21:59:00"/>
    <x v="2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d v="2016-12-10T00:00:04"/>
    <x v="2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d v="2015-12-07T16:47:16"/>
    <x v="0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d v="2017-03-12T12:10:42"/>
    <x v="1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d v="2014-02-23T12:00:57"/>
    <x v="3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d v="2014-12-22T14:47:59"/>
    <x v="3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d v="2014-01-05T15:38:09"/>
    <x v="4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d v="2012-02-27T16:17:03"/>
    <x v="5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d v="2016-01-03T22:59:00"/>
    <x v="0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d v="2015-02-04T04:00:00"/>
    <x v="0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d v="2015-09-17T14:59:51"/>
    <x v="0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d v="2011-07-25T06:50:00"/>
    <x v="6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d v="2016-01-14T04:11:26"/>
    <x v="0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d v="2012-05-09T02:00:04"/>
    <x v="5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d v="2011-03-12T04:00:00"/>
    <x v="6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d v="2012-06-29T04:27:23"/>
    <x v="5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d v="2013-09-06T03:59:00"/>
    <x v="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d v="2014-06-23T16:01:00"/>
    <x v="3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d v="2012-06-26T18:00:00"/>
    <x v="5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d v="2013-12-06T23:22:00"/>
    <x v="4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d v="2009-12-01T17:00:00"/>
    <x v="8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d v="2012-04-23T04:00:00"/>
    <x v="5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d v="2012-04-18T16:44:36"/>
    <x v="5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d v="2012-09-25T03:59:00"/>
    <x v="5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d v="2013-01-20T17:21:20"/>
    <x v="5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d v="2013-01-26T22:54:16"/>
    <x v="5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d v="2012-02-23T17:33:46"/>
    <x v="5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d v="2012-03-14T03:59:00"/>
    <x v="5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d v="2014-03-26T19:10:33"/>
    <x v="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d v="2011-02-06T00:46:49"/>
    <x v="6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d v="2012-06-28T17:26:56"/>
    <x v="5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d v="2013-06-21T03:31:36"/>
    <x v="4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d v="2013-12-31T07:00:00"/>
    <x v="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d v="2011-12-13T03:39:56"/>
    <x v="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d v="2011-01-01T04:59:00"/>
    <x v="7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d v="2014-08-08T18:00:00"/>
    <x v="3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d v="2012-03-10T04:02:09"/>
    <x v="5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d v="2012-05-05T19:15:28"/>
    <x v="5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d v="2014-08-29T01:00:00"/>
    <x v="3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d v="2013-03-09T23:42:17"/>
    <x v="4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d v="2013-03-21T18:03:35"/>
    <x v="4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d v="2014-05-07T00:06:29"/>
    <x v="3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d v="2014-04-18T23:00:00"/>
    <x v="3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d v="2012-05-03T23:00:26"/>
    <x v="5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d v="2012-06-07T13:14:17"/>
    <x v="5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d v="2012-05-05T17:25:43"/>
    <x v="5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d v="2009-12-09T18:24:00"/>
    <x v="8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d v="2010-02-15T05:00:00"/>
    <x v="7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d v="2009-09-26T03:59:00"/>
    <x v="8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d v="2013-12-15T01:58:05"/>
    <x v="4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d v="2014-04-02T18:36:40"/>
    <x v="3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d v="2017-04-04T05:15:01"/>
    <x v="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d v="2017-04-09T20:29:29"/>
    <x v="1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d v="2017-03-20T18:07:27"/>
    <x v="1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d v="2017-03-26T20:14:45"/>
    <x v="1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d v="2017-03-29T23:32:11"/>
    <x v="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d v="2017-04-30T17:00:00"/>
    <x v="1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d v="2014-08-26T22:00:40"/>
    <x v="3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d v="2015-06-14T18:45:37"/>
    <x v="0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d v="2014-07-17T14:59:06"/>
    <x v="3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d v="2015-12-25T00:00:00"/>
    <x v="0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d v="2014-08-18T00:08:10"/>
    <x v="3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d v="2015-02-06T15:04:31"/>
    <x v="0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d v="2014-05-29T17:50:00"/>
    <x v="3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d v="2014-11-05T17:34:00"/>
    <x v="3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d v="2014-06-11T13:44:03"/>
    <x v="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d v="2014-03-08T22:11:35"/>
    <x v="3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d v="2014-06-26T15:22:23"/>
    <x v="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d v="2014-06-29T21:31:24"/>
    <x v="3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d v="2016-12-19T07:59:00"/>
    <x v="2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d v="2016-10-30T15:25:38"/>
    <x v="2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d v="2015-07-12T19:31:44"/>
    <x v="0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d v="2014-10-06T05:00:00"/>
    <x v="3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d v="2016-01-08T19:47:00"/>
    <x v="0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d v="2016-06-24T17:27:49"/>
    <x v="2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d v="2015-03-31T23:39:00"/>
    <x v="0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d v="2016-10-17T19:10:31"/>
    <x v="2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d v="2016-08-25T14:34:36"/>
    <x v="2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d v="2016-02-20T22:22:18"/>
    <x v="0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d v="2015-08-11T18:37:08"/>
    <x v="0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d v="2017-01-03T20:12:50"/>
    <x v="2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d v="2015-04-30T02:25:39"/>
    <x v="0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d v="2015-06-06T15:12:32"/>
    <x v="0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d v="2015-04-21T16:13:42"/>
    <x v="0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d v="2015-01-10T17:21:00"/>
    <x v="3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d v="2015-05-02T22:02:16"/>
    <x v="0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d v="2015-06-05T18:48:24"/>
    <x v="0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d v="2015-10-17T14:52:58"/>
    <x v="0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d v="2015-01-31T00:39:00"/>
    <x v="3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d v="2015-08-03T15:35:24"/>
    <x v="0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d v="2016-02-07T16:58:00"/>
    <x v="2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d v="2016-04-30T22:00:00"/>
    <x v="2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d v="2014-12-11T16:31:10"/>
    <x v="3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d v="2015-12-29T00:16:40"/>
    <x v="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d v="2015-10-26T22:25:56"/>
    <x v="0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d v="2016-01-17T23:00:00"/>
    <x v="0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d v="2015-10-21T12:45:33"/>
    <x v="0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d v="2016-04-25T22:16:56"/>
    <x v="2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d v="2015-04-14T16:19:25"/>
    <x v="0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d v="2016-02-10T19:30:11"/>
    <x v="2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d v="2014-12-18T04:32:21"/>
    <x v="3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d v="2015-06-25T18:39:56"/>
    <x v="0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d v="2015-04-24T01:39:31"/>
    <x v="0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d v="2015-08-29T15:53:44"/>
    <x v="0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d v="2015-02-12T20:14:20"/>
    <x v="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d v="2016-09-09T20:03:57"/>
    <x v="2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d v="2015-12-10T22:12:46"/>
    <x v="0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d v="2016-11-25T21:53:03"/>
    <x v="2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d v="2015-08-26T00:18:50"/>
    <x v="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d v="2015-10-05T00:23:36"/>
    <x v="0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d v="2015-10-01T19:02:22"/>
    <x v="0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d v="2015-04-10T22:27:28"/>
    <x v="0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d v="2015-08-04T04:30:03"/>
    <x v="0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d v="2015-02-22T01:21:47"/>
    <x v="0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d v="2014-11-14T02:37:23"/>
    <x v="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d v="2015-08-05T16:50:32"/>
    <x v="0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d v="2015-01-10T20:07:04"/>
    <x v="3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d v="2016-07-22T15:02:20"/>
    <x v="2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d v="2015-01-15T19:29:00"/>
    <x v="3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d v="2015-07-25T21:59:00"/>
    <x v="0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d v="2015-01-04T06:17:44"/>
    <x v="3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d v="2015-03-31T18:04:04"/>
    <x v="0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d v="2015-10-29T02:53:43"/>
    <x v="0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d v="2015-08-08T15:33:37"/>
    <x v="0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d v="2015-02-26T08:41:33"/>
    <x v="0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d v="2017-01-10T08:57:00"/>
    <x v="2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d v="2015-10-15T20:22:38"/>
    <x v="0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d v="2015-01-02T21:14:16"/>
    <x v="3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d v="2015-07-02T21:59:44"/>
    <x v="0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d v="2014-12-18T20:28:26"/>
    <x v="3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d v="2016-04-14T06:26:04"/>
    <x v="2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d v="2016-03-05T19:44:56"/>
    <x v="2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d v="2015-05-13T16:18:51"/>
    <x v="0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d v="2016-03-30T20:10:58"/>
    <x v="2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d v="2016-01-03T00:56:47"/>
    <x v="0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d v="2016-09-03T14:02:55"/>
    <x v="2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d v="2015-01-19T02:39:50"/>
    <x v="3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d v="2015-04-11T06:00:00"/>
    <x v="0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d v="2014-11-06T04:22:37"/>
    <x v="3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d v="2015-08-18T21:01:15"/>
    <x v="0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d v="2015-09-07T09:47:55"/>
    <x v="0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d v="2015-08-25T17:34:42"/>
    <x v="0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d v="2016-11-26T18:41:13"/>
    <x v="2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d v="2014-05-31T23:30:00"/>
    <x v="3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d v="2015-08-22T03:59:00"/>
    <x v="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d v="2016-07-15T20:42:26"/>
    <x v="2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d v="2015-03-14T15:00:00"/>
    <x v="0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d v="2014-08-10T21:13:07"/>
    <x v="3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x v="2418"/>
    <d v="2015-03-24T19:34:04"/>
    <x v="0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d v="2015-02-18T17:43:09"/>
    <x v="3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d v="2014-11-10T01:41:35"/>
    <x v="3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d v="2015-02-21T16:29:56"/>
    <x v="0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d v="2015-03-11T16:23:56"/>
    <x v="0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d v="2014-12-31T16:54:50"/>
    <x v="3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d v="2014-10-27T21:25:08"/>
    <x v="3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d v="2016-05-27T22:04:00"/>
    <x v="2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d v="2015-08-08T04:04:52"/>
    <x v="0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d v="2016-03-23T06:38:53"/>
    <x v="2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d v="2015-03-12T17:49:11"/>
    <x v="0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d v="2017-02-05T16:44:00"/>
    <x v="2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d v="2016-02-12T03:08:24"/>
    <x v="2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d v="2016-06-28T02:23:33"/>
    <x v="2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d v="2015-03-08T05:14:57"/>
    <x v="0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d v="2016-02-27T21:35:43"/>
    <x v="2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d v="2015-08-04T04:27:54"/>
    <x v="0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d v="2015-10-05T06:39:46"/>
    <x v="0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d v="2016-01-29T14:46:10"/>
    <x v="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d v="2015-03-17T18:00:00"/>
    <x v="0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d v="2015-12-07T22:57:42"/>
    <x v="0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d v="2015-10-18T19:38:49"/>
    <x v="0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d v="2016-02-13T21:35:13"/>
    <x v="2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d v="2015-07-23T04:59:00"/>
    <x v="0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d v="2015-03-19T15:00:28"/>
    <x v="0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d v="2014-08-15T15:00:22"/>
    <x v="3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d v="2016-05-25T18:06:31"/>
    <x v="2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d v="2015-09-26T04:33:41"/>
    <x v="0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d v="2016-11-26T15:27:51"/>
    <x v="2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d v="2016-11-12T04:00:00"/>
    <x v="2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d v="2016-08-31T05:36:00"/>
    <x v="2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d v="2014-11-30T04:25:15"/>
    <x v="3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d v="2014-10-28T03:11:00"/>
    <x v="3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d v="2017-03-05T21:48:10"/>
    <x v="1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d v="2015-12-29T23:00:00"/>
    <x v="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d v="2017-02-02T16:36:49"/>
    <x v="1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d v="2017-03-11T04:50:08"/>
    <x v="1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d v="2016-04-20T18:45:50"/>
    <x v="2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d v="2017-02-25T23:03:59"/>
    <x v="1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d v="2016-03-24T13:27:36"/>
    <x v="2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d v="2016-06-09T19:00:00"/>
    <x v="2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d v="2016-03-23T14:18:05"/>
    <x v="2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d v="2017-01-03T04:17:00"/>
    <x v="2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d v="2011-10-01T03:00:00"/>
    <x v="6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d v="2012-07-19T04:28:16"/>
    <x v="5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d v="2013-04-16T19:00:00"/>
    <x v="4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d v="2015-09-30T19:29:00"/>
    <x v="0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d v="2012-09-23T17:15:48"/>
    <x v="5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d v="2013-05-09T02:27:33"/>
    <x v="4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d v="2012-05-10T17:00:00"/>
    <x v="5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d v="2012-10-28T05:00:00"/>
    <x v="5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d v="2011-02-08T10:18:49"/>
    <x v="6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d v="2012-05-24T01:47:35"/>
    <x v="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d v="2012-01-25T23:49:52"/>
    <x v="6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d v="2010-09-04T01:03:00"/>
    <x v="7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d v="2012-11-10T18:57:49"/>
    <x v="5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d v="2010-10-11T00:16:16"/>
    <x v="7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d v="2010-07-10T22:00:00"/>
    <x v="7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d v="2014-11-03T08:52:50"/>
    <x v="3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d v="2012-08-12T16:35:45"/>
    <x v="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d v="2013-01-13T22:48:33"/>
    <x v="5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d v="2012-07-28T02:00:00"/>
    <x v="5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d v="2015-10-10T22:28:04"/>
    <x v="0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d v="2012-04-30T15:30:08"/>
    <x v="5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d v="2011-08-01T18:46:23"/>
    <x v="6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d v="2012-05-01T17:00:03"/>
    <x v="5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d v="2011-09-15T22:00:03"/>
    <x v="6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d v="2011-10-12T23:57:59"/>
    <x v="6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d v="2012-04-22T16:59:36"/>
    <x v="5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d v="2012-05-27T01:59:57"/>
    <x v="5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d v="2011-11-16T16:11:48"/>
    <x v="6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d v="2013-05-09T16:33:59"/>
    <x v="4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d v="2012-06-23T05:27:56"/>
    <x v="5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d v="2011-01-16T01:51:00"/>
    <x v="7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d v="2012-06-16T09:59:00"/>
    <x v="5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d v="2013-04-29T04:02:20"/>
    <x v="4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d v="2012-05-23T15:29:04"/>
    <x v="5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d v="2012-06-06T22:42:55"/>
    <x v="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d v="2013-03-29T22:54:52"/>
    <x v="4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d v="2011-08-05T21:05:38"/>
    <x v="6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d v="2015-01-27T23:13:07"/>
    <x v="0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d v="2012-12-31T18:00:00"/>
    <x v="5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d v="2012-06-23T18:32:55"/>
    <x v="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d v="2015-09-27T18:38:24"/>
    <x v="0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d v="2014-09-21T19:48:38"/>
    <x v="3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d v="2016-06-07T21:06:00"/>
    <x v="2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d v="2014-11-15T01:22:14"/>
    <x v="3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d v="2015-03-14T00:20:16"/>
    <x v="0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d v="2015-10-03T21:00:00"/>
    <x v="0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d v="2015-05-11T01:45:04"/>
    <x v="0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d v="2014-08-14T22:50:34"/>
    <x v="3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d v="2015-04-20T18:25:49"/>
    <x v="0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d v="2015-05-14T23:56:12"/>
    <x v="0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d v="2016-02-01T10:43:33"/>
    <x v="2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d v="2014-12-13T21:02:41"/>
    <x v="3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d v="2017-02-26T00:09:49"/>
    <x v="2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d v="2014-08-20T09:21:17"/>
    <x v="3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d v="2015-02-22T20:09:13"/>
    <x v="0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d v="2014-11-29T16:40:52"/>
    <x v="3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d v="2015-03-19T18:15:30"/>
    <x v="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d v="2014-11-13T17:20:28"/>
    <x v="3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d v="2014-07-19T03:43:24"/>
    <x v="3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d v="2016-10-15T19:21:00"/>
    <x v="2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d v="2015-10-13T23:13:41"/>
    <x v="0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d v="2016-04-22T14:52:00"/>
    <x v="2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d v="2014-11-18T00:24:52"/>
    <x v="3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d v="2014-12-21T04:30:00"/>
    <x v="3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d v="2012-06-28T20:16:11"/>
    <x v="5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d v="2014-12-08T04:59:00"/>
    <x v="3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d v="2013-10-18T03:59:00"/>
    <x v="4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d v="2015-08-20T11:00:00"/>
    <x v="0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d v="2012-03-25T00:56:15"/>
    <x v="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d v="2015-04-20T04:50:00"/>
    <x v="0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d v="2015-08-15T03:59:00"/>
    <x v="0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d v="2012-08-16T20:22:46"/>
    <x v="5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d v="2013-03-01T18:01:08"/>
    <x v="4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d v="2010-01-01T06:00:00"/>
    <x v="8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x v="2535"/>
    <d v="2014-12-01T19:59:05"/>
    <x v="3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d v="2013-07-30T02:32:46"/>
    <x v="4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d v="2011-08-01T15:34:15"/>
    <x v="6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d v="2013-02-24T04:59:00"/>
    <x v="4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d v="2015-02-02T21:39:12"/>
    <x v="3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d v="2011-10-29T16:12:01"/>
    <x v="6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d v="2013-09-26T10:46:58"/>
    <x v="4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d v="2013-10-01T03:59:00"/>
    <x v="4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d v="2011-01-02T03:00:00"/>
    <x v="7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d v="2012-07-08T12:29:29"/>
    <x v="5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d v="2015-02-27T00:30:00"/>
    <x v="0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d v="2013-10-05T05:00:00"/>
    <x v="4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d v="2012-04-04T17:33:23"/>
    <x v="5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d v="2016-09-30T04:27:00"/>
    <x v="2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d v="2013-05-31T17:00:00"/>
    <x v="4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d v="2015-10-08T03:59:00"/>
    <x v="0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d v="2012-03-21T20:48:00"/>
    <x v="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d v="2017-03-05T19:26:21"/>
    <x v="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d v="2012-09-21T04:46:47"/>
    <x v="5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d v="2015-06-01T03:59:00"/>
    <x v="0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d v="2012-05-28T15:43:13"/>
    <x v="5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d v="2012-12-24T23:47:37"/>
    <x v="5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d v="2014-05-15T17:53:06"/>
    <x v="3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d v="2015-05-01T13:59:00"/>
    <x v="0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d v="2011-11-15T19:37:00"/>
    <x v="6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d v="2015-03-06T22:49:34"/>
    <x v="0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d v="2015-10-13T12:41:29"/>
    <x v="0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d v="2016-10-11T12:35:39"/>
    <x v="2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d v="2015-07-30T03:20:51"/>
    <x v="0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d v="2014-08-01T00:58:19"/>
    <x v="3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d v="2016-05-09T20:50:00"/>
    <x v="2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d v="2014-08-21T23:32:28"/>
    <x v="3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d v="2015-04-23T21:05:38"/>
    <x v="0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d v="2016-09-01T15:59:54"/>
    <x v="2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d v="2015-09-17T02:31:52"/>
    <x v="0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d v="2017-02-08T21:40:35"/>
    <x v="1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d v="2016-05-19T08:12:01"/>
    <x v="2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d v="2015-04-13T02:51:57"/>
    <x v="0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d v="2014-08-23T14:12:29"/>
    <x v="3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d v="2016-05-18T19:49:05"/>
    <x v="2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d v="2015-01-12T02:36:34"/>
    <x v="3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d v="2015-04-10T23:14:07"/>
    <x v="0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d v="2014-08-04T19:41:37"/>
    <x v="3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d v="2015-10-09T17:00:00"/>
    <x v="0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d v="2014-09-15T19:55:03"/>
    <x v="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d v="2015-05-16T03:00:00"/>
    <x v="0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d v="2015-11-16T16:04:58"/>
    <x v="0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d v="2016-10-29T23:43:54"/>
    <x v="2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d v="2015-03-16T17:28:00"/>
    <x v="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d v="2015-06-15T04:09:29"/>
    <x v="0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d v="2014-07-05T23:07:12"/>
    <x v="3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d v="2015-12-25T07:55:36"/>
    <x v="0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d v="2015-12-30T16:12:33"/>
    <x v="0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d v="2015-03-31T13:14:00"/>
    <x v="0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d v="2016-03-23T11:52:07"/>
    <x v="2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d v="2016-01-26T14:08:17"/>
    <x v="2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d v="2016-03-13T20:45:24"/>
    <x v="2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d v="2014-10-05T19:13:41"/>
    <x v="3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d v="2015-04-25T20:17:06"/>
    <x v="0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d v="2014-08-07T23:13:48"/>
    <x v="3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d v="2017-02-24T05:51:40"/>
    <x v="1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d v="2014-08-07T15:56:49"/>
    <x v="3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d v="2016-06-19T08:11:57"/>
    <x v="2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d v="2015-09-23T20:10:01"/>
    <x v="0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d v="2014-08-03T18:05:47"/>
    <x v="3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d v="2016-03-25T20:36:40"/>
    <x v="2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d v="2012-09-13T03:59:00"/>
    <x v="5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d v="2014-11-12T21:20:00"/>
    <x v="3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d v="2013-12-23T21:54:14"/>
    <x v="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d v="2012-04-29T01:13:43"/>
    <x v="5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d v="2016-06-17T12:59:50"/>
    <x v="2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d v="2014-04-29T17:06:22"/>
    <x v="3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d v="2015-08-12T02:00:00"/>
    <x v="0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d v="2017-03-15T00:00:00"/>
    <x v="1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d v="2012-07-15T05:42:31"/>
    <x v="5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d v="2016-08-22T06:59:00"/>
    <x v="2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d v="2017-01-02T22:59:00"/>
    <x v="2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d v="2015-01-09T03:26:10"/>
    <x v="3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d v="2012-09-21T19:38:14"/>
    <x v="5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d v="2014-04-30T05:00:00"/>
    <x v="3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d v="2016-04-30T12:00:00"/>
    <x v="2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d v="2015-08-25T23:52:09"/>
    <x v="0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d v="2014-10-20T20:59:11"/>
    <x v="3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d v="2015-12-01T20:01:01"/>
    <x v="0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d v="2015-10-23T11:00:00"/>
    <x v="0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d v="2015-10-11T01:00:00"/>
    <x v="0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d v="2015-05-21T17:56:28"/>
    <x v="0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d v="2016-12-30T17:50:16"/>
    <x v="2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d v="2016-12-02T06:09:26"/>
    <x v="2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d v="2012-09-13T10:07:02"/>
    <x v="5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d v="2016-11-09T20:26:48"/>
    <x v="2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d v="2015-06-03T15:04:29"/>
    <x v="0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d v="2015-11-26T20:54:21"/>
    <x v="0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d v="2014-11-30T23:11:07"/>
    <x v="3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d v="2015-05-14T12:55:22"/>
    <x v="0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d v="2016-06-30T10:00:00"/>
    <x v="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d v="2015-08-30T04:03:47"/>
    <x v="0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d v="2016-05-29T01:28:59"/>
    <x v="2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d v="2014-02-27T23:00:00"/>
    <x v="3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d v="2016-09-29T15:45:21"/>
    <x v="2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d v="2015-03-09T21:49:21"/>
    <x v="0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d v="2016-10-16T01:00:00"/>
    <x v="2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d v="2016-10-12T13:11:15"/>
    <x v="2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d v="2015-01-15T21:54:55"/>
    <x v="3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d v="2015-02-19T20:45:48"/>
    <x v="0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d v="2015-06-08T03:51:14"/>
    <x v="0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d v="2014-09-15T20:09:00"/>
    <x v="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d v="2016-07-15T06:57:00"/>
    <x v="2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d v="2016-12-21T07:59:00"/>
    <x v="2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d v="2017-03-10T19:00:35"/>
    <x v="1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d v="2014-11-08T21:13:23"/>
    <x v="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d v="2015-09-09T07:31:09"/>
    <x v="0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d v="2015-08-14T06:16:59"/>
    <x v="0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d v="2016-03-09T17:09:20"/>
    <x v="2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d v="2016-02-01T23:55:41"/>
    <x v="0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d v="2016-12-21T14:59:03"/>
    <x v="2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d v="2015-12-17T19:20:09"/>
    <x v="0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d v="2014-12-10T03:48:45"/>
    <x v="3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d v="2014-06-13T04:00:00"/>
    <x v="3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d v="2015-04-21T13:25:26"/>
    <x v="0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x v="2655"/>
    <d v="2016-02-09T20:00:00"/>
    <x v="2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d v="2017-03-12T19:00:00"/>
    <x v="1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d v="2016-08-03T01:30:00"/>
    <x v="2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d v="2016-07-30T21:13:14"/>
    <x v="2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x v="2659"/>
    <d v="2015-04-18T01:40:10"/>
    <x v="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d v="2015-11-24T18:06:58"/>
    <x v="0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d v="2013-10-25T23:00:10"/>
    <x v="4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d v="2015-08-21T17:55:13"/>
    <x v="0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d v="2015-09-04T15:00:00"/>
    <x v="0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d v="2015-12-09T06:59:00"/>
    <x v="0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d v="2015-05-04T21:29:34"/>
    <x v="0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d v="2015-09-25T21:00:00"/>
    <x v="0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d v="2016-02-10T22:13:36"/>
    <x v="2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d v="2015-11-09T14:32:00"/>
    <x v="0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d v="2016-01-10T00:51:36"/>
    <x v="0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d v="2014-07-29T00:29:40"/>
    <x v="3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d v="2014-12-19T19:38:00"/>
    <x v="3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d v="2015-12-28T06:00:00"/>
    <x v="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d v="2014-10-29T22:45:00"/>
    <x v="3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d v="2016-07-05T04:59:00"/>
    <x v="2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d v="2014-11-10T21:34:49"/>
    <x v="3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d v="2016-05-22T14:59:34"/>
    <x v="2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d v="2014-07-03T00:42:23"/>
    <x v="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d v="2015-09-24T19:09:25"/>
    <x v="0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d v="2015-02-28T00:01:34"/>
    <x v="0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x v="2680"/>
    <d v="2016-04-06T04:04:51"/>
    <x v="2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d v="2014-07-10T21:29:10"/>
    <x v="3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d v="2014-11-22T05:59:00"/>
    <x v="3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d v="2015-03-01T18:07:20"/>
    <x v="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d v="2014-08-09T21:57:05"/>
    <x v="3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d v="2015-04-27T15:42:10"/>
    <x v="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d v="2014-09-30T23:23:43"/>
    <x v="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d v="2015-06-29T15:21:58"/>
    <x v="0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d v="2015-02-24T03:00:00"/>
    <x v="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d v="2016-07-30T23:04:50"/>
    <x v="2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d v="2015-06-03T02:31:16"/>
    <x v="0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d v="2015-05-10T17:22:37"/>
    <x v="0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d v="2015-03-25T07:01:00"/>
    <x v="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d v="2014-08-13T03:19:26"/>
    <x v="3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d v="2014-09-26T03:22:19"/>
    <x v="3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d v="2015-04-14T03:21:58"/>
    <x v="0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d v="2014-12-25T20:16:00"/>
    <x v="3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d v="2015-08-02T22:00:00"/>
    <x v="0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d v="2014-06-27T21:33:28"/>
    <x v="3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d v="2014-08-08T21:31:03"/>
    <x v="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d v="2014-09-18T20:59:32"/>
    <x v="3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d v="2017-04-07T17:35:34"/>
    <x v="1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d v="2017-04-05T18:14:37"/>
    <x v="1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d v="2017-03-22T15:33:50"/>
    <x v="1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d v="2017-04-05T19:41:54"/>
    <x v="1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d v="2017-03-24T20:59:18"/>
    <x v="1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d v="2014-10-16T06:59:00"/>
    <x v="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d v="2013-05-27T06:59:00"/>
    <x v="4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d v="2016-07-21T16:45:26"/>
    <x v="2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d v="2016-10-04T03:59:00"/>
    <x v="2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d v="2014-08-09T02:00:00"/>
    <x v="3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d v="2014-06-20T22:01:00"/>
    <x v="3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d v="2013-07-13T18:00:00"/>
    <x v="4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d v="2015-12-24T15:41:24"/>
    <x v="0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d v="2016-10-14T23:00:00"/>
    <x v="2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d v="2016-02-21T09:33:48"/>
    <x v="2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d v="2015-10-08T07:59:53"/>
    <x v="0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d v="2014-12-06T22:57:29"/>
    <x v="3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d v="2016-05-03T23:00:00"/>
    <x v="2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d v="2016-04-17T23:44:54"/>
    <x v="2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d v="2016-11-11T12:10:53"/>
    <x v="2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d v="2013-09-06T19:00:00"/>
    <x v="4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d v="2017-01-29T20:34:13"/>
    <x v="2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d v="2014-12-31T21:08:08"/>
    <x v="3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d v="2015-08-15T07:50:59"/>
    <x v="0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d v="2017-03-01T17:52:15"/>
    <x v="1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d v="2016-04-22T13:55:11"/>
    <x v="2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d v="2015-08-07T16:14:23"/>
    <x v="0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d v="2015-12-30T14:23:54"/>
    <x v="0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d v="2015-05-01T05:46:37"/>
    <x v="0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d v="2013-04-22T12:59:35"/>
    <x v="4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d v="2014-10-18T04:00:00"/>
    <x v="3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d v="2013-05-28T00:00:00"/>
    <x v="4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d v="2015-04-10T05:32:54"/>
    <x v="0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d v="2016-10-13T21:59:00"/>
    <x v="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d v="2013-03-13T20:00:00"/>
    <x v="4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d v="2014-04-23T15:59:33"/>
    <x v="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d v="2014-01-15T19:00:00"/>
    <x v="4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d v="2016-11-06T03:26:44"/>
    <x v="2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d v="2014-05-05T21:18:37"/>
    <x v="3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d v="2015-03-11T23:45:52"/>
    <x v="0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d v="2014-10-20T02:07:00"/>
    <x v="3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d v="2012-05-15T17:16:27"/>
    <x v="5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d v="2016-10-19T07:53:27"/>
    <x v="2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d v="2012-02-29T01:29:58"/>
    <x v="5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d v="2012-07-14T23:42:48"/>
    <x v="5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d v="2014-08-29T18:45:11"/>
    <x v="3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d v="2012-06-16T03:10:00"/>
    <x v="5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d v="2016-09-02T17:03:22"/>
    <x v="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d v="2015-04-04T18:10:37"/>
    <x v="0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d v="2012-06-30T20:00:00"/>
    <x v="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d v="2014-06-17T21:17:22"/>
    <x v="3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d v="2011-12-18T18:21:44"/>
    <x v="6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d v="2012-08-26T21:37:03"/>
    <x v="5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d v="2014-09-11T15:15:51"/>
    <x v="3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d v="2015-04-08T18:58:47"/>
    <x v="0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d v="2014-01-11T21:36:41"/>
    <x v="4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d v="2016-08-06T15:45:32"/>
    <x v="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d v="2016-10-10T10:36:23"/>
    <x v="2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d v="2016-07-16T08:47:46"/>
    <x v="2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d v="2013-06-20T11:04:18"/>
    <x v="4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d v="2013-01-03T01:31:33"/>
    <x v="5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d v="2012-03-18T23:53:15"/>
    <x v="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d v="2013-05-24T13:54:44"/>
    <x v="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d v="2012-05-30T19:00:00"/>
    <x v="5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d v="2012-10-28T13:53:48"/>
    <x v="5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d v="2011-08-11T16:01:58"/>
    <x v="6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d v="2015-08-16T23:00:50"/>
    <x v="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d v="2012-03-29T13:45:23"/>
    <x v="5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d v="2014-06-05T19:49:50"/>
    <x v="3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d v="2014-03-18T15:55:30"/>
    <x v="3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d v="2013-02-01T17:00:00"/>
    <x v="5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d v="2013-10-05T20:51:34"/>
    <x v="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d v="2016-04-24T20:45:21"/>
    <x v="2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d v="2013-03-08T03:02:08"/>
    <x v="4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d v="2011-12-16T00:19:14"/>
    <x v="6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d v="2015-06-12T07:07:56"/>
    <x v="0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d v="2015-07-17T16:03:24"/>
    <x v="0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d v="2014-08-25T23:28:26"/>
    <x v="3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d v="2015-11-22T15:03:41"/>
    <x v="0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d v="2017-03-10T10:44:48"/>
    <x v="1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d v="2015-02-12T07:00:00"/>
    <x v="0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d v="2015-02-17T04:59:00"/>
    <x v="0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d v="2015-04-23T12:50:46"/>
    <x v="0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d v="2014-10-29T18:54:03"/>
    <x v="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d v="2016-08-05T21:00:00"/>
    <x v="2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d v="2014-07-09T13:39:40"/>
    <x v="3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d v="2014-07-18T04:45:52"/>
    <x v="3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d v="2016-07-29T16:50:43"/>
    <x v="2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d v="2015-03-12T04:00:00"/>
    <x v="0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d v="2015-02-11T22:31:43"/>
    <x v="0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d v="2016-09-09T04:00:00"/>
    <x v="2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d v="2015-08-12T05:32:39"/>
    <x v="0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d v="2015-07-21T10:03:25"/>
    <x v="0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d v="2016-03-03T19:00:00"/>
    <x v="2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d v="2014-06-06T23:00:00"/>
    <x v="3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d v="2014-07-05T12:40:28"/>
    <x v="3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d v="2014-07-08T22:34:00"/>
    <x v="3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d v="2015-07-31T16:00:00"/>
    <x v="0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d v="2016-06-17T16:00:00"/>
    <x v="2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d v="2015-01-04T13:16:06"/>
    <x v="3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d v="2014-10-10T11:00:00"/>
    <x v="3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d v="2015-08-06T15:31:47"/>
    <x v="0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d v="2015-07-16T00:00:00"/>
    <x v="0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d v="2014-09-29T10:53:10"/>
    <x v="3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d v="2015-08-22T12:07:53"/>
    <x v="0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d v="2015-08-05T11:00:00"/>
    <x v="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d v="2015-06-29T20:57:18"/>
    <x v="0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d v="2015-08-22T20:18:55"/>
    <x v="0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d v="2016-03-30T14:39:00"/>
    <x v="2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d v="2014-06-01T03:59:00"/>
    <x v="3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d v="2015-02-23T11:55:03"/>
    <x v="0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d v="2015-04-06T04:00:00"/>
    <x v="0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d v="2016-12-14T17:49:21"/>
    <x v="2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d v="2015-05-09T09:35:15"/>
    <x v="0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d v="2016-08-07T18:38:29"/>
    <x v="2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d v="2015-08-02T16:00:00"/>
    <x v="0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d v="2015-02-28T15:14:22"/>
    <x v="0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d v="2015-09-23T14:21:26"/>
    <x v="0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d v="2015-06-14T12:36:49"/>
    <x v="0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d v="2016-02-26T00:00:00"/>
    <x v="2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d v="2014-09-23T22:08:55"/>
    <x v="3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d v="2015-03-27T15:24:52"/>
    <x v="0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d v="2015-03-31T22:59:00"/>
    <x v="0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d v="2015-06-13T01:43:00"/>
    <x v="0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d v="2015-12-04T19:01:26"/>
    <x v="0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d v="2015-07-10T07:00:00"/>
    <x v="0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d v="2016-06-03T16:30:00"/>
    <x v="2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d v="2015-10-02T23:00:00"/>
    <x v="0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d v="2016-06-02T10:25:18"/>
    <x v="2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d v="2014-05-12T03:59:00"/>
    <x v="3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d v="2015-07-16T19:47:50"/>
    <x v="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d v="2014-11-23T22:00:00"/>
    <x v="3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x v="2833"/>
    <d v="2015-10-11T02:00:00"/>
    <x v="0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d v="2015-01-30T23:02:10"/>
    <x v="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d v="2015-12-05T00:00:00"/>
    <x v="0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d v="2017-02-18T04:59:00"/>
    <x v="1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d v="2015-12-09T22:48:04"/>
    <x v="0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d v="2014-08-13T22:00:00"/>
    <x v="3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d v="2014-08-25T04:59:00"/>
    <x v="3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d v="2015-03-18T17:00:00"/>
    <x v="0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d v="2015-12-13T18:44:57"/>
    <x v="0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d v="2014-06-21T11:00:00"/>
    <x v="3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d v="2016-06-13T04:00:00"/>
    <x v="2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d v="2017-01-04T13:06:20"/>
    <x v="2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d v="2015-06-08T00:23:53"/>
    <x v="0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d v="2015-05-29T16:36:34"/>
    <x v="0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d v="2016-05-23T19:21:05"/>
    <x v="2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d v="2015-05-29T15:34:19"/>
    <x v="0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d v="2016-04-23T10:16:40"/>
    <x v="2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d v="2014-09-06T00:10:11"/>
    <x v="3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d v="2016-01-29T23:17:00"/>
    <x v="2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d v="2014-06-21T01:05:03"/>
    <x v="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d v="2014-09-14T04:34:57"/>
    <x v="3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d v="2015-05-07T17:11:59"/>
    <x v="0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d v="2016-01-29T23:34:00"/>
    <x v="2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d v="2015-08-08T21:34:00"/>
    <x v="0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d v="2017-02-20T18:00:00"/>
    <x v="2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d v="2014-12-05T11:28:00"/>
    <x v="3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d v="2015-10-16T08:41:44"/>
    <x v="0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d v="2016-06-19T19:12:56"/>
    <x v="2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d v="2015-09-24T14:10:48"/>
    <x v="0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d v="2014-06-24T18:57:09"/>
    <x v="3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d v="2014-09-09T16:12:03"/>
    <x v="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d v="2015-07-17T13:18:00"/>
    <x v="0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d v="2015-01-06T02:44:19"/>
    <x v="3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d v="2016-10-14T22:00:00"/>
    <x v="2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d v="2016-07-04T04:00:00"/>
    <x v="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d v="2016-10-05T19:50:54"/>
    <x v="2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d v="2016-07-19T14:14:41"/>
    <x v="2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d v="2014-05-17T04:32:45"/>
    <x v="3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d v="2014-12-21T17:43:33"/>
    <x v="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d v="2015-06-20T02:47:18"/>
    <x v="0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d v="2015-01-28T19:37:11"/>
    <x v="3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d v="2017-01-17T20:16:26"/>
    <x v="2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d v="2016-05-05T03:04:53"/>
    <x v="2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d v="2015-07-16T17:51:19"/>
    <x v="0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d v="2016-11-30T17:00:00"/>
    <x v="2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d v="2015-07-03T14:46:35"/>
    <x v="0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d v="2016-01-20T17:24:21"/>
    <x v="0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d v="2015-08-20T17:05:00"/>
    <x v="0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d v="2014-12-03T15:20:36"/>
    <x v="3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d v="2016-05-01T14:18:38"/>
    <x v="2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d v="2016-02-06T04:59:00"/>
    <x v="2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d v="2014-12-05T17:27:15"/>
    <x v="3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d v="2015-03-14T00:50:01"/>
    <x v="0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d v="2015-09-19T03:59:00"/>
    <x v="0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d v="2015-01-11T10:15:24"/>
    <x v="3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d v="2014-10-18T04:59:00"/>
    <x v="3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d v="2014-08-29T20:43:05"/>
    <x v="3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d v="2014-08-09T03:00:00"/>
    <x v="3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d v="2016-04-15T20:12:08"/>
    <x v="2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d v="2014-08-25T21:00:00"/>
    <x v="3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d v="2015-01-09T02:00:00"/>
    <x v="3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d v="2015-04-03T22:40:15"/>
    <x v="0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d v="2014-06-22T21:00:00"/>
    <x v="3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d v="2016-12-12T06:00:00"/>
    <x v="2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d v="2015-10-11T15:29:05"/>
    <x v="0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d v="2015-10-31T15:57:33"/>
    <x v="0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d v="2016-07-24T01:52:38"/>
    <x v="2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d v="2014-08-09T05:37:12"/>
    <x v="3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d v="2015-02-07T21:42:19"/>
    <x v="3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d v="2015-08-24T10:33:16"/>
    <x v="0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d v="2015-09-09T04:00:18"/>
    <x v="0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d v="2014-11-09T12:00:00"/>
    <x v="3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d v="2016-09-07T01:21:53"/>
    <x v="2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d v="2015-08-01T01:00:00"/>
    <x v="0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d v="2016-05-14T21:03:57"/>
    <x v="2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d v="2016-06-08T17:33:39"/>
    <x v="2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d v="2014-11-25T19:46:00"/>
    <x v="3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d v="2015-06-12T20:11:27"/>
    <x v="0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d v="2015-06-27T18:27:06"/>
    <x v="0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d v="2016-01-15T03:09:34"/>
    <x v="0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d v="2014-09-06T22:08:59"/>
    <x v="3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d v="2015-03-14T20:46:34"/>
    <x v="0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d v="2016-03-16T08:33:10"/>
    <x v="2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d v="2014-05-19T11:26:29"/>
    <x v="3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d v="2015-09-16T05:37:27"/>
    <x v="0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d v="2015-10-29T15:06:47"/>
    <x v="0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d v="2014-08-05T14:52:09"/>
    <x v="3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d v="2015-03-25T18:01:10"/>
    <x v="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d v="2014-09-25T21:16:44"/>
    <x v="3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d v="2015-05-18T20:58:47"/>
    <x v="0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d v="2015-01-24T03:00:00"/>
    <x v="0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d v="2015-05-09T03:59:00"/>
    <x v="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d v="2014-09-11T14:01:08"/>
    <x v="3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d v="2015-02-23T18:22:59"/>
    <x v="0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d v="2014-07-15T05:00:00"/>
    <x v="3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d v="2016-03-04T23:57:26"/>
    <x v="2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d v="2014-05-25T13:32:38"/>
    <x v="3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d v="2015-05-07T14:01:04"/>
    <x v="0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d v="2014-09-15T06:08:00"/>
    <x v="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d v="2015-02-21T11:00:00"/>
    <x v="0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d v="2016-06-04T22:57:33"/>
    <x v="2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d v="2014-06-15T15:16:04"/>
    <x v="3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d v="2016-08-29T17:00:00"/>
    <x v="2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d v="2014-10-13T04:59:00"/>
    <x v="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d v="2014-07-13T10:58:33"/>
    <x v="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d v="2015-01-30T16:53:34"/>
    <x v="3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d v="2014-08-28T01:00:00"/>
    <x v="3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d v="2015-01-18T18:33:38"/>
    <x v="3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d v="2015-03-01T23:02:35"/>
    <x v="0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d v="2015-12-16T20:18:00"/>
    <x v="0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d v="2015-04-13T03:06:20"/>
    <x v="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d v="2015-06-07T21:56:38"/>
    <x v="0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d v="2015-05-24T03:21:00"/>
    <x v="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d v="2016-08-15T12:44:52"/>
    <x v="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d v="2016-11-24T17:11:00"/>
    <x v="2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d v="2015-06-02T15:34:53"/>
    <x v="0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d v="2015-11-19T20:45:17"/>
    <x v="0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d v="2016-01-23T08:45:52"/>
    <x v="0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d v="2014-10-05T19:16:13"/>
    <x v="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d v="2016-10-17T04:00:00"/>
    <x v="2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d v="2015-10-08T19:00:21"/>
    <x v="0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d v="2017-03-16T13:00:03"/>
    <x v="1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d v="2015-06-16T17:47:29"/>
    <x v="0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d v="2016-05-04T23:00:50"/>
    <x v="2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d v="2015-03-27T23:16:12"/>
    <x v="0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d v="2016-05-08T17:41:57"/>
    <x v="2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d v="2016-06-07T00:12:05"/>
    <x v="2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d v="2014-09-11T18:10:23"/>
    <x v="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d v="2015-03-26T04:00:00"/>
    <x v="0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d v="2015-03-01T06:59:00"/>
    <x v="0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d v="2015-07-02T11:17:04"/>
    <x v="0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d v="2014-08-06T21:32:00"/>
    <x v="3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d v="2015-07-07T17:30:33"/>
    <x v="0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d v="2015-09-16T17:43:32"/>
    <x v="0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d v="2015-03-09T03:44:52"/>
    <x v="0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d v="2016-08-17T03:59:00"/>
    <x v="2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d v="2015-05-03T22:51:00"/>
    <x v="0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d v="2014-07-18T16:04:11"/>
    <x v="3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d v="2014-08-31T15:47:58"/>
    <x v="3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d v="2016-12-05T01:00:00"/>
    <x v="2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d v="2016-01-01T04:00:00"/>
    <x v="0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d v="2014-09-26T01:35:00"/>
    <x v="3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d v="2014-11-27T03:00:00"/>
    <x v="3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d v="2016-03-13T12:00:00"/>
    <x v="2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d v="2015-03-23T02:14:00"/>
    <x v="0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d v="2014-10-20T05:59:00"/>
    <x v="3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d v="2015-01-06T06:00:00"/>
    <x v="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d v="2015-08-24T02:00:00"/>
    <x v="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d v="2015-09-23T13:25:56"/>
    <x v="0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d v="2016-02-11T16:29:03"/>
    <x v="2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d v="2014-11-11T16:10:36"/>
    <x v="3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d v="2016-08-24T06:41:21"/>
    <x v="2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d v="2016-10-31T04:00:00"/>
    <x v="2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d v="2016-05-01T11:00:06"/>
    <x v="2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d v="2016-10-13T00:00:00"/>
    <x v="2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d v="2016-06-20T08:41:21"/>
    <x v="2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d v="2015-12-21T04:59:00"/>
    <x v="0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d v="2016-01-07T13:47:00"/>
    <x v="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d v="2017-01-27T20:05:30"/>
    <x v="1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d v="2016-10-09T18:25:10"/>
    <x v="2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d v="2016-02-20T20:07:47"/>
    <x v="2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d v="2014-10-03T11:29:32"/>
    <x v="3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d v="2017-01-19T15:57:51"/>
    <x v="2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d v="2015-05-26T21:54:00"/>
    <x v="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d v="2017-02-27T04:59:00"/>
    <x v="1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d v="2014-06-16T04:25:00"/>
    <x v="3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d v="2017-03-01T02:00:00"/>
    <x v="1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d v="2017-01-31T18:00:00"/>
    <x v="1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d v="2016-07-13T21:29:42"/>
    <x v="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d v="2012-12-26T20:04:12"/>
    <x v="5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d v="2016-03-01T05:59:00"/>
    <x v="2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d v="2014-11-15T22:08:44"/>
    <x v="3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d v="2014-10-06T16:11:45"/>
    <x v="3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d v="2014-12-14T18:09:51"/>
    <x v="3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x v="3007"/>
    <d v="2015-04-25T05:11:23"/>
    <x v="0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d v="2016-01-21T05:05:19"/>
    <x v="0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d v="2014-11-26T14:40:40"/>
    <x v="3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d v="2015-02-21T19:58:39"/>
    <x v="3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d v="2015-12-23T22:59:00"/>
    <x v="0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d v="2015-02-10T16:52:10"/>
    <x v="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d v="2015-06-21T20:04:09"/>
    <x v="0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d v="2014-11-05T05:00:00"/>
    <x v="3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d v="2014-06-11T04:00:00"/>
    <x v="3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d v="2014-07-18T13:09:12"/>
    <x v="3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d v="2014-08-20T20:24:03"/>
    <x v="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d v="2015-07-20T22:00:00"/>
    <x v="0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d v="2014-05-27T03:00:00"/>
    <x v="3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d v="2015-08-14T20:18:53"/>
    <x v="0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d v="2016-11-22T05:59:00"/>
    <x v="2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d v="2016-08-27T22:53:29"/>
    <x v="2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d v="2015-06-11T16:13:06"/>
    <x v="0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d v="2012-10-06T23:51:15"/>
    <x v="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d v="2014-05-30T16:00:00"/>
    <x v="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d v="2017-03-03T11:01:32"/>
    <x v="1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d v="2015-03-20T15:54:11"/>
    <x v="0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d v="2016-08-15T06:20:25"/>
    <x v="2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d v="2014-11-18T04:35:00"/>
    <x v="3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d v="2015-09-16T17:56:11"/>
    <x v="0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d v="2016-10-14T21:10:47"/>
    <x v="2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d v="2015-09-11T01:04:19"/>
    <x v="0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d v="2016-08-18T02:38:45"/>
    <x v="2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d v="2016-11-01T03:59:00"/>
    <x v="2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d v="2013-05-04T13:26:49"/>
    <x v="4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d v="2013-08-16T11:59:00"/>
    <x v="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d v="2010-10-02T04:59:00"/>
    <x v="7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d v="2016-03-04T06:03:17"/>
    <x v="2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d v="2013-12-29T07:59:00"/>
    <x v="4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d v="2015-06-26T23:00:00"/>
    <x v="0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d v="2016-01-20T20:50:48"/>
    <x v="0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d v="2015-10-06T16:30:47"/>
    <x v="0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d v="2015-04-16T02:50:00"/>
    <x v="0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d v="2016-02-02T17:26:38"/>
    <x v="2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d v="2014-08-22T03:44:15"/>
    <x v="3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d v="2014-09-10T04:52:00"/>
    <x v="3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d v="2016-04-27T13:16:00"/>
    <x v="2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d v="2014-12-31T21:22:00"/>
    <x v="3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d v="2015-06-14T00:20:55"/>
    <x v="0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d v="2016-05-05T04:02:40"/>
    <x v="2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d v="2017-02-08T09:59:05"/>
    <x v="1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d v="2015-05-28T15:59:00"/>
    <x v="0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d v="2014-10-02T03:59:00"/>
    <x v="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d v="2015-03-02T01:04:00"/>
    <x v="0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d v="2015-01-09T22:59:50"/>
    <x v="3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d v="2014-09-29T15:16:24"/>
    <x v="3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d v="2016-04-03T14:36:51"/>
    <x v="2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d v="2016-05-20T08:59:00"/>
    <x v="2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d v="2014-08-08T22:27:26"/>
    <x v="3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d v="2015-09-28T06:35:34"/>
    <x v="0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x v="3061"/>
    <d v="2014-08-13T18:49:08"/>
    <x v="3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d v="2015-09-30T18:00:00"/>
    <x v="0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d v="2016-10-22T22:08:58"/>
    <x v="2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d v="2015-11-22T06:59:00"/>
    <x v="0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d v="2014-07-30T01:19:32"/>
    <x v="3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d v="2016-07-10T05:28:57"/>
    <x v="2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d v="2015-09-09T22:31:19"/>
    <x v="0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d v="2015-10-16T16:35:52"/>
    <x v="0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d v="2014-12-14T20:00:34"/>
    <x v="3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d v="2016-12-07T17:36:09"/>
    <x v="2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d v="2015-04-21T05:59:00"/>
    <x v="0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d v="2016-10-30T01:46:00"/>
    <x v="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d v="2015-06-14T19:19:00"/>
    <x v="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d v="2016-03-10T13:42:39"/>
    <x v="2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d v="2016-08-19T02:27:20"/>
    <x v="2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d v="2015-10-09T15:38:43"/>
    <x v="0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d v="2017-03-02T22:57:58"/>
    <x v="1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d v="2015-02-26T03:19:55"/>
    <x v="0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d v="2015-03-22T16:07:15"/>
    <x v="0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d v="2014-12-27T01:40:44"/>
    <x v="3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d v="2015-09-20T04:21:31"/>
    <x v="0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d v="2015-11-15T23:09:06"/>
    <x v="0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d v="2014-09-01T05:00:00"/>
    <x v="3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d v="2015-05-05T18:48:00"/>
    <x v="0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d v="2015-09-29T21:12:39"/>
    <x v="0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d v="2015-08-17T16:05:59"/>
    <x v="0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d v="2016-12-21T04:36:30"/>
    <x v="2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d v="2015-01-08T13:41:00"/>
    <x v="3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d v="2016-07-09T01:59:00"/>
    <x v="2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d v="2015-05-01T18:39:05"/>
    <x v="0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d v="2016-08-14T22:45:43"/>
    <x v="2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d v="2015-10-15T22:00:00"/>
    <x v="0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d v="2014-06-01T03:59:00"/>
    <x v="3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d v="2015-09-20T19:05:56"/>
    <x v="0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d v="2016-08-01T00:36:20"/>
    <x v="2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d v="2015-05-20T19:48:46"/>
    <x v="0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d v="2016-10-07T14:00:00"/>
    <x v="2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d v="2016-02-08T00:17:00"/>
    <x v="0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d v="2016-02-12T04:33:11"/>
    <x v="2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d v="2014-10-20T14:56:15"/>
    <x v="3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d v="2015-07-16T07:56:00"/>
    <x v="0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d v="2016-08-23T08:10:18"/>
    <x v="2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d v="2015-06-12T03:45:06"/>
    <x v="0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d v="2015-02-03T02:00:00"/>
    <x v="0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d v="2014-10-19T05:00:00"/>
    <x v="3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d v="2015-09-16T22:00:00"/>
    <x v="0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d v="2015-05-11T19:32:31"/>
    <x v="0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d v="2015-04-28T15:19:54"/>
    <x v="0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d v="2014-08-28T03:00:10"/>
    <x v="3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d v="2017-02-19T00:45:19"/>
    <x v="1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d v="2014-10-04T14:17:00"/>
    <x v="3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d v="2016-11-01T02:55:34"/>
    <x v="2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d v="2015-04-17T17:33:02"/>
    <x v="0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d v="2014-09-21T15:10:50"/>
    <x v="3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d v="2016-06-05T10:43:47"/>
    <x v="2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d v="2015-04-01T12:22:05"/>
    <x v="0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d v="2016-05-27T13:12:00"/>
    <x v="2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d v="2016-07-02T15:35:23"/>
    <x v="2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d v="2015-03-27T00:05:32"/>
    <x v="0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d v="2016-05-05T21:36:36"/>
    <x v="2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d v="2014-09-26T16:18:55"/>
    <x v="3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x v="3122"/>
    <d v="2016-11-09T23:22:12"/>
    <x v="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d v="2016-07-09T23:49:58"/>
    <x v="2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d v="2015-02-02T18:43:21"/>
    <x v="3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s v="US"/>
    <s v="USD"/>
    <n v="1452142672"/>
    <n v="1449550672"/>
    <x v="3125"/>
    <d v="2016-01-07T04:57:52"/>
    <x v="0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d v="2016-03-27T23:26:02"/>
    <x v="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d v="2015-03-01T20:33:49"/>
    <x v="0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d v="2017-03-16T18:49:01"/>
    <x v="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d v="2017-04-18T19:13:39"/>
    <x v="1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d v="2017-04-14T04:59:00"/>
    <x v="1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d v="2017-04-08T12:54:05"/>
    <x v="1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d v="2017-04-21T07:24:20"/>
    <x v="1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d v="2017-03-24T12:33:54"/>
    <x v="1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d v="2017-03-27T16:16:59"/>
    <x v="1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d v="2017-04-04T03:38:41"/>
    <x v="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d v="2017-03-31T22:59:00"/>
    <x v="1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d v="2017-05-03T19:12:00"/>
    <x v="1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d v="2017-04-03T15:30:07"/>
    <x v="1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d v="2017-03-25T04:33:00"/>
    <x v="1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d v="2017-04-07T16:15:03"/>
    <x v="1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d v="2017-04-16T20:00:00"/>
    <x v="1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d v="2017-03-19T11:18:59"/>
    <x v="1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d v="2017-04-09T08:35:56"/>
    <x v="1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d v="2017-03-19T06:00:00"/>
    <x v="1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d v="2017-03-27T23:58:54"/>
    <x v="1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d v="2017-04-16T15:22:46"/>
    <x v="1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d v="2014-11-07T00:15:55"/>
    <x v="3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d v="2014-10-01T04:00:00"/>
    <x v="3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d v="2012-12-07T02:00:00"/>
    <x v="5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d v="2011-01-25T04:00:00"/>
    <x v="7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d v="2014-09-10T20:09:34"/>
    <x v="3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d v="2013-11-02T20:49:27"/>
    <x v="4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d v="2011-05-01T04:59:00"/>
    <x v="6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d v="2012-04-01T20:00:58"/>
    <x v="5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d v="2012-12-20T11:58:45"/>
    <x v="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d v="2012-06-01T22:52:24"/>
    <x v="5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d v="2014-07-19T05:00:00"/>
    <x v="3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d v="2013-07-22T20:09:12"/>
    <x v="4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d v="2012-01-18T23:00:00"/>
    <x v="6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d v="2014-08-13T04:59:00"/>
    <x v="3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d v="2014-10-15T12:52:02"/>
    <x v="3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d v="2014-07-07T02:00:00"/>
    <x v="3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d v="2014-06-15T18:05:25"/>
    <x v="3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d v="2014-06-09T19:20:15"/>
    <x v="3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d v="2011-05-03T03:59:00"/>
    <x v="6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d v="2014-11-26T07:59:00"/>
    <x v="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d v="2014-08-02T04:13:01"/>
    <x v="3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d v="2014-06-13T22:00:00"/>
    <x v="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d v="2013-12-13T04:59:00"/>
    <x v="4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d v="2014-07-02T04:00:00"/>
    <x v="3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d v="2016-05-06T14:35:58"/>
    <x v="2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d v="2012-02-14T17:31:08"/>
    <x v="5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d v="2014-09-26T21:04:52"/>
    <x v="3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d v="2014-08-25T20:45:08"/>
    <x v="3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d v="2011-02-17T21:17:07"/>
    <x v="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d v="2013-08-18T15:00:00"/>
    <x v="4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d v="2014-06-21T16:00:09"/>
    <x v="3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d v="2014-07-16T14:31:15"/>
    <x v="3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d v="2013-05-06T16:51:11"/>
    <x v="4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d v="2014-06-20T09:54:09"/>
    <x v="3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d v="2014-06-15T16:00:00"/>
    <x v="3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d v="2012-01-31T17:00:00"/>
    <x v="6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d v="2013-08-23T19:04:29"/>
    <x v="4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d v="2014-07-01T23:50:31"/>
    <x v="3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d v="2014-07-16T23:27:21"/>
    <x v="3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d v="2014-09-16T21:00:00"/>
    <x v="3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d v="2014-08-04T15:59:33"/>
    <x v="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d v="2015-06-10T09:58:22"/>
    <x v="0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d v="2015-05-24T08:18:52"/>
    <x v="0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d v="2016-12-09T04:37:55"/>
    <x v="2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d v="2016-08-16T18:07:49"/>
    <x v="2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d v="2015-02-28T22:00:00"/>
    <x v="0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d v="2015-02-20T23:14:16"/>
    <x v="0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d v="2015-07-27T01:29:58"/>
    <x v="0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d v="2015-02-12T14:15:42"/>
    <x v="0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d v="2015-08-01T14:00:00"/>
    <x v="0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d v="2015-02-04T11:50:18"/>
    <x v="0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d v="2015-02-16T10:11:17"/>
    <x v="0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d v="2014-09-06T21:00:00"/>
    <x v="3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d v="2016-04-30T05:34:00"/>
    <x v="2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d v="2014-08-31T18:24:37"/>
    <x v="3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d v="2015-12-14T05:59:00"/>
    <x v="0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d v="2015-09-25T23:43:42"/>
    <x v="0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d v="2015-07-17T16:14:00"/>
    <x v="0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d v="2015-05-01T08:59:32"/>
    <x v="0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d v="2015-09-19T06:37:31"/>
    <x v="0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d v="2015-04-23T05:40:07"/>
    <x v="0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d v="2014-07-28T14:31:17"/>
    <x v="3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d v="2014-06-20T23:00:00"/>
    <x v="3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d v="2012-06-01T03:59:00"/>
    <x v="5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d v="2014-08-15T02:00:00"/>
    <x v="3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d v="2014-08-08T19:05:51"/>
    <x v="3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d v="2015-07-26T18:19:19"/>
    <x v="0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d v="2016-01-05T23:55:00"/>
    <x v="0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d v="2015-09-10T03:59:00"/>
    <x v="0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d v="2015-07-11T14:30:00"/>
    <x v="0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d v="2016-11-04T13:06:24"/>
    <x v="2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d v="2014-12-31T00:00:00"/>
    <x v="3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d v="2015-03-22T22:35:47"/>
    <x v="0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d v="2017-03-12T21:00:00"/>
    <x v="1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d v="2015-07-05T16:43:23"/>
    <x v="0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d v="2015-10-24T21:29:00"/>
    <x v="0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d v="2015-08-20T20:02:56"/>
    <x v="0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d v="2017-01-10T05:00:00"/>
    <x v="2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d v="2016-06-03T21:00:00"/>
    <x v="2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d v="2015-10-30T14:00:12"/>
    <x v="0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d v="2017-01-17T21:10:36"/>
    <x v="2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d v="2015-12-17T04:59:00"/>
    <x v="0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d v="2014-11-20T07:59:58"/>
    <x v="3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d v="2014-10-01T03:59:00"/>
    <x v="3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d v="2016-04-16T22:39:07"/>
    <x v="2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d v="2016-05-04T03:59:00"/>
    <x v="2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d v="2017-03-02T19:19:15"/>
    <x v="1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d v="2017-02-01T23:31:00"/>
    <x v="2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d v="2016-07-01T08:20:51"/>
    <x v="2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d v="2016-12-28T22:00:33"/>
    <x v="2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d v="2015-09-29T03:59:00"/>
    <x v="0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d v="2015-07-01T12:14:58"/>
    <x v="0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d v="2015-10-25T23:59:00"/>
    <x v="0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d v="2017-02-16T23:00:00"/>
    <x v="1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d v="2014-10-14T06:59:00"/>
    <x v="3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d v="2014-09-19T18:08:12"/>
    <x v="3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d v="2015-10-09T00:00:00"/>
    <x v="0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d v="2016-12-01T17:39:42"/>
    <x v="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d v="2015-06-12T02:00:00"/>
    <x v="0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d v="2015-09-12T03:59:00"/>
    <x v="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d v="2015-07-12T10:25:12"/>
    <x v="0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d v="2015-04-04T20:19:17"/>
    <x v="0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d v="2015-06-20T17:55:14"/>
    <x v="0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d v="2014-11-05T18:48:44"/>
    <x v="3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d v="2015-06-21T17:32:46"/>
    <x v="0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d v="2016-09-07T11:20:40"/>
    <x v="2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d v="2016-09-08T03:45:00"/>
    <x v="2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d v="2015-03-26T01:03:29"/>
    <x v="0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d v="2014-10-07T18:26:15"/>
    <x v="3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d v="2015-06-11T03:59:00"/>
    <x v="0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d v="2017-02-22T13:25:52"/>
    <x v="1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d v="2015-01-08T21:17:41"/>
    <x v="3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d v="2016-10-01T03:59:00"/>
    <x v="2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d v="2015-11-30T17:08:38"/>
    <x v="0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d v="2015-07-16T17:24:36"/>
    <x v="0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d v="2014-12-22T04:00:00"/>
    <x v="3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d v="2015-10-30T21:00:00"/>
    <x v="0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d v="2015-01-28T22:00:00"/>
    <x v="0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d v="2015-12-03T17:00:00"/>
    <x v="0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d v="2015-06-12T21:00:00"/>
    <x v="0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d v="2015-07-17T18:11:00"/>
    <x v="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d v="2016-08-24T21:42:08"/>
    <x v="2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d v="2015-06-16T11:00:00"/>
    <x v="0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d v="2015-07-12T12:47:45"/>
    <x v="0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d v="2014-11-02T11:29:35"/>
    <x v="3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d v="2015-11-06T13:00:09"/>
    <x v="0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d v="2016-09-14T19:00:00"/>
    <x v="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d v="2016-03-15T21:00:00"/>
    <x v="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d v="2015-02-09T04:30:00"/>
    <x v="0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d v="2016-04-01T03:59:00"/>
    <x v="2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d v="2014-11-18T17:23:26"/>
    <x v="3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d v="2015-05-30T20:21:43"/>
    <x v="0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d v="2016-04-01T01:27:39"/>
    <x v="2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d v="2015-06-01T05:00:00"/>
    <x v="0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d v="2015-09-02T00:28:25"/>
    <x v="0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d v="2016-04-29T04:39:48"/>
    <x v="2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d v="2016-02-10T21:00:00"/>
    <x v="2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d v="2016-01-29T05:59:00"/>
    <x v="2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x v="3285"/>
    <d v="2017-02-28T05:00:00"/>
    <x v="1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d v="2016-08-15T20:09:42"/>
    <x v="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d v="2015-11-28T18:00:28"/>
    <x v="0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d v="2016-06-20T23:00:00"/>
    <x v="2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d v="2017-02-20T08:50:02"/>
    <x v="1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d v="2017-03-11T12:21:31"/>
    <x v="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d v="2015-09-17T03:59:00"/>
    <x v="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d v="2015-12-04T19:29:08"/>
    <x v="0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d v="2017-03-04T10:12:32"/>
    <x v="1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d v="2015-06-16T12:59:14"/>
    <x v="0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d v="2016-09-26T10:37:09"/>
    <x v="2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d v="2015-11-22T22:00:00"/>
    <x v="0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d v="2015-07-27T22:59:00"/>
    <x v="0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d v="2015-09-13T00:00:00"/>
    <x v="0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d v="2015-10-14T22:01:03"/>
    <x v="0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d v="2015-04-29T17:51:02"/>
    <x v="0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d v="2016-08-01T06:59:00"/>
    <x v="2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x v="3302"/>
    <d v="2016-12-07T08:26:16"/>
    <x v="2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d v="2015-03-28T14:38:04"/>
    <x v="0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d v="2016-12-22T14:59:12"/>
    <x v="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d v="2015-07-31T20:32:28"/>
    <x v="0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d v="2016-06-10T03:00:00"/>
    <x v="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d v="2016-05-15T01:22:19"/>
    <x v="2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d v="2016-04-13T21:02:45"/>
    <x v="2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d v="2016-10-16T15:36:18"/>
    <x v="2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d v="2015-10-06T22:17:05"/>
    <x v="0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d v="2015-10-17T07:00:10"/>
    <x v="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d v="2016-11-11T22:00:00"/>
    <x v="2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d v="2016-01-27T01:00:00"/>
    <x v="2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d v="2015-05-08T20:05:00"/>
    <x v="0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d v="2016-05-06T07:17:21"/>
    <x v="2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d v="2014-08-08T13:54:00"/>
    <x v="3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d v="2016-06-08T00:57:04"/>
    <x v="2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d v="2016-04-11T02:30:00"/>
    <x v="2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d v="2015-01-31T14:03:06"/>
    <x v="3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d v="2016-06-22T01:05:57"/>
    <x v="2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d v="2014-10-16T03:59:00"/>
    <x v="3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d v="2016-06-22T03:55:00"/>
    <x v="2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d v="2016-09-25T08:46:48"/>
    <x v="2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d v="2016-06-05T13:59:50"/>
    <x v="2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d v="2015-04-05T17:51:17"/>
    <x v="0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d v="2015-03-08T16:08:25"/>
    <x v="0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d v="2016-05-08T08:59:26"/>
    <x v="2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d v="2014-07-05T01:00:00"/>
    <x v="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d v="2014-07-27T23:00:00"/>
    <x v="3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d v="2015-04-01T20:17:48"/>
    <x v="0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d v="2015-10-06T16:44:46"/>
    <x v="0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d v="2014-07-19T20:38:50"/>
    <x v="3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d v="2015-06-15T16:14:40"/>
    <x v="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d v="2015-07-30T12:30:22"/>
    <x v="0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d v="2014-08-03T23:00:00"/>
    <x v="3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d v="2016-04-05T08:34:06"/>
    <x v="2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d v="2014-10-10T21:00:00"/>
    <x v="3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d v="2017-02-24T13:48:00"/>
    <x v="1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d v="2016-07-28T15:58:38"/>
    <x v="2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d v="2016-12-06T23:22:34"/>
    <x v="2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d v="2016-06-12T17:00:00"/>
    <x v="2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d v="2015-04-01T04:59:00"/>
    <x v="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d v="2016-04-13T13:18:00"/>
    <x v="2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d v="2014-08-30T04:48:13"/>
    <x v="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d v="2015-04-18T00:37:00"/>
    <x v="0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d v="2015-02-26T00:35:10"/>
    <x v="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d v="2016-05-08T21:00:00"/>
    <x v="2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d v="2016-04-30T03:59:00"/>
    <x v="2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d v="2016-06-13T17:00:00"/>
    <x v="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d v="2015-11-29T23:00:00"/>
    <x v="0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d v="2014-07-23T11:00:00"/>
    <x v="3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d v="2016-07-01T23:00:00"/>
    <x v="2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d v="2016-05-02T23:00:00"/>
    <x v="2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d v="2015-10-29T04:01:00"/>
    <x v="0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d v="2016-05-10T11:17:00"/>
    <x v="2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d v="2016-07-15T19:34:32"/>
    <x v="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d v="2014-08-01T10:01:50"/>
    <x v="3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d v="2014-11-19T08:27:59"/>
    <x v="3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d v="2017-02-25T01:22:14"/>
    <x v="1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d v="2016-12-14T15:59:00"/>
    <x v="2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d v="2014-09-01T15:59:00"/>
    <x v="3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d v="2015-03-07T04:55:00"/>
    <x v="0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d v="2014-08-19T16:00:00"/>
    <x v="3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d v="2016-03-15T21:00:00"/>
    <x v="2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d v="2015-12-13T02:26:32"/>
    <x v="0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d v="2015-05-13T01:37:17"/>
    <x v="0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d v="2015-08-01T22:24:54"/>
    <x v="0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d v="2015-01-01T05:00:00"/>
    <x v="3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d v="2017-01-15T00:59:40"/>
    <x v="2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d v="2016-12-17T08:00:00"/>
    <x v="2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d v="2015-12-02T20:59:25"/>
    <x v="0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d v="2014-08-25T04:59:00"/>
    <x v="3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d v="2015-07-18T16:00:00"/>
    <x v="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d v="2015-10-28T17:33:36"/>
    <x v="0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d v="2014-05-18T14:39:33"/>
    <x v="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d v="2015-04-25T15:49:54"/>
    <x v="0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d v="2015-03-20T16:56:00"/>
    <x v="0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d v="2014-08-31T13:08:00"/>
    <x v="3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d v="2015-08-26T23:00:00"/>
    <x v="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d v="2014-11-29T23:52:58"/>
    <x v="3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d v="2015-03-11T03:26:23"/>
    <x v="0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d v="2016-08-01T22:59:00"/>
    <x v="2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d v="2016-06-23T18:47:00"/>
    <x v="2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d v="2015-11-21T03:00:00"/>
    <x v="0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d v="2014-12-10T20:49:12"/>
    <x v="3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d v="2014-12-03T15:28:26"/>
    <x v="3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d v="2014-12-14T18:18:08"/>
    <x v="3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d v="2015-06-18T11:04:01"/>
    <x v="0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d v="2016-06-03T13:31:22"/>
    <x v="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d v="2014-07-10T18:35:45"/>
    <x v="3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d v="2014-08-08T22:28:00"/>
    <x v="3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d v="2016-05-06T20:17:35"/>
    <x v="2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d v="2014-11-06T00:46:00"/>
    <x v="3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d v="2014-07-27T14:17:25"/>
    <x v="3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d v="2015-05-30T18:10:00"/>
    <x v="0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d v="2014-06-01T03:59:00"/>
    <x v="3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d v="2016-02-18T22:00:00"/>
    <x v="2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d v="2014-11-21T17:00:00"/>
    <x v="3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d v="2015-02-21T22:05:25"/>
    <x v="0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d v="2014-08-28T22:53:34"/>
    <x v="3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d v="2015-08-07T17:22:26"/>
    <x v="0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d v="2015-11-12T02:31:00"/>
    <x v="0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d v="2015-06-25T11:05:24"/>
    <x v="0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d v="2015-06-17T12:05:02"/>
    <x v="0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d v="2016-03-01T23:59:00"/>
    <x v="2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d v="2014-07-16T11:49:36"/>
    <x v="3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d v="2014-07-06T10:08:09"/>
    <x v="3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d v="2014-07-18T23:48:24"/>
    <x v="3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d v="2016-07-31T20:58:00"/>
    <x v="2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d v="2016-06-06T07:00:00"/>
    <x v="2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d v="2015-10-08T00:32:52"/>
    <x v="0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d v="2014-09-27T23:01:02"/>
    <x v="3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d v="2015-02-28T04:59:00"/>
    <x v="0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d v="2016-12-01T07:59:00"/>
    <x v="2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d v="2016-04-17T23:30:00"/>
    <x v="2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d v="2015-04-23T18:30:00"/>
    <x v="0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d v="2014-10-26T00:43:00"/>
    <x v="3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d v="2014-05-23T20:01:47"/>
    <x v="3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d v="2016-04-06T21:30:00"/>
    <x v="2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d v="2016-02-14T00:00:00"/>
    <x v="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d v="2015-03-04T18:59:23"/>
    <x v="0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d v="2015-12-14T00:00:00"/>
    <x v="0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d v="2015-04-24T21:52:21"/>
    <x v="0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d v="2015-02-05T06:59:00"/>
    <x v="0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d v="2014-10-04T14:48:56"/>
    <x v="3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d v="2014-09-21T02:00:00"/>
    <x v="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d v="2014-07-02T15:29:12"/>
    <x v="3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d v="2015-02-28T17:00:00"/>
    <x v="0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d v="2016-11-02T00:31:01"/>
    <x v="2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d v="2014-07-30T22:41:41"/>
    <x v="3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d v="2014-08-18T17:32:33"/>
    <x v="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d v="2016-02-05T22:00:00"/>
    <x v="2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d v="2014-06-17T03:00:00"/>
    <x v="3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d v="2014-07-10T09:07:49"/>
    <x v="3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d v="2016-08-07T03:00:00"/>
    <x v="2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d v="2014-08-21T16:28:00"/>
    <x v="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d v="2015-08-19T17:03:40"/>
    <x v="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d v="2015-05-02T21:00:00"/>
    <x v="0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d v="2016-01-19T04:59:00"/>
    <x v="2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d v="2014-07-11T16:15:00"/>
    <x v="3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d v="2015-11-13T20:17:00"/>
    <x v="0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d v="2015-05-30T20:11:12"/>
    <x v="0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d v="2014-09-09T12:35:46"/>
    <x v="3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d v="2016-06-08T13:59:00"/>
    <x v="2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d v="2015-10-23T12:43:56"/>
    <x v="0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d v="2015-02-05T12:20:00"/>
    <x v="0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d v="2016-03-18T20:20:12"/>
    <x v="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d v="2014-12-17T02:51:29"/>
    <x v="3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d v="2016-07-09T04:00:00"/>
    <x v="2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d v="2015-04-02T15:54:31"/>
    <x v="0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d v="2015-04-21T17:22:07"/>
    <x v="0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d v="2014-07-23T03:59:00"/>
    <x v="3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d v="2016-08-13T23:29:16"/>
    <x v="2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d v="2014-07-31T16:45:59"/>
    <x v="3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d v="2016-10-13T18:00:27"/>
    <x v="2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d v="2014-08-01T06:59:00"/>
    <x v="3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d v="2015-02-12T05:59:00"/>
    <x v="0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d v="2015-02-03T04:27:00"/>
    <x v="0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d v="2016-05-20T11:31:00"/>
    <x v="2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d v="2014-08-15T12:39:12"/>
    <x v="3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d v="2016-10-29T03:00:00"/>
    <x v="2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d v="2015-07-10T18:00:00"/>
    <x v="0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d v="2016-10-11T03:59:00"/>
    <x v="2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d v="2016-08-23T03:07:17"/>
    <x v="2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d v="2015-08-09T16:00:00"/>
    <x v="0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d v="2016-04-19T23:27:30"/>
    <x v="2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x v="3467"/>
    <d v="2015-03-20T15:07:12"/>
    <x v="0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d v="2016-09-21T03:00:00"/>
    <x v="2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d v="2016-04-28T15:24:05"/>
    <x v="2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d v="2016-07-15T21:38:00"/>
    <x v="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d v="2014-08-31T20:00:00"/>
    <x v="3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d v="2014-11-06T05:59:00"/>
    <x v="3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d v="2015-03-20T20:27:00"/>
    <x v="0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d v="2016-07-20T12:02:11"/>
    <x v="2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d v="2014-11-03T00:00:00"/>
    <x v="3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d v="2014-10-27T03:00:00"/>
    <x v="3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d v="2015-05-17T03:00:00"/>
    <x v="0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d v="2015-03-16T21:00:00"/>
    <x v="0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d v="2014-06-21T20:31:20"/>
    <x v="3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d v="2015-07-10T21:00:00"/>
    <x v="0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d v="2015-01-02T05:56:28"/>
    <x v="3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d v="2014-07-06T18:31:06"/>
    <x v="3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d v="2014-07-03T16:03:01"/>
    <x v="3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d v="2016-06-15T18:14:59"/>
    <x v="2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d v="2016-02-02T16:38:00"/>
    <x v="2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d v="2015-06-03T06:59:00"/>
    <x v="0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d v="2015-06-24T22:34:12"/>
    <x v="0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d v="2015-04-17T16:00:00"/>
    <x v="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d v="2014-05-24T21:00:00"/>
    <x v="3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d v="2016-04-13T19:15:24"/>
    <x v="2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d v="2015-05-18T05:59:44"/>
    <x v="0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d v="2015-10-26T00:13:17"/>
    <x v="0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d v="2014-08-17T05:11:00"/>
    <x v="3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d v="2016-11-26T06:00:00"/>
    <x v="2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d v="2014-11-01T17:18:00"/>
    <x v="3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d v="2016-09-11T20:19:26"/>
    <x v="2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d v="2016-06-02T22:00:00"/>
    <x v="2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d v="2016-05-28T21:44:00"/>
    <x v="2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d v="2015-07-01T06:59:00"/>
    <x v="0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d v="2016-03-07T04:59:00"/>
    <x v="2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d v="2015-09-11T18:19:55"/>
    <x v="0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d v="2016-03-16T03:59:00"/>
    <x v="2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d v="2016-07-24T11:28:48"/>
    <x v="2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d v="2015-11-19T18:58:11"/>
    <x v="0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d v="2014-05-13T04:00:00"/>
    <x v="3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d v="2014-08-23T17:37:20"/>
    <x v="3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d v="2016-05-31T22:08:57"/>
    <x v="2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d v="2016-05-10T21:00:00"/>
    <x v="2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d v="2014-11-21T04:55:00"/>
    <x v="3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d v="2014-07-02T14:54:06"/>
    <x v="3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d v="2014-11-07T18:30:00"/>
    <x v="3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d v="2015-04-23T11:53:12"/>
    <x v="0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d v="2014-06-04T04:59:00"/>
    <x v="3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d v="2015-02-02T04:59:00"/>
    <x v="0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d v="2015-05-31T18:32:51"/>
    <x v="0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d v="2014-09-08T03:00:00"/>
    <x v="3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d v="2014-07-04T11:00:00"/>
    <x v="3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d v="2014-10-02T14:21:00"/>
    <x v="3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d v="2015-03-04T14:22:30"/>
    <x v="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d v="2015-09-06T13:47:00"/>
    <x v="0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d v="2014-09-29T08:40:20"/>
    <x v="3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d v="2015-09-15T10:06:00"/>
    <x v="0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d v="2016-09-25T23:00:00"/>
    <x v="2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d v="2014-09-13T04:00:00"/>
    <x v="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d v="2015-08-09T16:00:00"/>
    <x v="0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d v="2016-04-28T05:59:00"/>
    <x v="2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d v="2015-07-11T03:59:00"/>
    <x v="0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d v="2017-01-18T12:01:58"/>
    <x v="2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d v="2015-07-13T01:00:00"/>
    <x v="0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d v="2016-04-10T20:00:00"/>
    <x v="2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d v="2016-06-30T15:42:14"/>
    <x v="2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d v="2014-09-18T03:59:00"/>
    <x v="3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d v="2015-11-11T19:16:07"/>
    <x v="0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d v="2015-10-01T15:00:23"/>
    <x v="0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d v="2015-10-02T18:00:00"/>
    <x v="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d v="2015-12-20T11:59:00"/>
    <x v="0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d v="2014-11-17T07:59:00"/>
    <x v="3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d v="2016-08-17T10:05:40"/>
    <x v="2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d v="2016-09-08T18:08:42"/>
    <x v="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d v="2016-06-26T00:04:51"/>
    <x v="2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d v="2015-08-31T17:31:15"/>
    <x v="0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d v="2014-09-07T14:23:42"/>
    <x v="3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d v="2015-06-25T18:07:39"/>
    <x v="0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d v="2015-03-07T19:57:37"/>
    <x v="0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d v="2015-04-11T19:22:39"/>
    <x v="0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d v="2015-04-01T03:59:00"/>
    <x v="0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d v="2016-05-14T03:59:00"/>
    <x v="2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d v="2016-03-05T01:00:00"/>
    <x v="2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d v="2015-09-04T09:27:53"/>
    <x v="0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d v="2016-05-02T21:26:38"/>
    <x v="2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d v="2014-05-22T22:07:00"/>
    <x v="3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d v="2014-06-28T14:05:24"/>
    <x v="3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d v="2015-08-12T00:00:00"/>
    <x v="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d v="2015-02-11T17:00:00"/>
    <x v="0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d v="2016-11-17T11:36:34"/>
    <x v="2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d v="2014-08-17T15:35:24"/>
    <x v="3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d v="2014-05-05T06:38:31"/>
    <x v="3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d v="2015-06-26T21:00:00"/>
    <x v="0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d v="2015-07-31T08:58:00"/>
    <x v="0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d v="2015-05-27T02:45:00"/>
    <x v="0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d v="2015-08-05T18:36:00"/>
    <x v="0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d v="2016-03-13T22:00:00"/>
    <x v="2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d v="2016-08-01T19:00:00"/>
    <x v="2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d v="2015-10-05T16:00:00"/>
    <x v="0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d v="2014-12-31T17:50:08"/>
    <x v="3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d v="2015-01-23T12:11:23"/>
    <x v="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d v="2015-06-10T19:27:24"/>
    <x v="0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d v="2014-09-17T17:46:34"/>
    <x v="3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d v="2015-01-08T16:31:36"/>
    <x v="3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d v="2014-12-31T07:00:00"/>
    <x v="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d v="2014-10-30T20:36:53"/>
    <x v="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d v="2015-06-21T13:41:22"/>
    <x v="0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d v="2014-11-08T10:00:46"/>
    <x v="3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d v="2014-11-13T23:37:28"/>
    <x v="3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d v="2016-08-11T03:59:00"/>
    <x v="2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d v="2016-12-05T14:10:54"/>
    <x v="2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d v="2015-04-26T06:28:00"/>
    <x v="0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d v="2016-04-30T17:36:17"/>
    <x v="2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d v="2016-03-31T17:17:36"/>
    <x v="2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d v="2015-03-01T04:59:00"/>
    <x v="0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d v="2014-07-30T11:18:30"/>
    <x v="3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d v="2016-04-05T02:18:02"/>
    <x v="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d v="2016-04-18T09:13:25"/>
    <x v="2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d v="2015-07-13T07:35:44"/>
    <x v="0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d v="2014-12-21T17:11:30"/>
    <x v="3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d v="2016-09-23T16:44:30"/>
    <x v="2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d v="2016-06-27T19:00:00"/>
    <x v="2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d v="2015-04-29T23:00:00"/>
    <x v="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d v="2015-05-26T15:32:27"/>
    <x v="0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d v="2014-10-20T08:00:34"/>
    <x v="3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d v="2015-01-24T04:59:00"/>
    <x v="3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d v="2015-02-11T04:59:00"/>
    <x v="3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d v="2015-01-05T20:26:00"/>
    <x v="3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d v="2016-09-04T01:36:22"/>
    <x v="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d v="2015-03-13T06:59:00"/>
    <x v="0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d v="2014-08-26T17:09:42"/>
    <x v="3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d v="2016-03-03T05:59:00"/>
    <x v="2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d v="2014-09-03T04:59:00"/>
    <x v="3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d v="2015-08-30T00:00:00"/>
    <x v="0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d v="2016-10-13T20:22:44"/>
    <x v="2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d v="2015-01-16T23:58:02"/>
    <x v="3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d v="2016-05-17T21:27:59"/>
    <x v="2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d v="2015-11-05T21:44:40"/>
    <x v="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d v="2016-04-29T06:59:00"/>
    <x v="2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d v="2016-02-13T19:02:06"/>
    <x v="2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d v="2016-08-14T14:30:57"/>
    <x v="2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d v="2015-12-15T00:00:00"/>
    <x v="0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d v="2016-06-17T14:00:00"/>
    <x v="2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d v="2016-03-30T22:48:05"/>
    <x v="2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d v="2015-08-17T10:22:16"/>
    <x v="0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d v="2015-04-08T08:53:21"/>
    <x v="0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d v="2014-06-09T17:26:51"/>
    <x v="3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d v="2014-06-28T14:09:34"/>
    <x v="3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d v="2015-06-19T01:00:16"/>
    <x v="0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d v="2015-12-10T14:14:56"/>
    <x v="0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d v="2015-03-19T21:47:44"/>
    <x v="0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d v="2017-02-28T00:00:00"/>
    <x v="1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d v="2015-06-03T15:04:10"/>
    <x v="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d v="2016-11-19T22:00:00"/>
    <x v="2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d v="2015-03-05T04:00:00"/>
    <x v="0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d v="2016-09-30T21:00:00"/>
    <x v="2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d v="2014-09-28T03:23:00"/>
    <x v="3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d v="2014-07-26T07:00:00"/>
    <x v="3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d v="2016-08-23T18:34:50"/>
    <x v="2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d v="2015-07-02T15:39:37"/>
    <x v="0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d v="2014-08-16T16:00:57"/>
    <x v="3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d v="2016-05-21T03:59:00"/>
    <x v="2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d v="2015-12-13T20:59:56"/>
    <x v="0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d v="2016-05-05T17:00:00"/>
    <x v="2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d v="2014-11-29T21:19:50"/>
    <x v="3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d v="2014-09-23T03:59:00"/>
    <x v="3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d v="2014-11-23T22:29:09"/>
    <x v="3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d v="2016-11-19T01:00:00"/>
    <x v="2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d v="2017-01-14T03:59:00"/>
    <x v="2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d v="2016-04-20T21:11:16"/>
    <x v="2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d v="2015-09-14T16:40:29"/>
    <x v="0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d v="2015-01-01T16:48:55"/>
    <x v="3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d v="2015-04-19T15:08:52"/>
    <x v="0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d v="2016-10-07T15:11:00"/>
    <x v="2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d v="2015-05-10T18:45:30"/>
    <x v="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d v="2014-10-05T05:00:00"/>
    <x v="3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d v="2015-11-30T17:00:00"/>
    <x v="0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d v="2015-11-17T04:27:19"/>
    <x v="0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d v="2016-03-08T04:59:00"/>
    <x v="2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d v="2016-11-22T00:17:18"/>
    <x v="2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d v="2015-06-16T23:30:00"/>
    <x v="0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d v="2016-09-30T17:58:47"/>
    <x v="2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d v="2014-10-05T07:00:45"/>
    <x v="3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d v="2014-06-16T17:06:34"/>
    <x v="3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d v="2016-02-02T11:29:44"/>
    <x v="2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d v="2014-08-10T15:59:00"/>
    <x v="3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d v="2016-08-25T03:59:00"/>
    <x v="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d v="2015-08-05T08:43:27"/>
    <x v="0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d v="2016-04-03T17:00:00"/>
    <x v="2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d v="2015-07-18T06:59:00"/>
    <x v="0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d v="2017-02-01T22:59:00"/>
    <x v="1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d v="2016-06-01T21:42:00"/>
    <x v="2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d v="2014-07-02T03:59:00"/>
    <x v="3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d v="2015-03-19T14:39:00"/>
    <x v="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d v="2014-12-23T21:08:45"/>
    <x v="3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d v="2016-04-10T04:00:00"/>
    <x v="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d v="2015-03-31T04:16:54"/>
    <x v="0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d v="2016-12-21T11:50:30"/>
    <x v="2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d v="2016-06-16T05:58:09"/>
    <x v="2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d v="2015-10-28T19:54:00"/>
    <x v="0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d v="2014-07-24T07:00:00"/>
    <x v="3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d v="2015-07-18T23:16:59"/>
    <x v="0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d v="2015-07-23T18:33:00"/>
    <x v="0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d v="2015-06-11T16:12:17"/>
    <x v="0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d v="2015-05-31T23:00:00"/>
    <x v="0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d v="2014-07-21T03:59:00"/>
    <x v="3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d v="2014-09-26T22:43:04"/>
    <x v="3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d v="2014-11-05T12:52:00"/>
    <x v="3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d v="2016-09-03T20:57:09"/>
    <x v="2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d v="2016-05-15T23:00:00"/>
    <x v="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d v="2014-09-12T19:34:44"/>
    <x v="3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d v="2014-07-03T03:59:00"/>
    <x v="3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d v="2015-05-31T12:44:58"/>
    <x v="0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d v="2014-07-01T04:59:00"/>
    <x v="3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d v="2016-10-05T10:53:54"/>
    <x v="2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d v="2016-01-15T15:38:10"/>
    <x v="2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d v="2014-06-16T06:59:00"/>
    <x v="3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d v="2016-10-20T02:48:16"/>
    <x v="2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d v="2015-09-02T04:19:46"/>
    <x v="0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d v="2014-05-19T21:00:00"/>
    <x v="3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d v="2015-08-29T03:59:00"/>
    <x v="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d v="2014-06-27T05:14:15"/>
    <x v="3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d v="2014-08-08T18:53:24"/>
    <x v="3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d v="2015-06-21T22:25:00"/>
    <x v="0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d v="2014-11-27T15:21:23"/>
    <x v="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d v="2015-03-02T04:59:00"/>
    <x v="0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d v="2014-09-19T00:00:00"/>
    <x v="3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d v="2015-11-30T22:30:00"/>
    <x v="0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d v="2016-06-06T02:00:00"/>
    <x v="2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d v="2015-01-11T20:53:30"/>
    <x v="3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d v="2015-02-13T14:48:36"/>
    <x v="3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d v="2016-05-10T11:10:48"/>
    <x v="2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d v="2016-03-02T19:21:27"/>
    <x v="2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d v="2014-10-15T14:26:56"/>
    <x v="3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d v="2014-09-30T16:00:00"/>
    <x v="3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d v="2015-06-04T12:59:53"/>
    <x v="0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d v="2016-07-10T22:59:00"/>
    <x v="2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d v="2016-08-13T06:59:00"/>
    <x v="2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d v="2016-05-31T16:33:14"/>
    <x v="2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d v="2014-06-23T18:00:00"/>
    <x v="3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d v="2014-09-12T21:55:49"/>
    <x v="3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d v="2016-07-22T05:26:00"/>
    <x v="2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d v="2014-07-04T03:24:46"/>
    <x v="3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d v="2014-06-25T16:59:06"/>
    <x v="3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d v="2015-04-03T13:49:48"/>
    <x v="0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d v="2014-06-15T16:00:00"/>
    <x v="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d v="2015-05-31T06:59:00"/>
    <x v="0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d v="2016-06-04T17:42:46"/>
    <x v="2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d v="2015-05-26T03:59:00"/>
    <x v="0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d v="2015-03-31T12:52:00"/>
    <x v="0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d v="2016-01-21T21:18:29"/>
    <x v="0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d v="2015-05-09T20:47:29"/>
    <x v="0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d v="2015-02-27T17:11:15"/>
    <x v="0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d v="2015-06-22T17:31:06"/>
    <x v="0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d v="2015-07-02T23:50:06"/>
    <x v="0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d v="2014-11-05T23:28:04"/>
    <x v="3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d v="2016-02-11T22:59:00"/>
    <x v="2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d v="2014-11-30T19:04:22"/>
    <x v="3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d v="2016-05-04T23:00:00"/>
    <x v="2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d v="2016-02-18T21:30:00"/>
    <x v="2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d v="2016-04-29T21:00:00"/>
    <x v="2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d v="2016-10-20T04:55:00"/>
    <x v="2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d v="2015-08-19T04:06:16"/>
    <x v="0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d v="2015-03-23T03:55:12"/>
    <x v="0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d v="2015-08-17T16:15:59"/>
    <x v="0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d v="2015-01-10T03:23:00"/>
    <x v="3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d v="2015-01-24T12:00:00"/>
    <x v="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d v="2015-04-18T22:30:00"/>
    <x v="0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d v="2015-05-25T21:38:16"/>
    <x v="0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d v="2015-05-28T16:38:09"/>
    <x v="0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d v="2015-03-23T18:00:00"/>
    <x v="0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d v="2015-11-12T06:59:00"/>
    <x v="0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d v="2014-07-15T22:00:00"/>
    <x v="3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d v="2016-07-17T10:47:48"/>
    <x v="2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d v="2014-08-12T01:53:58"/>
    <x v="3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d v="2015-12-17T22:05:50"/>
    <x v="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d v="2014-09-06T05:09:04"/>
    <x v="3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d v="2014-07-03T17:02:44"/>
    <x v="3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d v="2014-07-05T03:59:00"/>
    <x v="3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d v="2014-08-10T16:45:02"/>
    <x v="3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d v="2016-10-08T09:20:39"/>
    <x v="2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d v="2015-07-05T22:59:00"/>
    <x v="0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d v="2016-02-16T05:59:00"/>
    <x v="2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d v="2016-04-29T03:59:00"/>
    <x v="2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d v="2015-02-10T07:59:00"/>
    <x v="0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d v="2016-04-02T23:51:13"/>
    <x v="2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d v="2016-10-16T21:00:00"/>
    <x v="2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d v="2015-06-03T00:00:00"/>
    <x v="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d v="2014-07-26T04:59:00"/>
    <x v="3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d v="2016-04-15T20:48:27"/>
    <x v="2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d v="2014-06-11T19:33:18"/>
    <x v="3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d v="2014-12-01T20:25:15"/>
    <x v="3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d v="2014-05-19T05:00:00"/>
    <x v="3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d v="2015-08-26T02:35:53"/>
    <x v="0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d v="2014-05-05T12:36:26"/>
    <x v="3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d v="2015-08-10T23:00:00"/>
    <x v="0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d v="2015-08-02T19:31:29"/>
    <x v="0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d v="2015-04-01T17:00:26"/>
    <x v="0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d v="2016-05-29T00:36:00"/>
    <x v="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d v="2014-07-30T18:38:02"/>
    <x v="3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d v="2014-07-03T04:00:45"/>
    <x v="3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d v="2015-03-01T04:59:00"/>
    <x v="0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d v="2014-06-12T17:28:10"/>
    <x v="3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d v="2016-04-15T14:21:19"/>
    <x v="2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d v="2015-06-13T22:20:10"/>
    <x v="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d v="2016-05-18T00:00:00"/>
    <x v="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d v="2016-11-29T06:00:00"/>
    <x v="2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d v="2016-11-15T02:08:00"/>
    <x v="2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d v="2015-04-09T19:00:55"/>
    <x v="0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d v="2015-04-09T04:00:00"/>
    <x v="0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d v="2014-08-01T01:00:00"/>
    <x v="3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d v="2014-09-27T04:00:00"/>
    <x v="3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d v="2015-02-14T19:39:40"/>
    <x v="3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d v="2016-03-26T16:39:00"/>
    <x v="2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d v="2015-07-13T20:06:00"/>
    <x v="0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d v="2014-09-08T21:11:25"/>
    <x v="3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d v="2016-07-24T23:00:00"/>
    <x v="2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d v="2016-03-15T16:00:00"/>
    <x v="2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d v="2016-07-10T23:32:12"/>
    <x v="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d v="2016-08-02T10:03:00"/>
    <x v="2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d v="2016-05-27T00:54:35"/>
    <x v="2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d v="2015-07-11T03:59:00"/>
    <x v="0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d v="2015-12-23T16:18:00"/>
    <x v="0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d v="2015-06-15T19:10:18"/>
    <x v="0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d v="2016-11-22T17:00:23"/>
    <x v="2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d v="2014-07-06T16:36:32"/>
    <x v="3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d v="2015-07-15T10:43:42"/>
    <x v="0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d v="2014-12-16T22:32:09"/>
    <x v="3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d v="2015-06-07T13:55:54"/>
    <x v="0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d v="2015-08-28T22:30:00"/>
    <x v="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d v="2017-01-14T00:42:36"/>
    <x v="2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d v="2015-04-20T21:09:25"/>
    <x v="0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d v="2014-08-10T17:20:48"/>
    <x v="3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d v="2016-03-11T22:20:43"/>
    <x v="2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d v="2015-01-11T04:59:00"/>
    <x v="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d v="2015-01-02T16:13:36"/>
    <x v="3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d v="2015-10-22T03:01:46"/>
    <x v="0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d v="2016-03-04T23:19:28"/>
    <x v="2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d v="2016-07-31T07:00:00"/>
    <x v="2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d v="2014-09-27T21:17:20"/>
    <x v="3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d v="2014-06-29T06:13:01"/>
    <x v="3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d v="2015-04-03T21:48:59"/>
    <x v="0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d v="2015-04-25T09:53:39"/>
    <x v="0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d v="2014-07-30T23:00:00"/>
    <x v="3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d v="2015-03-21T19:22:38"/>
    <x v="0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d v="2016-05-31T11:00:00"/>
    <x v="2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d v="2015-06-01T03:59:00"/>
    <x v="0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d v="2016-06-14T21:43:00"/>
    <x v="2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d v="2015-04-01T03:59:00"/>
    <x v="0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d v="2015-08-20T23:00:00"/>
    <x v="0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d v="2014-07-17T16:33:43"/>
    <x v="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d v="2015-10-24T03:59:00"/>
    <x v="0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d v="2015-03-12T19:13:02"/>
    <x v="0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d v="2015-07-17T21:02:00"/>
    <x v="0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d v="2015-07-05T15:38:37"/>
    <x v="0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d v="2016-01-04T04:20:07"/>
    <x v="0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d v="2016-01-19T22:59:00"/>
    <x v="0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d v="2015-07-20T03:59:00"/>
    <x v="0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d v="2016-08-01T13:41:00"/>
    <x v="2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d v="2015-06-17T01:40:14"/>
    <x v="0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d v="2015-05-07T10:09:54"/>
    <x v="0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d v="2015-03-27T00:00:00"/>
    <x v="0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d v="2014-12-31T13:39:47"/>
    <x v="3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d v="2016-08-31T20:46:11"/>
    <x v="2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d v="2016-05-27T17:46:51"/>
    <x v="2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d v="2014-11-05T21:22:25"/>
    <x v="3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d v="2016-02-20T02:45:35"/>
    <x v="2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d v="2014-12-01T19:09:00"/>
    <x v="3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d v="2015-06-18T10:41:07"/>
    <x v="0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d v="2016-04-21T22:36:48"/>
    <x v="2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d v="2016-08-03T04:09:00"/>
    <x v="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d v="2015-07-03T18:22:38"/>
    <x v="0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d v="2015-05-22T17:03:29"/>
    <x v="0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d v="2015-07-30T03:25:24"/>
    <x v="0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d v="2016-03-28T15:50:29"/>
    <x v="2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d v="2014-07-20T18:51:27"/>
    <x v="3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d v="2014-05-11T11:50:52"/>
    <x v="3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d v="2014-06-01T01:44:24"/>
    <x v="3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d v="2014-06-03T06:59:00"/>
    <x v="3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d v="2015-10-01T15:02:54"/>
    <x v="0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d v="2014-10-04T06:59:00"/>
    <x v="3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d v="2015-07-19T05:23:11"/>
    <x v="0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d v="2015-10-18T19:36:29"/>
    <x v="0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d v="2015-06-11T18:24:44"/>
    <x v="0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d v="2015-01-01T02:59:03"/>
    <x v="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d v="2015-07-17T10:32:59"/>
    <x v="0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d v="2015-03-27T03:34:36"/>
    <x v="0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d v="2014-09-01T20:09:38"/>
    <x v="3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d v="2015-05-09T21:14:18"/>
    <x v="0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d v="2015-03-26T22:17:51"/>
    <x v="0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d v="2015-03-08T16:50:03"/>
    <x v="0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d v="2014-08-01T17:12:00"/>
    <x v="3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d v="2015-05-22T21:00:00"/>
    <x v="0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d v="2014-06-25T21:00:00"/>
    <x v="3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d v="2014-08-12T15:51:50"/>
    <x v="3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x v="3861"/>
    <d v="2014-11-12T21:47:00"/>
    <x v="3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d v="2016-09-12T16:59:00"/>
    <x v="2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d v="2015-11-05T16:11:45"/>
    <x v="0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d v="2015-11-17T22:24:14"/>
    <x v="0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d v="2014-08-30T05:30:00"/>
    <x v="3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d v="2016-03-23T03:29:00"/>
    <x v="2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d v="2016-06-18T19:32:19"/>
    <x v="2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d v="2014-09-08T15:50:05"/>
    <x v="3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d v="2015-03-14T03:11:00"/>
    <x v="0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d v="2014-07-03T04:07:58"/>
    <x v="3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d v="2017-03-29T17:44:10"/>
    <x v="1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d v="2015-08-14T03:29:56"/>
    <x v="0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d v="2015-10-08T16:42:15"/>
    <x v="0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d v="2015-01-24T01:00:00"/>
    <x v="0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d v="2016-09-03T10:00:00"/>
    <x v="2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d v="2016-02-02T14:58:48"/>
    <x v="2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d v="2016-12-08T16:15:52"/>
    <x v="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d v="2015-06-30T03:59:00"/>
    <x v="0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d v="2015-01-25T20:39:56"/>
    <x v="3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d v="2014-07-30T23:00:00"/>
    <x v="3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d v="2017-02-20T00:26:39"/>
    <x v="1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d v="2016-01-31T23:03:00"/>
    <x v="2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d v="2014-09-02T14:27:49"/>
    <x v="3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d v="2015-03-27T17:59:52"/>
    <x v="0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d v="2016-05-09T22:49:51"/>
    <x v="2"/>
    <b v="0"/>
    <n v="0"/>
    <b v="0"/>
    <s v="theater/musical"/>
    <n v="0"/>
    <e v="#DIV/0!"/>
    <x v="1"/>
    <s v="musical"/>
  </r>
  <r>
    <n v="3886"/>
    <s v="a (Canceled)"/>
    <n v="1"/>
    <n v="10000"/>
    <n v="0"/>
    <x v="1"/>
    <s v="AU"/>
    <s v="AUD"/>
    <n v="1418275702"/>
    <n v="1415683702"/>
    <x v="3886"/>
    <d v="2014-12-11T05:28:22"/>
    <x v="3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d v="2015-05-01T22:00:00"/>
    <x v="0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d v="2017-02-26T13:05:58"/>
    <x v="1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d v="2015-01-04T23:26:00"/>
    <x v="3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d v="2015-08-15T18:12:24"/>
    <x v="0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d v="2015-03-23T04:59:00"/>
    <x v="0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d v="2014-08-24T07:00:00"/>
    <x v="3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d v="2014-07-01T06:00:00"/>
    <x v="3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d v="2016-12-06T04:59:00"/>
    <x v="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d v="2015-02-28T06:00:18"/>
    <x v="0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d v="2014-06-17T04:36:18"/>
    <x v="3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d v="2015-01-08T20:58:03"/>
    <x v="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d v="2015-08-17T16:00:00"/>
    <x v="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d v="2014-08-12T18:36:01"/>
    <x v="3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d v="2015-06-11T02:13:11"/>
    <x v="0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d v="2015-12-19T19:49:59"/>
    <x v="0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d v="2016-11-14T12:14:02"/>
    <x v="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d v="2015-08-14T19:38:00"/>
    <x v="0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d v="2015-04-15T05:04:00"/>
    <x v="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d v="2015-06-11T23:00:00"/>
    <x v="0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d v="2015-06-26T13:25:00"/>
    <x v="0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d v="2014-10-26T20:08:00"/>
    <x v="3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d v="2014-07-29T03:14:56"/>
    <x v="3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d v="2014-09-11T08:37:22"/>
    <x v="3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d v="2015-09-07T18:09:57"/>
    <x v="0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d v="2014-11-26T20:29:37"/>
    <x v="3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d v="2015-04-25T04:35:00"/>
    <x v="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d v="2015-11-30T06:04:09"/>
    <x v="0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d v="2015-05-10T22:59:00"/>
    <x v="0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d v="2016-06-01T23:38:29"/>
    <x v="2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d v="2016-06-03T11:19:12"/>
    <x v="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d v="2014-09-11T12:39:21"/>
    <x v="3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d v="2014-08-04T16:00:00"/>
    <x v="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d v="2016-01-18T00:00:00"/>
    <x v="0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d v="2016-11-13T10:17:40"/>
    <x v="2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d v="2014-10-26T18:00:00"/>
    <x v="3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d v="2015-03-02T23:00:00"/>
    <x v="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d v="2015-04-09T23:31:11"/>
    <x v="0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d v="2014-06-26T23:02:02"/>
    <x v="3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d v="2014-07-30T20:53:59"/>
    <x v="3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d v="2014-12-27T02:02:28"/>
    <x v="3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d v="2014-08-09T06:25:04"/>
    <x v="3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d v="2015-10-16T04:59:00"/>
    <x v="0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d v="2016-09-18T19:51:05"/>
    <x v="2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d v="2016-04-01T06:00:00"/>
    <x v="2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d v="2015-09-06T03:38:27"/>
    <x v="0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d v="2016-03-16T03:02:44"/>
    <x v="2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d v="2016-07-17T00:43:00"/>
    <x v="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d v="2015-10-01T13:00:00"/>
    <x v="0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d v="2015-10-04T15:45:46"/>
    <x v="0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d v="2016-12-01T07:18:40"/>
    <x v="2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d v="2016-07-11T15:09:20"/>
    <x v="2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d v="2015-06-27T21:44:14"/>
    <x v="0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d v="2014-10-07T04:30:00"/>
    <x v="3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d v="2015-01-02T11:49:11"/>
    <x v="3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d v="2014-11-25T01:00:00"/>
    <x v="3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d v="2015-06-16T21:41:54"/>
    <x v="0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d v="2015-11-02T16:50:00"/>
    <x v="0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d v="2015-08-27T15:54:35"/>
    <x v="0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d v="2015-05-15T19:14:28"/>
    <x v="0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d v="2015-02-28T08:00:00"/>
    <x v="0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d v="2016-10-02T03:25:44"/>
    <x v="2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d v="2014-09-07T07:48:43"/>
    <x v="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d v="2015-02-11T02:53:41"/>
    <x v="0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d v="2016-04-08T18:35:00"/>
    <x v="2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d v="2016-05-03T18:49:02"/>
    <x v="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d v="2015-10-26T18:58:10"/>
    <x v="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d v="2016-07-29T23:29:00"/>
    <x v="2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d v="2014-07-14T15:37:44"/>
    <x v="3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d v="2015-11-28T21:22:21"/>
    <x v="0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d v="2016-04-25T00:20:00"/>
    <x v="2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d v="2016-07-08T23:25:54"/>
    <x v="2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d v="2014-08-02T14:00:00"/>
    <x v="3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d v="2014-09-28T18:55:56"/>
    <x v="3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d v="2016-01-03T20:17:36"/>
    <x v="0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d v="2014-05-08T21:23:30"/>
    <x v="3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d v="2015-11-28T14:54:54"/>
    <x v="0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d v="2015-11-18T04:41:57"/>
    <x v="0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d v="2015-04-19T16:19:46"/>
    <x v="0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d v="2016-04-14T04:39:40"/>
    <x v="2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d v="2014-07-24T02:59:00"/>
    <x v="3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d v="2017-03-06T06:58:27"/>
    <x v="1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d v="2016-05-22T19:34:33"/>
    <x v="2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d v="2016-08-29T03:55:00"/>
    <x v="2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d v="2016-04-17T20:43:31"/>
    <x v="2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d v="2014-07-21T12:52:06"/>
    <x v="3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d v="2015-02-06T01:37:14"/>
    <x v="3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d v="2016-05-09T04:00:00"/>
    <x v="2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d v="2016-06-02T13:07:28"/>
    <x v="2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d v="2016-07-13T20:48:18"/>
    <x v="2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d v="2014-08-01T07:00:00"/>
    <x v="3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d v="2016-07-22T18:55:32"/>
    <x v="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d v="2015-01-31T15:25:53"/>
    <x v="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d v="2015-03-29T20:00:00"/>
    <x v="0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d v="2014-07-05T14:22:27"/>
    <x v="3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d v="2016-07-17T04:19:09"/>
    <x v="2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d v="2015-07-07T19:26:20"/>
    <x v="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d v="2014-05-20T06:59:00"/>
    <x v="3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d v="2014-11-08T00:00:00"/>
    <x v="3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d v="2016-02-20T21:05:00"/>
    <x v="2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d v="2016-05-06T13:04:00"/>
    <x v="2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d v="2014-05-16T22:11:30"/>
    <x v="3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d v="2015-08-29T01:56:53"/>
    <x v="0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d v="2015-11-08T18:59:41"/>
    <x v="0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d v="2016-03-02T16:08:13"/>
    <x v="2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d v="2015-05-31T15:28:02"/>
    <x v="0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d v="2015-12-11T23:34:19"/>
    <x v="0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d v="2015-05-13T20:45:12"/>
    <x v="0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d v="2014-07-19T09:21:30"/>
    <x v="3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d v="2015-02-14T11:27:00"/>
    <x v="0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d v="2014-11-20T16:04:00"/>
    <x v="3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d v="2015-04-05T08:23:41"/>
    <x v="0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d v="2015-03-28T22:07:06"/>
    <x v="0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d v="2014-08-31T19:51:49"/>
    <x v="3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x v="4000"/>
    <d v="2016-05-07T14:29:18"/>
    <x v="2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d v="2017-03-01T19:00:00"/>
    <x v="1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d v="2014-09-27T01:02:41"/>
    <x v="3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d v="2015-02-15T14:05:47"/>
    <x v="0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x v="4004"/>
    <d v="2014-10-08T03:54:17"/>
    <x v="3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d v="2014-10-20T19:23:05"/>
    <x v="3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d v="2016-02-16T18:33:07"/>
    <x v="2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d v="2014-08-26T16:28:00"/>
    <x v="3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d v="2015-07-22T23:08:27"/>
    <x v="0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d v="2014-09-09T16:49:20"/>
    <x v="3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d v="2014-10-26T18:29:26"/>
    <x v="3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d v="2015-01-28T13:04:38"/>
    <x v="3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d v="2015-05-02T13:04:09"/>
    <x v="0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d v="2015-02-16T07:13:43"/>
    <x v="0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d v="2016-03-05T05:54:29"/>
    <x v="2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d v="2015-07-19T18:44:23"/>
    <x v="0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d v="2014-09-17T20:56:40"/>
    <x v="3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d v="2014-09-04T16:07:54"/>
    <x v="3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d v="2016-10-07T21:51:48"/>
    <x v="2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d v="2016-04-15T16:28:00"/>
    <x v="2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d v="2015-03-24T03:34:59"/>
    <x v="0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d v="2014-10-26T21:52:38"/>
    <x v="3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d v="2015-02-01T02:54:00"/>
    <x v="3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d v="2016-03-24T22:59:23"/>
    <x v="2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d v="2015-08-31T16:04:57"/>
    <x v="0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d v="2015-07-26T05:42:16"/>
    <x v="0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d v="2015-12-04T16:43:59"/>
    <x v="0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d v="2017-02-23T01:00:00"/>
    <x v="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d v="2014-06-05T22:31:40"/>
    <x v="3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d v="2015-12-14T00:36:10"/>
    <x v="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d v="2016-02-03T18:49:00"/>
    <x v="2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d v="2014-12-18T15:02:44"/>
    <x v="3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d v="2015-12-15T20:25:16"/>
    <x v="0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d v="2016-10-02T09:00:00"/>
    <x v="2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d v="2015-04-03T21:44:10"/>
    <x v="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d v="2014-10-21T21:11:27"/>
    <x v="3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d v="2014-07-01T22:30:00"/>
    <x v="3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d v="2016-05-24T14:25:00"/>
    <x v="2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d v="2014-10-17T19:10:10"/>
    <x v="3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d v="2015-12-01T05:59:00"/>
    <x v="0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d v="2015-07-18T03:00:00"/>
    <x v="0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d v="2016-09-06T11:22:34"/>
    <x v="2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d v="2015-01-20T19:16:00"/>
    <x v="3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d v="2014-11-20T22:58:45"/>
    <x v="3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d v="2015-04-10T05:00:00"/>
    <x v="0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d v="2014-08-21T04:49:49"/>
    <x v="3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d v="2014-10-22T15:36:50"/>
    <x v="3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d v="2015-01-11T01:00:00"/>
    <x v="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d v="2016-04-11T11:13:07"/>
    <x v="2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d v="2015-07-14T23:00:15"/>
    <x v="0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d v="2014-10-23T15:16:31"/>
    <x v="3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d v="2014-05-09T06:53:00"/>
    <x v="3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d v="2014-10-13T21:05:16"/>
    <x v="3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d v="2014-11-15T20:00:00"/>
    <x v="3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d v="2016-10-01T04:00:00"/>
    <x v="2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d v="2014-06-19T15:33:51"/>
    <x v="3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d v="2016-07-03T19:59:00"/>
    <x v="2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d v="2015-11-25T23:00:00"/>
    <x v="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d v="2016-04-01T03:59:00"/>
    <x v="2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d v="2014-09-16T03:00:00"/>
    <x v="3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d v="2014-06-23T16:00:00"/>
    <x v="3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d v="2016-04-21T02:23:43"/>
    <x v="2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d v="2016-07-02T17:44:28"/>
    <x v="2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d v="2014-06-27T16:21:24"/>
    <x v="3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d v="2015-04-29T14:07:06"/>
    <x v="0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d v="2014-08-12T22:50:11"/>
    <x v="3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d v="2016-05-19T00:56:28"/>
    <x v="2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d v="2015-09-28T02:49:10"/>
    <x v="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d v="2017-01-13T23:05:00"/>
    <x v="2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d v="2015-02-28T12:00:00"/>
    <x v="0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d v="2015-03-01T03:00:00"/>
    <x v="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d v="2016-12-26T19:18:51"/>
    <x v="2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d v="2014-08-21T18:35:11"/>
    <x v="3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d v="2015-05-09T04:00:00"/>
    <x v="0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d v="2015-11-05T14:16:15"/>
    <x v="0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d v="2014-06-30T17:28:00"/>
    <x v="3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d v="2014-10-21T19:51:00"/>
    <x v="3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d v="2016-12-21T17:03:14"/>
    <x v="2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d v="2017-01-27T18:54:02"/>
    <x v="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d v="2016-06-19T22:32:01"/>
    <x v="2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d v="2016-06-14T18:54:00"/>
    <x v="2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d v="2015-03-08T12:57:05"/>
    <x v="0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d v="2015-11-14T23:00:00"/>
    <x v="0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d v="2016-01-14T18:16:56"/>
    <x v="0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d v="2016-10-09T10:28:26"/>
    <x v="2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d v="2015-03-24T03:59:00"/>
    <x v="0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d v="2015-11-21T04:00:00"/>
    <x v="0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x v="4087"/>
    <d v="2016-07-17T17:49:46"/>
    <x v="2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d v="2015-01-16T10:26:00"/>
    <x v="3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d v="2015-05-31T17:35:00"/>
    <x v="0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d v="2015-08-07T15:00:00"/>
    <x v="0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d v="2015-01-16T12:09:11"/>
    <x v="3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d v="2015-04-05T03:40:47"/>
    <x v="0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d v="2015-08-22T19:34:53"/>
    <x v="0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d v="2014-10-22T04:59:00"/>
    <x v="3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d v="2016-12-19T00:45:50"/>
    <x v="2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d v="2017-02-28T08:51:00"/>
    <x v="1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d v="2016-01-31T23:55:00"/>
    <x v="0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d v="2016-06-04T17:19:57"/>
    <x v="2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d v="2016-09-02T20:24:33"/>
    <x v="2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d v="2014-10-25T02:59:50"/>
    <x v="3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d v="2017-01-25T21:41:22"/>
    <x v="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d v="2016-05-15T20:21:13"/>
    <x v="2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d v="2015-08-26T18:32:00"/>
    <x v="0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d v="2016-10-27T06:40:34"/>
    <x v="2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d v="2016-12-26T00:15:09"/>
    <x v="2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d v="2015-04-02T01:00:00"/>
    <x v="0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d v="2014-09-24T22:00:01"/>
    <x v="3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d v="2017-03-03T05:00:00"/>
    <x v="1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d v="2015-11-29T13:56:44"/>
    <x v="0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d v="2016-07-21T15:02:31"/>
    <x v="2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d v="2015-02-24T03:15:40"/>
    <x v="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d v="2016-02-28T00:00:00"/>
    <x v="2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d v="2016-01-08T06:34:00"/>
    <x v="0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 colHeaderCaption="State">
  <location ref="A3:F14" firstHeaderRow="1" firstDataRow="2" firstDataCol="1" rowPageCount="1" colPageCount="1"/>
  <pivotFields count="18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6">
        <item x="1"/>
        <item x="2"/>
        <item x="3"/>
        <item x="0"/>
        <item h="1" x="4"/>
        <item t="default"/>
      </items>
    </pivotField>
    <pivotField axis="axisPage" subtotalTop="0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ubtotalTop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tarter Book by Category" fld="5" subtotal="count" baseField="0" baseItem="0"/>
  </dataFields>
  <formats count="10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5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16" type="button" dataOnly="0" labelOnly="1" outline="0" axis="axisRow" fieldPosition="0"/>
    </format>
    <format dxfId="22">
      <pivotArea dataOnly="0" labelOnly="1" fieldPosition="0">
        <references count="1">
          <reference field="16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ub-Category">
  <location ref="A4:F47" firstHeaderRow="1" firstDataRow="2" firstDataCol="1" rowPageCount="2" colPageCount="1"/>
  <pivotFields count="18">
    <pivotField dataField="1"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6">
        <item x="1"/>
        <item x="2"/>
        <item x="3"/>
        <item x="0"/>
        <item h="1" x="4"/>
        <item t="default"/>
      </items>
    </pivotField>
    <pivotField axis="axisPage" subtotalTop="0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ubtotalTop="0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Starter Book by Sub-Category" fld="0" subtotal="count" baseField="0" baseItem="0"/>
  </dataFields>
  <formats count="9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5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16" type="button" dataOnly="0" labelOnly="1" outline="0" axis="axisPage" fieldPosition="1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F4E2B-1411-46A6-B869-FB98C9E43EA7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 colHeaderCaption="State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2" hier="-1"/>
  </pageFields>
  <dataFields count="1">
    <dataField name="Starter Book by Years" fld="5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0" type="button" dataOnly="0" labelOnly="1" outline="0" axis="axisRow" fieldPosition="0"/>
    </format>
    <format dxfId="3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115"/>
  <sheetViews>
    <sheetView zoomScaleNormal="100" workbookViewId="0">
      <selection activeCell="C15" sqref="C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6.5703125" style="12" bestFit="1" customWidth="1"/>
    <col min="12" max="12" width="28" style="12" customWidth="1"/>
    <col min="13" max="13" width="28" style="13" customWidth="1"/>
    <col min="14" max="14" width="15.42578125" customWidth="1"/>
    <col min="15" max="15" width="24.5703125" customWidth="1"/>
    <col min="16" max="16" width="36.42578125" customWidth="1"/>
    <col min="17" max="17" width="41.140625" customWidth="1"/>
    <col min="18" max="18" width="16" customWidth="1"/>
    <col min="19" max="19" width="17" bestFit="1" customWidth="1"/>
    <col min="20" max="20" width="24.140625" customWidth="1"/>
    <col min="21" max="21" width="16.8554687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1" t="s">
        <v>8366</v>
      </c>
      <c r="L1" s="11" t="s">
        <v>8367</v>
      </c>
      <c r="M1" s="14" t="s">
        <v>8381</v>
      </c>
      <c r="N1" s="1" t="s">
        <v>8261</v>
      </c>
      <c r="O1" s="1" t="s">
        <v>8262</v>
      </c>
      <c r="P1" s="1" t="s">
        <v>8263</v>
      </c>
      <c r="Q1" s="1" t="s">
        <v>8264</v>
      </c>
      <c r="R1" s="1" t="s">
        <v>8306</v>
      </c>
      <c r="S1" s="1" t="s">
        <v>8307</v>
      </c>
      <c r="T1" s="1" t="s">
        <v>8308</v>
      </c>
      <c r="U1" s="1" t="s">
        <v>8309</v>
      </c>
    </row>
    <row r="2" spans="1:21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2">
        <v>42177</v>
      </c>
      <c r="L2" s="12">
        <v>42208.125</v>
      </c>
      <c r="M2" s="13">
        <f>YEAR(K2)</f>
        <v>2015</v>
      </c>
      <c r="N2" t="b">
        <v>0</v>
      </c>
      <c r="O2">
        <v>182</v>
      </c>
      <c r="P2" t="b">
        <v>1</v>
      </c>
      <c r="Q2" t="s">
        <v>8265</v>
      </c>
      <c r="R2" s="5">
        <f t="shared" ref="R2:R65" si="0">E2/D2</f>
        <v>1.3685882352941177</v>
      </c>
      <c r="S2" s="6">
        <f t="shared" ref="S2:S65" si="1">E2/O2</f>
        <v>63.917582417582416</v>
      </c>
      <c r="T2" t="s">
        <v>8312</v>
      </c>
      <c r="U2" t="s">
        <v>8313</v>
      </c>
    </row>
    <row r="3" spans="1:21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2">
        <v>42766.600497685184</v>
      </c>
      <c r="L3" s="12">
        <v>42796.600497685184</v>
      </c>
      <c r="M3" s="13">
        <f t="shared" ref="M3:M66" si="2">YEAR(K3)</f>
        <v>2017</v>
      </c>
      <c r="N3" t="b">
        <v>0</v>
      </c>
      <c r="O3">
        <v>79</v>
      </c>
      <c r="P3" t="b">
        <v>1</v>
      </c>
      <c r="Q3" t="s">
        <v>8265</v>
      </c>
      <c r="R3" s="5">
        <f t="shared" si="0"/>
        <v>1.4260827250608272</v>
      </c>
      <c r="S3" s="6">
        <f t="shared" si="1"/>
        <v>185.48101265822785</v>
      </c>
      <c r="T3" t="s">
        <v>8312</v>
      </c>
      <c r="U3" t="s">
        <v>8313</v>
      </c>
    </row>
    <row r="4" spans="1:21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2">
        <v>42405.702349537038</v>
      </c>
      <c r="L4" s="12">
        <v>42415.702349537038</v>
      </c>
      <c r="M4" s="13">
        <f t="shared" si="2"/>
        <v>2016</v>
      </c>
      <c r="N4" t="b">
        <v>0</v>
      </c>
      <c r="O4">
        <v>35</v>
      </c>
      <c r="P4" t="b">
        <v>1</v>
      </c>
      <c r="Q4" t="s">
        <v>8265</v>
      </c>
      <c r="R4" s="5">
        <f t="shared" si="0"/>
        <v>1.05</v>
      </c>
      <c r="S4" s="6">
        <f t="shared" si="1"/>
        <v>15</v>
      </c>
      <c r="T4" t="s">
        <v>8312</v>
      </c>
      <c r="U4" t="s">
        <v>8313</v>
      </c>
    </row>
    <row r="5" spans="1:21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2">
        <v>41828.515127314815</v>
      </c>
      <c r="L5" s="12">
        <v>41858.515127314815</v>
      </c>
      <c r="M5" s="13">
        <f t="shared" si="2"/>
        <v>2014</v>
      </c>
      <c r="N5" t="b">
        <v>0</v>
      </c>
      <c r="O5">
        <v>150</v>
      </c>
      <c r="P5" t="b">
        <v>1</v>
      </c>
      <c r="Q5" t="s">
        <v>8265</v>
      </c>
      <c r="R5" s="5">
        <f t="shared" si="0"/>
        <v>1.0389999999999999</v>
      </c>
      <c r="S5" s="6">
        <f t="shared" si="1"/>
        <v>69.266666666666666</v>
      </c>
      <c r="T5" t="s">
        <v>8312</v>
      </c>
      <c r="U5" t="s">
        <v>8313</v>
      </c>
    </row>
    <row r="6" spans="1:21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2">
        <v>42327.834247685183</v>
      </c>
      <c r="L6" s="12">
        <v>42357.834247685183</v>
      </c>
      <c r="M6" s="13">
        <f t="shared" si="2"/>
        <v>2015</v>
      </c>
      <c r="N6" t="b">
        <v>0</v>
      </c>
      <c r="O6">
        <v>284</v>
      </c>
      <c r="P6" t="b">
        <v>1</v>
      </c>
      <c r="Q6" t="s">
        <v>8265</v>
      </c>
      <c r="R6" s="5">
        <f t="shared" si="0"/>
        <v>1.2299154545454545</v>
      </c>
      <c r="S6" s="6">
        <f t="shared" si="1"/>
        <v>190.55028169014085</v>
      </c>
      <c r="T6" t="s">
        <v>8312</v>
      </c>
      <c r="U6" t="s">
        <v>8313</v>
      </c>
    </row>
    <row r="7" spans="1:21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2">
        <v>42563.932951388888</v>
      </c>
      <c r="L7" s="12">
        <v>42580.232638888891</v>
      </c>
      <c r="M7" s="13">
        <f t="shared" si="2"/>
        <v>2016</v>
      </c>
      <c r="N7" t="b">
        <v>0</v>
      </c>
      <c r="O7">
        <v>47</v>
      </c>
      <c r="P7" t="b">
        <v>1</v>
      </c>
      <c r="Q7" t="s">
        <v>8265</v>
      </c>
      <c r="R7" s="5">
        <f t="shared" si="0"/>
        <v>1.0977744436109027</v>
      </c>
      <c r="S7" s="6">
        <f t="shared" si="1"/>
        <v>93.40425531914893</v>
      </c>
      <c r="T7" t="s">
        <v>8312</v>
      </c>
      <c r="U7" t="s">
        <v>8313</v>
      </c>
    </row>
    <row r="8" spans="1:21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2">
        <v>41794.072337962964</v>
      </c>
      <c r="L8" s="12">
        <v>41804.072337962964</v>
      </c>
      <c r="M8" s="13">
        <f t="shared" si="2"/>
        <v>2014</v>
      </c>
      <c r="N8" t="b">
        <v>0</v>
      </c>
      <c r="O8">
        <v>58</v>
      </c>
      <c r="P8" t="b">
        <v>1</v>
      </c>
      <c r="Q8" t="s">
        <v>8265</v>
      </c>
      <c r="R8" s="5">
        <f t="shared" si="0"/>
        <v>1.064875</v>
      </c>
      <c r="S8" s="6">
        <f t="shared" si="1"/>
        <v>146.87931034482759</v>
      </c>
      <c r="T8" t="s">
        <v>8312</v>
      </c>
      <c r="U8" t="s">
        <v>8313</v>
      </c>
    </row>
    <row r="9" spans="1:21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2">
        <v>42516.047071759262</v>
      </c>
      <c r="L9" s="12">
        <v>42556.047071759262</v>
      </c>
      <c r="M9" s="13">
        <f t="shared" si="2"/>
        <v>2016</v>
      </c>
      <c r="N9" t="b">
        <v>0</v>
      </c>
      <c r="O9">
        <v>57</v>
      </c>
      <c r="P9" t="b">
        <v>1</v>
      </c>
      <c r="Q9" t="s">
        <v>8265</v>
      </c>
      <c r="R9" s="5">
        <f t="shared" si="0"/>
        <v>1.0122222222222221</v>
      </c>
      <c r="S9" s="6">
        <f t="shared" si="1"/>
        <v>159.82456140350877</v>
      </c>
      <c r="T9" t="s">
        <v>8312</v>
      </c>
      <c r="U9" t="s">
        <v>8313</v>
      </c>
    </row>
    <row r="10" spans="1:21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2">
        <v>42468.94458333333</v>
      </c>
      <c r="L10" s="12">
        <v>42475.875</v>
      </c>
      <c r="M10" s="13">
        <f t="shared" si="2"/>
        <v>2016</v>
      </c>
      <c r="N10" t="b">
        <v>0</v>
      </c>
      <c r="O10">
        <v>12</v>
      </c>
      <c r="P10" t="b">
        <v>1</v>
      </c>
      <c r="Q10" t="s">
        <v>8265</v>
      </c>
      <c r="R10" s="5">
        <f t="shared" si="0"/>
        <v>1.0004342857142856</v>
      </c>
      <c r="S10" s="6">
        <f t="shared" si="1"/>
        <v>291.79333333333335</v>
      </c>
      <c r="T10" t="s">
        <v>8312</v>
      </c>
      <c r="U10" t="s">
        <v>8313</v>
      </c>
    </row>
    <row r="11" spans="1:21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2">
        <v>42447.103518518517</v>
      </c>
      <c r="L11" s="12">
        <v>42477.103518518517</v>
      </c>
      <c r="M11" s="13">
        <f t="shared" si="2"/>
        <v>2016</v>
      </c>
      <c r="N11" t="b">
        <v>0</v>
      </c>
      <c r="O11">
        <v>20</v>
      </c>
      <c r="P11" t="b">
        <v>1</v>
      </c>
      <c r="Q11" t="s">
        <v>8265</v>
      </c>
      <c r="R11" s="5">
        <f t="shared" si="0"/>
        <v>1.2599800000000001</v>
      </c>
      <c r="S11" s="6">
        <f t="shared" si="1"/>
        <v>31.499500000000001</v>
      </c>
      <c r="T11" t="s">
        <v>8312</v>
      </c>
      <c r="U11" t="s">
        <v>8313</v>
      </c>
    </row>
    <row r="12" spans="1:21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2">
        <v>41780.068043981482</v>
      </c>
      <c r="L12" s="12">
        <v>41815.068043981482</v>
      </c>
      <c r="M12" s="13">
        <f t="shared" si="2"/>
        <v>2014</v>
      </c>
      <c r="N12" t="b">
        <v>0</v>
      </c>
      <c r="O12">
        <v>19</v>
      </c>
      <c r="P12" t="b">
        <v>1</v>
      </c>
      <c r="Q12" t="s">
        <v>8265</v>
      </c>
      <c r="R12" s="5">
        <f t="shared" si="0"/>
        <v>1.0049999999999999</v>
      </c>
      <c r="S12" s="6">
        <f t="shared" si="1"/>
        <v>158.68421052631578</v>
      </c>
      <c r="T12" t="s">
        <v>8312</v>
      </c>
      <c r="U12" t="s">
        <v>8313</v>
      </c>
    </row>
    <row r="13" spans="1:21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2">
        <v>42572.778495370367</v>
      </c>
      <c r="L13" s="12">
        <v>42604.125</v>
      </c>
      <c r="M13" s="13">
        <f t="shared" si="2"/>
        <v>2016</v>
      </c>
      <c r="N13" t="b">
        <v>0</v>
      </c>
      <c r="O13">
        <v>75</v>
      </c>
      <c r="P13" t="b">
        <v>1</v>
      </c>
      <c r="Q13" t="s">
        <v>8265</v>
      </c>
      <c r="R13" s="5">
        <f t="shared" si="0"/>
        <v>1.2050000000000001</v>
      </c>
      <c r="S13" s="6">
        <f t="shared" si="1"/>
        <v>80.333333333333329</v>
      </c>
      <c r="T13" t="s">
        <v>8312</v>
      </c>
      <c r="U13" t="s">
        <v>8313</v>
      </c>
    </row>
    <row r="14" spans="1:21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2">
        <v>41791.713252314818</v>
      </c>
      <c r="L14" s="12">
        <v>41836.125</v>
      </c>
      <c r="M14" s="13">
        <f t="shared" si="2"/>
        <v>2014</v>
      </c>
      <c r="N14" t="b">
        <v>0</v>
      </c>
      <c r="O14">
        <v>827</v>
      </c>
      <c r="P14" t="b">
        <v>1</v>
      </c>
      <c r="Q14" t="s">
        <v>8265</v>
      </c>
      <c r="R14" s="5">
        <f t="shared" si="0"/>
        <v>1.6529333333333334</v>
      </c>
      <c r="S14" s="6">
        <f t="shared" si="1"/>
        <v>59.961305925030231</v>
      </c>
      <c r="T14" t="s">
        <v>8312</v>
      </c>
      <c r="U14" t="s">
        <v>8313</v>
      </c>
    </row>
    <row r="15" spans="1:21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2">
        <v>42508.677187499998</v>
      </c>
      <c r="L15" s="12">
        <v>42544.852083333331</v>
      </c>
      <c r="M15" s="13">
        <f t="shared" si="2"/>
        <v>2016</v>
      </c>
      <c r="N15" t="b">
        <v>0</v>
      </c>
      <c r="O15">
        <v>51</v>
      </c>
      <c r="P15" t="b">
        <v>1</v>
      </c>
      <c r="Q15" t="s">
        <v>8265</v>
      </c>
      <c r="R15" s="5">
        <f t="shared" si="0"/>
        <v>1.5997142857142856</v>
      </c>
      <c r="S15" s="6">
        <f t="shared" si="1"/>
        <v>109.78431372549019</v>
      </c>
      <c r="T15" t="s">
        <v>8312</v>
      </c>
      <c r="U15" t="s">
        <v>8313</v>
      </c>
    </row>
    <row r="16" spans="1:21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2">
        <v>41808.02648148148</v>
      </c>
      <c r="L16" s="12">
        <v>41833.582638888889</v>
      </c>
      <c r="M16" s="13">
        <f t="shared" si="2"/>
        <v>2014</v>
      </c>
      <c r="N16" t="b">
        <v>0</v>
      </c>
      <c r="O16">
        <v>41</v>
      </c>
      <c r="P16" t="b">
        <v>1</v>
      </c>
      <c r="Q16" t="s">
        <v>8265</v>
      </c>
      <c r="R16" s="5">
        <f t="shared" si="0"/>
        <v>1.0093333333333334</v>
      </c>
      <c r="S16" s="6">
        <f t="shared" si="1"/>
        <v>147.70731707317074</v>
      </c>
      <c r="T16" t="s">
        <v>8312</v>
      </c>
      <c r="U16" t="s">
        <v>8313</v>
      </c>
    </row>
    <row r="17" spans="1:21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2">
        <v>42256.391875000001</v>
      </c>
      <c r="L17" s="12">
        <v>42274.843055555553</v>
      </c>
      <c r="M17" s="13">
        <f t="shared" si="2"/>
        <v>2015</v>
      </c>
      <c r="N17" t="b">
        <v>0</v>
      </c>
      <c r="O17">
        <v>98</v>
      </c>
      <c r="P17" t="b">
        <v>1</v>
      </c>
      <c r="Q17" t="s">
        <v>8265</v>
      </c>
      <c r="R17" s="5">
        <f t="shared" si="0"/>
        <v>1.0660000000000001</v>
      </c>
      <c r="S17" s="6">
        <f t="shared" si="1"/>
        <v>21.755102040816325</v>
      </c>
      <c r="T17" t="s">
        <v>8312</v>
      </c>
      <c r="U17" t="s">
        <v>8313</v>
      </c>
    </row>
    <row r="18" spans="1:21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2">
        <v>41760.796423611115</v>
      </c>
      <c r="L18" s="12">
        <v>41806.229166666664</v>
      </c>
      <c r="M18" s="13">
        <f t="shared" si="2"/>
        <v>2014</v>
      </c>
      <c r="N18" t="b">
        <v>0</v>
      </c>
      <c r="O18">
        <v>70</v>
      </c>
      <c r="P18" t="b">
        <v>1</v>
      </c>
      <c r="Q18" t="s">
        <v>8265</v>
      </c>
      <c r="R18" s="5">
        <f t="shared" si="0"/>
        <v>1.0024166666666667</v>
      </c>
      <c r="S18" s="6">
        <f t="shared" si="1"/>
        <v>171.84285714285716</v>
      </c>
      <c r="T18" t="s">
        <v>8312</v>
      </c>
      <c r="U18" t="s">
        <v>8313</v>
      </c>
    </row>
    <row r="19" spans="1:21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2">
        <v>41917.731736111113</v>
      </c>
      <c r="L19" s="12">
        <v>41947.773402777777</v>
      </c>
      <c r="M19" s="13">
        <f t="shared" si="2"/>
        <v>2014</v>
      </c>
      <c r="N19" t="b">
        <v>0</v>
      </c>
      <c r="O19">
        <v>36</v>
      </c>
      <c r="P19" t="b">
        <v>1</v>
      </c>
      <c r="Q19" t="s">
        <v>8265</v>
      </c>
      <c r="R19" s="5">
        <f t="shared" si="0"/>
        <v>1.0066666666666666</v>
      </c>
      <c r="S19" s="6">
        <f t="shared" si="1"/>
        <v>41.944444444444443</v>
      </c>
      <c r="T19" t="s">
        <v>8312</v>
      </c>
      <c r="U19" t="s">
        <v>8313</v>
      </c>
    </row>
    <row r="20" spans="1:21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2">
        <v>41869.542314814818</v>
      </c>
      <c r="L20" s="12">
        <v>41899.542314814818</v>
      </c>
      <c r="M20" s="13">
        <f t="shared" si="2"/>
        <v>2014</v>
      </c>
      <c r="N20" t="b">
        <v>0</v>
      </c>
      <c r="O20">
        <v>342</v>
      </c>
      <c r="P20" t="b">
        <v>1</v>
      </c>
      <c r="Q20" t="s">
        <v>8265</v>
      </c>
      <c r="R20" s="5">
        <f t="shared" si="0"/>
        <v>1.0632110000000001</v>
      </c>
      <c r="S20" s="6">
        <f t="shared" si="1"/>
        <v>93.264122807017543</v>
      </c>
      <c r="T20" t="s">
        <v>8312</v>
      </c>
      <c r="U20" t="s">
        <v>8313</v>
      </c>
    </row>
    <row r="21" spans="1:21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2">
        <v>42175.816365740742</v>
      </c>
      <c r="L21" s="12">
        <v>42205.816365740742</v>
      </c>
      <c r="M21" s="13">
        <f t="shared" si="2"/>
        <v>2015</v>
      </c>
      <c r="N21" t="b">
        <v>0</v>
      </c>
      <c r="O21">
        <v>22</v>
      </c>
      <c r="P21" t="b">
        <v>1</v>
      </c>
      <c r="Q21" t="s">
        <v>8265</v>
      </c>
      <c r="R21" s="5">
        <f t="shared" si="0"/>
        <v>1.4529411764705882</v>
      </c>
      <c r="S21" s="6">
        <f t="shared" si="1"/>
        <v>56.136363636363633</v>
      </c>
      <c r="T21" t="s">
        <v>8312</v>
      </c>
      <c r="U21" t="s">
        <v>8313</v>
      </c>
    </row>
    <row r="22" spans="1:21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2">
        <v>42200.758240740746</v>
      </c>
      <c r="L22" s="12">
        <v>42260.758240740746</v>
      </c>
      <c r="M22" s="13">
        <f t="shared" si="2"/>
        <v>2015</v>
      </c>
      <c r="N22" t="b">
        <v>0</v>
      </c>
      <c r="O22">
        <v>25</v>
      </c>
      <c r="P22" t="b">
        <v>1</v>
      </c>
      <c r="Q22" t="s">
        <v>8265</v>
      </c>
      <c r="R22" s="5">
        <f t="shared" si="0"/>
        <v>1.002</v>
      </c>
      <c r="S22" s="6">
        <f t="shared" si="1"/>
        <v>80.16</v>
      </c>
      <c r="T22" t="s">
        <v>8312</v>
      </c>
      <c r="U22" t="s">
        <v>8313</v>
      </c>
    </row>
    <row r="23" spans="1:21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2">
        <v>41878.627187500002</v>
      </c>
      <c r="L23" s="12">
        <v>41908.627187500002</v>
      </c>
      <c r="M23" s="13">
        <f t="shared" si="2"/>
        <v>2014</v>
      </c>
      <c r="N23" t="b">
        <v>0</v>
      </c>
      <c r="O23">
        <v>101</v>
      </c>
      <c r="P23" t="b">
        <v>1</v>
      </c>
      <c r="Q23" t="s">
        <v>8265</v>
      </c>
      <c r="R23" s="5">
        <f t="shared" si="0"/>
        <v>1.0913513513513513</v>
      </c>
      <c r="S23" s="6">
        <f t="shared" si="1"/>
        <v>199.9009900990099</v>
      </c>
      <c r="T23" t="s">
        <v>8312</v>
      </c>
      <c r="U23" t="s">
        <v>8313</v>
      </c>
    </row>
    <row r="24" spans="1:21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2">
        <v>41989.91134259259</v>
      </c>
      <c r="L24" s="12">
        <v>42005.332638888889</v>
      </c>
      <c r="M24" s="13">
        <f t="shared" si="2"/>
        <v>2014</v>
      </c>
      <c r="N24" t="b">
        <v>0</v>
      </c>
      <c r="O24">
        <v>8</v>
      </c>
      <c r="P24" t="b">
        <v>1</v>
      </c>
      <c r="Q24" t="s">
        <v>8265</v>
      </c>
      <c r="R24" s="5">
        <f t="shared" si="0"/>
        <v>1.1714285714285715</v>
      </c>
      <c r="S24" s="6">
        <f t="shared" si="1"/>
        <v>51.25</v>
      </c>
      <c r="T24" t="s">
        <v>8312</v>
      </c>
      <c r="U24" t="s">
        <v>8313</v>
      </c>
    </row>
    <row r="25" spans="1:21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2">
        <v>42097.778946759259</v>
      </c>
      <c r="L25" s="12">
        <v>42124.638888888891</v>
      </c>
      <c r="M25" s="13">
        <f t="shared" si="2"/>
        <v>2015</v>
      </c>
      <c r="N25" t="b">
        <v>0</v>
      </c>
      <c r="O25">
        <v>23</v>
      </c>
      <c r="P25" t="b">
        <v>1</v>
      </c>
      <c r="Q25" t="s">
        <v>8265</v>
      </c>
      <c r="R25" s="5">
        <f t="shared" si="0"/>
        <v>1.1850000000000001</v>
      </c>
      <c r="S25" s="6">
        <f t="shared" si="1"/>
        <v>103.04347826086956</v>
      </c>
      <c r="T25" t="s">
        <v>8312</v>
      </c>
      <c r="U25" t="s">
        <v>8313</v>
      </c>
    </row>
    <row r="26" spans="1:21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2">
        <v>42229.820173611108</v>
      </c>
      <c r="L26" s="12">
        <v>42262.818750000006</v>
      </c>
      <c r="M26" s="13">
        <f t="shared" si="2"/>
        <v>2015</v>
      </c>
      <c r="N26" t="b">
        <v>0</v>
      </c>
      <c r="O26">
        <v>574</v>
      </c>
      <c r="P26" t="b">
        <v>1</v>
      </c>
      <c r="Q26" t="s">
        <v>8265</v>
      </c>
      <c r="R26" s="5">
        <f t="shared" si="0"/>
        <v>1.0880768571428572</v>
      </c>
      <c r="S26" s="6">
        <f t="shared" si="1"/>
        <v>66.346149825783982</v>
      </c>
      <c r="T26" t="s">
        <v>8312</v>
      </c>
      <c r="U26" t="s">
        <v>8313</v>
      </c>
    </row>
    <row r="27" spans="1:21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2">
        <v>42318.025011574078</v>
      </c>
      <c r="L27" s="12">
        <v>42378.025011574078</v>
      </c>
      <c r="M27" s="13">
        <f t="shared" si="2"/>
        <v>2015</v>
      </c>
      <c r="N27" t="b">
        <v>0</v>
      </c>
      <c r="O27">
        <v>14</v>
      </c>
      <c r="P27" t="b">
        <v>1</v>
      </c>
      <c r="Q27" t="s">
        <v>8265</v>
      </c>
      <c r="R27" s="5">
        <f t="shared" si="0"/>
        <v>1.3333333333333333</v>
      </c>
      <c r="S27" s="6">
        <f t="shared" si="1"/>
        <v>57.142857142857146</v>
      </c>
      <c r="T27" t="s">
        <v>8312</v>
      </c>
      <c r="U27" t="s">
        <v>8313</v>
      </c>
    </row>
    <row r="28" spans="1:21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2">
        <v>41828.515555555554</v>
      </c>
      <c r="L28" s="12">
        <v>41868.515555555554</v>
      </c>
      <c r="M28" s="13">
        <f t="shared" si="2"/>
        <v>2014</v>
      </c>
      <c r="N28" t="b">
        <v>0</v>
      </c>
      <c r="O28">
        <v>19</v>
      </c>
      <c r="P28" t="b">
        <v>1</v>
      </c>
      <c r="Q28" t="s">
        <v>8265</v>
      </c>
      <c r="R28" s="5">
        <f t="shared" si="0"/>
        <v>1.552</v>
      </c>
      <c r="S28" s="6">
        <f t="shared" si="1"/>
        <v>102.10526315789474</v>
      </c>
      <c r="T28" t="s">
        <v>8312</v>
      </c>
      <c r="U28" t="s">
        <v>8313</v>
      </c>
    </row>
    <row r="29" spans="1:21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2">
        <v>41929.164733796293</v>
      </c>
      <c r="L29" s="12">
        <v>41959.206400462965</v>
      </c>
      <c r="M29" s="13">
        <f t="shared" si="2"/>
        <v>2014</v>
      </c>
      <c r="N29" t="b">
        <v>0</v>
      </c>
      <c r="O29">
        <v>150</v>
      </c>
      <c r="P29" t="b">
        <v>1</v>
      </c>
      <c r="Q29" t="s">
        <v>8265</v>
      </c>
      <c r="R29" s="5">
        <f t="shared" si="0"/>
        <v>1.1172500000000001</v>
      </c>
      <c r="S29" s="6">
        <f t="shared" si="1"/>
        <v>148.96666666666667</v>
      </c>
      <c r="T29" t="s">
        <v>8312</v>
      </c>
      <c r="U29" t="s">
        <v>8313</v>
      </c>
    </row>
    <row r="30" spans="1:21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2">
        <v>42324.96393518518</v>
      </c>
      <c r="L30" s="12">
        <v>42354.96393518518</v>
      </c>
      <c r="M30" s="13">
        <f t="shared" si="2"/>
        <v>2015</v>
      </c>
      <c r="N30" t="b">
        <v>0</v>
      </c>
      <c r="O30">
        <v>71</v>
      </c>
      <c r="P30" t="b">
        <v>1</v>
      </c>
      <c r="Q30" t="s">
        <v>8265</v>
      </c>
      <c r="R30" s="5">
        <f t="shared" si="0"/>
        <v>1.0035000000000001</v>
      </c>
      <c r="S30" s="6">
        <f t="shared" si="1"/>
        <v>169.6056338028169</v>
      </c>
      <c r="T30" t="s">
        <v>8312</v>
      </c>
      <c r="U30" t="s">
        <v>8313</v>
      </c>
    </row>
    <row r="31" spans="1:21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2">
        <v>41812.67324074074</v>
      </c>
      <c r="L31" s="12">
        <v>41842.67324074074</v>
      </c>
      <c r="M31" s="13">
        <f t="shared" si="2"/>
        <v>2014</v>
      </c>
      <c r="N31" t="b">
        <v>0</v>
      </c>
      <c r="O31">
        <v>117</v>
      </c>
      <c r="P31" t="b">
        <v>1</v>
      </c>
      <c r="Q31" t="s">
        <v>8265</v>
      </c>
      <c r="R31" s="5">
        <f t="shared" si="0"/>
        <v>1.2333333333333334</v>
      </c>
      <c r="S31" s="6">
        <f t="shared" si="1"/>
        <v>31.623931623931625</v>
      </c>
      <c r="T31" t="s">
        <v>8312</v>
      </c>
      <c r="U31" t="s">
        <v>8313</v>
      </c>
    </row>
    <row r="32" spans="1:21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2">
        <v>41842.292997685188</v>
      </c>
      <c r="L32" s="12">
        <v>41872.292997685188</v>
      </c>
      <c r="M32" s="13">
        <f t="shared" si="2"/>
        <v>2014</v>
      </c>
      <c r="N32" t="b">
        <v>0</v>
      </c>
      <c r="O32">
        <v>53</v>
      </c>
      <c r="P32" t="b">
        <v>1</v>
      </c>
      <c r="Q32" t="s">
        <v>8265</v>
      </c>
      <c r="R32" s="5">
        <f t="shared" si="0"/>
        <v>1.0129975</v>
      </c>
      <c r="S32" s="6">
        <f t="shared" si="1"/>
        <v>76.45264150943396</v>
      </c>
      <c r="T32" t="s">
        <v>8312</v>
      </c>
      <c r="U32" t="s">
        <v>8313</v>
      </c>
    </row>
    <row r="33" spans="1:21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2">
        <v>42376.79206018518</v>
      </c>
      <c r="L33" s="12">
        <v>42394.79206018518</v>
      </c>
      <c r="M33" s="13">
        <f t="shared" si="2"/>
        <v>2016</v>
      </c>
      <c r="N33" t="b">
        <v>0</v>
      </c>
      <c r="O33">
        <v>1</v>
      </c>
      <c r="P33" t="b">
        <v>1</v>
      </c>
      <c r="Q33" t="s">
        <v>8265</v>
      </c>
      <c r="R33" s="5">
        <f t="shared" si="0"/>
        <v>1</v>
      </c>
      <c r="S33" s="6">
        <f t="shared" si="1"/>
        <v>13</v>
      </c>
      <c r="T33" t="s">
        <v>8312</v>
      </c>
      <c r="U33" t="s">
        <v>8313</v>
      </c>
    </row>
    <row r="34" spans="1:21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2">
        <v>42461.627511574072</v>
      </c>
      <c r="L34" s="12">
        <v>42503.165972222225</v>
      </c>
      <c r="M34" s="13">
        <f t="shared" si="2"/>
        <v>2016</v>
      </c>
      <c r="N34" t="b">
        <v>0</v>
      </c>
      <c r="O34">
        <v>89</v>
      </c>
      <c r="P34" t="b">
        <v>1</v>
      </c>
      <c r="Q34" t="s">
        <v>8265</v>
      </c>
      <c r="R34" s="5">
        <f t="shared" si="0"/>
        <v>1.0024604569420035</v>
      </c>
      <c r="S34" s="6">
        <f t="shared" si="1"/>
        <v>320.44943820224717</v>
      </c>
      <c r="T34" t="s">
        <v>8312</v>
      </c>
      <c r="U34" t="s">
        <v>8313</v>
      </c>
    </row>
    <row r="35" spans="1:21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2">
        <v>42286.660891203705</v>
      </c>
      <c r="L35" s="12">
        <v>42316.702557870376</v>
      </c>
      <c r="M35" s="13">
        <f t="shared" si="2"/>
        <v>2015</v>
      </c>
      <c r="N35" t="b">
        <v>0</v>
      </c>
      <c r="O35">
        <v>64</v>
      </c>
      <c r="P35" t="b">
        <v>1</v>
      </c>
      <c r="Q35" t="s">
        <v>8265</v>
      </c>
      <c r="R35" s="5">
        <f t="shared" si="0"/>
        <v>1.0209523809523811</v>
      </c>
      <c r="S35" s="6">
        <f t="shared" si="1"/>
        <v>83.75</v>
      </c>
      <c r="T35" t="s">
        <v>8312</v>
      </c>
      <c r="U35" t="s">
        <v>8313</v>
      </c>
    </row>
    <row r="36" spans="1:21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2">
        <v>41841.321770833332</v>
      </c>
      <c r="L36" s="12">
        <v>41856.321770833332</v>
      </c>
      <c r="M36" s="13">
        <f t="shared" si="2"/>
        <v>2014</v>
      </c>
      <c r="N36" t="b">
        <v>0</v>
      </c>
      <c r="O36">
        <v>68</v>
      </c>
      <c r="P36" t="b">
        <v>1</v>
      </c>
      <c r="Q36" t="s">
        <v>8265</v>
      </c>
      <c r="R36" s="5">
        <f t="shared" si="0"/>
        <v>1.3046153846153845</v>
      </c>
      <c r="S36" s="6">
        <f t="shared" si="1"/>
        <v>49.882352941176471</v>
      </c>
      <c r="T36" t="s">
        <v>8312</v>
      </c>
      <c r="U36" t="s">
        <v>8313</v>
      </c>
    </row>
    <row r="37" spans="1:21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2">
        <v>42098.291828703703</v>
      </c>
      <c r="L37" s="12">
        <v>42122</v>
      </c>
      <c r="M37" s="13">
        <f t="shared" si="2"/>
        <v>2015</v>
      </c>
      <c r="N37" t="b">
        <v>0</v>
      </c>
      <c r="O37">
        <v>28</v>
      </c>
      <c r="P37" t="b">
        <v>1</v>
      </c>
      <c r="Q37" t="s">
        <v>8265</v>
      </c>
      <c r="R37" s="5">
        <f t="shared" si="0"/>
        <v>1.665</v>
      </c>
      <c r="S37" s="6">
        <f t="shared" si="1"/>
        <v>59.464285714285715</v>
      </c>
      <c r="T37" t="s">
        <v>8312</v>
      </c>
      <c r="U37" t="s">
        <v>8313</v>
      </c>
    </row>
    <row r="38" spans="1:21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2">
        <v>42068.307002314818</v>
      </c>
      <c r="L38" s="12">
        <v>42098.265335648146</v>
      </c>
      <c r="M38" s="13">
        <f t="shared" si="2"/>
        <v>2015</v>
      </c>
      <c r="N38" t="b">
        <v>0</v>
      </c>
      <c r="O38">
        <v>44</v>
      </c>
      <c r="P38" t="b">
        <v>1</v>
      </c>
      <c r="Q38" t="s">
        <v>8265</v>
      </c>
      <c r="R38" s="5">
        <f t="shared" si="0"/>
        <v>1.4215</v>
      </c>
      <c r="S38" s="6">
        <f t="shared" si="1"/>
        <v>193.84090909090909</v>
      </c>
      <c r="T38" t="s">
        <v>8312</v>
      </c>
      <c r="U38" t="s">
        <v>8313</v>
      </c>
    </row>
    <row r="39" spans="1:21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2">
        <v>42032.693043981482</v>
      </c>
      <c r="L39" s="12">
        <v>42062.693043981482</v>
      </c>
      <c r="M39" s="13">
        <f t="shared" si="2"/>
        <v>2015</v>
      </c>
      <c r="N39" t="b">
        <v>0</v>
      </c>
      <c r="O39">
        <v>253</v>
      </c>
      <c r="P39" t="b">
        <v>1</v>
      </c>
      <c r="Q39" t="s">
        <v>8265</v>
      </c>
      <c r="R39" s="5">
        <f t="shared" si="0"/>
        <v>1.8344090909090909</v>
      </c>
      <c r="S39" s="6">
        <f t="shared" si="1"/>
        <v>159.51383399209487</v>
      </c>
      <c r="T39" t="s">
        <v>8312</v>
      </c>
      <c r="U39" t="s">
        <v>8313</v>
      </c>
    </row>
    <row r="40" spans="1:21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2">
        <v>41375.057222222218</v>
      </c>
      <c r="L40" s="12">
        <v>41405.057222222218</v>
      </c>
      <c r="M40" s="13">
        <f t="shared" si="2"/>
        <v>2013</v>
      </c>
      <c r="N40" t="b">
        <v>0</v>
      </c>
      <c r="O40">
        <v>66</v>
      </c>
      <c r="P40" t="b">
        <v>1</v>
      </c>
      <c r="Q40" t="s">
        <v>8265</v>
      </c>
      <c r="R40" s="5">
        <f t="shared" si="0"/>
        <v>1.1004</v>
      </c>
      <c r="S40" s="6">
        <f t="shared" si="1"/>
        <v>41.68181818181818</v>
      </c>
      <c r="T40" t="s">
        <v>8312</v>
      </c>
      <c r="U40" t="s">
        <v>8313</v>
      </c>
    </row>
    <row r="41" spans="1:21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2">
        <v>41754.047083333331</v>
      </c>
      <c r="L41" s="12">
        <v>41784.957638888889</v>
      </c>
      <c r="M41" s="13">
        <f t="shared" si="2"/>
        <v>2014</v>
      </c>
      <c r="N41" t="b">
        <v>0</v>
      </c>
      <c r="O41">
        <v>217</v>
      </c>
      <c r="P41" t="b">
        <v>1</v>
      </c>
      <c r="Q41" t="s">
        <v>8265</v>
      </c>
      <c r="R41" s="5">
        <f t="shared" si="0"/>
        <v>1.3098000000000001</v>
      </c>
      <c r="S41" s="6">
        <f t="shared" si="1"/>
        <v>150.89861751152074</v>
      </c>
      <c r="T41" t="s">
        <v>8312</v>
      </c>
      <c r="U41" t="s">
        <v>8313</v>
      </c>
    </row>
    <row r="42" spans="1:21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2">
        <v>41789.21398148148</v>
      </c>
      <c r="L42" s="12">
        <v>41809.166666666664</v>
      </c>
      <c r="M42" s="13">
        <f t="shared" si="2"/>
        <v>2014</v>
      </c>
      <c r="N42" t="b">
        <v>0</v>
      </c>
      <c r="O42">
        <v>16</v>
      </c>
      <c r="P42" t="b">
        <v>1</v>
      </c>
      <c r="Q42" t="s">
        <v>8265</v>
      </c>
      <c r="R42" s="5">
        <f t="shared" si="0"/>
        <v>1.0135000000000001</v>
      </c>
      <c r="S42" s="6">
        <f t="shared" si="1"/>
        <v>126.6875</v>
      </c>
      <c r="T42" t="s">
        <v>8312</v>
      </c>
      <c r="U42" t="s">
        <v>8313</v>
      </c>
    </row>
    <row r="43" spans="1:21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2">
        <v>41887.568912037037</v>
      </c>
      <c r="L43" s="12">
        <v>41917.568912037037</v>
      </c>
      <c r="M43" s="13">
        <f t="shared" si="2"/>
        <v>2014</v>
      </c>
      <c r="N43" t="b">
        <v>0</v>
      </c>
      <c r="O43">
        <v>19</v>
      </c>
      <c r="P43" t="b">
        <v>1</v>
      </c>
      <c r="Q43" t="s">
        <v>8265</v>
      </c>
      <c r="R43" s="5">
        <f t="shared" si="0"/>
        <v>1</v>
      </c>
      <c r="S43" s="6">
        <f t="shared" si="1"/>
        <v>105.26315789473684</v>
      </c>
      <c r="T43" t="s">
        <v>8312</v>
      </c>
      <c r="U43" t="s">
        <v>8313</v>
      </c>
    </row>
    <row r="44" spans="1:21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2">
        <v>41971.639189814814</v>
      </c>
      <c r="L44" s="12">
        <v>42001.639189814814</v>
      </c>
      <c r="M44" s="13">
        <f t="shared" si="2"/>
        <v>2014</v>
      </c>
      <c r="N44" t="b">
        <v>0</v>
      </c>
      <c r="O44">
        <v>169</v>
      </c>
      <c r="P44" t="b">
        <v>1</v>
      </c>
      <c r="Q44" t="s">
        <v>8265</v>
      </c>
      <c r="R44" s="5">
        <f t="shared" si="0"/>
        <v>1.4185714285714286</v>
      </c>
      <c r="S44" s="6">
        <f t="shared" si="1"/>
        <v>117.51479289940828</v>
      </c>
      <c r="T44" t="s">
        <v>8312</v>
      </c>
      <c r="U44" t="s">
        <v>8313</v>
      </c>
    </row>
    <row r="45" spans="1:21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2">
        <v>41802.790347222224</v>
      </c>
      <c r="L45" s="12">
        <v>41833</v>
      </c>
      <c r="M45" s="13">
        <f t="shared" si="2"/>
        <v>2014</v>
      </c>
      <c r="N45" t="b">
        <v>0</v>
      </c>
      <c r="O45">
        <v>263</v>
      </c>
      <c r="P45" t="b">
        <v>1</v>
      </c>
      <c r="Q45" t="s">
        <v>8265</v>
      </c>
      <c r="R45" s="5">
        <f t="shared" si="0"/>
        <v>3.0865999999999998</v>
      </c>
      <c r="S45" s="6">
        <f t="shared" si="1"/>
        <v>117.36121673003802</v>
      </c>
      <c r="T45" t="s">
        <v>8312</v>
      </c>
      <c r="U45" t="s">
        <v>8313</v>
      </c>
    </row>
    <row r="46" spans="1:21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2">
        <v>41874.098807870374</v>
      </c>
      <c r="L46" s="12">
        <v>41919.098807870374</v>
      </c>
      <c r="M46" s="13">
        <f t="shared" si="2"/>
        <v>2014</v>
      </c>
      <c r="N46" t="b">
        <v>0</v>
      </c>
      <c r="O46">
        <v>15</v>
      </c>
      <c r="P46" t="b">
        <v>1</v>
      </c>
      <c r="Q46" t="s">
        <v>8265</v>
      </c>
      <c r="R46" s="5">
        <f t="shared" si="0"/>
        <v>1</v>
      </c>
      <c r="S46" s="6">
        <f t="shared" si="1"/>
        <v>133.33333333333334</v>
      </c>
      <c r="T46" t="s">
        <v>8312</v>
      </c>
      <c r="U46" t="s">
        <v>8313</v>
      </c>
    </row>
    <row r="47" spans="1:21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2">
        <v>42457.623923611114</v>
      </c>
      <c r="L47" s="12">
        <v>42487.623923611114</v>
      </c>
      <c r="M47" s="13">
        <f t="shared" si="2"/>
        <v>2016</v>
      </c>
      <c r="N47" t="b">
        <v>0</v>
      </c>
      <c r="O47">
        <v>61</v>
      </c>
      <c r="P47" t="b">
        <v>1</v>
      </c>
      <c r="Q47" t="s">
        <v>8265</v>
      </c>
      <c r="R47" s="5">
        <f t="shared" si="0"/>
        <v>1.2</v>
      </c>
      <c r="S47" s="6">
        <f t="shared" si="1"/>
        <v>98.360655737704917</v>
      </c>
      <c r="T47" t="s">
        <v>8312</v>
      </c>
      <c r="U47" t="s">
        <v>8313</v>
      </c>
    </row>
    <row r="48" spans="1:21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2">
        <v>42323.964976851858</v>
      </c>
      <c r="L48" s="12">
        <v>42353.964976851858</v>
      </c>
      <c r="M48" s="13">
        <f t="shared" si="2"/>
        <v>2015</v>
      </c>
      <c r="N48" t="b">
        <v>0</v>
      </c>
      <c r="O48">
        <v>45</v>
      </c>
      <c r="P48" t="b">
        <v>1</v>
      </c>
      <c r="Q48" t="s">
        <v>8265</v>
      </c>
      <c r="R48" s="5">
        <f t="shared" si="0"/>
        <v>1.0416666666666667</v>
      </c>
      <c r="S48" s="6">
        <f t="shared" si="1"/>
        <v>194.44444444444446</v>
      </c>
      <c r="T48" t="s">
        <v>8312</v>
      </c>
      <c r="U48" t="s">
        <v>8313</v>
      </c>
    </row>
    <row r="49" spans="1:21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2">
        <v>41932.819525462961</v>
      </c>
      <c r="L49" s="12">
        <v>41992.861192129625</v>
      </c>
      <c r="M49" s="13">
        <f t="shared" si="2"/>
        <v>2014</v>
      </c>
      <c r="N49" t="b">
        <v>0</v>
      </c>
      <c r="O49">
        <v>70</v>
      </c>
      <c r="P49" t="b">
        <v>1</v>
      </c>
      <c r="Q49" t="s">
        <v>8265</v>
      </c>
      <c r="R49" s="5">
        <f t="shared" si="0"/>
        <v>1.0761100000000001</v>
      </c>
      <c r="S49" s="6">
        <f t="shared" si="1"/>
        <v>76.865000000000009</v>
      </c>
      <c r="T49" t="s">
        <v>8312</v>
      </c>
      <c r="U49" t="s">
        <v>8313</v>
      </c>
    </row>
    <row r="50" spans="1:21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2">
        <v>42033.516898148147</v>
      </c>
      <c r="L50" s="12">
        <v>42064.5</v>
      </c>
      <c r="M50" s="13">
        <f t="shared" si="2"/>
        <v>2015</v>
      </c>
      <c r="N50" t="b">
        <v>0</v>
      </c>
      <c r="O50">
        <v>38</v>
      </c>
      <c r="P50" t="b">
        <v>1</v>
      </c>
      <c r="Q50" t="s">
        <v>8265</v>
      </c>
      <c r="R50" s="5">
        <f t="shared" si="0"/>
        <v>1.0794999999999999</v>
      </c>
      <c r="S50" s="6">
        <f t="shared" si="1"/>
        <v>56.815789473684212</v>
      </c>
      <c r="T50" t="s">
        <v>8312</v>
      </c>
      <c r="U50" t="s">
        <v>8313</v>
      </c>
    </row>
    <row r="51" spans="1:21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2">
        <v>42271.176446759258</v>
      </c>
      <c r="L51" s="12">
        <v>42301.176446759258</v>
      </c>
      <c r="M51" s="13">
        <f t="shared" si="2"/>
        <v>2015</v>
      </c>
      <c r="N51" t="b">
        <v>0</v>
      </c>
      <c r="O51">
        <v>87</v>
      </c>
      <c r="P51" t="b">
        <v>1</v>
      </c>
      <c r="Q51" t="s">
        <v>8265</v>
      </c>
      <c r="R51" s="5">
        <f t="shared" si="0"/>
        <v>1</v>
      </c>
      <c r="S51" s="6">
        <f t="shared" si="1"/>
        <v>137.93103448275863</v>
      </c>
      <c r="T51" t="s">
        <v>8312</v>
      </c>
      <c r="U51" t="s">
        <v>8313</v>
      </c>
    </row>
    <row r="52" spans="1:21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2">
        <v>41995.752986111111</v>
      </c>
      <c r="L52" s="12">
        <v>42034.708333333328</v>
      </c>
      <c r="M52" s="13">
        <f t="shared" si="2"/>
        <v>2014</v>
      </c>
      <c r="N52" t="b">
        <v>0</v>
      </c>
      <c r="O52">
        <v>22</v>
      </c>
      <c r="P52" t="b">
        <v>1</v>
      </c>
      <c r="Q52" t="s">
        <v>8265</v>
      </c>
      <c r="R52" s="5">
        <f t="shared" si="0"/>
        <v>1</v>
      </c>
      <c r="S52" s="6">
        <f t="shared" si="1"/>
        <v>27.272727272727273</v>
      </c>
      <c r="T52" t="s">
        <v>8312</v>
      </c>
      <c r="U52" t="s">
        <v>8313</v>
      </c>
    </row>
    <row r="53" spans="1:21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2">
        <v>42196.928668981483</v>
      </c>
      <c r="L53" s="12">
        <v>42226.928668981483</v>
      </c>
      <c r="M53" s="13">
        <f t="shared" si="2"/>
        <v>2015</v>
      </c>
      <c r="N53" t="b">
        <v>0</v>
      </c>
      <c r="O53">
        <v>119</v>
      </c>
      <c r="P53" t="b">
        <v>1</v>
      </c>
      <c r="Q53" t="s">
        <v>8265</v>
      </c>
      <c r="R53" s="5">
        <f t="shared" si="0"/>
        <v>1.2801818181818181</v>
      </c>
      <c r="S53" s="6">
        <f t="shared" si="1"/>
        <v>118.33613445378151</v>
      </c>
      <c r="T53" t="s">
        <v>8312</v>
      </c>
      <c r="U53" t="s">
        <v>8313</v>
      </c>
    </row>
    <row r="54" spans="1:21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2">
        <v>41807.701921296299</v>
      </c>
      <c r="L54" s="12">
        <v>41837.701921296299</v>
      </c>
      <c r="M54" s="13">
        <f t="shared" si="2"/>
        <v>2014</v>
      </c>
      <c r="N54" t="b">
        <v>0</v>
      </c>
      <c r="O54">
        <v>52</v>
      </c>
      <c r="P54" t="b">
        <v>1</v>
      </c>
      <c r="Q54" t="s">
        <v>8265</v>
      </c>
      <c r="R54" s="5">
        <f t="shared" si="0"/>
        <v>1.1620999999999999</v>
      </c>
      <c r="S54" s="6">
        <f t="shared" si="1"/>
        <v>223.48076923076923</v>
      </c>
      <c r="T54" t="s">
        <v>8312</v>
      </c>
      <c r="U54" t="s">
        <v>8313</v>
      </c>
    </row>
    <row r="55" spans="1:21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2">
        <v>41719.549131944441</v>
      </c>
      <c r="L55" s="12">
        <v>41733.916666666664</v>
      </c>
      <c r="M55" s="13">
        <f t="shared" si="2"/>
        <v>2014</v>
      </c>
      <c r="N55" t="b">
        <v>0</v>
      </c>
      <c r="O55">
        <v>117</v>
      </c>
      <c r="P55" t="b">
        <v>1</v>
      </c>
      <c r="Q55" t="s">
        <v>8265</v>
      </c>
      <c r="R55" s="5">
        <f t="shared" si="0"/>
        <v>1.0963333333333334</v>
      </c>
      <c r="S55" s="6">
        <f t="shared" si="1"/>
        <v>28.111111111111111</v>
      </c>
      <c r="T55" t="s">
        <v>8312</v>
      </c>
      <c r="U55" t="s">
        <v>8313</v>
      </c>
    </row>
    <row r="56" spans="1:21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2">
        <v>42333.713206018518</v>
      </c>
      <c r="L56" s="12">
        <v>42363.713206018518</v>
      </c>
      <c r="M56" s="13">
        <f t="shared" si="2"/>
        <v>2015</v>
      </c>
      <c r="N56" t="b">
        <v>0</v>
      </c>
      <c r="O56">
        <v>52</v>
      </c>
      <c r="P56" t="b">
        <v>1</v>
      </c>
      <c r="Q56" t="s">
        <v>8265</v>
      </c>
      <c r="R56" s="5">
        <f t="shared" si="0"/>
        <v>1.01</v>
      </c>
      <c r="S56" s="6">
        <f t="shared" si="1"/>
        <v>194.23076923076923</v>
      </c>
      <c r="T56" t="s">
        <v>8312</v>
      </c>
      <c r="U56" t="s">
        <v>8313</v>
      </c>
    </row>
    <row r="57" spans="1:21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2">
        <v>42496.968935185185</v>
      </c>
      <c r="L57" s="12">
        <v>42517.968935185185</v>
      </c>
      <c r="M57" s="13">
        <f t="shared" si="2"/>
        <v>2016</v>
      </c>
      <c r="N57" t="b">
        <v>0</v>
      </c>
      <c r="O57">
        <v>86</v>
      </c>
      <c r="P57" t="b">
        <v>1</v>
      </c>
      <c r="Q57" t="s">
        <v>8265</v>
      </c>
      <c r="R57" s="5">
        <f t="shared" si="0"/>
        <v>1.2895348837209302</v>
      </c>
      <c r="S57" s="6">
        <f t="shared" si="1"/>
        <v>128.95348837209303</v>
      </c>
      <c r="T57" t="s">
        <v>8312</v>
      </c>
      <c r="U57" t="s">
        <v>8313</v>
      </c>
    </row>
    <row r="58" spans="1:21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2">
        <v>42149.548888888887</v>
      </c>
      <c r="L58" s="12">
        <v>42163.666666666672</v>
      </c>
      <c r="M58" s="13">
        <f t="shared" si="2"/>
        <v>2015</v>
      </c>
      <c r="N58" t="b">
        <v>0</v>
      </c>
      <c r="O58">
        <v>174</v>
      </c>
      <c r="P58" t="b">
        <v>1</v>
      </c>
      <c r="Q58" t="s">
        <v>8265</v>
      </c>
      <c r="R58" s="5">
        <f t="shared" si="0"/>
        <v>1.0726249999999999</v>
      </c>
      <c r="S58" s="6">
        <f t="shared" si="1"/>
        <v>49.316091954022987</v>
      </c>
      <c r="T58" t="s">
        <v>8312</v>
      </c>
      <c r="U58" t="s">
        <v>8313</v>
      </c>
    </row>
    <row r="59" spans="1:21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2">
        <v>42089.83289351852</v>
      </c>
      <c r="L59" s="12">
        <v>42119.83289351852</v>
      </c>
      <c r="M59" s="13">
        <f t="shared" si="2"/>
        <v>2015</v>
      </c>
      <c r="N59" t="b">
        <v>0</v>
      </c>
      <c r="O59">
        <v>69</v>
      </c>
      <c r="P59" t="b">
        <v>1</v>
      </c>
      <c r="Q59" t="s">
        <v>8265</v>
      </c>
      <c r="R59" s="5">
        <f t="shared" si="0"/>
        <v>1.0189999999999999</v>
      </c>
      <c r="S59" s="6">
        <f t="shared" si="1"/>
        <v>221.52173913043478</v>
      </c>
      <c r="T59" t="s">
        <v>8312</v>
      </c>
      <c r="U59" t="s">
        <v>8313</v>
      </c>
    </row>
    <row r="60" spans="1:21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2">
        <v>41932.745046296295</v>
      </c>
      <c r="L60" s="12">
        <v>41962.786712962959</v>
      </c>
      <c r="M60" s="13">
        <f t="shared" si="2"/>
        <v>2014</v>
      </c>
      <c r="N60" t="b">
        <v>0</v>
      </c>
      <c r="O60">
        <v>75</v>
      </c>
      <c r="P60" t="b">
        <v>1</v>
      </c>
      <c r="Q60" t="s">
        <v>8265</v>
      </c>
      <c r="R60" s="5">
        <f t="shared" si="0"/>
        <v>1.0290999999999999</v>
      </c>
      <c r="S60" s="6">
        <f t="shared" si="1"/>
        <v>137.21333333333334</v>
      </c>
      <c r="T60" t="s">
        <v>8312</v>
      </c>
      <c r="U60" t="s">
        <v>8313</v>
      </c>
    </row>
    <row r="61" spans="1:21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2">
        <v>42230.23583333334</v>
      </c>
      <c r="L61" s="12">
        <v>42261.875</v>
      </c>
      <c r="M61" s="13">
        <f t="shared" si="2"/>
        <v>2015</v>
      </c>
      <c r="N61" t="b">
        <v>0</v>
      </c>
      <c r="O61">
        <v>33</v>
      </c>
      <c r="P61" t="b">
        <v>1</v>
      </c>
      <c r="Q61" t="s">
        <v>8265</v>
      </c>
      <c r="R61" s="5">
        <f t="shared" si="0"/>
        <v>1.0012570000000001</v>
      </c>
      <c r="S61" s="6">
        <f t="shared" si="1"/>
        <v>606.82242424242418</v>
      </c>
      <c r="T61" t="s">
        <v>8312</v>
      </c>
      <c r="U61" t="s">
        <v>8313</v>
      </c>
    </row>
    <row r="62" spans="1:21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2">
        <v>41701.901817129627</v>
      </c>
      <c r="L62" s="12">
        <v>41721</v>
      </c>
      <c r="M62" s="13">
        <f t="shared" si="2"/>
        <v>2014</v>
      </c>
      <c r="N62" t="b">
        <v>0</v>
      </c>
      <c r="O62">
        <v>108</v>
      </c>
      <c r="P62" t="b">
        <v>1</v>
      </c>
      <c r="Q62" t="s">
        <v>8266</v>
      </c>
      <c r="R62" s="5">
        <f t="shared" si="0"/>
        <v>1.0329622222222221</v>
      </c>
      <c r="S62" s="6">
        <f t="shared" si="1"/>
        <v>43.040092592592593</v>
      </c>
      <c r="T62" t="s">
        <v>8312</v>
      </c>
      <c r="U62" t="s">
        <v>8314</v>
      </c>
    </row>
    <row r="63" spans="1:21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2">
        <v>41409.814317129632</v>
      </c>
      <c r="L63" s="12">
        <v>41431.814317129632</v>
      </c>
      <c r="M63" s="13">
        <f t="shared" si="2"/>
        <v>2013</v>
      </c>
      <c r="N63" t="b">
        <v>0</v>
      </c>
      <c r="O63">
        <v>23</v>
      </c>
      <c r="P63" t="b">
        <v>1</v>
      </c>
      <c r="Q63" t="s">
        <v>8266</v>
      </c>
      <c r="R63" s="5">
        <f t="shared" si="0"/>
        <v>1.4830000000000001</v>
      </c>
      <c r="S63" s="6">
        <f t="shared" si="1"/>
        <v>322.39130434782606</v>
      </c>
      <c r="T63" t="s">
        <v>8312</v>
      </c>
      <c r="U63" t="s">
        <v>8314</v>
      </c>
    </row>
    <row r="64" spans="1:21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2">
        <v>41311.799513888887</v>
      </c>
      <c r="L64" s="12">
        <v>41336.799513888887</v>
      </c>
      <c r="M64" s="13">
        <f t="shared" si="2"/>
        <v>2013</v>
      </c>
      <c r="N64" t="b">
        <v>0</v>
      </c>
      <c r="O64">
        <v>48</v>
      </c>
      <c r="P64" t="b">
        <v>1</v>
      </c>
      <c r="Q64" t="s">
        <v>8266</v>
      </c>
      <c r="R64" s="5">
        <f t="shared" si="0"/>
        <v>1.5473333333333332</v>
      </c>
      <c r="S64" s="6">
        <f t="shared" si="1"/>
        <v>96.708333333333329</v>
      </c>
      <c r="T64" t="s">
        <v>8312</v>
      </c>
      <c r="U64" t="s">
        <v>8314</v>
      </c>
    </row>
    <row r="65" spans="1:21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2">
        <v>41612.912187499998</v>
      </c>
      <c r="L65" s="12">
        <v>41636.207638888889</v>
      </c>
      <c r="M65" s="13">
        <f t="shared" si="2"/>
        <v>2013</v>
      </c>
      <c r="N65" t="b">
        <v>0</v>
      </c>
      <c r="O65">
        <v>64</v>
      </c>
      <c r="P65" t="b">
        <v>1</v>
      </c>
      <c r="Q65" t="s">
        <v>8266</v>
      </c>
      <c r="R65" s="5">
        <f t="shared" si="0"/>
        <v>1.1351849999999999</v>
      </c>
      <c r="S65" s="6">
        <f t="shared" si="1"/>
        <v>35.474531249999998</v>
      </c>
      <c r="T65" t="s">
        <v>8312</v>
      </c>
      <c r="U65" t="s">
        <v>8314</v>
      </c>
    </row>
    <row r="66" spans="1:21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2">
        <v>41433.01829861111</v>
      </c>
      <c r="L66" s="12">
        <v>41463.01829861111</v>
      </c>
      <c r="M66" s="13">
        <f t="shared" si="2"/>
        <v>2013</v>
      </c>
      <c r="N66" t="b">
        <v>0</v>
      </c>
      <c r="O66">
        <v>24</v>
      </c>
      <c r="P66" t="b">
        <v>1</v>
      </c>
      <c r="Q66" t="s">
        <v>8266</v>
      </c>
      <c r="R66" s="5">
        <f t="shared" ref="R66:R129" si="3">E66/D66</f>
        <v>1.7333333333333334</v>
      </c>
      <c r="S66" s="6">
        <f t="shared" ref="S66:S129" si="4">E66/O66</f>
        <v>86.666666666666671</v>
      </c>
      <c r="T66" t="s">
        <v>8312</v>
      </c>
      <c r="U66" t="s">
        <v>8314</v>
      </c>
    </row>
    <row r="67" spans="1:21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2">
        <v>41835.821226851855</v>
      </c>
      <c r="L67" s="12">
        <v>41862.249305555553</v>
      </c>
      <c r="M67" s="13">
        <f t="shared" ref="M67:M130" si="5">YEAR(K67)</f>
        <v>2014</v>
      </c>
      <c r="N67" t="b">
        <v>0</v>
      </c>
      <c r="O67">
        <v>57</v>
      </c>
      <c r="P67" t="b">
        <v>1</v>
      </c>
      <c r="Q67" t="s">
        <v>8266</v>
      </c>
      <c r="R67" s="5">
        <f t="shared" si="3"/>
        <v>1.0752857142857142</v>
      </c>
      <c r="S67" s="6">
        <f t="shared" si="4"/>
        <v>132.05263157894737</v>
      </c>
      <c r="T67" t="s">
        <v>8312</v>
      </c>
      <c r="U67" t="s">
        <v>8314</v>
      </c>
    </row>
    <row r="68" spans="1:21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2">
        <v>42539.849768518514</v>
      </c>
      <c r="L68" s="12">
        <v>42569.849768518514</v>
      </c>
      <c r="M68" s="13">
        <f t="shared" si="5"/>
        <v>2016</v>
      </c>
      <c r="N68" t="b">
        <v>0</v>
      </c>
      <c r="O68">
        <v>26</v>
      </c>
      <c r="P68" t="b">
        <v>1</v>
      </c>
      <c r="Q68" t="s">
        <v>8266</v>
      </c>
      <c r="R68" s="5">
        <f t="shared" si="3"/>
        <v>1.1859999999999999</v>
      </c>
      <c r="S68" s="6">
        <f t="shared" si="4"/>
        <v>91.230769230769226</v>
      </c>
      <c r="T68" t="s">
        <v>8312</v>
      </c>
      <c r="U68" t="s">
        <v>8314</v>
      </c>
    </row>
    <row r="69" spans="1:21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2">
        <v>41075.583379629628</v>
      </c>
      <c r="L69" s="12">
        <v>41105.583379629628</v>
      </c>
      <c r="M69" s="13">
        <f t="shared" si="5"/>
        <v>2012</v>
      </c>
      <c r="N69" t="b">
        <v>0</v>
      </c>
      <c r="O69">
        <v>20</v>
      </c>
      <c r="P69" t="b">
        <v>1</v>
      </c>
      <c r="Q69" t="s">
        <v>8266</v>
      </c>
      <c r="R69" s="5">
        <f t="shared" si="3"/>
        <v>1.1625000000000001</v>
      </c>
      <c r="S69" s="6">
        <f t="shared" si="4"/>
        <v>116.25</v>
      </c>
      <c r="T69" t="s">
        <v>8312</v>
      </c>
      <c r="U69" t="s">
        <v>8314</v>
      </c>
    </row>
    <row r="70" spans="1:21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2">
        <v>41663.569340277776</v>
      </c>
      <c r="L70" s="12">
        <v>41693.569340277776</v>
      </c>
      <c r="M70" s="13">
        <f t="shared" si="5"/>
        <v>2014</v>
      </c>
      <c r="N70" t="b">
        <v>0</v>
      </c>
      <c r="O70">
        <v>36</v>
      </c>
      <c r="P70" t="b">
        <v>1</v>
      </c>
      <c r="Q70" t="s">
        <v>8266</v>
      </c>
      <c r="R70" s="5">
        <f t="shared" si="3"/>
        <v>1.2716666666666667</v>
      </c>
      <c r="S70" s="6">
        <f t="shared" si="4"/>
        <v>21.194444444444443</v>
      </c>
      <c r="T70" t="s">
        <v>8312</v>
      </c>
      <c r="U70" t="s">
        <v>8314</v>
      </c>
    </row>
    <row r="71" spans="1:21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2">
        <v>40786.187789351854</v>
      </c>
      <c r="L71" s="12">
        <v>40818.290972222225</v>
      </c>
      <c r="M71" s="13">
        <f t="shared" si="5"/>
        <v>2011</v>
      </c>
      <c r="N71" t="b">
        <v>0</v>
      </c>
      <c r="O71">
        <v>178</v>
      </c>
      <c r="P71" t="b">
        <v>1</v>
      </c>
      <c r="Q71" t="s">
        <v>8266</v>
      </c>
      <c r="R71" s="5">
        <f t="shared" si="3"/>
        <v>1.109423</v>
      </c>
      <c r="S71" s="6">
        <f t="shared" si="4"/>
        <v>62.327134831460668</v>
      </c>
      <c r="T71" t="s">
        <v>8312</v>
      </c>
      <c r="U71" t="s">
        <v>8314</v>
      </c>
    </row>
    <row r="72" spans="1:21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2">
        <v>40730.896354166667</v>
      </c>
      <c r="L72" s="12">
        <v>40790.896354166667</v>
      </c>
      <c r="M72" s="13">
        <f t="shared" si="5"/>
        <v>2011</v>
      </c>
      <c r="N72" t="b">
        <v>0</v>
      </c>
      <c r="O72">
        <v>17</v>
      </c>
      <c r="P72" t="b">
        <v>1</v>
      </c>
      <c r="Q72" t="s">
        <v>8266</v>
      </c>
      <c r="R72" s="5">
        <f t="shared" si="3"/>
        <v>1.272</v>
      </c>
      <c r="S72" s="6">
        <f t="shared" si="4"/>
        <v>37.411764705882355</v>
      </c>
      <c r="T72" t="s">
        <v>8312</v>
      </c>
      <c r="U72" t="s">
        <v>8314</v>
      </c>
    </row>
    <row r="73" spans="1:21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2">
        <v>40997.271493055552</v>
      </c>
      <c r="L73" s="12">
        <v>41057.271493055552</v>
      </c>
      <c r="M73" s="13">
        <f t="shared" si="5"/>
        <v>2012</v>
      </c>
      <c r="N73" t="b">
        <v>0</v>
      </c>
      <c r="O73">
        <v>32</v>
      </c>
      <c r="P73" t="b">
        <v>1</v>
      </c>
      <c r="Q73" t="s">
        <v>8266</v>
      </c>
      <c r="R73" s="5">
        <f t="shared" si="3"/>
        <v>1.2394444444444443</v>
      </c>
      <c r="S73" s="6">
        <f t="shared" si="4"/>
        <v>69.71875</v>
      </c>
      <c r="T73" t="s">
        <v>8312</v>
      </c>
      <c r="U73" t="s">
        <v>8314</v>
      </c>
    </row>
    <row r="74" spans="1:21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2">
        <v>41208.010196759256</v>
      </c>
      <c r="L74" s="12">
        <v>41228</v>
      </c>
      <c r="M74" s="13">
        <f t="shared" si="5"/>
        <v>2012</v>
      </c>
      <c r="N74" t="b">
        <v>0</v>
      </c>
      <c r="O74">
        <v>41</v>
      </c>
      <c r="P74" t="b">
        <v>1</v>
      </c>
      <c r="Q74" t="s">
        <v>8266</v>
      </c>
      <c r="R74" s="5">
        <f t="shared" si="3"/>
        <v>1.084090909090909</v>
      </c>
      <c r="S74" s="6">
        <f t="shared" si="4"/>
        <v>58.170731707317074</v>
      </c>
      <c r="T74" t="s">
        <v>8312</v>
      </c>
      <c r="U74" t="s">
        <v>8314</v>
      </c>
    </row>
    <row r="75" spans="1:21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2">
        <v>40587.75675925926</v>
      </c>
      <c r="L75" s="12">
        <v>40666.165972222225</v>
      </c>
      <c r="M75" s="13">
        <f t="shared" si="5"/>
        <v>2011</v>
      </c>
      <c r="N75" t="b">
        <v>0</v>
      </c>
      <c r="O75">
        <v>18</v>
      </c>
      <c r="P75" t="b">
        <v>1</v>
      </c>
      <c r="Q75" t="s">
        <v>8266</v>
      </c>
      <c r="R75" s="5">
        <f t="shared" si="3"/>
        <v>1</v>
      </c>
      <c r="S75" s="6">
        <f t="shared" si="4"/>
        <v>50</v>
      </c>
      <c r="T75" t="s">
        <v>8312</v>
      </c>
      <c r="U75" t="s">
        <v>8314</v>
      </c>
    </row>
    <row r="76" spans="1:21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2">
        <v>42360.487210648149</v>
      </c>
      <c r="L76" s="12">
        <v>42390.487210648149</v>
      </c>
      <c r="M76" s="13">
        <f t="shared" si="5"/>
        <v>2015</v>
      </c>
      <c r="N76" t="b">
        <v>0</v>
      </c>
      <c r="O76">
        <v>29</v>
      </c>
      <c r="P76" t="b">
        <v>1</v>
      </c>
      <c r="Q76" t="s">
        <v>8266</v>
      </c>
      <c r="R76" s="5">
        <f t="shared" si="3"/>
        <v>1.1293199999999999</v>
      </c>
      <c r="S76" s="6">
        <f t="shared" si="4"/>
        <v>19.471034482758618</v>
      </c>
      <c r="T76" t="s">
        <v>8312</v>
      </c>
      <c r="U76" t="s">
        <v>8314</v>
      </c>
    </row>
    <row r="77" spans="1:21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2">
        <v>41357.209166666667</v>
      </c>
      <c r="L77" s="12">
        <v>41387.209166666667</v>
      </c>
      <c r="M77" s="13">
        <f t="shared" si="5"/>
        <v>2013</v>
      </c>
      <c r="N77" t="b">
        <v>0</v>
      </c>
      <c r="O77">
        <v>47</v>
      </c>
      <c r="P77" t="b">
        <v>1</v>
      </c>
      <c r="Q77" t="s">
        <v>8266</v>
      </c>
      <c r="R77" s="5">
        <f t="shared" si="3"/>
        <v>1.1542857142857144</v>
      </c>
      <c r="S77" s="6">
        <f t="shared" si="4"/>
        <v>85.957446808510639</v>
      </c>
      <c r="T77" t="s">
        <v>8312</v>
      </c>
      <c r="U77" t="s">
        <v>8314</v>
      </c>
    </row>
    <row r="78" spans="1:21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2">
        <v>40844.691643518519</v>
      </c>
      <c r="L78" s="12">
        <v>40904.733310185184</v>
      </c>
      <c r="M78" s="13">
        <f t="shared" si="5"/>
        <v>2011</v>
      </c>
      <c r="N78" t="b">
        <v>0</v>
      </c>
      <c r="O78">
        <v>15</v>
      </c>
      <c r="P78" t="b">
        <v>1</v>
      </c>
      <c r="Q78" t="s">
        <v>8266</v>
      </c>
      <c r="R78" s="5">
        <f t="shared" si="3"/>
        <v>1.5333333333333334</v>
      </c>
      <c r="S78" s="6">
        <f t="shared" si="4"/>
        <v>30.666666666666668</v>
      </c>
      <c r="T78" t="s">
        <v>8312</v>
      </c>
      <c r="U78" t="s">
        <v>8314</v>
      </c>
    </row>
    <row r="79" spans="1:21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2">
        <v>40997.144872685189</v>
      </c>
      <c r="L79" s="12">
        <v>41050.124305555553</v>
      </c>
      <c r="M79" s="13">
        <f t="shared" si="5"/>
        <v>2012</v>
      </c>
      <c r="N79" t="b">
        <v>0</v>
      </c>
      <c r="O79">
        <v>26</v>
      </c>
      <c r="P79" t="b">
        <v>1</v>
      </c>
      <c r="Q79" t="s">
        <v>8266</v>
      </c>
      <c r="R79" s="5">
        <f t="shared" si="3"/>
        <v>3.9249999999999998</v>
      </c>
      <c r="S79" s="6">
        <f t="shared" si="4"/>
        <v>60.384615384615387</v>
      </c>
      <c r="T79" t="s">
        <v>8312</v>
      </c>
      <c r="U79" t="s">
        <v>8314</v>
      </c>
    </row>
    <row r="80" spans="1:21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2">
        <v>42604.730567129634</v>
      </c>
      <c r="L80" s="12">
        <v>42614.730567129634</v>
      </c>
      <c r="M80" s="13">
        <f t="shared" si="5"/>
        <v>2016</v>
      </c>
      <c r="N80" t="b">
        <v>0</v>
      </c>
      <c r="O80">
        <v>35</v>
      </c>
      <c r="P80" t="b">
        <v>1</v>
      </c>
      <c r="Q80" t="s">
        <v>8266</v>
      </c>
      <c r="R80" s="5">
        <f t="shared" si="3"/>
        <v>27.02</v>
      </c>
      <c r="S80" s="6">
        <f t="shared" si="4"/>
        <v>38.6</v>
      </c>
      <c r="T80" t="s">
        <v>8312</v>
      </c>
      <c r="U80" t="s">
        <v>8314</v>
      </c>
    </row>
    <row r="81" spans="1:21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2">
        <v>41724.776539351849</v>
      </c>
      <c r="L81" s="12">
        <v>41754.776539351849</v>
      </c>
      <c r="M81" s="13">
        <f t="shared" si="5"/>
        <v>2014</v>
      </c>
      <c r="N81" t="b">
        <v>0</v>
      </c>
      <c r="O81">
        <v>41</v>
      </c>
      <c r="P81" t="b">
        <v>1</v>
      </c>
      <c r="Q81" t="s">
        <v>8266</v>
      </c>
      <c r="R81" s="5">
        <f t="shared" si="3"/>
        <v>1.27</v>
      </c>
      <c r="S81" s="6">
        <f t="shared" si="4"/>
        <v>40.268292682926827</v>
      </c>
      <c r="T81" t="s">
        <v>8312</v>
      </c>
      <c r="U81" t="s">
        <v>8314</v>
      </c>
    </row>
    <row r="82" spans="1:21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2">
        <v>41583.083981481483</v>
      </c>
      <c r="L82" s="12">
        <v>41618.083981481483</v>
      </c>
      <c r="M82" s="13">
        <f t="shared" si="5"/>
        <v>2013</v>
      </c>
      <c r="N82" t="b">
        <v>0</v>
      </c>
      <c r="O82">
        <v>47</v>
      </c>
      <c r="P82" t="b">
        <v>1</v>
      </c>
      <c r="Q82" t="s">
        <v>8266</v>
      </c>
      <c r="R82" s="5">
        <f t="shared" si="3"/>
        <v>1.0725</v>
      </c>
      <c r="S82" s="6">
        <f t="shared" si="4"/>
        <v>273.82978723404256</v>
      </c>
      <c r="T82" t="s">
        <v>8312</v>
      </c>
      <c r="U82" t="s">
        <v>8314</v>
      </c>
    </row>
    <row r="83" spans="1:21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2">
        <v>41100.158877314818</v>
      </c>
      <c r="L83" s="12">
        <v>41104.126388888886</v>
      </c>
      <c r="M83" s="13">
        <f t="shared" si="5"/>
        <v>2012</v>
      </c>
      <c r="N83" t="b">
        <v>0</v>
      </c>
      <c r="O83">
        <v>28</v>
      </c>
      <c r="P83" t="b">
        <v>1</v>
      </c>
      <c r="Q83" t="s">
        <v>8266</v>
      </c>
      <c r="R83" s="5">
        <f t="shared" si="3"/>
        <v>1.98</v>
      </c>
      <c r="S83" s="6">
        <f t="shared" si="4"/>
        <v>53.035714285714285</v>
      </c>
      <c r="T83" t="s">
        <v>8312</v>
      </c>
      <c r="U83" t="s">
        <v>8314</v>
      </c>
    </row>
    <row r="84" spans="1:21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2">
        <v>40795.820150462961</v>
      </c>
      <c r="L84" s="12">
        <v>40825.820150462961</v>
      </c>
      <c r="M84" s="13">
        <f t="shared" si="5"/>
        <v>2011</v>
      </c>
      <c r="N84" t="b">
        <v>0</v>
      </c>
      <c r="O84">
        <v>100</v>
      </c>
      <c r="P84" t="b">
        <v>1</v>
      </c>
      <c r="Q84" t="s">
        <v>8266</v>
      </c>
      <c r="R84" s="5">
        <f t="shared" si="3"/>
        <v>1.0001249999999999</v>
      </c>
      <c r="S84" s="6">
        <f t="shared" si="4"/>
        <v>40.005000000000003</v>
      </c>
      <c r="T84" t="s">
        <v>8312</v>
      </c>
      <c r="U84" t="s">
        <v>8314</v>
      </c>
    </row>
    <row r="85" spans="1:21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2">
        <v>42042.615613425922</v>
      </c>
      <c r="L85" s="12">
        <v>42057.479166666672</v>
      </c>
      <c r="M85" s="13">
        <f t="shared" si="5"/>
        <v>2015</v>
      </c>
      <c r="N85" t="b">
        <v>0</v>
      </c>
      <c r="O85">
        <v>13</v>
      </c>
      <c r="P85" t="b">
        <v>1</v>
      </c>
      <c r="Q85" t="s">
        <v>8266</v>
      </c>
      <c r="R85" s="5">
        <f t="shared" si="3"/>
        <v>1.0249999999999999</v>
      </c>
      <c r="S85" s="6">
        <f t="shared" si="4"/>
        <v>15.76923076923077</v>
      </c>
      <c r="T85" t="s">
        <v>8312</v>
      </c>
      <c r="U85" t="s">
        <v>8314</v>
      </c>
    </row>
    <row r="86" spans="1:21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2">
        <v>40648.757939814815</v>
      </c>
      <c r="L86" s="12">
        <v>40678.757939814815</v>
      </c>
      <c r="M86" s="13">
        <f t="shared" si="5"/>
        <v>2011</v>
      </c>
      <c r="N86" t="b">
        <v>0</v>
      </c>
      <c r="O86">
        <v>7</v>
      </c>
      <c r="P86" t="b">
        <v>1</v>
      </c>
      <c r="Q86" t="s">
        <v>8266</v>
      </c>
      <c r="R86" s="5">
        <f t="shared" si="3"/>
        <v>1</v>
      </c>
      <c r="S86" s="6">
        <f t="shared" si="4"/>
        <v>71.428571428571431</v>
      </c>
      <c r="T86" t="s">
        <v>8312</v>
      </c>
      <c r="U86" t="s">
        <v>8314</v>
      </c>
    </row>
    <row r="87" spans="1:21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2">
        <v>40779.125428240739</v>
      </c>
      <c r="L87" s="12">
        <v>40809.125428240739</v>
      </c>
      <c r="M87" s="13">
        <f t="shared" si="5"/>
        <v>2011</v>
      </c>
      <c r="N87" t="b">
        <v>0</v>
      </c>
      <c r="O87">
        <v>21</v>
      </c>
      <c r="P87" t="b">
        <v>1</v>
      </c>
      <c r="Q87" t="s">
        <v>8266</v>
      </c>
      <c r="R87" s="5">
        <f t="shared" si="3"/>
        <v>1.2549999999999999</v>
      </c>
      <c r="S87" s="6">
        <f t="shared" si="4"/>
        <v>71.714285714285708</v>
      </c>
      <c r="T87" t="s">
        <v>8312</v>
      </c>
      <c r="U87" t="s">
        <v>8314</v>
      </c>
    </row>
    <row r="88" spans="1:21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2">
        <v>42291.556076388893</v>
      </c>
      <c r="L88" s="12">
        <v>42365.59774305555</v>
      </c>
      <c r="M88" s="13">
        <f t="shared" si="5"/>
        <v>2015</v>
      </c>
      <c r="N88" t="b">
        <v>0</v>
      </c>
      <c r="O88">
        <v>17</v>
      </c>
      <c r="P88" t="b">
        <v>1</v>
      </c>
      <c r="Q88" t="s">
        <v>8266</v>
      </c>
      <c r="R88" s="5">
        <f t="shared" si="3"/>
        <v>1.0646666666666667</v>
      </c>
      <c r="S88" s="6">
        <f t="shared" si="4"/>
        <v>375.76470588235293</v>
      </c>
      <c r="T88" t="s">
        <v>8312</v>
      </c>
      <c r="U88" t="s">
        <v>8314</v>
      </c>
    </row>
    <row r="89" spans="1:21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2">
        <v>40322.53938657407</v>
      </c>
      <c r="L89" s="12">
        <v>40332.070138888892</v>
      </c>
      <c r="M89" s="13">
        <f t="shared" si="5"/>
        <v>2010</v>
      </c>
      <c r="N89" t="b">
        <v>0</v>
      </c>
      <c r="O89">
        <v>25</v>
      </c>
      <c r="P89" t="b">
        <v>1</v>
      </c>
      <c r="Q89" t="s">
        <v>8266</v>
      </c>
      <c r="R89" s="5">
        <f t="shared" si="3"/>
        <v>1.046</v>
      </c>
      <c r="S89" s="6">
        <f t="shared" si="4"/>
        <v>104.6</v>
      </c>
      <c r="T89" t="s">
        <v>8312</v>
      </c>
      <c r="U89" t="s">
        <v>8314</v>
      </c>
    </row>
    <row r="90" spans="1:21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2">
        <v>41786.65892361111</v>
      </c>
      <c r="L90" s="12">
        <v>41812.65892361111</v>
      </c>
      <c r="M90" s="13">
        <f t="shared" si="5"/>
        <v>2014</v>
      </c>
      <c r="N90" t="b">
        <v>0</v>
      </c>
      <c r="O90">
        <v>60</v>
      </c>
      <c r="P90" t="b">
        <v>1</v>
      </c>
      <c r="Q90" t="s">
        <v>8266</v>
      </c>
      <c r="R90" s="5">
        <f t="shared" si="3"/>
        <v>1.0285714285714285</v>
      </c>
      <c r="S90" s="6">
        <f t="shared" si="4"/>
        <v>60</v>
      </c>
      <c r="T90" t="s">
        <v>8312</v>
      </c>
      <c r="U90" t="s">
        <v>8314</v>
      </c>
    </row>
    <row r="91" spans="1:21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2">
        <v>41402.752222222225</v>
      </c>
      <c r="L91" s="12">
        <v>41427.752222222225</v>
      </c>
      <c r="M91" s="13">
        <f t="shared" si="5"/>
        <v>2013</v>
      </c>
      <c r="N91" t="b">
        <v>0</v>
      </c>
      <c r="O91">
        <v>56</v>
      </c>
      <c r="P91" t="b">
        <v>1</v>
      </c>
      <c r="Q91" t="s">
        <v>8266</v>
      </c>
      <c r="R91" s="5">
        <f t="shared" si="3"/>
        <v>1.1506666666666667</v>
      </c>
      <c r="S91" s="6">
        <f t="shared" si="4"/>
        <v>123.28571428571429</v>
      </c>
      <c r="T91" t="s">
        <v>8312</v>
      </c>
      <c r="U91" t="s">
        <v>8314</v>
      </c>
    </row>
    <row r="92" spans="1:21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2">
        <v>40706.297442129631</v>
      </c>
      <c r="L92" s="12">
        <v>40736.297442129631</v>
      </c>
      <c r="M92" s="13">
        <f t="shared" si="5"/>
        <v>2011</v>
      </c>
      <c r="N92" t="b">
        <v>0</v>
      </c>
      <c r="O92">
        <v>16</v>
      </c>
      <c r="P92" t="b">
        <v>1</v>
      </c>
      <c r="Q92" t="s">
        <v>8266</v>
      </c>
      <c r="R92" s="5">
        <f t="shared" si="3"/>
        <v>1.004</v>
      </c>
      <c r="S92" s="6">
        <f t="shared" si="4"/>
        <v>31.375</v>
      </c>
      <c r="T92" t="s">
        <v>8312</v>
      </c>
      <c r="U92" t="s">
        <v>8314</v>
      </c>
    </row>
    <row r="93" spans="1:21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2">
        <v>40619.402361111112</v>
      </c>
      <c r="L93" s="12">
        <v>40680.402361111112</v>
      </c>
      <c r="M93" s="13">
        <f t="shared" si="5"/>
        <v>2011</v>
      </c>
      <c r="N93" t="b">
        <v>0</v>
      </c>
      <c r="O93">
        <v>46</v>
      </c>
      <c r="P93" t="b">
        <v>1</v>
      </c>
      <c r="Q93" t="s">
        <v>8266</v>
      </c>
      <c r="R93" s="5">
        <f t="shared" si="3"/>
        <v>1.2</v>
      </c>
      <c r="S93" s="6">
        <f t="shared" si="4"/>
        <v>78.260869565217391</v>
      </c>
      <c r="T93" t="s">
        <v>8312</v>
      </c>
      <c r="U93" t="s">
        <v>8314</v>
      </c>
    </row>
    <row r="94" spans="1:21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2">
        <v>42721.198877314819</v>
      </c>
      <c r="L94" s="12">
        <v>42767.333333333328</v>
      </c>
      <c r="M94" s="13">
        <f t="shared" si="5"/>
        <v>2016</v>
      </c>
      <c r="N94" t="b">
        <v>0</v>
      </c>
      <c r="O94">
        <v>43</v>
      </c>
      <c r="P94" t="b">
        <v>1</v>
      </c>
      <c r="Q94" t="s">
        <v>8266</v>
      </c>
      <c r="R94" s="5">
        <f t="shared" si="3"/>
        <v>1.052</v>
      </c>
      <c r="S94" s="6">
        <f t="shared" si="4"/>
        <v>122.32558139534883</v>
      </c>
      <c r="T94" t="s">
        <v>8312</v>
      </c>
      <c r="U94" t="s">
        <v>8314</v>
      </c>
    </row>
    <row r="95" spans="1:21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2">
        <v>41065.858067129629</v>
      </c>
      <c r="L95" s="12">
        <v>41093.875</v>
      </c>
      <c r="M95" s="13">
        <f t="shared" si="5"/>
        <v>2012</v>
      </c>
      <c r="N95" t="b">
        <v>0</v>
      </c>
      <c r="O95">
        <v>15</v>
      </c>
      <c r="P95" t="b">
        <v>1</v>
      </c>
      <c r="Q95" t="s">
        <v>8266</v>
      </c>
      <c r="R95" s="5">
        <f t="shared" si="3"/>
        <v>1.1060000000000001</v>
      </c>
      <c r="S95" s="6">
        <f t="shared" si="4"/>
        <v>73.733333333333334</v>
      </c>
      <c r="T95" t="s">
        <v>8312</v>
      </c>
      <c r="U95" t="s">
        <v>8314</v>
      </c>
    </row>
    <row r="96" spans="1:21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2">
        <v>41716.717847222222</v>
      </c>
      <c r="L96" s="12">
        <v>41736.717847222222</v>
      </c>
      <c r="M96" s="13">
        <f t="shared" si="5"/>
        <v>2014</v>
      </c>
      <c r="N96" t="b">
        <v>0</v>
      </c>
      <c r="O96">
        <v>12</v>
      </c>
      <c r="P96" t="b">
        <v>1</v>
      </c>
      <c r="Q96" t="s">
        <v>8266</v>
      </c>
      <c r="R96" s="5">
        <f t="shared" si="3"/>
        <v>1.04</v>
      </c>
      <c r="S96" s="6">
        <f t="shared" si="4"/>
        <v>21.666666666666668</v>
      </c>
      <c r="T96" t="s">
        <v>8312</v>
      </c>
      <c r="U96" t="s">
        <v>8314</v>
      </c>
    </row>
    <row r="97" spans="1:21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2">
        <v>40935.005104166667</v>
      </c>
      <c r="L97" s="12">
        <v>40965.005104166667</v>
      </c>
      <c r="M97" s="13">
        <f t="shared" si="5"/>
        <v>2012</v>
      </c>
      <c r="N97" t="b">
        <v>0</v>
      </c>
      <c r="O97">
        <v>21</v>
      </c>
      <c r="P97" t="b">
        <v>1</v>
      </c>
      <c r="Q97" t="s">
        <v>8266</v>
      </c>
      <c r="R97" s="5">
        <f t="shared" si="3"/>
        <v>1.3142857142857143</v>
      </c>
      <c r="S97" s="6">
        <f t="shared" si="4"/>
        <v>21.904761904761905</v>
      </c>
      <c r="T97" t="s">
        <v>8312</v>
      </c>
      <c r="U97" t="s">
        <v>8314</v>
      </c>
    </row>
    <row r="98" spans="1:21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2">
        <v>40324.662511574075</v>
      </c>
      <c r="L98" s="12">
        <v>40391.125</v>
      </c>
      <c r="M98" s="13">
        <f t="shared" si="5"/>
        <v>2010</v>
      </c>
      <c r="N98" t="b">
        <v>0</v>
      </c>
      <c r="O98">
        <v>34</v>
      </c>
      <c r="P98" t="b">
        <v>1</v>
      </c>
      <c r="Q98" t="s">
        <v>8266</v>
      </c>
      <c r="R98" s="5">
        <f t="shared" si="3"/>
        <v>1.1466666666666667</v>
      </c>
      <c r="S98" s="6">
        <f t="shared" si="4"/>
        <v>50.588235294117645</v>
      </c>
      <c r="T98" t="s">
        <v>8312</v>
      </c>
      <c r="U98" t="s">
        <v>8314</v>
      </c>
    </row>
    <row r="99" spans="1:21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2">
        <v>40706.135208333333</v>
      </c>
      <c r="L99" s="12">
        <v>40736.135208333333</v>
      </c>
      <c r="M99" s="13">
        <f t="shared" si="5"/>
        <v>2011</v>
      </c>
      <c r="N99" t="b">
        <v>0</v>
      </c>
      <c r="O99">
        <v>8</v>
      </c>
      <c r="P99" t="b">
        <v>1</v>
      </c>
      <c r="Q99" t="s">
        <v>8266</v>
      </c>
      <c r="R99" s="5">
        <f t="shared" si="3"/>
        <v>1.0625</v>
      </c>
      <c r="S99" s="6">
        <f t="shared" si="4"/>
        <v>53.125</v>
      </c>
      <c r="T99" t="s">
        <v>8312</v>
      </c>
      <c r="U99" t="s">
        <v>8314</v>
      </c>
    </row>
    <row r="100" spans="1:21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2">
        <v>41214.79483796296</v>
      </c>
      <c r="L100" s="12">
        <v>41250.979166666664</v>
      </c>
      <c r="M100" s="13">
        <f t="shared" si="5"/>
        <v>2012</v>
      </c>
      <c r="N100" t="b">
        <v>0</v>
      </c>
      <c r="O100">
        <v>60</v>
      </c>
      <c r="P100" t="b">
        <v>1</v>
      </c>
      <c r="Q100" t="s">
        <v>8266</v>
      </c>
      <c r="R100" s="5">
        <f t="shared" si="3"/>
        <v>1.0625</v>
      </c>
      <c r="S100" s="6">
        <f t="shared" si="4"/>
        <v>56.666666666666664</v>
      </c>
      <c r="T100" t="s">
        <v>8312</v>
      </c>
      <c r="U100" t="s">
        <v>8314</v>
      </c>
    </row>
    <row r="101" spans="1:21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2">
        <v>41631.902766203704</v>
      </c>
      <c r="L101" s="12">
        <v>41661.902766203704</v>
      </c>
      <c r="M101" s="13">
        <f t="shared" si="5"/>
        <v>2013</v>
      </c>
      <c r="N101" t="b">
        <v>0</v>
      </c>
      <c r="O101">
        <v>39</v>
      </c>
      <c r="P101" t="b">
        <v>1</v>
      </c>
      <c r="Q101" t="s">
        <v>8266</v>
      </c>
      <c r="R101" s="5">
        <f t="shared" si="3"/>
        <v>1.0601933333333333</v>
      </c>
      <c r="S101" s="6">
        <f t="shared" si="4"/>
        <v>40.776666666666664</v>
      </c>
      <c r="T101" t="s">
        <v>8312</v>
      </c>
      <c r="U101" t="s">
        <v>8314</v>
      </c>
    </row>
    <row r="102" spans="1:21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2">
        <v>41197.753310185188</v>
      </c>
      <c r="L102" s="12">
        <v>41217.794976851852</v>
      </c>
      <c r="M102" s="13">
        <f t="shared" si="5"/>
        <v>2012</v>
      </c>
      <c r="N102" t="b">
        <v>0</v>
      </c>
      <c r="O102">
        <v>26</v>
      </c>
      <c r="P102" t="b">
        <v>1</v>
      </c>
      <c r="Q102" t="s">
        <v>8266</v>
      </c>
      <c r="R102" s="5">
        <f t="shared" si="3"/>
        <v>1</v>
      </c>
      <c r="S102" s="6">
        <f t="shared" si="4"/>
        <v>192.30769230769232</v>
      </c>
      <c r="T102" t="s">
        <v>8312</v>
      </c>
      <c r="U102" t="s">
        <v>8314</v>
      </c>
    </row>
    <row r="103" spans="1:21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2">
        <v>41274.776736111111</v>
      </c>
      <c r="L103" s="12">
        <v>41298.776736111111</v>
      </c>
      <c r="M103" s="13">
        <f t="shared" si="5"/>
        <v>2012</v>
      </c>
      <c r="N103" t="b">
        <v>0</v>
      </c>
      <c r="O103">
        <v>35</v>
      </c>
      <c r="P103" t="b">
        <v>1</v>
      </c>
      <c r="Q103" t="s">
        <v>8266</v>
      </c>
      <c r="R103" s="5">
        <f t="shared" si="3"/>
        <v>1</v>
      </c>
      <c r="S103" s="6">
        <f t="shared" si="4"/>
        <v>100</v>
      </c>
      <c r="T103" t="s">
        <v>8312</v>
      </c>
      <c r="U103" t="s">
        <v>8314</v>
      </c>
    </row>
    <row r="104" spans="1:21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2">
        <v>40505.131168981483</v>
      </c>
      <c r="L104" s="12">
        <v>40535.131168981483</v>
      </c>
      <c r="M104" s="13">
        <f t="shared" si="5"/>
        <v>2010</v>
      </c>
      <c r="N104" t="b">
        <v>0</v>
      </c>
      <c r="O104">
        <v>65</v>
      </c>
      <c r="P104" t="b">
        <v>1</v>
      </c>
      <c r="Q104" t="s">
        <v>8266</v>
      </c>
      <c r="R104" s="5">
        <f t="shared" si="3"/>
        <v>1.2775000000000001</v>
      </c>
      <c r="S104" s="6">
        <f t="shared" si="4"/>
        <v>117.92307692307692</v>
      </c>
      <c r="T104" t="s">
        <v>8312</v>
      </c>
      <c r="U104" t="s">
        <v>8314</v>
      </c>
    </row>
    <row r="105" spans="1:21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2">
        <v>41682.805902777778</v>
      </c>
      <c r="L105" s="12">
        <v>41705.805902777778</v>
      </c>
      <c r="M105" s="13">
        <f t="shared" si="5"/>
        <v>2014</v>
      </c>
      <c r="N105" t="b">
        <v>0</v>
      </c>
      <c r="O105">
        <v>49</v>
      </c>
      <c r="P105" t="b">
        <v>1</v>
      </c>
      <c r="Q105" t="s">
        <v>8266</v>
      </c>
      <c r="R105" s="5">
        <f t="shared" si="3"/>
        <v>1.0515384615384615</v>
      </c>
      <c r="S105" s="6">
        <f t="shared" si="4"/>
        <v>27.897959183673468</v>
      </c>
      <c r="T105" t="s">
        <v>8312</v>
      </c>
      <c r="U105" t="s">
        <v>8314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2">
        <v>40612.695208333331</v>
      </c>
      <c r="L106" s="12">
        <v>40636.041666666664</v>
      </c>
      <c r="M106" s="13">
        <f t="shared" si="5"/>
        <v>2011</v>
      </c>
      <c r="N106" t="b">
        <v>0</v>
      </c>
      <c r="O106">
        <v>10</v>
      </c>
      <c r="P106" t="b">
        <v>1</v>
      </c>
      <c r="Q106" t="s">
        <v>8266</v>
      </c>
      <c r="R106" s="5">
        <f t="shared" si="3"/>
        <v>1.2</v>
      </c>
      <c r="S106" s="6">
        <f t="shared" si="4"/>
        <v>60</v>
      </c>
      <c r="T106" t="s">
        <v>8312</v>
      </c>
      <c r="U106" t="s">
        <v>8314</v>
      </c>
    </row>
    <row r="107" spans="1:21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2">
        <v>42485.724768518514</v>
      </c>
      <c r="L107" s="12">
        <v>42504</v>
      </c>
      <c r="M107" s="13">
        <f t="shared" si="5"/>
        <v>2016</v>
      </c>
      <c r="N107" t="b">
        <v>0</v>
      </c>
      <c r="O107">
        <v>60</v>
      </c>
      <c r="P107" t="b">
        <v>1</v>
      </c>
      <c r="Q107" t="s">
        <v>8266</v>
      </c>
      <c r="R107" s="5">
        <f t="shared" si="3"/>
        <v>1.074090909090909</v>
      </c>
      <c r="S107" s="6">
        <f t="shared" si="4"/>
        <v>39.383333333333333</v>
      </c>
      <c r="T107" t="s">
        <v>8312</v>
      </c>
      <c r="U107" t="s">
        <v>8314</v>
      </c>
    </row>
    <row r="108" spans="1:21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2">
        <v>40987.776631944449</v>
      </c>
      <c r="L108" s="12">
        <v>41001.776631944449</v>
      </c>
      <c r="M108" s="13">
        <f t="shared" si="5"/>
        <v>2012</v>
      </c>
      <c r="N108" t="b">
        <v>0</v>
      </c>
      <c r="O108">
        <v>27</v>
      </c>
      <c r="P108" t="b">
        <v>1</v>
      </c>
      <c r="Q108" t="s">
        <v>8266</v>
      </c>
      <c r="R108" s="5">
        <f t="shared" si="3"/>
        <v>1.0049999999999999</v>
      </c>
      <c r="S108" s="6">
        <f t="shared" si="4"/>
        <v>186.11111111111111</v>
      </c>
      <c r="T108" t="s">
        <v>8312</v>
      </c>
      <c r="U108" t="s">
        <v>8314</v>
      </c>
    </row>
    <row r="109" spans="1:21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2">
        <v>40635.982488425929</v>
      </c>
      <c r="L109" s="12">
        <v>40657.982488425929</v>
      </c>
      <c r="M109" s="13">
        <f t="shared" si="5"/>
        <v>2011</v>
      </c>
      <c r="N109" t="b">
        <v>0</v>
      </c>
      <c r="O109">
        <v>69</v>
      </c>
      <c r="P109" t="b">
        <v>1</v>
      </c>
      <c r="Q109" t="s">
        <v>8266</v>
      </c>
      <c r="R109" s="5">
        <f t="shared" si="3"/>
        <v>1.0246666666666666</v>
      </c>
      <c r="S109" s="6">
        <f t="shared" si="4"/>
        <v>111.37681159420291</v>
      </c>
      <c r="T109" t="s">
        <v>8312</v>
      </c>
      <c r="U109" t="s">
        <v>8314</v>
      </c>
    </row>
    <row r="110" spans="1:21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2">
        <v>41365.613078703704</v>
      </c>
      <c r="L110" s="12">
        <v>41425.613078703704</v>
      </c>
      <c r="M110" s="13">
        <f t="shared" si="5"/>
        <v>2013</v>
      </c>
      <c r="N110" t="b">
        <v>0</v>
      </c>
      <c r="O110">
        <v>47</v>
      </c>
      <c r="P110" t="b">
        <v>1</v>
      </c>
      <c r="Q110" t="s">
        <v>8266</v>
      </c>
      <c r="R110" s="5">
        <f t="shared" si="3"/>
        <v>2.4666666666666668</v>
      </c>
      <c r="S110" s="6">
        <f t="shared" si="4"/>
        <v>78.723404255319153</v>
      </c>
      <c r="T110" t="s">
        <v>8312</v>
      </c>
      <c r="U110" t="s">
        <v>8314</v>
      </c>
    </row>
    <row r="111" spans="1:21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2">
        <v>40570.025810185187</v>
      </c>
      <c r="L111" s="12">
        <v>40600.025810185187</v>
      </c>
      <c r="M111" s="13">
        <f t="shared" si="5"/>
        <v>2011</v>
      </c>
      <c r="N111" t="b">
        <v>0</v>
      </c>
      <c r="O111">
        <v>47</v>
      </c>
      <c r="P111" t="b">
        <v>1</v>
      </c>
      <c r="Q111" t="s">
        <v>8266</v>
      </c>
      <c r="R111" s="5">
        <f t="shared" si="3"/>
        <v>2.1949999999999998</v>
      </c>
      <c r="S111" s="6">
        <f t="shared" si="4"/>
        <v>46.702127659574465</v>
      </c>
      <c r="T111" t="s">
        <v>8312</v>
      </c>
      <c r="U111" t="s">
        <v>8314</v>
      </c>
    </row>
    <row r="112" spans="1:21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2">
        <v>41557.949687500004</v>
      </c>
      <c r="L112" s="12">
        <v>41592.249305555553</v>
      </c>
      <c r="M112" s="13">
        <f t="shared" si="5"/>
        <v>2013</v>
      </c>
      <c r="N112" t="b">
        <v>0</v>
      </c>
      <c r="O112">
        <v>26</v>
      </c>
      <c r="P112" t="b">
        <v>1</v>
      </c>
      <c r="Q112" t="s">
        <v>8266</v>
      </c>
      <c r="R112" s="5">
        <f t="shared" si="3"/>
        <v>1.3076923076923077</v>
      </c>
      <c r="S112" s="6">
        <f t="shared" si="4"/>
        <v>65.384615384615387</v>
      </c>
      <c r="T112" t="s">
        <v>8312</v>
      </c>
      <c r="U112" t="s">
        <v>8314</v>
      </c>
    </row>
    <row r="113" spans="1:21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2">
        <v>42125.333182870367</v>
      </c>
      <c r="L113" s="12">
        <v>42155.333182870367</v>
      </c>
      <c r="M113" s="13">
        <f t="shared" si="5"/>
        <v>2015</v>
      </c>
      <c r="N113" t="b">
        <v>0</v>
      </c>
      <c r="O113">
        <v>53</v>
      </c>
      <c r="P113" t="b">
        <v>1</v>
      </c>
      <c r="Q113" t="s">
        <v>8266</v>
      </c>
      <c r="R113" s="5">
        <f t="shared" si="3"/>
        <v>1.5457142857142858</v>
      </c>
      <c r="S113" s="6">
        <f t="shared" si="4"/>
        <v>102.0754716981132</v>
      </c>
      <c r="T113" t="s">
        <v>8312</v>
      </c>
      <c r="U113" t="s">
        <v>8314</v>
      </c>
    </row>
    <row r="114" spans="1:21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2">
        <v>41718.043032407404</v>
      </c>
      <c r="L114" s="12">
        <v>41742.083333333336</v>
      </c>
      <c r="M114" s="13">
        <f t="shared" si="5"/>
        <v>2014</v>
      </c>
      <c r="N114" t="b">
        <v>0</v>
      </c>
      <c r="O114">
        <v>81</v>
      </c>
      <c r="P114" t="b">
        <v>1</v>
      </c>
      <c r="Q114" t="s">
        <v>8266</v>
      </c>
      <c r="R114" s="5">
        <f t="shared" si="3"/>
        <v>1.04</v>
      </c>
      <c r="S114" s="6">
        <f t="shared" si="4"/>
        <v>64.197530864197532</v>
      </c>
      <c r="T114" t="s">
        <v>8312</v>
      </c>
      <c r="U114" t="s">
        <v>8314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2">
        <v>40753.758425925924</v>
      </c>
      <c r="L115" s="12">
        <v>40761.625</v>
      </c>
      <c r="M115" s="13">
        <f t="shared" si="5"/>
        <v>2011</v>
      </c>
      <c r="N115" t="b">
        <v>0</v>
      </c>
      <c r="O115">
        <v>78</v>
      </c>
      <c r="P115" t="b">
        <v>1</v>
      </c>
      <c r="Q115" t="s">
        <v>8266</v>
      </c>
      <c r="R115" s="5">
        <f t="shared" si="3"/>
        <v>1.41</v>
      </c>
      <c r="S115" s="6">
        <f t="shared" si="4"/>
        <v>90.384615384615387</v>
      </c>
      <c r="T115" t="s">
        <v>8312</v>
      </c>
      <c r="U115" t="s">
        <v>8314</v>
      </c>
    </row>
    <row r="116" spans="1:21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2">
        <v>40861.27416666667</v>
      </c>
      <c r="L116" s="12">
        <v>40921.27416666667</v>
      </c>
      <c r="M116" s="13">
        <f t="shared" si="5"/>
        <v>2011</v>
      </c>
      <c r="N116" t="b">
        <v>0</v>
      </c>
      <c r="O116">
        <v>35</v>
      </c>
      <c r="P116" t="b">
        <v>1</v>
      </c>
      <c r="Q116" t="s">
        <v>8266</v>
      </c>
      <c r="R116" s="5">
        <f t="shared" si="3"/>
        <v>1.0333333333333334</v>
      </c>
      <c r="S116" s="6">
        <f t="shared" si="4"/>
        <v>88.571428571428569</v>
      </c>
      <c r="T116" t="s">
        <v>8312</v>
      </c>
      <c r="U116" t="s">
        <v>8314</v>
      </c>
    </row>
    <row r="117" spans="1:21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2">
        <v>40918.738935185182</v>
      </c>
      <c r="L117" s="12">
        <v>40943.738935185182</v>
      </c>
      <c r="M117" s="13">
        <f t="shared" si="5"/>
        <v>2012</v>
      </c>
      <c r="N117" t="b">
        <v>0</v>
      </c>
      <c r="O117">
        <v>22</v>
      </c>
      <c r="P117" t="b">
        <v>1</v>
      </c>
      <c r="Q117" t="s">
        <v>8266</v>
      </c>
      <c r="R117" s="5">
        <f t="shared" si="3"/>
        <v>1.4044444444444444</v>
      </c>
      <c r="S117" s="6">
        <f t="shared" si="4"/>
        <v>28.727272727272727</v>
      </c>
      <c r="T117" t="s">
        <v>8312</v>
      </c>
      <c r="U117" t="s">
        <v>8314</v>
      </c>
    </row>
    <row r="118" spans="1:21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2">
        <v>40595.497164351851</v>
      </c>
      <c r="L118" s="12">
        <v>40641.455497685187</v>
      </c>
      <c r="M118" s="13">
        <f t="shared" si="5"/>
        <v>2011</v>
      </c>
      <c r="N118" t="b">
        <v>0</v>
      </c>
      <c r="O118">
        <v>57</v>
      </c>
      <c r="P118" t="b">
        <v>1</v>
      </c>
      <c r="Q118" t="s">
        <v>8266</v>
      </c>
      <c r="R118" s="5">
        <f t="shared" si="3"/>
        <v>1.1365714285714286</v>
      </c>
      <c r="S118" s="6">
        <f t="shared" si="4"/>
        <v>69.78947368421052</v>
      </c>
      <c r="T118" t="s">
        <v>8312</v>
      </c>
      <c r="U118" t="s">
        <v>8314</v>
      </c>
    </row>
    <row r="119" spans="1:21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2">
        <v>40248.834999999999</v>
      </c>
      <c r="L119" s="12">
        <v>40338.791666666664</v>
      </c>
      <c r="M119" s="13">
        <f t="shared" si="5"/>
        <v>2010</v>
      </c>
      <c r="N119" t="b">
        <v>0</v>
      </c>
      <c r="O119">
        <v>27</v>
      </c>
      <c r="P119" t="b">
        <v>1</v>
      </c>
      <c r="Q119" t="s">
        <v>8266</v>
      </c>
      <c r="R119" s="5">
        <f t="shared" si="3"/>
        <v>1.0049377777777779</v>
      </c>
      <c r="S119" s="6">
        <f t="shared" si="4"/>
        <v>167.48962962962963</v>
      </c>
      <c r="T119" t="s">
        <v>8312</v>
      </c>
      <c r="U119" t="s">
        <v>8314</v>
      </c>
    </row>
    <row r="120" spans="1:21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2">
        <v>40723.053657407407</v>
      </c>
      <c r="L120" s="12">
        <v>40753.053657407407</v>
      </c>
      <c r="M120" s="13">
        <f t="shared" si="5"/>
        <v>2011</v>
      </c>
      <c r="N120" t="b">
        <v>0</v>
      </c>
      <c r="O120">
        <v>39</v>
      </c>
      <c r="P120" t="b">
        <v>1</v>
      </c>
      <c r="Q120" t="s">
        <v>8266</v>
      </c>
      <c r="R120" s="5">
        <f t="shared" si="3"/>
        <v>1.1303159999999999</v>
      </c>
      <c r="S120" s="6">
        <f t="shared" si="4"/>
        <v>144.91230769230768</v>
      </c>
      <c r="T120" t="s">
        <v>8312</v>
      </c>
      <c r="U120" t="s">
        <v>8314</v>
      </c>
    </row>
    <row r="121" spans="1:21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2">
        <v>40739.069282407407</v>
      </c>
      <c r="L121" s="12">
        <v>40768.958333333336</v>
      </c>
      <c r="M121" s="13">
        <f t="shared" si="5"/>
        <v>2011</v>
      </c>
      <c r="N121" t="b">
        <v>0</v>
      </c>
      <c r="O121">
        <v>37</v>
      </c>
      <c r="P121" t="b">
        <v>1</v>
      </c>
      <c r="Q121" t="s">
        <v>8266</v>
      </c>
      <c r="R121" s="5">
        <f t="shared" si="3"/>
        <v>1.0455692307692308</v>
      </c>
      <c r="S121" s="6">
        <f t="shared" si="4"/>
        <v>91.840540540540545</v>
      </c>
      <c r="T121" t="s">
        <v>8312</v>
      </c>
      <c r="U121" t="s">
        <v>8314</v>
      </c>
    </row>
    <row r="122" spans="1:21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2">
        <v>42616.049849537041</v>
      </c>
      <c r="L122" s="12">
        <v>42646.049849537041</v>
      </c>
      <c r="M122" s="13">
        <f t="shared" si="5"/>
        <v>2016</v>
      </c>
      <c r="N122" t="b">
        <v>0</v>
      </c>
      <c r="O122">
        <v>1</v>
      </c>
      <c r="P122" t="b">
        <v>0</v>
      </c>
      <c r="Q122" t="s">
        <v>8267</v>
      </c>
      <c r="R122" s="5">
        <f t="shared" si="3"/>
        <v>1.4285714285714287E-4</v>
      </c>
      <c r="S122" s="6">
        <f t="shared" si="4"/>
        <v>10</v>
      </c>
      <c r="T122" t="s">
        <v>8312</v>
      </c>
      <c r="U122" t="s">
        <v>8315</v>
      </c>
    </row>
    <row r="123" spans="1:21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2">
        <v>42096.704976851848</v>
      </c>
      <c r="L123" s="12">
        <v>42112.427777777775</v>
      </c>
      <c r="M123" s="13">
        <f t="shared" si="5"/>
        <v>2015</v>
      </c>
      <c r="N123" t="b">
        <v>0</v>
      </c>
      <c r="O123">
        <v>1</v>
      </c>
      <c r="P123" t="b">
        <v>0</v>
      </c>
      <c r="Q123" t="s">
        <v>8267</v>
      </c>
      <c r="R123" s="5">
        <f t="shared" si="3"/>
        <v>3.3333333333333332E-4</v>
      </c>
      <c r="S123" s="6">
        <f t="shared" si="4"/>
        <v>1</v>
      </c>
      <c r="T123" t="s">
        <v>8312</v>
      </c>
      <c r="U123" t="s">
        <v>8315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2">
        <v>42593.431793981479</v>
      </c>
      <c r="L124" s="12">
        <v>42653.431793981479</v>
      </c>
      <c r="M124" s="13">
        <f t="shared" si="5"/>
        <v>2016</v>
      </c>
      <c r="N124" t="b">
        <v>0</v>
      </c>
      <c r="O124">
        <v>0</v>
      </c>
      <c r="P124" t="b">
        <v>0</v>
      </c>
      <c r="Q124" t="s">
        <v>8267</v>
      </c>
      <c r="R124" s="5">
        <f t="shared" si="3"/>
        <v>0</v>
      </c>
      <c r="S124" s="6" t="e">
        <f t="shared" si="4"/>
        <v>#DIV/0!</v>
      </c>
      <c r="T124" t="s">
        <v>8312</v>
      </c>
      <c r="U124" t="s">
        <v>8315</v>
      </c>
    </row>
    <row r="125" spans="1:21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2">
        <v>41904.781990740739</v>
      </c>
      <c r="L125" s="12">
        <v>41940.916666666664</v>
      </c>
      <c r="M125" s="13">
        <f t="shared" si="5"/>
        <v>2014</v>
      </c>
      <c r="N125" t="b">
        <v>0</v>
      </c>
      <c r="O125">
        <v>6</v>
      </c>
      <c r="P125" t="b">
        <v>0</v>
      </c>
      <c r="Q125" t="s">
        <v>8267</v>
      </c>
      <c r="R125" s="5">
        <f t="shared" si="3"/>
        <v>2.7454545454545453E-3</v>
      </c>
      <c r="S125" s="6">
        <f t="shared" si="4"/>
        <v>25.166666666666668</v>
      </c>
      <c r="T125" t="s">
        <v>8312</v>
      </c>
      <c r="U125" t="s">
        <v>8315</v>
      </c>
    </row>
    <row r="126" spans="1:21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2">
        <v>42114.928726851853</v>
      </c>
      <c r="L126" s="12">
        <v>42139.928726851853</v>
      </c>
      <c r="M126" s="13">
        <f t="shared" si="5"/>
        <v>2015</v>
      </c>
      <c r="N126" t="b">
        <v>0</v>
      </c>
      <c r="O126">
        <v>0</v>
      </c>
      <c r="P126" t="b">
        <v>0</v>
      </c>
      <c r="Q126" t="s">
        <v>8267</v>
      </c>
      <c r="R126" s="5">
        <f t="shared" si="3"/>
        <v>0</v>
      </c>
      <c r="S126" s="6" t="e">
        <f t="shared" si="4"/>
        <v>#DIV/0!</v>
      </c>
      <c r="T126" t="s">
        <v>8312</v>
      </c>
      <c r="U126" t="s">
        <v>8315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2">
        <v>42709.993981481486</v>
      </c>
      <c r="L127" s="12">
        <v>42769.993981481486</v>
      </c>
      <c r="M127" s="13">
        <f t="shared" si="5"/>
        <v>2016</v>
      </c>
      <c r="N127" t="b">
        <v>0</v>
      </c>
      <c r="O127">
        <v>6</v>
      </c>
      <c r="P127" t="b">
        <v>0</v>
      </c>
      <c r="Q127" t="s">
        <v>8267</v>
      </c>
      <c r="R127" s="5">
        <f t="shared" si="3"/>
        <v>0.14000000000000001</v>
      </c>
      <c r="S127" s="6">
        <f t="shared" si="4"/>
        <v>11.666666666666666</v>
      </c>
      <c r="T127" t="s">
        <v>8312</v>
      </c>
      <c r="U127" t="s">
        <v>8315</v>
      </c>
    </row>
    <row r="128" spans="1:21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2">
        <v>42135.589548611111</v>
      </c>
      <c r="L128" s="12">
        <v>42166.083333333328</v>
      </c>
      <c r="M128" s="13">
        <f t="shared" si="5"/>
        <v>2015</v>
      </c>
      <c r="N128" t="b">
        <v>0</v>
      </c>
      <c r="O128">
        <v>13</v>
      </c>
      <c r="P128" t="b">
        <v>0</v>
      </c>
      <c r="Q128" t="s">
        <v>8267</v>
      </c>
      <c r="R128" s="5">
        <f t="shared" si="3"/>
        <v>5.5480000000000002E-2</v>
      </c>
      <c r="S128" s="6">
        <f t="shared" si="4"/>
        <v>106.69230769230769</v>
      </c>
      <c r="T128" t="s">
        <v>8312</v>
      </c>
      <c r="U128" t="s">
        <v>8315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2">
        <v>42067.62431712963</v>
      </c>
      <c r="L129" s="12">
        <v>42097.582650462966</v>
      </c>
      <c r="M129" s="13">
        <f t="shared" si="5"/>
        <v>2015</v>
      </c>
      <c r="N129" t="b">
        <v>0</v>
      </c>
      <c r="O129">
        <v>4</v>
      </c>
      <c r="P129" t="b">
        <v>0</v>
      </c>
      <c r="Q129" t="s">
        <v>8267</v>
      </c>
      <c r="R129" s="5">
        <f t="shared" si="3"/>
        <v>2.375E-2</v>
      </c>
      <c r="S129" s="6">
        <f t="shared" si="4"/>
        <v>47.5</v>
      </c>
      <c r="T129" t="s">
        <v>8312</v>
      </c>
      <c r="U129" t="s">
        <v>8315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2">
        <v>42628.22792824074</v>
      </c>
      <c r="L130" s="12">
        <v>42663.22792824074</v>
      </c>
      <c r="M130" s="13">
        <f t="shared" si="5"/>
        <v>2016</v>
      </c>
      <c r="N130" t="b">
        <v>0</v>
      </c>
      <c r="O130">
        <v>6</v>
      </c>
      <c r="P130" t="b">
        <v>0</v>
      </c>
      <c r="Q130" t="s">
        <v>8267</v>
      </c>
      <c r="R130" s="5">
        <f t="shared" ref="R130:R193" si="6">E130/D130</f>
        <v>1.8669999999999999E-2</v>
      </c>
      <c r="S130" s="6">
        <f t="shared" ref="S130:S193" si="7">E130/O130</f>
        <v>311.16666666666669</v>
      </c>
      <c r="T130" t="s">
        <v>8312</v>
      </c>
      <c r="U130" t="s">
        <v>8315</v>
      </c>
    </row>
    <row r="131" spans="1:21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2">
        <v>41882.937303240738</v>
      </c>
      <c r="L131" s="12">
        <v>41942.937303240738</v>
      </c>
      <c r="M131" s="13">
        <f t="shared" ref="M131:M194" si="8">YEAR(K131)</f>
        <v>2014</v>
      </c>
      <c r="N131" t="b">
        <v>0</v>
      </c>
      <c r="O131">
        <v>0</v>
      </c>
      <c r="P131" t="b">
        <v>0</v>
      </c>
      <c r="Q131" t="s">
        <v>8267</v>
      </c>
      <c r="R131" s="5">
        <f t="shared" si="6"/>
        <v>0</v>
      </c>
      <c r="S131" s="6" t="e">
        <f t="shared" si="7"/>
        <v>#DIV/0!</v>
      </c>
      <c r="T131" t="s">
        <v>8312</v>
      </c>
      <c r="U131" t="s">
        <v>8315</v>
      </c>
    </row>
    <row r="132" spans="1:21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2">
        <v>41778.915416666663</v>
      </c>
      <c r="L132" s="12">
        <v>41806.844444444447</v>
      </c>
      <c r="M132" s="13">
        <f t="shared" si="8"/>
        <v>2014</v>
      </c>
      <c r="N132" t="b">
        <v>0</v>
      </c>
      <c r="O132">
        <v>0</v>
      </c>
      <c r="P132" t="b">
        <v>0</v>
      </c>
      <c r="Q132" t="s">
        <v>8267</v>
      </c>
      <c r="R132" s="5">
        <f t="shared" si="6"/>
        <v>0</v>
      </c>
      <c r="S132" s="6" t="e">
        <f t="shared" si="7"/>
        <v>#DIV/0!</v>
      </c>
      <c r="T132" t="s">
        <v>8312</v>
      </c>
      <c r="U132" t="s">
        <v>8315</v>
      </c>
    </row>
    <row r="133" spans="1:21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2">
        <v>42541.837511574078</v>
      </c>
      <c r="L133" s="12">
        <v>42557</v>
      </c>
      <c r="M133" s="13">
        <f t="shared" si="8"/>
        <v>2016</v>
      </c>
      <c r="N133" t="b">
        <v>0</v>
      </c>
      <c r="O133">
        <v>0</v>
      </c>
      <c r="P133" t="b">
        <v>0</v>
      </c>
      <c r="Q133" t="s">
        <v>8267</v>
      </c>
      <c r="R133" s="5">
        <f t="shared" si="6"/>
        <v>0</v>
      </c>
      <c r="S133" s="6" t="e">
        <f t="shared" si="7"/>
        <v>#DIV/0!</v>
      </c>
      <c r="T133" t="s">
        <v>8312</v>
      </c>
      <c r="U133" t="s">
        <v>8315</v>
      </c>
    </row>
    <row r="134" spans="1:21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2">
        <v>41905.812581018516</v>
      </c>
      <c r="L134" s="12">
        <v>41950.854247685187</v>
      </c>
      <c r="M134" s="13">
        <f t="shared" si="8"/>
        <v>2014</v>
      </c>
      <c r="N134" t="b">
        <v>0</v>
      </c>
      <c r="O134">
        <v>81</v>
      </c>
      <c r="P134" t="b">
        <v>0</v>
      </c>
      <c r="Q134" t="s">
        <v>8267</v>
      </c>
      <c r="R134" s="5">
        <f t="shared" si="6"/>
        <v>9.5687499999999995E-2</v>
      </c>
      <c r="S134" s="6">
        <f t="shared" si="7"/>
        <v>94.506172839506178</v>
      </c>
      <c r="T134" t="s">
        <v>8312</v>
      </c>
      <c r="U134" t="s">
        <v>8315</v>
      </c>
    </row>
    <row r="135" spans="1:21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2">
        <v>42491.80768518518</v>
      </c>
      <c r="L135" s="12">
        <v>42521.729861111111</v>
      </c>
      <c r="M135" s="13">
        <f t="shared" si="8"/>
        <v>2016</v>
      </c>
      <c r="N135" t="b">
        <v>0</v>
      </c>
      <c r="O135">
        <v>0</v>
      </c>
      <c r="P135" t="b">
        <v>0</v>
      </c>
      <c r="Q135" t="s">
        <v>8267</v>
      </c>
      <c r="R135" s="5">
        <f t="shared" si="6"/>
        <v>0</v>
      </c>
      <c r="S135" s="6" t="e">
        <f t="shared" si="7"/>
        <v>#DIV/0!</v>
      </c>
      <c r="T135" t="s">
        <v>8312</v>
      </c>
      <c r="U135" t="s">
        <v>8315</v>
      </c>
    </row>
    <row r="136" spans="1:21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2">
        <v>42221.909930555557</v>
      </c>
      <c r="L136" s="12">
        <v>42251.708333333328</v>
      </c>
      <c r="M136" s="13">
        <f t="shared" si="8"/>
        <v>2015</v>
      </c>
      <c r="N136" t="b">
        <v>0</v>
      </c>
      <c r="O136">
        <v>0</v>
      </c>
      <c r="P136" t="b">
        <v>0</v>
      </c>
      <c r="Q136" t="s">
        <v>8267</v>
      </c>
      <c r="R136" s="5">
        <f t="shared" si="6"/>
        <v>0</v>
      </c>
      <c r="S136" s="6" t="e">
        <f t="shared" si="7"/>
        <v>#DIV/0!</v>
      </c>
      <c r="T136" t="s">
        <v>8312</v>
      </c>
      <c r="U136" t="s">
        <v>8315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2">
        <v>41788.381909722222</v>
      </c>
      <c r="L137" s="12">
        <v>41821.791666666664</v>
      </c>
      <c r="M137" s="13">
        <f t="shared" si="8"/>
        <v>2014</v>
      </c>
      <c r="N137" t="b">
        <v>0</v>
      </c>
      <c r="O137">
        <v>5</v>
      </c>
      <c r="P137" t="b">
        <v>0</v>
      </c>
      <c r="Q137" t="s">
        <v>8267</v>
      </c>
      <c r="R137" s="5">
        <f t="shared" si="6"/>
        <v>0.13433333333333333</v>
      </c>
      <c r="S137" s="6">
        <f t="shared" si="7"/>
        <v>80.599999999999994</v>
      </c>
      <c r="T137" t="s">
        <v>8312</v>
      </c>
      <c r="U137" t="s">
        <v>8315</v>
      </c>
    </row>
    <row r="138" spans="1:21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2">
        <v>42096.410115740742</v>
      </c>
      <c r="L138" s="12">
        <v>42140.427777777775</v>
      </c>
      <c r="M138" s="13">
        <f t="shared" si="8"/>
        <v>2015</v>
      </c>
      <c r="N138" t="b">
        <v>0</v>
      </c>
      <c r="O138">
        <v>0</v>
      </c>
      <c r="P138" t="b">
        <v>0</v>
      </c>
      <c r="Q138" t="s">
        <v>8267</v>
      </c>
      <c r="R138" s="5">
        <f t="shared" si="6"/>
        <v>0</v>
      </c>
      <c r="S138" s="6" t="e">
        <f t="shared" si="7"/>
        <v>#DIV/0!</v>
      </c>
      <c r="T138" t="s">
        <v>8312</v>
      </c>
      <c r="U138" t="s">
        <v>8315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2">
        <v>42239.573993055557</v>
      </c>
      <c r="L139" s="12">
        <v>42289.573993055557</v>
      </c>
      <c r="M139" s="13">
        <f t="shared" si="8"/>
        <v>2015</v>
      </c>
      <c r="N139" t="b">
        <v>0</v>
      </c>
      <c r="O139">
        <v>0</v>
      </c>
      <c r="P139" t="b">
        <v>0</v>
      </c>
      <c r="Q139" t="s">
        <v>8267</v>
      </c>
      <c r="R139" s="5">
        <f t="shared" si="6"/>
        <v>0</v>
      </c>
      <c r="S139" s="6" t="e">
        <f t="shared" si="7"/>
        <v>#DIV/0!</v>
      </c>
      <c r="T139" t="s">
        <v>8312</v>
      </c>
      <c r="U139" t="s">
        <v>8315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2">
        <v>42186.257418981477</v>
      </c>
      <c r="L140" s="12">
        <v>42217.207638888889</v>
      </c>
      <c r="M140" s="13">
        <f t="shared" si="8"/>
        <v>2015</v>
      </c>
      <c r="N140" t="b">
        <v>0</v>
      </c>
      <c r="O140">
        <v>58</v>
      </c>
      <c r="P140" t="b">
        <v>0</v>
      </c>
      <c r="Q140" t="s">
        <v>8267</v>
      </c>
      <c r="R140" s="5">
        <f t="shared" si="6"/>
        <v>3.1413333333333335E-2</v>
      </c>
      <c r="S140" s="6">
        <f t="shared" si="7"/>
        <v>81.241379310344826</v>
      </c>
      <c r="T140" t="s">
        <v>8312</v>
      </c>
      <c r="U140" t="s">
        <v>8315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2">
        <v>42187.920972222222</v>
      </c>
      <c r="L141" s="12">
        <v>42197.920972222222</v>
      </c>
      <c r="M141" s="13">
        <f t="shared" si="8"/>
        <v>2015</v>
      </c>
      <c r="N141" t="b">
        <v>0</v>
      </c>
      <c r="O141">
        <v>1</v>
      </c>
      <c r="P141" t="b">
        <v>0</v>
      </c>
      <c r="Q141" t="s">
        <v>8267</v>
      </c>
      <c r="R141" s="5">
        <f t="shared" si="6"/>
        <v>1</v>
      </c>
      <c r="S141" s="6">
        <f t="shared" si="7"/>
        <v>500</v>
      </c>
      <c r="T141" t="s">
        <v>8312</v>
      </c>
      <c r="U141" t="s">
        <v>8315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2">
        <v>42053.198287037041</v>
      </c>
      <c r="L142" s="12">
        <v>42083.15662037037</v>
      </c>
      <c r="M142" s="13">
        <f t="shared" si="8"/>
        <v>2015</v>
      </c>
      <c r="N142" t="b">
        <v>0</v>
      </c>
      <c r="O142">
        <v>0</v>
      </c>
      <c r="P142" t="b">
        <v>0</v>
      </c>
      <c r="Q142" t="s">
        <v>8267</v>
      </c>
      <c r="R142" s="5">
        <f t="shared" si="6"/>
        <v>0</v>
      </c>
      <c r="S142" s="6" t="e">
        <f t="shared" si="7"/>
        <v>#DIV/0!</v>
      </c>
      <c r="T142" t="s">
        <v>8312</v>
      </c>
      <c r="U142" t="s">
        <v>8315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2">
        <v>42110.153043981481</v>
      </c>
      <c r="L143" s="12">
        <v>42155.153043981481</v>
      </c>
      <c r="M143" s="13">
        <f t="shared" si="8"/>
        <v>2015</v>
      </c>
      <c r="N143" t="b">
        <v>0</v>
      </c>
      <c r="O143">
        <v>28</v>
      </c>
      <c r="P143" t="b">
        <v>0</v>
      </c>
      <c r="Q143" t="s">
        <v>8267</v>
      </c>
      <c r="R143" s="5">
        <f t="shared" si="6"/>
        <v>0.10775</v>
      </c>
      <c r="S143" s="6">
        <f t="shared" si="7"/>
        <v>46.178571428571431</v>
      </c>
      <c r="T143" t="s">
        <v>8312</v>
      </c>
      <c r="U143" t="s">
        <v>8315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2">
        <v>41938.893263888887</v>
      </c>
      <c r="L144" s="12">
        <v>41959.934930555552</v>
      </c>
      <c r="M144" s="13">
        <f t="shared" si="8"/>
        <v>2014</v>
      </c>
      <c r="N144" t="b">
        <v>0</v>
      </c>
      <c r="O144">
        <v>1</v>
      </c>
      <c r="P144" t="b">
        <v>0</v>
      </c>
      <c r="Q144" t="s">
        <v>8267</v>
      </c>
      <c r="R144" s="5">
        <f t="shared" si="6"/>
        <v>3.3333333333333335E-3</v>
      </c>
      <c r="S144" s="6">
        <f t="shared" si="7"/>
        <v>10</v>
      </c>
      <c r="T144" t="s">
        <v>8312</v>
      </c>
      <c r="U144" t="s">
        <v>8315</v>
      </c>
    </row>
    <row r="145" spans="1:21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2">
        <v>42559.064143518524</v>
      </c>
      <c r="L145" s="12">
        <v>42616.246527777781</v>
      </c>
      <c r="M145" s="13">
        <f t="shared" si="8"/>
        <v>2016</v>
      </c>
      <c r="N145" t="b">
        <v>0</v>
      </c>
      <c r="O145">
        <v>0</v>
      </c>
      <c r="P145" t="b">
        <v>0</v>
      </c>
      <c r="Q145" t="s">
        <v>8267</v>
      </c>
      <c r="R145" s="5">
        <f t="shared" si="6"/>
        <v>0</v>
      </c>
      <c r="S145" s="6" t="e">
        <f t="shared" si="7"/>
        <v>#DIV/0!</v>
      </c>
      <c r="T145" t="s">
        <v>8312</v>
      </c>
      <c r="U145" t="s">
        <v>8315</v>
      </c>
    </row>
    <row r="146" spans="1:21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2">
        <v>42047.762407407412</v>
      </c>
      <c r="L146" s="12">
        <v>42107.72074074074</v>
      </c>
      <c r="M146" s="13">
        <f t="shared" si="8"/>
        <v>2015</v>
      </c>
      <c r="N146" t="b">
        <v>0</v>
      </c>
      <c r="O146">
        <v>37</v>
      </c>
      <c r="P146" t="b">
        <v>0</v>
      </c>
      <c r="Q146" t="s">
        <v>8267</v>
      </c>
      <c r="R146" s="5">
        <f t="shared" si="6"/>
        <v>0.27600000000000002</v>
      </c>
      <c r="S146" s="6">
        <f t="shared" si="7"/>
        <v>55.945945945945944</v>
      </c>
      <c r="T146" t="s">
        <v>8312</v>
      </c>
      <c r="U146" t="s">
        <v>8315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2">
        <v>42200.542268518519</v>
      </c>
      <c r="L147" s="12">
        <v>42227.542268518519</v>
      </c>
      <c r="M147" s="13">
        <f t="shared" si="8"/>
        <v>2015</v>
      </c>
      <c r="N147" t="b">
        <v>0</v>
      </c>
      <c r="O147">
        <v>9</v>
      </c>
      <c r="P147" t="b">
        <v>0</v>
      </c>
      <c r="Q147" t="s">
        <v>8267</v>
      </c>
      <c r="R147" s="5">
        <f t="shared" si="6"/>
        <v>7.5111111111111115E-2</v>
      </c>
      <c r="S147" s="6">
        <f t="shared" si="7"/>
        <v>37.555555555555557</v>
      </c>
      <c r="T147" t="s">
        <v>8312</v>
      </c>
      <c r="U147" t="s">
        <v>8315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2">
        <v>42693.016180555554</v>
      </c>
      <c r="L148" s="12">
        <v>42753.016180555554</v>
      </c>
      <c r="M148" s="13">
        <f t="shared" si="8"/>
        <v>2016</v>
      </c>
      <c r="N148" t="b">
        <v>0</v>
      </c>
      <c r="O148">
        <v>3</v>
      </c>
      <c r="P148" t="b">
        <v>0</v>
      </c>
      <c r="Q148" t="s">
        <v>8267</v>
      </c>
      <c r="R148" s="5">
        <f t="shared" si="6"/>
        <v>5.7499999999999999E-3</v>
      </c>
      <c r="S148" s="6">
        <f t="shared" si="7"/>
        <v>38.333333333333336</v>
      </c>
      <c r="T148" t="s">
        <v>8312</v>
      </c>
      <c r="U148" t="s">
        <v>8315</v>
      </c>
    </row>
    <row r="149" spans="1:21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2">
        <v>41969.767824074079</v>
      </c>
      <c r="L149" s="12">
        <v>42012.762499999997</v>
      </c>
      <c r="M149" s="13">
        <f t="shared" si="8"/>
        <v>2014</v>
      </c>
      <c r="N149" t="b">
        <v>0</v>
      </c>
      <c r="O149">
        <v>0</v>
      </c>
      <c r="P149" t="b">
        <v>0</v>
      </c>
      <c r="Q149" t="s">
        <v>8267</v>
      </c>
      <c r="R149" s="5">
        <f t="shared" si="6"/>
        <v>0</v>
      </c>
      <c r="S149" s="6" t="e">
        <f t="shared" si="7"/>
        <v>#DIV/0!</v>
      </c>
      <c r="T149" t="s">
        <v>8312</v>
      </c>
      <c r="U149" t="s">
        <v>8315</v>
      </c>
    </row>
    <row r="150" spans="1:21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2">
        <v>42397.281666666662</v>
      </c>
      <c r="L150" s="12">
        <v>42427.281666666662</v>
      </c>
      <c r="M150" s="13">
        <f t="shared" si="8"/>
        <v>2016</v>
      </c>
      <c r="N150" t="b">
        <v>0</v>
      </c>
      <c r="O150">
        <v>2</v>
      </c>
      <c r="P150" t="b">
        <v>0</v>
      </c>
      <c r="Q150" t="s">
        <v>8267</v>
      </c>
      <c r="R150" s="5">
        <f t="shared" si="6"/>
        <v>8.0000000000000004E-4</v>
      </c>
      <c r="S150" s="6">
        <f t="shared" si="7"/>
        <v>20</v>
      </c>
      <c r="T150" t="s">
        <v>8312</v>
      </c>
      <c r="U150" t="s">
        <v>8315</v>
      </c>
    </row>
    <row r="151" spans="1:21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2">
        <v>41968.172106481477</v>
      </c>
      <c r="L151" s="12">
        <v>41998.333333333328</v>
      </c>
      <c r="M151" s="13">
        <f t="shared" si="8"/>
        <v>2014</v>
      </c>
      <c r="N151" t="b">
        <v>0</v>
      </c>
      <c r="O151">
        <v>6</v>
      </c>
      <c r="P151" t="b">
        <v>0</v>
      </c>
      <c r="Q151" t="s">
        <v>8267</v>
      </c>
      <c r="R151" s="5">
        <f t="shared" si="6"/>
        <v>9.1999999999999998E-3</v>
      </c>
      <c r="S151" s="6">
        <f t="shared" si="7"/>
        <v>15.333333333333334</v>
      </c>
      <c r="T151" t="s">
        <v>8312</v>
      </c>
      <c r="U151" t="s">
        <v>8315</v>
      </c>
    </row>
    <row r="152" spans="1:21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2">
        <v>42090.161828703705</v>
      </c>
      <c r="L152" s="12">
        <v>42150.161828703705</v>
      </c>
      <c r="M152" s="13">
        <f t="shared" si="8"/>
        <v>2015</v>
      </c>
      <c r="N152" t="b">
        <v>0</v>
      </c>
      <c r="O152">
        <v>67</v>
      </c>
      <c r="P152" t="b">
        <v>0</v>
      </c>
      <c r="Q152" t="s">
        <v>8267</v>
      </c>
      <c r="R152" s="5">
        <f t="shared" si="6"/>
        <v>0.23163076923076922</v>
      </c>
      <c r="S152" s="6">
        <f t="shared" si="7"/>
        <v>449.43283582089555</v>
      </c>
      <c r="T152" t="s">
        <v>8312</v>
      </c>
      <c r="U152" t="s">
        <v>8315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2">
        <v>42113.550821759258</v>
      </c>
      <c r="L153" s="12">
        <v>42173.550821759258</v>
      </c>
      <c r="M153" s="13">
        <f t="shared" si="8"/>
        <v>2015</v>
      </c>
      <c r="N153" t="b">
        <v>0</v>
      </c>
      <c r="O153">
        <v>5</v>
      </c>
      <c r="P153" t="b">
        <v>0</v>
      </c>
      <c r="Q153" t="s">
        <v>8267</v>
      </c>
      <c r="R153" s="5">
        <f t="shared" si="6"/>
        <v>5.5999999999999995E-4</v>
      </c>
      <c r="S153" s="6">
        <f t="shared" si="7"/>
        <v>28</v>
      </c>
      <c r="T153" t="s">
        <v>8312</v>
      </c>
      <c r="U153" t="s">
        <v>8315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2">
        <v>41875.077546296299</v>
      </c>
      <c r="L154" s="12">
        <v>41905.077546296299</v>
      </c>
      <c r="M154" s="13">
        <f t="shared" si="8"/>
        <v>2014</v>
      </c>
      <c r="N154" t="b">
        <v>0</v>
      </c>
      <c r="O154">
        <v>2</v>
      </c>
      <c r="P154" t="b">
        <v>0</v>
      </c>
      <c r="Q154" t="s">
        <v>8267</v>
      </c>
      <c r="R154" s="5">
        <f t="shared" si="6"/>
        <v>7.8947368421052633E-5</v>
      </c>
      <c r="S154" s="6">
        <f t="shared" si="7"/>
        <v>15</v>
      </c>
      <c r="T154" t="s">
        <v>8312</v>
      </c>
      <c r="U154" t="s">
        <v>8315</v>
      </c>
    </row>
    <row r="155" spans="1:21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2">
        <v>41933.586157407408</v>
      </c>
      <c r="L155" s="12">
        <v>41975.627824074079</v>
      </c>
      <c r="M155" s="13">
        <f t="shared" si="8"/>
        <v>2014</v>
      </c>
      <c r="N155" t="b">
        <v>0</v>
      </c>
      <c r="O155">
        <v>10</v>
      </c>
      <c r="P155" t="b">
        <v>0</v>
      </c>
      <c r="Q155" t="s">
        <v>8267</v>
      </c>
      <c r="R155" s="5">
        <f t="shared" si="6"/>
        <v>7.1799999999999998E-3</v>
      </c>
      <c r="S155" s="6">
        <f t="shared" si="7"/>
        <v>35.9</v>
      </c>
      <c r="T155" t="s">
        <v>8312</v>
      </c>
      <c r="U155" t="s">
        <v>8315</v>
      </c>
    </row>
    <row r="156" spans="1:21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2">
        <v>42115.547395833331</v>
      </c>
      <c r="L156" s="12">
        <v>42158.547395833331</v>
      </c>
      <c r="M156" s="13">
        <f t="shared" si="8"/>
        <v>2015</v>
      </c>
      <c r="N156" t="b">
        <v>0</v>
      </c>
      <c r="O156">
        <v>3</v>
      </c>
      <c r="P156" t="b">
        <v>0</v>
      </c>
      <c r="Q156" t="s">
        <v>8267</v>
      </c>
      <c r="R156" s="5">
        <f t="shared" si="6"/>
        <v>2.6666666666666668E-2</v>
      </c>
      <c r="S156" s="6">
        <f t="shared" si="7"/>
        <v>13.333333333333334</v>
      </c>
      <c r="T156" t="s">
        <v>8312</v>
      </c>
      <c r="U156" t="s">
        <v>8315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2">
        <v>42168.559432870374</v>
      </c>
      <c r="L157" s="12">
        <v>42208.559432870374</v>
      </c>
      <c r="M157" s="13">
        <f t="shared" si="8"/>
        <v>2015</v>
      </c>
      <c r="N157" t="b">
        <v>0</v>
      </c>
      <c r="O157">
        <v>4</v>
      </c>
      <c r="P157" t="b">
        <v>0</v>
      </c>
      <c r="Q157" t="s">
        <v>8267</v>
      </c>
      <c r="R157" s="5">
        <f t="shared" si="6"/>
        <v>6.0000000000000002E-5</v>
      </c>
      <c r="S157" s="6">
        <f t="shared" si="7"/>
        <v>20.25</v>
      </c>
      <c r="T157" t="s">
        <v>8312</v>
      </c>
      <c r="U157" t="s">
        <v>8315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2">
        <v>41794.124953703707</v>
      </c>
      <c r="L158" s="12">
        <v>41854.124953703707</v>
      </c>
      <c r="M158" s="13">
        <f t="shared" si="8"/>
        <v>2014</v>
      </c>
      <c r="N158" t="b">
        <v>0</v>
      </c>
      <c r="O158">
        <v>15</v>
      </c>
      <c r="P158" t="b">
        <v>0</v>
      </c>
      <c r="Q158" t="s">
        <v>8267</v>
      </c>
      <c r="R158" s="5">
        <f t="shared" si="6"/>
        <v>5.0999999999999997E-2</v>
      </c>
      <c r="S158" s="6">
        <f t="shared" si="7"/>
        <v>119</v>
      </c>
      <c r="T158" t="s">
        <v>8312</v>
      </c>
      <c r="U158" t="s">
        <v>8315</v>
      </c>
    </row>
    <row r="159" spans="1:21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2">
        <v>42396.911712962959</v>
      </c>
      <c r="L159" s="12">
        <v>42426.911712962959</v>
      </c>
      <c r="M159" s="13">
        <f t="shared" si="8"/>
        <v>2016</v>
      </c>
      <c r="N159" t="b">
        <v>0</v>
      </c>
      <c r="O159">
        <v>2</v>
      </c>
      <c r="P159" t="b">
        <v>0</v>
      </c>
      <c r="Q159" t="s">
        <v>8267</v>
      </c>
      <c r="R159" s="5">
        <f t="shared" si="6"/>
        <v>2.671118530884808E-3</v>
      </c>
      <c r="S159" s="6">
        <f t="shared" si="7"/>
        <v>4</v>
      </c>
      <c r="T159" t="s">
        <v>8312</v>
      </c>
      <c r="U159" t="s">
        <v>8315</v>
      </c>
    </row>
    <row r="160" spans="1:21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2">
        <v>41904.07671296296</v>
      </c>
      <c r="L160" s="12">
        <v>41934.07671296296</v>
      </c>
      <c r="M160" s="13">
        <f t="shared" si="8"/>
        <v>2014</v>
      </c>
      <c r="N160" t="b">
        <v>0</v>
      </c>
      <c r="O160">
        <v>0</v>
      </c>
      <c r="P160" t="b">
        <v>0</v>
      </c>
      <c r="Q160" t="s">
        <v>8267</v>
      </c>
      <c r="R160" s="5">
        <f t="shared" si="6"/>
        <v>0</v>
      </c>
      <c r="S160" s="6" t="e">
        <f t="shared" si="7"/>
        <v>#DIV/0!</v>
      </c>
      <c r="T160" t="s">
        <v>8312</v>
      </c>
      <c r="U160" t="s">
        <v>8315</v>
      </c>
    </row>
    <row r="161" spans="1:21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2">
        <v>42514.434548611112</v>
      </c>
      <c r="L161" s="12">
        <v>42554.434548611112</v>
      </c>
      <c r="M161" s="13">
        <f t="shared" si="8"/>
        <v>2016</v>
      </c>
      <c r="N161" t="b">
        <v>0</v>
      </c>
      <c r="O161">
        <v>1</v>
      </c>
      <c r="P161" t="b">
        <v>0</v>
      </c>
      <c r="Q161" t="s">
        <v>8267</v>
      </c>
      <c r="R161" s="5">
        <f t="shared" si="6"/>
        <v>2.0000000000000002E-5</v>
      </c>
      <c r="S161" s="6">
        <f t="shared" si="7"/>
        <v>10</v>
      </c>
      <c r="T161" t="s">
        <v>8312</v>
      </c>
      <c r="U161" t="s">
        <v>8315</v>
      </c>
    </row>
    <row r="162" spans="1:21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2">
        <v>42171.913090277783</v>
      </c>
      <c r="L162" s="12">
        <v>42231.913090277783</v>
      </c>
      <c r="M162" s="13">
        <f t="shared" si="8"/>
        <v>2015</v>
      </c>
      <c r="N162" t="b">
        <v>0</v>
      </c>
      <c r="O162">
        <v>0</v>
      </c>
      <c r="P162" t="b">
        <v>0</v>
      </c>
      <c r="Q162" t="s">
        <v>8268</v>
      </c>
      <c r="R162" s="5">
        <f t="shared" si="6"/>
        <v>0</v>
      </c>
      <c r="S162" s="6" t="e">
        <f t="shared" si="7"/>
        <v>#DIV/0!</v>
      </c>
      <c r="T162" t="s">
        <v>8312</v>
      </c>
      <c r="U162" t="s">
        <v>8316</v>
      </c>
    </row>
    <row r="163" spans="1:21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2">
        <v>41792.687442129631</v>
      </c>
      <c r="L163" s="12">
        <v>41822.687442129631</v>
      </c>
      <c r="M163" s="13">
        <f t="shared" si="8"/>
        <v>2014</v>
      </c>
      <c r="N163" t="b">
        <v>0</v>
      </c>
      <c r="O163">
        <v>1</v>
      </c>
      <c r="P163" t="b">
        <v>0</v>
      </c>
      <c r="Q163" t="s">
        <v>8268</v>
      </c>
      <c r="R163" s="5">
        <f t="shared" si="6"/>
        <v>1E-4</v>
      </c>
      <c r="S163" s="6">
        <f t="shared" si="7"/>
        <v>5</v>
      </c>
      <c r="T163" t="s">
        <v>8312</v>
      </c>
      <c r="U163" t="s">
        <v>8316</v>
      </c>
    </row>
    <row r="164" spans="1:21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2">
        <v>41835.126805555556</v>
      </c>
      <c r="L164" s="12">
        <v>41867.987500000003</v>
      </c>
      <c r="M164" s="13">
        <f t="shared" si="8"/>
        <v>2014</v>
      </c>
      <c r="N164" t="b">
        <v>0</v>
      </c>
      <c r="O164">
        <v>10</v>
      </c>
      <c r="P164" t="b">
        <v>0</v>
      </c>
      <c r="Q164" t="s">
        <v>8268</v>
      </c>
      <c r="R164" s="5">
        <f t="shared" si="6"/>
        <v>0.15535714285714286</v>
      </c>
      <c r="S164" s="6">
        <f t="shared" si="7"/>
        <v>43.5</v>
      </c>
      <c r="T164" t="s">
        <v>8312</v>
      </c>
      <c r="U164" t="s">
        <v>8316</v>
      </c>
    </row>
    <row r="165" spans="1:21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2">
        <v>42243.961273148147</v>
      </c>
      <c r="L165" s="12">
        <v>42278</v>
      </c>
      <c r="M165" s="13">
        <f t="shared" si="8"/>
        <v>2015</v>
      </c>
      <c r="N165" t="b">
        <v>0</v>
      </c>
      <c r="O165">
        <v>0</v>
      </c>
      <c r="P165" t="b">
        <v>0</v>
      </c>
      <c r="Q165" t="s">
        <v>8268</v>
      </c>
      <c r="R165" s="5">
        <f t="shared" si="6"/>
        <v>0</v>
      </c>
      <c r="S165" s="6" t="e">
        <f t="shared" si="7"/>
        <v>#DIV/0!</v>
      </c>
      <c r="T165" t="s">
        <v>8312</v>
      </c>
      <c r="U165" t="s">
        <v>8316</v>
      </c>
    </row>
    <row r="166" spans="1:21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2">
        <v>41841.762743055559</v>
      </c>
      <c r="L166" s="12">
        <v>41901.762743055559</v>
      </c>
      <c r="M166" s="13">
        <f t="shared" si="8"/>
        <v>2014</v>
      </c>
      <c r="N166" t="b">
        <v>0</v>
      </c>
      <c r="O166">
        <v>7</v>
      </c>
      <c r="P166" t="b">
        <v>0</v>
      </c>
      <c r="Q166" t="s">
        <v>8268</v>
      </c>
      <c r="R166" s="5">
        <f t="shared" si="6"/>
        <v>5.3333333333333332E-3</v>
      </c>
      <c r="S166" s="6">
        <f t="shared" si="7"/>
        <v>91.428571428571431</v>
      </c>
      <c r="T166" t="s">
        <v>8312</v>
      </c>
      <c r="U166" t="s">
        <v>8316</v>
      </c>
    </row>
    <row r="167" spans="1:21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2">
        <v>42351.658842592587</v>
      </c>
      <c r="L167" s="12">
        <v>42381.658842592587</v>
      </c>
      <c r="M167" s="13">
        <f t="shared" si="8"/>
        <v>2015</v>
      </c>
      <c r="N167" t="b">
        <v>0</v>
      </c>
      <c r="O167">
        <v>0</v>
      </c>
      <c r="P167" t="b">
        <v>0</v>
      </c>
      <c r="Q167" t="s">
        <v>8268</v>
      </c>
      <c r="R167" s="5">
        <f t="shared" si="6"/>
        <v>0</v>
      </c>
      <c r="S167" s="6" t="e">
        <f t="shared" si="7"/>
        <v>#DIV/0!</v>
      </c>
      <c r="T167" t="s">
        <v>8312</v>
      </c>
      <c r="U167" t="s">
        <v>8316</v>
      </c>
    </row>
    <row r="168" spans="1:21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2">
        <v>42721.075949074075</v>
      </c>
      <c r="L168" s="12">
        <v>42751.075949074075</v>
      </c>
      <c r="M168" s="13">
        <f t="shared" si="8"/>
        <v>2016</v>
      </c>
      <c r="N168" t="b">
        <v>0</v>
      </c>
      <c r="O168">
        <v>1</v>
      </c>
      <c r="P168" t="b">
        <v>0</v>
      </c>
      <c r="Q168" t="s">
        <v>8268</v>
      </c>
      <c r="R168" s="5">
        <f t="shared" si="6"/>
        <v>0.6</v>
      </c>
      <c r="S168" s="6">
        <f t="shared" si="7"/>
        <v>3000</v>
      </c>
      <c r="T168" t="s">
        <v>8312</v>
      </c>
      <c r="U168" t="s">
        <v>8316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2">
        <v>42160.927488425921</v>
      </c>
      <c r="L169" s="12">
        <v>42220.927488425921</v>
      </c>
      <c r="M169" s="13">
        <f t="shared" si="8"/>
        <v>2015</v>
      </c>
      <c r="N169" t="b">
        <v>0</v>
      </c>
      <c r="O169">
        <v>2</v>
      </c>
      <c r="P169" t="b">
        <v>0</v>
      </c>
      <c r="Q169" t="s">
        <v>8268</v>
      </c>
      <c r="R169" s="5">
        <f t="shared" si="6"/>
        <v>1E-4</v>
      </c>
      <c r="S169" s="6">
        <f t="shared" si="7"/>
        <v>5.5</v>
      </c>
      <c r="T169" t="s">
        <v>8312</v>
      </c>
      <c r="U169" t="s">
        <v>8316</v>
      </c>
    </row>
    <row r="170" spans="1:21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2">
        <v>42052.83530092593</v>
      </c>
      <c r="L170" s="12">
        <v>42082.793634259258</v>
      </c>
      <c r="M170" s="13">
        <f t="shared" si="8"/>
        <v>2015</v>
      </c>
      <c r="N170" t="b">
        <v>0</v>
      </c>
      <c r="O170">
        <v>3</v>
      </c>
      <c r="P170" t="b">
        <v>0</v>
      </c>
      <c r="Q170" t="s">
        <v>8268</v>
      </c>
      <c r="R170" s="5">
        <f t="shared" si="6"/>
        <v>4.0625000000000001E-2</v>
      </c>
      <c r="S170" s="6">
        <f t="shared" si="7"/>
        <v>108.33333333333333</v>
      </c>
      <c r="T170" t="s">
        <v>8312</v>
      </c>
      <c r="U170" t="s">
        <v>8316</v>
      </c>
    </row>
    <row r="171" spans="1:21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2">
        <v>41900.505312499998</v>
      </c>
      <c r="L171" s="12">
        <v>41930.505312499998</v>
      </c>
      <c r="M171" s="13">
        <f t="shared" si="8"/>
        <v>2014</v>
      </c>
      <c r="N171" t="b">
        <v>0</v>
      </c>
      <c r="O171">
        <v>10</v>
      </c>
      <c r="P171" t="b">
        <v>0</v>
      </c>
      <c r="Q171" t="s">
        <v>8268</v>
      </c>
      <c r="R171" s="5">
        <f t="shared" si="6"/>
        <v>0.224</v>
      </c>
      <c r="S171" s="6">
        <f t="shared" si="7"/>
        <v>56</v>
      </c>
      <c r="T171" t="s">
        <v>8312</v>
      </c>
      <c r="U171" t="s">
        <v>8316</v>
      </c>
    </row>
    <row r="172" spans="1:21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2">
        <v>42216.977812500001</v>
      </c>
      <c r="L172" s="12">
        <v>42246.227777777778</v>
      </c>
      <c r="M172" s="13">
        <f t="shared" si="8"/>
        <v>2015</v>
      </c>
      <c r="N172" t="b">
        <v>0</v>
      </c>
      <c r="O172">
        <v>10</v>
      </c>
      <c r="P172" t="b">
        <v>0</v>
      </c>
      <c r="Q172" t="s">
        <v>8268</v>
      </c>
      <c r="R172" s="5">
        <f t="shared" si="6"/>
        <v>3.2500000000000001E-2</v>
      </c>
      <c r="S172" s="6">
        <f t="shared" si="7"/>
        <v>32.5</v>
      </c>
      <c r="T172" t="s">
        <v>8312</v>
      </c>
      <c r="U172" t="s">
        <v>8316</v>
      </c>
    </row>
    <row r="173" spans="1:21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2">
        <v>42534.180717592593</v>
      </c>
      <c r="L173" s="12">
        <v>42594.180717592593</v>
      </c>
      <c r="M173" s="13">
        <f t="shared" si="8"/>
        <v>2016</v>
      </c>
      <c r="N173" t="b">
        <v>0</v>
      </c>
      <c r="O173">
        <v>1</v>
      </c>
      <c r="P173" t="b">
        <v>0</v>
      </c>
      <c r="Q173" t="s">
        <v>8268</v>
      </c>
      <c r="R173" s="5">
        <f t="shared" si="6"/>
        <v>2.0000000000000002E-5</v>
      </c>
      <c r="S173" s="6">
        <f t="shared" si="7"/>
        <v>1</v>
      </c>
      <c r="T173" t="s">
        <v>8312</v>
      </c>
      <c r="U173" t="s">
        <v>8316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2">
        <v>42047.394942129627</v>
      </c>
      <c r="L174" s="12">
        <v>42082.353275462956</v>
      </c>
      <c r="M174" s="13">
        <f t="shared" si="8"/>
        <v>2015</v>
      </c>
      <c r="N174" t="b">
        <v>0</v>
      </c>
      <c r="O174">
        <v>0</v>
      </c>
      <c r="P174" t="b">
        <v>0</v>
      </c>
      <c r="Q174" t="s">
        <v>8268</v>
      </c>
      <c r="R174" s="5">
        <f t="shared" si="6"/>
        <v>0</v>
      </c>
      <c r="S174" s="6" t="e">
        <f t="shared" si="7"/>
        <v>#DIV/0!</v>
      </c>
      <c r="T174" t="s">
        <v>8312</v>
      </c>
      <c r="U174" t="s">
        <v>8316</v>
      </c>
    </row>
    <row r="175" spans="1:21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2">
        <v>42033.573009259257</v>
      </c>
      <c r="L175" s="12">
        <v>42063.573009259257</v>
      </c>
      <c r="M175" s="13">
        <f t="shared" si="8"/>
        <v>2015</v>
      </c>
      <c r="N175" t="b">
        <v>0</v>
      </c>
      <c r="O175">
        <v>0</v>
      </c>
      <c r="P175" t="b">
        <v>0</v>
      </c>
      <c r="Q175" t="s">
        <v>8268</v>
      </c>
      <c r="R175" s="5">
        <f t="shared" si="6"/>
        <v>0</v>
      </c>
      <c r="S175" s="6" t="e">
        <f t="shared" si="7"/>
        <v>#DIV/0!</v>
      </c>
      <c r="T175" t="s">
        <v>8312</v>
      </c>
      <c r="U175" t="s">
        <v>8316</v>
      </c>
    </row>
    <row r="176" spans="1:21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2">
        <v>42072.758981481486</v>
      </c>
      <c r="L176" s="12">
        <v>42132.758981481486</v>
      </c>
      <c r="M176" s="13">
        <f t="shared" si="8"/>
        <v>2015</v>
      </c>
      <c r="N176" t="b">
        <v>0</v>
      </c>
      <c r="O176">
        <v>0</v>
      </c>
      <c r="P176" t="b">
        <v>0</v>
      </c>
      <c r="Q176" t="s">
        <v>8268</v>
      </c>
      <c r="R176" s="5">
        <f t="shared" si="6"/>
        <v>0</v>
      </c>
      <c r="S176" s="6" t="e">
        <f t="shared" si="7"/>
        <v>#DIV/0!</v>
      </c>
      <c r="T176" t="s">
        <v>8312</v>
      </c>
      <c r="U176" t="s">
        <v>8316</v>
      </c>
    </row>
    <row r="177" spans="1:21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2">
        <v>41855.777905092589</v>
      </c>
      <c r="L177" s="12">
        <v>41880.777905092589</v>
      </c>
      <c r="M177" s="13">
        <f t="shared" si="8"/>
        <v>2014</v>
      </c>
      <c r="N177" t="b">
        <v>0</v>
      </c>
      <c r="O177">
        <v>26</v>
      </c>
      <c r="P177" t="b">
        <v>0</v>
      </c>
      <c r="Q177" t="s">
        <v>8268</v>
      </c>
      <c r="R177" s="5">
        <f t="shared" si="6"/>
        <v>6.4850000000000005E-2</v>
      </c>
      <c r="S177" s="6">
        <f t="shared" si="7"/>
        <v>49.884615384615387</v>
      </c>
      <c r="T177" t="s">
        <v>8312</v>
      </c>
      <c r="U177" t="s">
        <v>8316</v>
      </c>
    </row>
    <row r="178" spans="1:21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2">
        <v>42191.824062500003</v>
      </c>
      <c r="L178" s="12">
        <v>42221.824062500003</v>
      </c>
      <c r="M178" s="13">
        <f t="shared" si="8"/>
        <v>2015</v>
      </c>
      <c r="N178" t="b">
        <v>0</v>
      </c>
      <c r="O178">
        <v>0</v>
      </c>
      <c r="P178" t="b">
        <v>0</v>
      </c>
      <c r="Q178" t="s">
        <v>8268</v>
      </c>
      <c r="R178" s="5">
        <f t="shared" si="6"/>
        <v>0</v>
      </c>
      <c r="S178" s="6" t="e">
        <f t="shared" si="7"/>
        <v>#DIV/0!</v>
      </c>
      <c r="T178" t="s">
        <v>8312</v>
      </c>
      <c r="U178" t="s">
        <v>8316</v>
      </c>
    </row>
    <row r="179" spans="1:21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2">
        <v>42070.047754629632</v>
      </c>
      <c r="L179" s="12">
        <v>42087.00608796296</v>
      </c>
      <c r="M179" s="13">
        <f t="shared" si="8"/>
        <v>2015</v>
      </c>
      <c r="N179" t="b">
        <v>0</v>
      </c>
      <c r="O179">
        <v>7</v>
      </c>
      <c r="P179" t="b">
        <v>0</v>
      </c>
      <c r="Q179" t="s">
        <v>8268</v>
      </c>
      <c r="R179" s="5">
        <f t="shared" si="6"/>
        <v>0.4</v>
      </c>
      <c r="S179" s="6">
        <f t="shared" si="7"/>
        <v>25.714285714285715</v>
      </c>
      <c r="T179" t="s">
        <v>8312</v>
      </c>
      <c r="U179" t="s">
        <v>8316</v>
      </c>
    </row>
    <row r="180" spans="1:21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2">
        <v>42304.955381944441</v>
      </c>
      <c r="L180" s="12">
        <v>42334.997048611112</v>
      </c>
      <c r="M180" s="13">
        <f t="shared" si="8"/>
        <v>2015</v>
      </c>
      <c r="N180" t="b">
        <v>0</v>
      </c>
      <c r="O180">
        <v>0</v>
      </c>
      <c r="P180" t="b">
        <v>0</v>
      </c>
      <c r="Q180" t="s">
        <v>8268</v>
      </c>
      <c r="R180" s="5">
        <f t="shared" si="6"/>
        <v>0</v>
      </c>
      <c r="S180" s="6" t="e">
        <f t="shared" si="7"/>
        <v>#DIV/0!</v>
      </c>
      <c r="T180" t="s">
        <v>8312</v>
      </c>
      <c r="U180" t="s">
        <v>8316</v>
      </c>
    </row>
    <row r="181" spans="1:21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2">
        <v>42403.080497685187</v>
      </c>
      <c r="L181" s="12">
        <v>42433.080497685187</v>
      </c>
      <c r="M181" s="13">
        <f t="shared" si="8"/>
        <v>2016</v>
      </c>
      <c r="N181" t="b">
        <v>0</v>
      </c>
      <c r="O181">
        <v>2</v>
      </c>
      <c r="P181" t="b">
        <v>0</v>
      </c>
      <c r="Q181" t="s">
        <v>8268</v>
      </c>
      <c r="R181" s="5">
        <f t="shared" si="6"/>
        <v>0.2</v>
      </c>
      <c r="S181" s="6">
        <f t="shared" si="7"/>
        <v>100</v>
      </c>
      <c r="T181" t="s">
        <v>8312</v>
      </c>
      <c r="U181" t="s">
        <v>8316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2">
        <v>42067.991238425922</v>
      </c>
      <c r="L182" s="12">
        <v>42107.791666666672</v>
      </c>
      <c r="M182" s="13">
        <f t="shared" si="8"/>
        <v>2015</v>
      </c>
      <c r="N182" t="b">
        <v>0</v>
      </c>
      <c r="O182">
        <v>13</v>
      </c>
      <c r="P182" t="b">
        <v>0</v>
      </c>
      <c r="Q182" t="s">
        <v>8268</v>
      </c>
      <c r="R182" s="5">
        <f t="shared" si="6"/>
        <v>0.33416666666666667</v>
      </c>
      <c r="S182" s="6">
        <f t="shared" si="7"/>
        <v>30.846153846153847</v>
      </c>
      <c r="T182" t="s">
        <v>8312</v>
      </c>
      <c r="U182" t="s">
        <v>8316</v>
      </c>
    </row>
    <row r="183" spans="1:21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2">
        <v>42147.741840277777</v>
      </c>
      <c r="L183" s="12">
        <v>42177.741840277777</v>
      </c>
      <c r="M183" s="13">
        <f t="shared" si="8"/>
        <v>2015</v>
      </c>
      <c r="N183" t="b">
        <v>0</v>
      </c>
      <c r="O183">
        <v>4</v>
      </c>
      <c r="P183" t="b">
        <v>0</v>
      </c>
      <c r="Q183" t="s">
        <v>8268</v>
      </c>
      <c r="R183" s="5">
        <f t="shared" si="6"/>
        <v>0.21092608822670172</v>
      </c>
      <c r="S183" s="6">
        <f t="shared" si="7"/>
        <v>180.5</v>
      </c>
      <c r="T183" t="s">
        <v>8312</v>
      </c>
      <c r="U183" t="s">
        <v>8316</v>
      </c>
    </row>
    <row r="184" spans="1:21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2">
        <v>42712.011944444443</v>
      </c>
      <c r="L184" s="12">
        <v>42742.011944444443</v>
      </c>
      <c r="M184" s="13">
        <f t="shared" si="8"/>
        <v>2016</v>
      </c>
      <c r="N184" t="b">
        <v>0</v>
      </c>
      <c r="O184">
        <v>0</v>
      </c>
      <c r="P184" t="b">
        <v>0</v>
      </c>
      <c r="Q184" t="s">
        <v>8268</v>
      </c>
      <c r="R184" s="5">
        <f t="shared" si="6"/>
        <v>0</v>
      </c>
      <c r="S184" s="6" t="e">
        <f t="shared" si="7"/>
        <v>#DIV/0!</v>
      </c>
      <c r="T184" t="s">
        <v>8312</v>
      </c>
      <c r="U184" t="s">
        <v>8316</v>
      </c>
    </row>
    <row r="185" spans="1:21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2">
        <v>41939.810300925928</v>
      </c>
      <c r="L185" s="12">
        <v>41969.851967592593</v>
      </c>
      <c r="M185" s="13">
        <f t="shared" si="8"/>
        <v>2014</v>
      </c>
      <c r="N185" t="b">
        <v>0</v>
      </c>
      <c r="O185">
        <v>12</v>
      </c>
      <c r="P185" t="b">
        <v>0</v>
      </c>
      <c r="Q185" t="s">
        <v>8268</v>
      </c>
      <c r="R185" s="5">
        <f t="shared" si="6"/>
        <v>0.35855999999999999</v>
      </c>
      <c r="S185" s="6">
        <f t="shared" si="7"/>
        <v>373.5</v>
      </c>
      <c r="T185" t="s">
        <v>8312</v>
      </c>
      <c r="U185" t="s">
        <v>8316</v>
      </c>
    </row>
    <row r="186" spans="1:21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2">
        <v>41825.791226851856</v>
      </c>
      <c r="L186" s="12">
        <v>41883.165972222225</v>
      </c>
      <c r="M186" s="13">
        <f t="shared" si="8"/>
        <v>2014</v>
      </c>
      <c r="N186" t="b">
        <v>0</v>
      </c>
      <c r="O186">
        <v>2</v>
      </c>
      <c r="P186" t="b">
        <v>0</v>
      </c>
      <c r="Q186" t="s">
        <v>8268</v>
      </c>
      <c r="R186" s="5">
        <f t="shared" si="6"/>
        <v>3.4000000000000002E-2</v>
      </c>
      <c r="S186" s="6">
        <f t="shared" si="7"/>
        <v>25.5</v>
      </c>
      <c r="T186" t="s">
        <v>8312</v>
      </c>
      <c r="U186" t="s">
        <v>8316</v>
      </c>
    </row>
    <row r="187" spans="1:21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2">
        <v>42570.91133101852</v>
      </c>
      <c r="L187" s="12">
        <v>42600.91133101852</v>
      </c>
      <c r="M187" s="13">
        <f t="shared" si="8"/>
        <v>2016</v>
      </c>
      <c r="N187" t="b">
        <v>0</v>
      </c>
      <c r="O187">
        <v>10</v>
      </c>
      <c r="P187" t="b">
        <v>0</v>
      </c>
      <c r="Q187" t="s">
        <v>8268</v>
      </c>
      <c r="R187" s="5">
        <f t="shared" si="6"/>
        <v>5.5E-2</v>
      </c>
      <c r="S187" s="6">
        <f t="shared" si="7"/>
        <v>220</v>
      </c>
      <c r="T187" t="s">
        <v>8312</v>
      </c>
      <c r="U187" t="s">
        <v>8316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2">
        <v>42767.812893518523</v>
      </c>
      <c r="L188" s="12">
        <v>42797.833333333328</v>
      </c>
      <c r="M188" s="13">
        <f t="shared" si="8"/>
        <v>2017</v>
      </c>
      <c r="N188" t="b">
        <v>0</v>
      </c>
      <c r="O188">
        <v>0</v>
      </c>
      <c r="P188" t="b">
        <v>0</v>
      </c>
      <c r="Q188" t="s">
        <v>8268</v>
      </c>
      <c r="R188" s="5">
        <f t="shared" si="6"/>
        <v>0</v>
      </c>
      <c r="S188" s="6" t="e">
        <f t="shared" si="7"/>
        <v>#DIV/0!</v>
      </c>
      <c r="T188" t="s">
        <v>8312</v>
      </c>
      <c r="U188" t="s">
        <v>8316</v>
      </c>
    </row>
    <row r="189" spans="1:21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2">
        <v>42182.234456018516</v>
      </c>
      <c r="L189" s="12">
        <v>42206.290972222225</v>
      </c>
      <c r="M189" s="13">
        <f t="shared" si="8"/>
        <v>2015</v>
      </c>
      <c r="N189" t="b">
        <v>0</v>
      </c>
      <c r="O189">
        <v>5</v>
      </c>
      <c r="P189" t="b">
        <v>0</v>
      </c>
      <c r="Q189" t="s">
        <v>8268</v>
      </c>
      <c r="R189" s="5">
        <f t="shared" si="6"/>
        <v>0.16</v>
      </c>
      <c r="S189" s="6">
        <f t="shared" si="7"/>
        <v>160</v>
      </c>
      <c r="T189" t="s">
        <v>8312</v>
      </c>
      <c r="U189" t="s">
        <v>8316</v>
      </c>
    </row>
    <row r="190" spans="1:21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2">
        <v>41857.18304398148</v>
      </c>
      <c r="L190" s="12">
        <v>41887.18304398148</v>
      </c>
      <c r="M190" s="13">
        <f t="shared" si="8"/>
        <v>2014</v>
      </c>
      <c r="N190" t="b">
        <v>0</v>
      </c>
      <c r="O190">
        <v>0</v>
      </c>
      <c r="P190" t="b">
        <v>0</v>
      </c>
      <c r="Q190" t="s">
        <v>8268</v>
      </c>
      <c r="R190" s="5">
        <f t="shared" si="6"/>
        <v>0</v>
      </c>
      <c r="S190" s="6" t="e">
        <f t="shared" si="7"/>
        <v>#DIV/0!</v>
      </c>
      <c r="T190" t="s">
        <v>8312</v>
      </c>
      <c r="U190" t="s">
        <v>8316</v>
      </c>
    </row>
    <row r="191" spans="1:21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2">
        <v>42556.690706018519</v>
      </c>
      <c r="L191" s="12">
        <v>42616.690706018519</v>
      </c>
      <c r="M191" s="13">
        <f t="shared" si="8"/>
        <v>2016</v>
      </c>
      <c r="N191" t="b">
        <v>0</v>
      </c>
      <c r="O191">
        <v>5</v>
      </c>
      <c r="P191" t="b">
        <v>0</v>
      </c>
      <c r="Q191" t="s">
        <v>8268</v>
      </c>
      <c r="R191" s="5">
        <f t="shared" si="6"/>
        <v>6.8999999999999997E-4</v>
      </c>
      <c r="S191" s="6">
        <f t="shared" si="7"/>
        <v>69</v>
      </c>
      <c r="T191" t="s">
        <v>8312</v>
      </c>
      <c r="U191" t="s">
        <v>8316</v>
      </c>
    </row>
    <row r="192" spans="1:21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2">
        <v>42527.650995370372</v>
      </c>
      <c r="L192" s="12">
        <v>42537.650995370372</v>
      </c>
      <c r="M192" s="13">
        <f t="shared" si="8"/>
        <v>2016</v>
      </c>
      <c r="N192" t="b">
        <v>0</v>
      </c>
      <c r="O192">
        <v>1</v>
      </c>
      <c r="P192" t="b">
        <v>0</v>
      </c>
      <c r="Q192" t="s">
        <v>8268</v>
      </c>
      <c r="R192" s="5">
        <f t="shared" si="6"/>
        <v>4.1666666666666666E-3</v>
      </c>
      <c r="S192" s="6">
        <f t="shared" si="7"/>
        <v>50</v>
      </c>
      <c r="T192" t="s">
        <v>8312</v>
      </c>
      <c r="U192" t="s">
        <v>8316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2">
        <v>42239.441412037035</v>
      </c>
      <c r="L193" s="12">
        <v>42279.441412037035</v>
      </c>
      <c r="M193" s="13">
        <f t="shared" si="8"/>
        <v>2015</v>
      </c>
      <c r="N193" t="b">
        <v>0</v>
      </c>
      <c r="O193">
        <v>3</v>
      </c>
      <c r="P193" t="b">
        <v>0</v>
      </c>
      <c r="Q193" t="s">
        <v>8268</v>
      </c>
      <c r="R193" s="5">
        <f t="shared" si="6"/>
        <v>0.05</v>
      </c>
      <c r="S193" s="6">
        <f t="shared" si="7"/>
        <v>83.333333333333329</v>
      </c>
      <c r="T193" t="s">
        <v>8312</v>
      </c>
      <c r="U193" t="s">
        <v>8316</v>
      </c>
    </row>
    <row r="194" spans="1:21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2">
        <v>41899.792037037041</v>
      </c>
      <c r="L194" s="12">
        <v>41929.792037037041</v>
      </c>
      <c r="M194" s="13">
        <f t="shared" si="8"/>
        <v>2014</v>
      </c>
      <c r="N194" t="b">
        <v>0</v>
      </c>
      <c r="O194">
        <v>3</v>
      </c>
      <c r="P194" t="b">
        <v>0</v>
      </c>
      <c r="Q194" t="s">
        <v>8268</v>
      </c>
      <c r="R194" s="5">
        <f t="shared" ref="R194:R257" si="9">E194/D194</f>
        <v>1.7E-5</v>
      </c>
      <c r="S194" s="6">
        <f t="shared" ref="S194:S257" si="10">E194/O194</f>
        <v>5.666666666666667</v>
      </c>
      <c r="T194" t="s">
        <v>8312</v>
      </c>
      <c r="U194" t="s">
        <v>8316</v>
      </c>
    </row>
    <row r="195" spans="1:21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2">
        <v>41911.934791666667</v>
      </c>
      <c r="L195" s="12">
        <v>41971.976458333331</v>
      </c>
      <c r="M195" s="13">
        <f t="shared" ref="M195:M258" si="11">YEAR(K195)</f>
        <v>2014</v>
      </c>
      <c r="N195" t="b">
        <v>0</v>
      </c>
      <c r="O195">
        <v>0</v>
      </c>
      <c r="P195" t="b">
        <v>0</v>
      </c>
      <c r="Q195" t="s">
        <v>8268</v>
      </c>
      <c r="R195" s="5">
        <f t="shared" si="9"/>
        <v>0</v>
      </c>
      <c r="S195" s="6" t="e">
        <f t="shared" si="10"/>
        <v>#DIV/0!</v>
      </c>
      <c r="T195" t="s">
        <v>8312</v>
      </c>
      <c r="U195" t="s">
        <v>8316</v>
      </c>
    </row>
    <row r="196" spans="1:21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2">
        <v>42375.996886574074</v>
      </c>
      <c r="L196" s="12">
        <v>42435.996886574074</v>
      </c>
      <c r="M196" s="13">
        <f t="shared" si="11"/>
        <v>2016</v>
      </c>
      <c r="N196" t="b">
        <v>0</v>
      </c>
      <c r="O196">
        <v>3</v>
      </c>
      <c r="P196" t="b">
        <v>0</v>
      </c>
      <c r="Q196" t="s">
        <v>8268</v>
      </c>
      <c r="R196" s="5">
        <f t="shared" si="9"/>
        <v>1.1999999999999999E-3</v>
      </c>
      <c r="S196" s="6">
        <f t="shared" si="10"/>
        <v>1</v>
      </c>
      <c r="T196" t="s">
        <v>8312</v>
      </c>
      <c r="U196" t="s">
        <v>8316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2">
        <v>42135.67050925926</v>
      </c>
      <c r="L197" s="12">
        <v>42195.67050925926</v>
      </c>
      <c r="M197" s="13">
        <f t="shared" si="11"/>
        <v>2015</v>
      </c>
      <c r="N197" t="b">
        <v>0</v>
      </c>
      <c r="O197">
        <v>0</v>
      </c>
      <c r="P197" t="b">
        <v>0</v>
      </c>
      <c r="Q197" t="s">
        <v>8268</v>
      </c>
      <c r="R197" s="5">
        <f t="shared" si="9"/>
        <v>0</v>
      </c>
      <c r="S197" s="6" t="e">
        <f t="shared" si="10"/>
        <v>#DIV/0!</v>
      </c>
      <c r="T197" t="s">
        <v>8312</v>
      </c>
      <c r="U197" t="s">
        <v>8316</v>
      </c>
    </row>
    <row r="198" spans="1:21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2">
        <v>42259.542800925927</v>
      </c>
      <c r="L198" s="12">
        <v>42287.875</v>
      </c>
      <c r="M198" s="13">
        <f t="shared" si="11"/>
        <v>2015</v>
      </c>
      <c r="N198" t="b">
        <v>0</v>
      </c>
      <c r="O198">
        <v>19</v>
      </c>
      <c r="P198" t="b">
        <v>0</v>
      </c>
      <c r="Q198" t="s">
        <v>8268</v>
      </c>
      <c r="R198" s="5">
        <f t="shared" si="9"/>
        <v>0.41857142857142859</v>
      </c>
      <c r="S198" s="6">
        <f t="shared" si="10"/>
        <v>77.10526315789474</v>
      </c>
      <c r="T198" t="s">
        <v>8312</v>
      </c>
      <c r="U198" t="s">
        <v>8316</v>
      </c>
    </row>
    <row r="199" spans="1:21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2">
        <v>42741.848379629635</v>
      </c>
      <c r="L199" s="12">
        <v>42783.875</v>
      </c>
      <c r="M199" s="13">
        <f t="shared" si="11"/>
        <v>2017</v>
      </c>
      <c r="N199" t="b">
        <v>0</v>
      </c>
      <c r="O199">
        <v>8</v>
      </c>
      <c r="P199" t="b">
        <v>0</v>
      </c>
      <c r="Q199" t="s">
        <v>8268</v>
      </c>
      <c r="R199" s="5">
        <f t="shared" si="9"/>
        <v>0.1048</v>
      </c>
      <c r="S199" s="6">
        <f t="shared" si="10"/>
        <v>32.75</v>
      </c>
      <c r="T199" t="s">
        <v>8312</v>
      </c>
      <c r="U199" t="s">
        <v>8316</v>
      </c>
    </row>
    <row r="200" spans="1:21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2">
        <v>41887.383356481485</v>
      </c>
      <c r="L200" s="12">
        <v>41917.383356481485</v>
      </c>
      <c r="M200" s="13">
        <f t="shared" si="11"/>
        <v>2014</v>
      </c>
      <c r="N200" t="b">
        <v>0</v>
      </c>
      <c r="O200">
        <v>6</v>
      </c>
      <c r="P200" t="b">
        <v>0</v>
      </c>
      <c r="Q200" t="s">
        <v>8268</v>
      </c>
      <c r="R200" s="5">
        <f t="shared" si="9"/>
        <v>1.116E-2</v>
      </c>
      <c r="S200" s="6">
        <f t="shared" si="10"/>
        <v>46.5</v>
      </c>
      <c r="T200" t="s">
        <v>8312</v>
      </c>
      <c r="U200" t="s">
        <v>8316</v>
      </c>
    </row>
    <row r="201" spans="1:21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2">
        <v>42584.123865740738</v>
      </c>
      <c r="L201" s="12">
        <v>42614.123865740738</v>
      </c>
      <c r="M201" s="13">
        <f t="shared" si="11"/>
        <v>2016</v>
      </c>
      <c r="N201" t="b">
        <v>0</v>
      </c>
      <c r="O201">
        <v>0</v>
      </c>
      <c r="P201" t="b">
        <v>0</v>
      </c>
      <c r="Q201" t="s">
        <v>8268</v>
      </c>
      <c r="R201" s="5">
        <f t="shared" si="9"/>
        <v>0</v>
      </c>
      <c r="S201" s="6" t="e">
        <f t="shared" si="10"/>
        <v>#DIV/0!</v>
      </c>
      <c r="T201" t="s">
        <v>8312</v>
      </c>
      <c r="U201" t="s">
        <v>8316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2">
        <v>41867.083368055559</v>
      </c>
      <c r="L202" s="12">
        <v>41897.083368055559</v>
      </c>
      <c r="M202" s="13">
        <f t="shared" si="11"/>
        <v>2014</v>
      </c>
      <c r="N202" t="b">
        <v>0</v>
      </c>
      <c r="O202">
        <v>18</v>
      </c>
      <c r="P202" t="b">
        <v>0</v>
      </c>
      <c r="Q202" t="s">
        <v>8268</v>
      </c>
      <c r="R202" s="5">
        <f t="shared" si="9"/>
        <v>0.26192500000000002</v>
      </c>
      <c r="S202" s="6">
        <f t="shared" si="10"/>
        <v>87.308333333333337</v>
      </c>
      <c r="T202" t="s">
        <v>8312</v>
      </c>
      <c r="U202" t="s">
        <v>8316</v>
      </c>
    </row>
    <row r="203" spans="1:21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2">
        <v>42023.818622685183</v>
      </c>
      <c r="L203" s="12">
        <v>42043.818622685183</v>
      </c>
      <c r="M203" s="13">
        <f t="shared" si="11"/>
        <v>2015</v>
      </c>
      <c r="N203" t="b">
        <v>0</v>
      </c>
      <c r="O203">
        <v>7</v>
      </c>
      <c r="P203" t="b">
        <v>0</v>
      </c>
      <c r="Q203" t="s">
        <v>8268</v>
      </c>
      <c r="R203" s="5">
        <f t="shared" si="9"/>
        <v>0.58461538461538465</v>
      </c>
      <c r="S203" s="6">
        <f t="shared" si="10"/>
        <v>54.285714285714285</v>
      </c>
      <c r="T203" t="s">
        <v>8312</v>
      </c>
      <c r="U203" t="s">
        <v>8316</v>
      </c>
    </row>
    <row r="204" spans="1:21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2">
        <v>42255.927824074075</v>
      </c>
      <c r="L204" s="12">
        <v>42285.874305555553</v>
      </c>
      <c r="M204" s="13">
        <f t="shared" si="11"/>
        <v>2015</v>
      </c>
      <c r="N204" t="b">
        <v>0</v>
      </c>
      <c r="O204">
        <v>0</v>
      </c>
      <c r="P204" t="b">
        <v>0</v>
      </c>
      <c r="Q204" t="s">
        <v>8268</v>
      </c>
      <c r="R204" s="5">
        <f t="shared" si="9"/>
        <v>0</v>
      </c>
      <c r="S204" s="6" t="e">
        <f t="shared" si="10"/>
        <v>#DIV/0!</v>
      </c>
      <c r="T204" t="s">
        <v>8312</v>
      </c>
      <c r="U204" t="s">
        <v>8316</v>
      </c>
    </row>
    <row r="205" spans="1:21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2">
        <v>41973.847962962958</v>
      </c>
      <c r="L205" s="12">
        <v>42033.847962962958</v>
      </c>
      <c r="M205" s="13">
        <f t="shared" si="11"/>
        <v>2014</v>
      </c>
      <c r="N205" t="b">
        <v>0</v>
      </c>
      <c r="O205">
        <v>8</v>
      </c>
      <c r="P205" t="b">
        <v>0</v>
      </c>
      <c r="Q205" t="s">
        <v>8268</v>
      </c>
      <c r="R205" s="5">
        <f t="shared" si="9"/>
        <v>0.2984</v>
      </c>
      <c r="S205" s="6">
        <f t="shared" si="10"/>
        <v>93.25</v>
      </c>
      <c r="T205" t="s">
        <v>8312</v>
      </c>
      <c r="U205" t="s">
        <v>8316</v>
      </c>
    </row>
    <row r="206" spans="1:21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2">
        <v>42556.583368055552</v>
      </c>
      <c r="L206" s="12">
        <v>42586.583368055552</v>
      </c>
      <c r="M206" s="13">
        <f t="shared" si="11"/>
        <v>2016</v>
      </c>
      <c r="N206" t="b">
        <v>0</v>
      </c>
      <c r="O206">
        <v>1293</v>
      </c>
      <c r="P206" t="b">
        <v>0</v>
      </c>
      <c r="Q206" t="s">
        <v>8268</v>
      </c>
      <c r="R206" s="5">
        <f t="shared" si="9"/>
        <v>0.50721666666666665</v>
      </c>
      <c r="S206" s="6">
        <f t="shared" si="10"/>
        <v>117.68368136117556</v>
      </c>
      <c r="T206" t="s">
        <v>8312</v>
      </c>
      <c r="U206" t="s">
        <v>8316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2">
        <v>42248.632199074069</v>
      </c>
      <c r="L207" s="12">
        <v>42283.632199074069</v>
      </c>
      <c r="M207" s="13">
        <f t="shared" si="11"/>
        <v>2015</v>
      </c>
      <c r="N207" t="b">
        <v>0</v>
      </c>
      <c r="O207">
        <v>17</v>
      </c>
      <c r="P207" t="b">
        <v>0</v>
      </c>
      <c r="Q207" t="s">
        <v>8268</v>
      </c>
      <c r="R207" s="5">
        <f t="shared" si="9"/>
        <v>0.16250000000000001</v>
      </c>
      <c r="S207" s="6">
        <f t="shared" si="10"/>
        <v>76.470588235294116</v>
      </c>
      <c r="T207" t="s">
        <v>8312</v>
      </c>
      <c r="U207" t="s">
        <v>8316</v>
      </c>
    </row>
    <row r="208" spans="1:21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2">
        <v>42567.004432870366</v>
      </c>
      <c r="L208" s="12">
        <v>42588.004432870366</v>
      </c>
      <c r="M208" s="13">
        <f t="shared" si="11"/>
        <v>2016</v>
      </c>
      <c r="N208" t="b">
        <v>0</v>
      </c>
      <c r="O208">
        <v>0</v>
      </c>
      <c r="P208" t="b">
        <v>0</v>
      </c>
      <c r="Q208" t="s">
        <v>8268</v>
      </c>
      <c r="R208" s="5">
        <f t="shared" si="9"/>
        <v>0</v>
      </c>
      <c r="S208" s="6" t="e">
        <f t="shared" si="10"/>
        <v>#DIV/0!</v>
      </c>
      <c r="T208" t="s">
        <v>8312</v>
      </c>
      <c r="U208" t="s">
        <v>8316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2">
        <v>41978.197199074071</v>
      </c>
      <c r="L209" s="12">
        <v>42008.197199074071</v>
      </c>
      <c r="M209" s="13">
        <f t="shared" si="11"/>
        <v>2014</v>
      </c>
      <c r="N209" t="b">
        <v>0</v>
      </c>
      <c r="O209">
        <v>13</v>
      </c>
      <c r="P209" t="b">
        <v>0</v>
      </c>
      <c r="Q209" t="s">
        <v>8268</v>
      </c>
      <c r="R209" s="5">
        <f t="shared" si="9"/>
        <v>0.15214285714285714</v>
      </c>
      <c r="S209" s="6">
        <f t="shared" si="10"/>
        <v>163.84615384615384</v>
      </c>
      <c r="T209" t="s">
        <v>8312</v>
      </c>
      <c r="U209" t="s">
        <v>8316</v>
      </c>
    </row>
    <row r="210" spans="1:21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2">
        <v>41959.369988425926</v>
      </c>
      <c r="L210" s="12">
        <v>41989.369988425926</v>
      </c>
      <c r="M210" s="13">
        <f t="shared" si="11"/>
        <v>2014</v>
      </c>
      <c r="N210" t="b">
        <v>0</v>
      </c>
      <c r="O210">
        <v>0</v>
      </c>
      <c r="P210" t="b">
        <v>0</v>
      </c>
      <c r="Q210" t="s">
        <v>8268</v>
      </c>
      <c r="R210" s="5">
        <f t="shared" si="9"/>
        <v>0</v>
      </c>
      <c r="S210" s="6" t="e">
        <f t="shared" si="10"/>
        <v>#DIV/0!</v>
      </c>
      <c r="T210" t="s">
        <v>8312</v>
      </c>
      <c r="U210" t="s">
        <v>8316</v>
      </c>
    </row>
    <row r="211" spans="1:21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2">
        <v>42165.922858796301</v>
      </c>
      <c r="L211" s="12">
        <v>42195.922858796301</v>
      </c>
      <c r="M211" s="13">
        <f t="shared" si="11"/>
        <v>2015</v>
      </c>
      <c r="N211" t="b">
        <v>0</v>
      </c>
      <c r="O211">
        <v>0</v>
      </c>
      <c r="P211" t="b">
        <v>0</v>
      </c>
      <c r="Q211" t="s">
        <v>8268</v>
      </c>
      <c r="R211" s="5">
        <f t="shared" si="9"/>
        <v>0</v>
      </c>
      <c r="S211" s="6" t="e">
        <f t="shared" si="10"/>
        <v>#DIV/0!</v>
      </c>
      <c r="T211" t="s">
        <v>8312</v>
      </c>
      <c r="U211" t="s">
        <v>8316</v>
      </c>
    </row>
    <row r="212" spans="1:21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2">
        <v>42249.064722222218</v>
      </c>
      <c r="L212" s="12">
        <v>42278.208333333328</v>
      </c>
      <c r="M212" s="13">
        <f t="shared" si="11"/>
        <v>2015</v>
      </c>
      <c r="N212" t="b">
        <v>0</v>
      </c>
      <c r="O212">
        <v>33</v>
      </c>
      <c r="P212" t="b">
        <v>0</v>
      </c>
      <c r="Q212" t="s">
        <v>8268</v>
      </c>
      <c r="R212" s="5">
        <f t="shared" si="9"/>
        <v>0.2525</v>
      </c>
      <c r="S212" s="6">
        <f t="shared" si="10"/>
        <v>91.818181818181813</v>
      </c>
      <c r="T212" t="s">
        <v>8312</v>
      </c>
      <c r="U212" t="s">
        <v>8316</v>
      </c>
    </row>
    <row r="213" spans="1:21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2">
        <v>42236.159918981488</v>
      </c>
      <c r="L213" s="12">
        <v>42266.159918981488</v>
      </c>
      <c r="M213" s="13">
        <f t="shared" si="11"/>
        <v>2015</v>
      </c>
      <c r="N213" t="b">
        <v>0</v>
      </c>
      <c r="O213">
        <v>12</v>
      </c>
      <c r="P213" t="b">
        <v>0</v>
      </c>
      <c r="Q213" t="s">
        <v>8268</v>
      </c>
      <c r="R213" s="5">
        <f t="shared" si="9"/>
        <v>0.44600000000000001</v>
      </c>
      <c r="S213" s="6">
        <f t="shared" si="10"/>
        <v>185.83333333333334</v>
      </c>
      <c r="T213" t="s">
        <v>8312</v>
      </c>
      <c r="U213" t="s">
        <v>8316</v>
      </c>
    </row>
    <row r="214" spans="1:21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2">
        <v>42416.881018518514</v>
      </c>
      <c r="L214" s="12">
        <v>42476.839351851857</v>
      </c>
      <c r="M214" s="13">
        <f t="shared" si="11"/>
        <v>2016</v>
      </c>
      <c r="N214" t="b">
        <v>0</v>
      </c>
      <c r="O214">
        <v>1</v>
      </c>
      <c r="P214" t="b">
        <v>0</v>
      </c>
      <c r="Q214" t="s">
        <v>8268</v>
      </c>
      <c r="R214" s="5">
        <f t="shared" si="9"/>
        <v>1.5873015873015873E-4</v>
      </c>
      <c r="S214" s="6">
        <f t="shared" si="10"/>
        <v>1</v>
      </c>
      <c r="T214" t="s">
        <v>8312</v>
      </c>
      <c r="U214" t="s">
        <v>8316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2">
        <v>42202.594293981485</v>
      </c>
      <c r="L215" s="12">
        <v>42232.587974537033</v>
      </c>
      <c r="M215" s="13">
        <f t="shared" si="11"/>
        <v>2015</v>
      </c>
      <c r="N215" t="b">
        <v>0</v>
      </c>
      <c r="O215">
        <v>1</v>
      </c>
      <c r="P215" t="b">
        <v>0</v>
      </c>
      <c r="Q215" t="s">
        <v>8268</v>
      </c>
      <c r="R215" s="5">
        <f t="shared" si="9"/>
        <v>4.0000000000000002E-4</v>
      </c>
      <c r="S215" s="6">
        <f t="shared" si="10"/>
        <v>20</v>
      </c>
      <c r="T215" t="s">
        <v>8312</v>
      </c>
      <c r="U215" t="s">
        <v>8316</v>
      </c>
    </row>
    <row r="216" spans="1:21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2">
        <v>42009.64061342593</v>
      </c>
      <c r="L216" s="12">
        <v>42069.64061342593</v>
      </c>
      <c r="M216" s="13">
        <f t="shared" si="11"/>
        <v>2015</v>
      </c>
      <c r="N216" t="b">
        <v>0</v>
      </c>
      <c r="O216">
        <v>1</v>
      </c>
      <c r="P216" t="b">
        <v>0</v>
      </c>
      <c r="Q216" t="s">
        <v>8268</v>
      </c>
      <c r="R216" s="5">
        <f t="shared" si="9"/>
        <v>8.0000000000000007E-5</v>
      </c>
      <c r="S216" s="6">
        <f t="shared" si="10"/>
        <v>1</v>
      </c>
      <c r="T216" t="s">
        <v>8312</v>
      </c>
      <c r="U216" t="s">
        <v>8316</v>
      </c>
    </row>
    <row r="217" spans="1:21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2">
        <v>42375.230115740742</v>
      </c>
      <c r="L217" s="12">
        <v>42417.999305555553</v>
      </c>
      <c r="M217" s="13">
        <f t="shared" si="11"/>
        <v>2016</v>
      </c>
      <c r="N217" t="b">
        <v>0</v>
      </c>
      <c r="O217">
        <v>1</v>
      </c>
      <c r="P217" t="b">
        <v>0</v>
      </c>
      <c r="Q217" t="s">
        <v>8268</v>
      </c>
      <c r="R217" s="5">
        <f t="shared" si="9"/>
        <v>2.2727272727272726E-3</v>
      </c>
      <c r="S217" s="6">
        <f t="shared" si="10"/>
        <v>10</v>
      </c>
      <c r="T217" t="s">
        <v>8312</v>
      </c>
      <c r="U217" t="s">
        <v>8316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2">
        <v>42066.958761574075</v>
      </c>
      <c r="L218" s="12">
        <v>42116.917094907403</v>
      </c>
      <c r="M218" s="13">
        <f t="shared" si="11"/>
        <v>2015</v>
      </c>
      <c r="N218" t="b">
        <v>0</v>
      </c>
      <c r="O218">
        <v>84</v>
      </c>
      <c r="P218" t="b">
        <v>0</v>
      </c>
      <c r="Q218" t="s">
        <v>8268</v>
      </c>
      <c r="R218" s="5">
        <f t="shared" si="9"/>
        <v>0.55698440000000005</v>
      </c>
      <c r="S218" s="6">
        <f t="shared" si="10"/>
        <v>331.53833333333336</v>
      </c>
      <c r="T218" t="s">
        <v>8312</v>
      </c>
      <c r="U218" t="s">
        <v>8316</v>
      </c>
    </row>
    <row r="219" spans="1:21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2">
        <v>41970.64061342593</v>
      </c>
      <c r="L219" s="12">
        <v>42001.64061342593</v>
      </c>
      <c r="M219" s="13">
        <f t="shared" si="11"/>
        <v>2014</v>
      </c>
      <c r="N219" t="b">
        <v>0</v>
      </c>
      <c r="O219">
        <v>38</v>
      </c>
      <c r="P219" t="b">
        <v>0</v>
      </c>
      <c r="Q219" t="s">
        <v>8268</v>
      </c>
      <c r="R219" s="5">
        <f t="shared" si="9"/>
        <v>0.11942999999999999</v>
      </c>
      <c r="S219" s="6">
        <f t="shared" si="10"/>
        <v>314.28947368421052</v>
      </c>
      <c r="T219" t="s">
        <v>8312</v>
      </c>
      <c r="U219" t="s">
        <v>8316</v>
      </c>
    </row>
    <row r="220" spans="1:21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2">
        <v>42079.628344907411</v>
      </c>
      <c r="L220" s="12">
        <v>42139.628344907411</v>
      </c>
      <c r="M220" s="13">
        <f t="shared" si="11"/>
        <v>2015</v>
      </c>
      <c r="N220" t="b">
        <v>0</v>
      </c>
      <c r="O220">
        <v>1</v>
      </c>
      <c r="P220" t="b">
        <v>0</v>
      </c>
      <c r="Q220" t="s">
        <v>8268</v>
      </c>
      <c r="R220" s="5">
        <f t="shared" si="9"/>
        <v>0.02</v>
      </c>
      <c r="S220" s="6">
        <f t="shared" si="10"/>
        <v>100</v>
      </c>
      <c r="T220" t="s">
        <v>8312</v>
      </c>
      <c r="U220" t="s">
        <v>8316</v>
      </c>
    </row>
    <row r="221" spans="1:21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2">
        <v>42429.326678240745</v>
      </c>
      <c r="L221" s="12">
        <v>42461.290972222225</v>
      </c>
      <c r="M221" s="13">
        <f t="shared" si="11"/>
        <v>2016</v>
      </c>
      <c r="N221" t="b">
        <v>0</v>
      </c>
      <c r="O221">
        <v>76</v>
      </c>
      <c r="P221" t="b">
        <v>0</v>
      </c>
      <c r="Q221" t="s">
        <v>8268</v>
      </c>
      <c r="R221" s="5">
        <f t="shared" si="9"/>
        <v>0.17630000000000001</v>
      </c>
      <c r="S221" s="6">
        <f t="shared" si="10"/>
        <v>115.98684210526316</v>
      </c>
      <c r="T221" t="s">
        <v>8312</v>
      </c>
      <c r="U221" t="s">
        <v>8316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2">
        <v>42195.643865740742</v>
      </c>
      <c r="L222" s="12">
        <v>42236.837499999994</v>
      </c>
      <c r="M222" s="13">
        <f t="shared" si="11"/>
        <v>2015</v>
      </c>
      <c r="N222" t="b">
        <v>0</v>
      </c>
      <c r="O222">
        <v>3</v>
      </c>
      <c r="P222" t="b">
        <v>0</v>
      </c>
      <c r="Q222" t="s">
        <v>8268</v>
      </c>
      <c r="R222" s="5">
        <f t="shared" si="9"/>
        <v>7.1999999999999998E-3</v>
      </c>
      <c r="S222" s="6">
        <f t="shared" si="10"/>
        <v>120</v>
      </c>
      <c r="T222" t="s">
        <v>8312</v>
      </c>
      <c r="U222" t="s">
        <v>8316</v>
      </c>
    </row>
    <row r="223" spans="1:21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2">
        <v>42031.837546296301</v>
      </c>
      <c r="L223" s="12">
        <v>42091.79587962963</v>
      </c>
      <c r="M223" s="13">
        <f t="shared" si="11"/>
        <v>2015</v>
      </c>
      <c r="N223" t="b">
        <v>0</v>
      </c>
      <c r="O223">
        <v>0</v>
      </c>
      <c r="P223" t="b">
        <v>0</v>
      </c>
      <c r="Q223" t="s">
        <v>8268</v>
      </c>
      <c r="R223" s="5">
        <f t="shared" si="9"/>
        <v>0</v>
      </c>
      <c r="S223" s="6" t="e">
        <f t="shared" si="10"/>
        <v>#DIV/0!</v>
      </c>
      <c r="T223" t="s">
        <v>8312</v>
      </c>
      <c r="U223" t="s">
        <v>8316</v>
      </c>
    </row>
    <row r="224" spans="1:21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2">
        <v>42031.769884259258</v>
      </c>
      <c r="L224" s="12">
        <v>42090.110416666663</v>
      </c>
      <c r="M224" s="13">
        <f t="shared" si="11"/>
        <v>2015</v>
      </c>
      <c r="N224" t="b">
        <v>0</v>
      </c>
      <c r="O224">
        <v>2</v>
      </c>
      <c r="P224" t="b">
        <v>0</v>
      </c>
      <c r="Q224" t="s">
        <v>8268</v>
      </c>
      <c r="R224" s="5">
        <f t="shared" si="9"/>
        <v>0.13</v>
      </c>
      <c r="S224" s="6">
        <f t="shared" si="10"/>
        <v>65</v>
      </c>
      <c r="T224" t="s">
        <v>8312</v>
      </c>
      <c r="U224" t="s">
        <v>8316</v>
      </c>
    </row>
    <row r="225" spans="1:21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2">
        <v>42482.048032407409</v>
      </c>
      <c r="L225" s="12">
        <v>42512.045138888891</v>
      </c>
      <c r="M225" s="13">
        <f t="shared" si="11"/>
        <v>2016</v>
      </c>
      <c r="N225" t="b">
        <v>0</v>
      </c>
      <c r="O225">
        <v>0</v>
      </c>
      <c r="P225" t="b">
        <v>0</v>
      </c>
      <c r="Q225" t="s">
        <v>8268</v>
      </c>
      <c r="R225" s="5">
        <f t="shared" si="9"/>
        <v>0</v>
      </c>
      <c r="S225" s="6" t="e">
        <f t="shared" si="10"/>
        <v>#DIV/0!</v>
      </c>
      <c r="T225" t="s">
        <v>8312</v>
      </c>
      <c r="U225" t="s">
        <v>8316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2">
        <v>42135.235254629632</v>
      </c>
      <c r="L226" s="12">
        <v>42195.235254629632</v>
      </c>
      <c r="M226" s="13">
        <f t="shared" si="11"/>
        <v>2015</v>
      </c>
      <c r="N226" t="b">
        <v>0</v>
      </c>
      <c r="O226">
        <v>0</v>
      </c>
      <c r="P226" t="b">
        <v>0</v>
      </c>
      <c r="Q226" t="s">
        <v>8268</v>
      </c>
      <c r="R226" s="5">
        <f t="shared" si="9"/>
        <v>0</v>
      </c>
      <c r="S226" s="6" t="e">
        <f t="shared" si="10"/>
        <v>#DIV/0!</v>
      </c>
      <c r="T226" t="s">
        <v>8312</v>
      </c>
      <c r="U226" t="s">
        <v>8316</v>
      </c>
    </row>
    <row r="227" spans="1:21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2">
        <v>42438.961273148147</v>
      </c>
      <c r="L227" s="12">
        <v>42468.919606481482</v>
      </c>
      <c r="M227" s="13">
        <f t="shared" si="11"/>
        <v>2016</v>
      </c>
      <c r="N227" t="b">
        <v>0</v>
      </c>
      <c r="O227">
        <v>0</v>
      </c>
      <c r="P227" t="b">
        <v>0</v>
      </c>
      <c r="Q227" t="s">
        <v>8268</v>
      </c>
      <c r="R227" s="5">
        <f t="shared" si="9"/>
        <v>0</v>
      </c>
      <c r="S227" s="6" t="e">
        <f t="shared" si="10"/>
        <v>#DIV/0!</v>
      </c>
      <c r="T227" t="s">
        <v>8312</v>
      </c>
      <c r="U227" t="s">
        <v>8316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2">
        <v>42106.666018518517</v>
      </c>
      <c r="L228" s="12">
        <v>42155.395138888889</v>
      </c>
      <c r="M228" s="13">
        <f t="shared" si="11"/>
        <v>2015</v>
      </c>
      <c r="N228" t="b">
        <v>0</v>
      </c>
      <c r="O228">
        <v>2</v>
      </c>
      <c r="P228" t="b">
        <v>0</v>
      </c>
      <c r="Q228" t="s">
        <v>8268</v>
      </c>
      <c r="R228" s="5">
        <f t="shared" si="9"/>
        <v>8.6206896551724137E-3</v>
      </c>
      <c r="S228" s="6">
        <f t="shared" si="10"/>
        <v>125</v>
      </c>
      <c r="T228" t="s">
        <v>8312</v>
      </c>
      <c r="U228" t="s">
        <v>8316</v>
      </c>
    </row>
    <row r="229" spans="1:21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2">
        <v>42164.893993055557</v>
      </c>
      <c r="L229" s="12">
        <v>42194.893993055557</v>
      </c>
      <c r="M229" s="13">
        <f t="shared" si="11"/>
        <v>2015</v>
      </c>
      <c r="N229" t="b">
        <v>0</v>
      </c>
      <c r="O229">
        <v>0</v>
      </c>
      <c r="P229" t="b">
        <v>0</v>
      </c>
      <c r="Q229" t="s">
        <v>8268</v>
      </c>
      <c r="R229" s="5">
        <f t="shared" si="9"/>
        <v>0</v>
      </c>
      <c r="S229" s="6" t="e">
        <f t="shared" si="10"/>
        <v>#DIV/0!</v>
      </c>
      <c r="T229" t="s">
        <v>8312</v>
      </c>
      <c r="U229" t="s">
        <v>8316</v>
      </c>
    </row>
    <row r="230" spans="1:21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2">
        <v>42096.686400462961</v>
      </c>
      <c r="L230" s="12">
        <v>42156.686400462961</v>
      </c>
      <c r="M230" s="13">
        <f t="shared" si="11"/>
        <v>2015</v>
      </c>
      <c r="N230" t="b">
        <v>0</v>
      </c>
      <c r="O230">
        <v>0</v>
      </c>
      <c r="P230" t="b">
        <v>0</v>
      </c>
      <c r="Q230" t="s">
        <v>8268</v>
      </c>
      <c r="R230" s="5">
        <f t="shared" si="9"/>
        <v>0</v>
      </c>
      <c r="S230" s="6" t="e">
        <f t="shared" si="10"/>
        <v>#DIV/0!</v>
      </c>
      <c r="T230" t="s">
        <v>8312</v>
      </c>
      <c r="U230" t="s">
        <v>8316</v>
      </c>
    </row>
    <row r="231" spans="1:21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2">
        <v>42383.933993055558</v>
      </c>
      <c r="L231" s="12">
        <v>42413.933993055558</v>
      </c>
      <c r="M231" s="13">
        <f t="shared" si="11"/>
        <v>2016</v>
      </c>
      <c r="N231" t="b">
        <v>0</v>
      </c>
      <c r="O231">
        <v>0</v>
      </c>
      <c r="P231" t="b">
        <v>0</v>
      </c>
      <c r="Q231" t="s">
        <v>8268</v>
      </c>
      <c r="R231" s="5">
        <f t="shared" si="9"/>
        <v>0</v>
      </c>
      <c r="S231" s="6" t="e">
        <f t="shared" si="10"/>
        <v>#DIV/0!</v>
      </c>
      <c r="T231" t="s">
        <v>8312</v>
      </c>
      <c r="U231" t="s">
        <v>8316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2">
        <v>42129.777210648142</v>
      </c>
      <c r="L232" s="12">
        <v>42159.777210648142</v>
      </c>
      <c r="M232" s="13">
        <f t="shared" si="11"/>
        <v>2015</v>
      </c>
      <c r="N232" t="b">
        <v>0</v>
      </c>
      <c r="O232">
        <v>2</v>
      </c>
      <c r="P232" t="b">
        <v>0</v>
      </c>
      <c r="Q232" t="s">
        <v>8268</v>
      </c>
      <c r="R232" s="5">
        <f t="shared" si="9"/>
        <v>4.0000000000000001E-3</v>
      </c>
      <c r="S232" s="6">
        <f t="shared" si="10"/>
        <v>30</v>
      </c>
      <c r="T232" t="s">
        <v>8312</v>
      </c>
      <c r="U232" t="s">
        <v>8316</v>
      </c>
    </row>
    <row r="233" spans="1:21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2">
        <v>42341.958923611113</v>
      </c>
      <c r="L233" s="12">
        <v>42371.958923611113</v>
      </c>
      <c r="M233" s="13">
        <f t="shared" si="11"/>
        <v>2015</v>
      </c>
      <c r="N233" t="b">
        <v>0</v>
      </c>
      <c r="O233">
        <v>0</v>
      </c>
      <c r="P233" t="b">
        <v>0</v>
      </c>
      <c r="Q233" t="s">
        <v>8268</v>
      </c>
      <c r="R233" s="5">
        <f t="shared" si="9"/>
        <v>0</v>
      </c>
      <c r="S233" s="6" t="e">
        <f t="shared" si="10"/>
        <v>#DIV/0!</v>
      </c>
      <c r="T233" t="s">
        <v>8312</v>
      </c>
      <c r="U233" t="s">
        <v>8316</v>
      </c>
    </row>
    <row r="234" spans="1:21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2">
        <v>42032.82576388889</v>
      </c>
      <c r="L234" s="12">
        <v>42062.82576388889</v>
      </c>
      <c r="M234" s="13">
        <f t="shared" si="11"/>
        <v>2015</v>
      </c>
      <c r="N234" t="b">
        <v>0</v>
      </c>
      <c r="O234">
        <v>7</v>
      </c>
      <c r="P234" t="b">
        <v>0</v>
      </c>
      <c r="Q234" t="s">
        <v>8268</v>
      </c>
      <c r="R234" s="5">
        <f t="shared" si="9"/>
        <v>2.75E-2</v>
      </c>
      <c r="S234" s="6">
        <f t="shared" si="10"/>
        <v>15.714285714285714</v>
      </c>
      <c r="T234" t="s">
        <v>8312</v>
      </c>
      <c r="U234" t="s">
        <v>8316</v>
      </c>
    </row>
    <row r="235" spans="1:21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2">
        <v>42612.911712962959</v>
      </c>
      <c r="L235" s="12">
        <v>42642.911712962959</v>
      </c>
      <c r="M235" s="13">
        <f t="shared" si="11"/>
        <v>2016</v>
      </c>
      <c r="N235" t="b">
        <v>0</v>
      </c>
      <c r="O235">
        <v>0</v>
      </c>
      <c r="P235" t="b">
        <v>0</v>
      </c>
      <c r="Q235" t="s">
        <v>8268</v>
      </c>
      <c r="R235" s="5">
        <f t="shared" si="9"/>
        <v>0</v>
      </c>
      <c r="S235" s="6" t="e">
        <f t="shared" si="10"/>
        <v>#DIV/0!</v>
      </c>
      <c r="T235" t="s">
        <v>8312</v>
      </c>
      <c r="U235" t="s">
        <v>8316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2">
        <v>42136.035405092596</v>
      </c>
      <c r="L236" s="12">
        <v>42176.035405092596</v>
      </c>
      <c r="M236" s="13">
        <f t="shared" si="11"/>
        <v>2015</v>
      </c>
      <c r="N236" t="b">
        <v>0</v>
      </c>
      <c r="O236">
        <v>5</v>
      </c>
      <c r="P236" t="b">
        <v>0</v>
      </c>
      <c r="Q236" t="s">
        <v>8268</v>
      </c>
      <c r="R236" s="5">
        <f t="shared" si="9"/>
        <v>0.40100000000000002</v>
      </c>
      <c r="S236" s="6">
        <f t="shared" si="10"/>
        <v>80.2</v>
      </c>
      <c r="T236" t="s">
        <v>8312</v>
      </c>
      <c r="U236" t="s">
        <v>8316</v>
      </c>
    </row>
    <row r="237" spans="1:21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2">
        <v>42164.908530092594</v>
      </c>
      <c r="L237" s="12">
        <v>42194.908530092594</v>
      </c>
      <c r="M237" s="13">
        <f t="shared" si="11"/>
        <v>2015</v>
      </c>
      <c r="N237" t="b">
        <v>0</v>
      </c>
      <c r="O237">
        <v>0</v>
      </c>
      <c r="P237" t="b">
        <v>0</v>
      </c>
      <c r="Q237" t="s">
        <v>8268</v>
      </c>
      <c r="R237" s="5">
        <f t="shared" si="9"/>
        <v>0</v>
      </c>
      <c r="S237" s="6" t="e">
        <f t="shared" si="10"/>
        <v>#DIV/0!</v>
      </c>
      <c r="T237" t="s">
        <v>8312</v>
      </c>
      <c r="U237" t="s">
        <v>8316</v>
      </c>
    </row>
    <row r="238" spans="1:21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2">
        <v>42321.08447916666</v>
      </c>
      <c r="L238" s="12">
        <v>42374</v>
      </c>
      <c r="M238" s="13">
        <f t="shared" si="11"/>
        <v>2015</v>
      </c>
      <c r="N238" t="b">
        <v>0</v>
      </c>
      <c r="O238">
        <v>0</v>
      </c>
      <c r="P238" t="b">
        <v>0</v>
      </c>
      <c r="Q238" t="s">
        <v>8268</v>
      </c>
      <c r="R238" s="5">
        <f t="shared" si="9"/>
        <v>0</v>
      </c>
      <c r="S238" s="6" t="e">
        <f t="shared" si="10"/>
        <v>#DIV/0!</v>
      </c>
      <c r="T238" t="s">
        <v>8312</v>
      </c>
      <c r="U238" t="s">
        <v>8316</v>
      </c>
    </row>
    <row r="239" spans="1:21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2">
        <v>42377.577187499999</v>
      </c>
      <c r="L239" s="12">
        <v>42437.577187499999</v>
      </c>
      <c r="M239" s="13">
        <f t="shared" si="11"/>
        <v>2016</v>
      </c>
      <c r="N239" t="b">
        <v>0</v>
      </c>
      <c r="O239">
        <v>1</v>
      </c>
      <c r="P239" t="b">
        <v>0</v>
      </c>
      <c r="Q239" t="s">
        <v>8268</v>
      </c>
      <c r="R239" s="5">
        <f t="shared" si="9"/>
        <v>3.3333333333333335E-3</v>
      </c>
      <c r="S239" s="6">
        <f t="shared" si="10"/>
        <v>50</v>
      </c>
      <c r="T239" t="s">
        <v>8312</v>
      </c>
      <c r="U239" t="s">
        <v>8316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2">
        <v>42713.962499999994</v>
      </c>
      <c r="L240" s="12">
        <v>42734.375</v>
      </c>
      <c r="M240" s="13">
        <f t="shared" si="11"/>
        <v>2016</v>
      </c>
      <c r="N240" t="b">
        <v>0</v>
      </c>
      <c r="O240">
        <v>0</v>
      </c>
      <c r="P240" t="b">
        <v>0</v>
      </c>
      <c r="Q240" t="s">
        <v>8268</v>
      </c>
      <c r="R240" s="5">
        <f t="shared" si="9"/>
        <v>0</v>
      </c>
      <c r="S240" s="6" t="e">
        <f t="shared" si="10"/>
        <v>#DIV/0!</v>
      </c>
      <c r="T240" t="s">
        <v>8312</v>
      </c>
      <c r="U240" t="s">
        <v>8316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2">
        <v>42297.110300925924</v>
      </c>
      <c r="L241" s="12">
        <v>42316.5</v>
      </c>
      <c r="M241" s="13">
        <f t="shared" si="11"/>
        <v>2015</v>
      </c>
      <c r="N241" t="b">
        <v>0</v>
      </c>
      <c r="O241">
        <v>5</v>
      </c>
      <c r="P241" t="b">
        <v>0</v>
      </c>
      <c r="Q241" t="s">
        <v>8268</v>
      </c>
      <c r="R241" s="5">
        <f t="shared" si="9"/>
        <v>0.25</v>
      </c>
      <c r="S241" s="6">
        <f t="shared" si="10"/>
        <v>50</v>
      </c>
      <c r="T241" t="s">
        <v>8312</v>
      </c>
      <c r="U241" t="s">
        <v>8316</v>
      </c>
    </row>
    <row r="242" spans="1:21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2">
        <v>41354.708460648151</v>
      </c>
      <c r="L242" s="12">
        <v>41399.708460648151</v>
      </c>
      <c r="M242" s="13">
        <f t="shared" si="11"/>
        <v>2013</v>
      </c>
      <c r="N242" t="b">
        <v>1</v>
      </c>
      <c r="O242">
        <v>137</v>
      </c>
      <c r="P242" t="b">
        <v>1</v>
      </c>
      <c r="Q242" t="s">
        <v>8269</v>
      </c>
      <c r="R242" s="5">
        <f t="shared" si="9"/>
        <v>1.0763413333333334</v>
      </c>
      <c r="S242" s="6">
        <f t="shared" si="10"/>
        <v>117.84759124087591</v>
      </c>
      <c r="T242" t="s">
        <v>8312</v>
      </c>
      <c r="U242" t="s">
        <v>8317</v>
      </c>
    </row>
    <row r="243" spans="1:21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2">
        <v>41949.697962962964</v>
      </c>
      <c r="L243" s="12">
        <v>41994.697962962964</v>
      </c>
      <c r="M243" s="13">
        <f t="shared" si="11"/>
        <v>2014</v>
      </c>
      <c r="N243" t="b">
        <v>1</v>
      </c>
      <c r="O243">
        <v>376</v>
      </c>
      <c r="P243" t="b">
        <v>1</v>
      </c>
      <c r="Q243" t="s">
        <v>8269</v>
      </c>
      <c r="R243" s="5">
        <f t="shared" si="9"/>
        <v>1.1263736263736264</v>
      </c>
      <c r="S243" s="6">
        <f t="shared" si="10"/>
        <v>109.04255319148936</v>
      </c>
      <c r="T243" t="s">
        <v>8312</v>
      </c>
      <c r="U243" t="s">
        <v>8317</v>
      </c>
    </row>
    <row r="244" spans="1:21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2">
        <v>40862.492939814816</v>
      </c>
      <c r="L244" s="12">
        <v>40897.492939814816</v>
      </c>
      <c r="M244" s="13">
        <f t="shared" si="11"/>
        <v>2011</v>
      </c>
      <c r="N244" t="b">
        <v>1</v>
      </c>
      <c r="O244">
        <v>202</v>
      </c>
      <c r="P244" t="b">
        <v>1</v>
      </c>
      <c r="Q244" t="s">
        <v>8269</v>
      </c>
      <c r="R244" s="5">
        <f t="shared" si="9"/>
        <v>1.1346153846153846</v>
      </c>
      <c r="S244" s="6">
        <f t="shared" si="10"/>
        <v>73.019801980198025</v>
      </c>
      <c r="T244" t="s">
        <v>8312</v>
      </c>
      <c r="U244" t="s">
        <v>8317</v>
      </c>
    </row>
    <row r="245" spans="1:21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2">
        <v>41662.047500000001</v>
      </c>
      <c r="L245" s="12">
        <v>41692.047500000001</v>
      </c>
      <c r="M245" s="13">
        <f t="shared" si="11"/>
        <v>2014</v>
      </c>
      <c r="N245" t="b">
        <v>1</v>
      </c>
      <c r="O245">
        <v>328</v>
      </c>
      <c r="P245" t="b">
        <v>1</v>
      </c>
      <c r="Q245" t="s">
        <v>8269</v>
      </c>
      <c r="R245" s="5">
        <f t="shared" si="9"/>
        <v>1.0259199999999999</v>
      </c>
      <c r="S245" s="6">
        <f t="shared" si="10"/>
        <v>78.195121951219505</v>
      </c>
      <c r="T245" t="s">
        <v>8312</v>
      </c>
      <c r="U245" t="s">
        <v>8317</v>
      </c>
    </row>
    <row r="246" spans="1:21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2">
        <v>40213.323599537034</v>
      </c>
      <c r="L246" s="12">
        <v>40253.29583333333</v>
      </c>
      <c r="M246" s="13">
        <f t="shared" si="11"/>
        <v>2010</v>
      </c>
      <c r="N246" t="b">
        <v>1</v>
      </c>
      <c r="O246">
        <v>84</v>
      </c>
      <c r="P246" t="b">
        <v>1</v>
      </c>
      <c r="Q246" t="s">
        <v>8269</v>
      </c>
      <c r="R246" s="5">
        <f t="shared" si="9"/>
        <v>1.1375714285714287</v>
      </c>
      <c r="S246" s="6">
        <f t="shared" si="10"/>
        <v>47.398809523809526</v>
      </c>
      <c r="T246" t="s">
        <v>8312</v>
      </c>
      <c r="U246" t="s">
        <v>8317</v>
      </c>
    </row>
    <row r="247" spans="1:21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2">
        <v>41107.053067129629</v>
      </c>
      <c r="L247" s="12">
        <v>41137.053067129629</v>
      </c>
      <c r="M247" s="13">
        <f t="shared" si="11"/>
        <v>2012</v>
      </c>
      <c r="N247" t="b">
        <v>1</v>
      </c>
      <c r="O247">
        <v>96</v>
      </c>
      <c r="P247" t="b">
        <v>1</v>
      </c>
      <c r="Q247" t="s">
        <v>8269</v>
      </c>
      <c r="R247" s="5">
        <f t="shared" si="9"/>
        <v>1.0371999999999999</v>
      </c>
      <c r="S247" s="6">
        <f t="shared" si="10"/>
        <v>54.020833333333336</v>
      </c>
      <c r="T247" t="s">
        <v>8312</v>
      </c>
      <c r="U247" t="s">
        <v>8317</v>
      </c>
    </row>
    <row r="248" spans="1:21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2">
        <v>40480.363483796296</v>
      </c>
      <c r="L248" s="12">
        <v>40530.405150462961</v>
      </c>
      <c r="M248" s="13">
        <f t="shared" si="11"/>
        <v>2010</v>
      </c>
      <c r="N248" t="b">
        <v>1</v>
      </c>
      <c r="O248">
        <v>223</v>
      </c>
      <c r="P248" t="b">
        <v>1</v>
      </c>
      <c r="Q248" t="s">
        <v>8269</v>
      </c>
      <c r="R248" s="5">
        <f t="shared" si="9"/>
        <v>3.0546000000000002</v>
      </c>
      <c r="S248" s="6">
        <f t="shared" si="10"/>
        <v>68.488789237668158</v>
      </c>
      <c r="T248" t="s">
        <v>8312</v>
      </c>
      <c r="U248" t="s">
        <v>8317</v>
      </c>
    </row>
    <row r="249" spans="1:21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2">
        <v>40430.604328703703</v>
      </c>
      <c r="L249" s="12">
        <v>40467.152083333334</v>
      </c>
      <c r="M249" s="13">
        <f t="shared" si="11"/>
        <v>2010</v>
      </c>
      <c r="N249" t="b">
        <v>1</v>
      </c>
      <c r="O249">
        <v>62</v>
      </c>
      <c r="P249" t="b">
        <v>1</v>
      </c>
      <c r="Q249" t="s">
        <v>8269</v>
      </c>
      <c r="R249" s="5">
        <f t="shared" si="9"/>
        <v>1.341</v>
      </c>
      <c r="S249" s="6">
        <f t="shared" si="10"/>
        <v>108.14516129032258</v>
      </c>
      <c r="T249" t="s">
        <v>8312</v>
      </c>
      <c r="U249" t="s">
        <v>8317</v>
      </c>
    </row>
    <row r="250" spans="1:21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2">
        <v>40870.774409722224</v>
      </c>
      <c r="L250" s="12">
        <v>40915.774409722224</v>
      </c>
      <c r="M250" s="13">
        <f t="shared" si="11"/>
        <v>2011</v>
      </c>
      <c r="N250" t="b">
        <v>1</v>
      </c>
      <c r="O250">
        <v>146</v>
      </c>
      <c r="P250" t="b">
        <v>1</v>
      </c>
      <c r="Q250" t="s">
        <v>8269</v>
      </c>
      <c r="R250" s="5">
        <f t="shared" si="9"/>
        <v>1.0133294117647058</v>
      </c>
      <c r="S250" s="6">
        <f t="shared" si="10"/>
        <v>589.95205479452056</v>
      </c>
      <c r="T250" t="s">
        <v>8312</v>
      </c>
      <c r="U250" t="s">
        <v>8317</v>
      </c>
    </row>
    <row r="251" spans="1:21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2">
        <v>40332.923842592594</v>
      </c>
      <c r="L251" s="12">
        <v>40412.736111111109</v>
      </c>
      <c r="M251" s="13">
        <f t="shared" si="11"/>
        <v>2010</v>
      </c>
      <c r="N251" t="b">
        <v>1</v>
      </c>
      <c r="O251">
        <v>235</v>
      </c>
      <c r="P251" t="b">
        <v>1</v>
      </c>
      <c r="Q251" t="s">
        <v>8269</v>
      </c>
      <c r="R251" s="5">
        <f t="shared" si="9"/>
        <v>1.1292</v>
      </c>
      <c r="S251" s="6">
        <f t="shared" si="10"/>
        <v>48.051063829787232</v>
      </c>
      <c r="T251" t="s">
        <v>8312</v>
      </c>
      <c r="U251" t="s">
        <v>8317</v>
      </c>
    </row>
    <row r="252" spans="1:21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2">
        <v>41401.565868055557</v>
      </c>
      <c r="L252" s="12">
        <v>41431.565868055557</v>
      </c>
      <c r="M252" s="13">
        <f t="shared" si="11"/>
        <v>2013</v>
      </c>
      <c r="N252" t="b">
        <v>1</v>
      </c>
      <c r="O252">
        <v>437</v>
      </c>
      <c r="P252" t="b">
        <v>1</v>
      </c>
      <c r="Q252" t="s">
        <v>8269</v>
      </c>
      <c r="R252" s="5">
        <f t="shared" si="9"/>
        <v>1.0558333333333334</v>
      </c>
      <c r="S252" s="6">
        <f t="shared" si="10"/>
        <v>72.482837528604122</v>
      </c>
      <c r="T252" t="s">
        <v>8312</v>
      </c>
      <c r="U252" t="s">
        <v>8317</v>
      </c>
    </row>
    <row r="253" spans="1:21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2">
        <v>41013.787569444445</v>
      </c>
      <c r="L253" s="12">
        <v>41045.791666666664</v>
      </c>
      <c r="M253" s="13">
        <f t="shared" si="11"/>
        <v>2012</v>
      </c>
      <c r="N253" t="b">
        <v>1</v>
      </c>
      <c r="O253">
        <v>77</v>
      </c>
      <c r="P253" t="b">
        <v>1</v>
      </c>
      <c r="Q253" t="s">
        <v>8269</v>
      </c>
      <c r="R253" s="5">
        <f t="shared" si="9"/>
        <v>1.2557142857142858</v>
      </c>
      <c r="S253" s="6">
        <f t="shared" si="10"/>
        <v>57.077922077922075</v>
      </c>
      <c r="T253" t="s">
        <v>8312</v>
      </c>
      <c r="U253" t="s">
        <v>8317</v>
      </c>
    </row>
    <row r="254" spans="1:21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2">
        <v>40266.662708333337</v>
      </c>
      <c r="L254" s="12">
        <v>40330.165972222225</v>
      </c>
      <c r="M254" s="13">
        <f t="shared" si="11"/>
        <v>2010</v>
      </c>
      <c r="N254" t="b">
        <v>1</v>
      </c>
      <c r="O254">
        <v>108</v>
      </c>
      <c r="P254" t="b">
        <v>1</v>
      </c>
      <c r="Q254" t="s">
        <v>8269</v>
      </c>
      <c r="R254" s="5">
        <f t="shared" si="9"/>
        <v>1.8455999999999999</v>
      </c>
      <c r="S254" s="6">
        <f t="shared" si="10"/>
        <v>85.444444444444443</v>
      </c>
      <c r="T254" t="s">
        <v>8312</v>
      </c>
      <c r="U254" t="s">
        <v>8317</v>
      </c>
    </row>
    <row r="255" spans="1:21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2">
        <v>40924.650868055556</v>
      </c>
      <c r="L255" s="12">
        <v>40954.650868055556</v>
      </c>
      <c r="M255" s="13">
        <f t="shared" si="11"/>
        <v>2012</v>
      </c>
      <c r="N255" t="b">
        <v>1</v>
      </c>
      <c r="O255">
        <v>7</v>
      </c>
      <c r="P255" t="b">
        <v>1</v>
      </c>
      <c r="Q255" t="s">
        <v>8269</v>
      </c>
      <c r="R255" s="5">
        <f t="shared" si="9"/>
        <v>1.0073333333333334</v>
      </c>
      <c r="S255" s="6">
        <f t="shared" si="10"/>
        <v>215.85714285714286</v>
      </c>
      <c r="T255" t="s">
        <v>8312</v>
      </c>
      <c r="U255" t="s">
        <v>8317</v>
      </c>
    </row>
    <row r="256" spans="1:21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2">
        <v>42263.952662037031</v>
      </c>
      <c r="L256" s="12">
        <v>42294.083333333328</v>
      </c>
      <c r="M256" s="13">
        <f t="shared" si="11"/>
        <v>2015</v>
      </c>
      <c r="N256" t="b">
        <v>1</v>
      </c>
      <c r="O256">
        <v>314</v>
      </c>
      <c r="P256" t="b">
        <v>1</v>
      </c>
      <c r="Q256" t="s">
        <v>8269</v>
      </c>
      <c r="R256" s="5">
        <f t="shared" si="9"/>
        <v>1.1694724999999999</v>
      </c>
      <c r="S256" s="6">
        <f t="shared" si="10"/>
        <v>89.38643312101911</v>
      </c>
      <c r="T256" t="s">
        <v>8312</v>
      </c>
      <c r="U256" t="s">
        <v>8317</v>
      </c>
    </row>
    <row r="257" spans="1:21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2">
        <v>40588.526412037041</v>
      </c>
      <c r="L257" s="12">
        <v>40618.48474537037</v>
      </c>
      <c r="M257" s="13">
        <f t="shared" si="11"/>
        <v>2011</v>
      </c>
      <c r="N257" t="b">
        <v>1</v>
      </c>
      <c r="O257">
        <v>188</v>
      </c>
      <c r="P257" t="b">
        <v>1</v>
      </c>
      <c r="Q257" t="s">
        <v>8269</v>
      </c>
      <c r="R257" s="5">
        <f t="shared" si="9"/>
        <v>1.0673325</v>
      </c>
      <c r="S257" s="6">
        <f t="shared" si="10"/>
        <v>45.418404255319146</v>
      </c>
      <c r="T257" t="s">
        <v>8312</v>
      </c>
      <c r="U257" t="s">
        <v>8317</v>
      </c>
    </row>
    <row r="258" spans="1:21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2">
        <v>41319.769293981481</v>
      </c>
      <c r="L258" s="12">
        <v>41349.769293981481</v>
      </c>
      <c r="M258" s="13">
        <f t="shared" si="11"/>
        <v>2013</v>
      </c>
      <c r="N258" t="b">
        <v>1</v>
      </c>
      <c r="O258">
        <v>275</v>
      </c>
      <c r="P258" t="b">
        <v>1</v>
      </c>
      <c r="Q258" t="s">
        <v>8269</v>
      </c>
      <c r="R258" s="5">
        <f t="shared" ref="R258:R321" si="12">E258/D258</f>
        <v>1.391</v>
      </c>
      <c r="S258" s="6">
        <f t="shared" ref="S258:S321" si="13">E258/O258</f>
        <v>65.756363636363631</v>
      </c>
      <c r="T258" t="s">
        <v>8312</v>
      </c>
      <c r="U258" t="s">
        <v>8317</v>
      </c>
    </row>
    <row r="259" spans="1:21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2">
        <v>42479.626875000002</v>
      </c>
      <c r="L259" s="12">
        <v>42509.626875000002</v>
      </c>
      <c r="M259" s="13">
        <f t="shared" ref="M259:M322" si="14">YEAR(K259)</f>
        <v>2016</v>
      </c>
      <c r="N259" t="b">
        <v>1</v>
      </c>
      <c r="O259">
        <v>560</v>
      </c>
      <c r="P259" t="b">
        <v>1</v>
      </c>
      <c r="Q259" t="s">
        <v>8269</v>
      </c>
      <c r="R259" s="5">
        <f t="shared" si="12"/>
        <v>1.0672648571428571</v>
      </c>
      <c r="S259" s="6">
        <f t="shared" si="13"/>
        <v>66.70405357142856</v>
      </c>
      <c r="T259" t="s">
        <v>8312</v>
      </c>
      <c r="U259" t="s">
        <v>8317</v>
      </c>
    </row>
    <row r="260" spans="1:21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2">
        <v>40682.051689814813</v>
      </c>
      <c r="L260" s="12">
        <v>40712.051689814813</v>
      </c>
      <c r="M260" s="13">
        <f t="shared" si="14"/>
        <v>2011</v>
      </c>
      <c r="N260" t="b">
        <v>1</v>
      </c>
      <c r="O260">
        <v>688</v>
      </c>
      <c r="P260" t="b">
        <v>1</v>
      </c>
      <c r="Q260" t="s">
        <v>8269</v>
      </c>
      <c r="R260" s="5">
        <f t="shared" si="12"/>
        <v>1.9114</v>
      </c>
      <c r="S260" s="6">
        <f t="shared" si="13"/>
        <v>83.345930232558146</v>
      </c>
      <c r="T260" t="s">
        <v>8312</v>
      </c>
      <c r="U260" t="s">
        <v>8317</v>
      </c>
    </row>
    <row r="261" spans="1:21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2">
        <v>42072.738067129627</v>
      </c>
      <c r="L261" s="12">
        <v>42102.738067129627</v>
      </c>
      <c r="M261" s="13">
        <f t="shared" si="14"/>
        <v>2015</v>
      </c>
      <c r="N261" t="b">
        <v>1</v>
      </c>
      <c r="O261">
        <v>942</v>
      </c>
      <c r="P261" t="b">
        <v>1</v>
      </c>
      <c r="Q261" t="s">
        <v>8269</v>
      </c>
      <c r="R261" s="5">
        <f t="shared" si="12"/>
        <v>1.3193789333333332</v>
      </c>
      <c r="S261" s="6">
        <f t="shared" si="13"/>
        <v>105.04609341825902</v>
      </c>
      <c r="T261" t="s">
        <v>8312</v>
      </c>
      <c r="U261" t="s">
        <v>8317</v>
      </c>
    </row>
    <row r="262" spans="1:21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2">
        <v>40330.755543981482</v>
      </c>
      <c r="L262" s="12">
        <v>40376.415972222225</v>
      </c>
      <c r="M262" s="13">
        <f t="shared" si="14"/>
        <v>2010</v>
      </c>
      <c r="N262" t="b">
        <v>1</v>
      </c>
      <c r="O262">
        <v>88</v>
      </c>
      <c r="P262" t="b">
        <v>1</v>
      </c>
      <c r="Q262" t="s">
        <v>8269</v>
      </c>
      <c r="R262" s="5">
        <f t="shared" si="12"/>
        <v>1.0640000000000001</v>
      </c>
      <c r="S262" s="6">
        <f t="shared" si="13"/>
        <v>120.90909090909091</v>
      </c>
      <c r="T262" t="s">
        <v>8312</v>
      </c>
      <c r="U262" t="s">
        <v>8317</v>
      </c>
    </row>
    <row r="263" spans="1:21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2">
        <v>41017.885462962964</v>
      </c>
      <c r="L263" s="12">
        <v>41067.621527777781</v>
      </c>
      <c r="M263" s="13">
        <f t="shared" si="14"/>
        <v>2012</v>
      </c>
      <c r="N263" t="b">
        <v>1</v>
      </c>
      <c r="O263">
        <v>220</v>
      </c>
      <c r="P263" t="b">
        <v>1</v>
      </c>
      <c r="Q263" t="s">
        <v>8269</v>
      </c>
      <c r="R263" s="5">
        <f t="shared" si="12"/>
        <v>1.0740000000000001</v>
      </c>
      <c r="S263" s="6">
        <f t="shared" si="13"/>
        <v>97.63636363636364</v>
      </c>
      <c r="T263" t="s">
        <v>8312</v>
      </c>
      <c r="U263" t="s">
        <v>8317</v>
      </c>
    </row>
    <row r="264" spans="1:21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2">
        <v>40555.24800925926</v>
      </c>
      <c r="L264" s="12">
        <v>40600.24800925926</v>
      </c>
      <c r="M264" s="13">
        <f t="shared" si="14"/>
        <v>2011</v>
      </c>
      <c r="N264" t="b">
        <v>1</v>
      </c>
      <c r="O264">
        <v>145</v>
      </c>
      <c r="P264" t="b">
        <v>1</v>
      </c>
      <c r="Q264" t="s">
        <v>8269</v>
      </c>
      <c r="R264" s="5">
        <f t="shared" si="12"/>
        <v>2.4</v>
      </c>
      <c r="S264" s="6">
        <f t="shared" si="13"/>
        <v>41.379310344827587</v>
      </c>
      <c r="T264" t="s">
        <v>8312</v>
      </c>
      <c r="U264" t="s">
        <v>8317</v>
      </c>
    </row>
    <row r="265" spans="1:21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2">
        <v>41149.954791666663</v>
      </c>
      <c r="L265" s="12">
        <v>41179.954791666663</v>
      </c>
      <c r="M265" s="13">
        <f t="shared" si="14"/>
        <v>2012</v>
      </c>
      <c r="N265" t="b">
        <v>1</v>
      </c>
      <c r="O265">
        <v>963</v>
      </c>
      <c r="P265" t="b">
        <v>1</v>
      </c>
      <c r="Q265" t="s">
        <v>8269</v>
      </c>
      <c r="R265" s="5">
        <f t="shared" si="12"/>
        <v>1.1808107999999999</v>
      </c>
      <c r="S265" s="6">
        <f t="shared" si="13"/>
        <v>30.654485981308412</v>
      </c>
      <c r="T265" t="s">
        <v>8312</v>
      </c>
      <c r="U265" t="s">
        <v>8317</v>
      </c>
    </row>
    <row r="266" spans="1:21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2">
        <v>41010.620312500003</v>
      </c>
      <c r="L266" s="12">
        <v>41040.620312500003</v>
      </c>
      <c r="M266" s="13">
        <f t="shared" si="14"/>
        <v>2012</v>
      </c>
      <c r="N266" t="b">
        <v>1</v>
      </c>
      <c r="O266">
        <v>91</v>
      </c>
      <c r="P266" t="b">
        <v>1</v>
      </c>
      <c r="Q266" t="s">
        <v>8269</v>
      </c>
      <c r="R266" s="5">
        <f t="shared" si="12"/>
        <v>1.1819999999999999</v>
      </c>
      <c r="S266" s="6">
        <f t="shared" si="13"/>
        <v>64.945054945054949</v>
      </c>
      <c r="T266" t="s">
        <v>8312</v>
      </c>
      <c r="U266" t="s">
        <v>8317</v>
      </c>
    </row>
    <row r="267" spans="1:21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2">
        <v>40267.245717592588</v>
      </c>
      <c r="L267" s="12">
        <v>40308.844444444447</v>
      </c>
      <c r="M267" s="13">
        <f t="shared" si="14"/>
        <v>2010</v>
      </c>
      <c r="N267" t="b">
        <v>1</v>
      </c>
      <c r="O267">
        <v>58</v>
      </c>
      <c r="P267" t="b">
        <v>1</v>
      </c>
      <c r="Q267" t="s">
        <v>8269</v>
      </c>
      <c r="R267" s="5">
        <f t="shared" si="12"/>
        <v>1.111</v>
      </c>
      <c r="S267" s="6">
        <f t="shared" si="13"/>
        <v>95.775862068965523</v>
      </c>
      <c r="T267" t="s">
        <v>8312</v>
      </c>
      <c r="U267" t="s">
        <v>8317</v>
      </c>
    </row>
    <row r="268" spans="1:21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2">
        <v>40205.174849537041</v>
      </c>
      <c r="L268" s="12">
        <v>40291.160416666666</v>
      </c>
      <c r="M268" s="13">
        <f t="shared" si="14"/>
        <v>2010</v>
      </c>
      <c r="N268" t="b">
        <v>1</v>
      </c>
      <c r="O268">
        <v>36</v>
      </c>
      <c r="P268" t="b">
        <v>1</v>
      </c>
      <c r="Q268" t="s">
        <v>8269</v>
      </c>
      <c r="R268" s="5">
        <f t="shared" si="12"/>
        <v>1.4550000000000001</v>
      </c>
      <c r="S268" s="6">
        <f t="shared" si="13"/>
        <v>40.416666666666664</v>
      </c>
      <c r="T268" t="s">
        <v>8312</v>
      </c>
      <c r="U268" t="s">
        <v>8317</v>
      </c>
    </row>
    <row r="269" spans="1:21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2">
        <v>41785.452534722222</v>
      </c>
      <c r="L269" s="12">
        <v>41815.452534722222</v>
      </c>
      <c r="M269" s="13">
        <f t="shared" si="14"/>
        <v>2014</v>
      </c>
      <c r="N269" t="b">
        <v>1</v>
      </c>
      <c r="O269">
        <v>165</v>
      </c>
      <c r="P269" t="b">
        <v>1</v>
      </c>
      <c r="Q269" t="s">
        <v>8269</v>
      </c>
      <c r="R269" s="5">
        <f t="shared" si="12"/>
        <v>1.3162883248730965</v>
      </c>
      <c r="S269" s="6">
        <f t="shared" si="13"/>
        <v>78.578424242424248</v>
      </c>
      <c r="T269" t="s">
        <v>8312</v>
      </c>
      <c r="U269" t="s">
        <v>8317</v>
      </c>
    </row>
    <row r="270" spans="1:21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2">
        <v>40809.15252314815</v>
      </c>
      <c r="L270" s="12">
        <v>40854.194189814814</v>
      </c>
      <c r="M270" s="13">
        <f t="shared" si="14"/>
        <v>2011</v>
      </c>
      <c r="N270" t="b">
        <v>1</v>
      </c>
      <c r="O270">
        <v>111</v>
      </c>
      <c r="P270" t="b">
        <v>1</v>
      </c>
      <c r="Q270" t="s">
        <v>8269</v>
      </c>
      <c r="R270" s="5">
        <f t="shared" si="12"/>
        <v>1.1140000000000001</v>
      </c>
      <c r="S270" s="6">
        <f t="shared" si="13"/>
        <v>50.18018018018018</v>
      </c>
      <c r="T270" t="s">
        <v>8312</v>
      </c>
      <c r="U270" t="s">
        <v>8317</v>
      </c>
    </row>
    <row r="271" spans="1:21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2">
        <v>42758.197013888886</v>
      </c>
      <c r="L271" s="12">
        <v>42788.197013888886</v>
      </c>
      <c r="M271" s="13">
        <f t="shared" si="14"/>
        <v>2017</v>
      </c>
      <c r="N271" t="b">
        <v>1</v>
      </c>
      <c r="O271">
        <v>1596</v>
      </c>
      <c r="P271" t="b">
        <v>1</v>
      </c>
      <c r="Q271" t="s">
        <v>8269</v>
      </c>
      <c r="R271" s="5">
        <f t="shared" si="12"/>
        <v>1.4723377</v>
      </c>
      <c r="S271" s="6">
        <f t="shared" si="13"/>
        <v>92.251735588972423</v>
      </c>
      <c r="T271" t="s">
        <v>8312</v>
      </c>
      <c r="U271" t="s">
        <v>8317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2">
        <v>40637.866550925923</v>
      </c>
      <c r="L272" s="12">
        <v>40688.166666666664</v>
      </c>
      <c r="M272" s="13">
        <f t="shared" si="14"/>
        <v>2011</v>
      </c>
      <c r="N272" t="b">
        <v>1</v>
      </c>
      <c r="O272">
        <v>61</v>
      </c>
      <c r="P272" t="b">
        <v>1</v>
      </c>
      <c r="Q272" t="s">
        <v>8269</v>
      </c>
      <c r="R272" s="5">
        <f t="shared" si="12"/>
        <v>1.5260869565217392</v>
      </c>
      <c r="S272" s="6">
        <f t="shared" si="13"/>
        <v>57.540983606557376</v>
      </c>
      <c r="T272" t="s">
        <v>8312</v>
      </c>
      <c r="U272" t="s">
        <v>8317</v>
      </c>
    </row>
    <row r="273" spans="1:21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2">
        <v>41612.10024305556</v>
      </c>
      <c r="L273" s="12">
        <v>41641.333333333336</v>
      </c>
      <c r="M273" s="13">
        <f t="shared" si="14"/>
        <v>2013</v>
      </c>
      <c r="N273" t="b">
        <v>1</v>
      </c>
      <c r="O273">
        <v>287</v>
      </c>
      <c r="P273" t="b">
        <v>1</v>
      </c>
      <c r="Q273" t="s">
        <v>8269</v>
      </c>
      <c r="R273" s="5">
        <f t="shared" si="12"/>
        <v>1.0468</v>
      </c>
      <c r="S273" s="6">
        <f t="shared" si="13"/>
        <v>109.42160278745645</v>
      </c>
      <c r="T273" t="s">
        <v>8312</v>
      </c>
      <c r="U273" t="s">
        <v>8317</v>
      </c>
    </row>
    <row r="274" spans="1:21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2">
        <v>40235.900358796294</v>
      </c>
      <c r="L274" s="12">
        <v>40296.78402777778</v>
      </c>
      <c r="M274" s="13">
        <f t="shared" si="14"/>
        <v>2010</v>
      </c>
      <c r="N274" t="b">
        <v>1</v>
      </c>
      <c r="O274">
        <v>65</v>
      </c>
      <c r="P274" t="b">
        <v>1</v>
      </c>
      <c r="Q274" t="s">
        <v>8269</v>
      </c>
      <c r="R274" s="5">
        <f t="shared" si="12"/>
        <v>1.7743366666666667</v>
      </c>
      <c r="S274" s="6">
        <f t="shared" si="13"/>
        <v>81.892461538461546</v>
      </c>
      <c r="T274" t="s">
        <v>8312</v>
      </c>
      <c r="U274" t="s">
        <v>8317</v>
      </c>
    </row>
    <row r="275" spans="1:21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2">
        <v>40697.498449074075</v>
      </c>
      <c r="L275" s="12">
        <v>40727.498449074075</v>
      </c>
      <c r="M275" s="13">
        <f t="shared" si="14"/>
        <v>2011</v>
      </c>
      <c r="N275" t="b">
        <v>1</v>
      </c>
      <c r="O275">
        <v>118</v>
      </c>
      <c r="P275" t="b">
        <v>1</v>
      </c>
      <c r="Q275" t="s">
        <v>8269</v>
      </c>
      <c r="R275" s="5">
        <f t="shared" si="12"/>
        <v>1.077758</v>
      </c>
      <c r="S275" s="6">
        <f t="shared" si="13"/>
        <v>45.667711864406776</v>
      </c>
      <c r="T275" t="s">
        <v>8312</v>
      </c>
      <c r="U275" t="s">
        <v>8317</v>
      </c>
    </row>
    <row r="276" spans="1:21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2">
        <v>40969.912372685183</v>
      </c>
      <c r="L276" s="12">
        <v>41004.290972222225</v>
      </c>
      <c r="M276" s="13">
        <f t="shared" si="14"/>
        <v>2012</v>
      </c>
      <c r="N276" t="b">
        <v>1</v>
      </c>
      <c r="O276">
        <v>113</v>
      </c>
      <c r="P276" t="b">
        <v>1</v>
      </c>
      <c r="Q276" t="s">
        <v>8269</v>
      </c>
      <c r="R276" s="5">
        <f t="shared" si="12"/>
        <v>1.56</v>
      </c>
      <c r="S276" s="6">
        <f t="shared" si="13"/>
        <v>55.221238938053098</v>
      </c>
      <c r="T276" t="s">
        <v>8312</v>
      </c>
      <c r="U276" t="s">
        <v>8317</v>
      </c>
    </row>
    <row r="277" spans="1:21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2">
        <v>41193.032013888893</v>
      </c>
      <c r="L277" s="12">
        <v>41223.073680555557</v>
      </c>
      <c r="M277" s="13">
        <f t="shared" si="14"/>
        <v>2012</v>
      </c>
      <c r="N277" t="b">
        <v>1</v>
      </c>
      <c r="O277">
        <v>332</v>
      </c>
      <c r="P277" t="b">
        <v>1</v>
      </c>
      <c r="Q277" t="s">
        <v>8269</v>
      </c>
      <c r="R277" s="5">
        <f t="shared" si="12"/>
        <v>1.08395</v>
      </c>
      <c r="S277" s="6">
        <f t="shared" si="13"/>
        <v>65.298192771084331</v>
      </c>
      <c r="T277" t="s">
        <v>8312</v>
      </c>
      <c r="U277" t="s">
        <v>8317</v>
      </c>
    </row>
    <row r="278" spans="1:21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2">
        <v>40967.081874999996</v>
      </c>
      <c r="L278" s="12">
        <v>41027.040208333332</v>
      </c>
      <c r="M278" s="13">
        <f t="shared" si="14"/>
        <v>2012</v>
      </c>
      <c r="N278" t="b">
        <v>1</v>
      </c>
      <c r="O278">
        <v>62</v>
      </c>
      <c r="P278" t="b">
        <v>1</v>
      </c>
      <c r="Q278" t="s">
        <v>8269</v>
      </c>
      <c r="R278" s="5">
        <f t="shared" si="12"/>
        <v>1.476</v>
      </c>
      <c r="S278" s="6">
        <f t="shared" si="13"/>
        <v>95.225806451612897</v>
      </c>
      <c r="T278" t="s">
        <v>8312</v>
      </c>
      <c r="U278" t="s">
        <v>8317</v>
      </c>
    </row>
    <row r="279" spans="1:21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2">
        <v>42117.891423611116</v>
      </c>
      <c r="L279" s="12">
        <v>42147.891423611116</v>
      </c>
      <c r="M279" s="13">
        <f t="shared" si="14"/>
        <v>2015</v>
      </c>
      <c r="N279" t="b">
        <v>1</v>
      </c>
      <c r="O279">
        <v>951</v>
      </c>
      <c r="P279" t="b">
        <v>1</v>
      </c>
      <c r="Q279" t="s">
        <v>8269</v>
      </c>
      <c r="R279" s="5">
        <f t="shared" si="12"/>
        <v>1.1038153846153846</v>
      </c>
      <c r="S279" s="6">
        <f t="shared" si="13"/>
        <v>75.444794952681391</v>
      </c>
      <c r="T279" t="s">
        <v>8312</v>
      </c>
      <c r="U279" t="s">
        <v>8317</v>
      </c>
    </row>
    <row r="280" spans="1:21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2">
        <v>41164.040960648148</v>
      </c>
      <c r="L280" s="12">
        <v>41194.040960648148</v>
      </c>
      <c r="M280" s="13">
        <f t="shared" si="14"/>
        <v>2012</v>
      </c>
      <c r="N280" t="b">
        <v>1</v>
      </c>
      <c r="O280">
        <v>415</v>
      </c>
      <c r="P280" t="b">
        <v>1</v>
      </c>
      <c r="Q280" t="s">
        <v>8269</v>
      </c>
      <c r="R280" s="5">
        <f t="shared" si="12"/>
        <v>1.5034814814814814</v>
      </c>
      <c r="S280" s="6">
        <f t="shared" si="13"/>
        <v>97.816867469879512</v>
      </c>
      <c r="T280" t="s">
        <v>8312</v>
      </c>
      <c r="U280" t="s">
        <v>8317</v>
      </c>
    </row>
    <row r="281" spans="1:21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2">
        <v>42759.244166666671</v>
      </c>
      <c r="L281" s="12">
        <v>42793.084027777775</v>
      </c>
      <c r="M281" s="13">
        <f t="shared" si="14"/>
        <v>2017</v>
      </c>
      <c r="N281" t="b">
        <v>1</v>
      </c>
      <c r="O281">
        <v>305</v>
      </c>
      <c r="P281" t="b">
        <v>1</v>
      </c>
      <c r="Q281" t="s">
        <v>8269</v>
      </c>
      <c r="R281" s="5">
        <f t="shared" si="12"/>
        <v>1.5731829411764706</v>
      </c>
      <c r="S281" s="6">
        <f t="shared" si="13"/>
        <v>87.685606557377056</v>
      </c>
      <c r="T281" t="s">
        <v>8312</v>
      </c>
      <c r="U281" t="s">
        <v>8317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2">
        <v>41744.590682870366</v>
      </c>
      <c r="L282" s="12">
        <v>41789.590682870366</v>
      </c>
      <c r="M282" s="13">
        <f t="shared" si="14"/>
        <v>2014</v>
      </c>
      <c r="N282" t="b">
        <v>1</v>
      </c>
      <c r="O282">
        <v>2139</v>
      </c>
      <c r="P282" t="b">
        <v>1</v>
      </c>
      <c r="Q282" t="s">
        <v>8269</v>
      </c>
      <c r="R282" s="5">
        <f t="shared" si="12"/>
        <v>1.5614399999999999</v>
      </c>
      <c r="S282" s="6">
        <f t="shared" si="13"/>
        <v>54.748948106591868</v>
      </c>
      <c r="T282" t="s">
        <v>8312</v>
      </c>
      <c r="U282" t="s">
        <v>8317</v>
      </c>
    </row>
    <row r="283" spans="1:21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2">
        <v>39950.163344907407</v>
      </c>
      <c r="L283" s="12">
        <v>40035.80972222222</v>
      </c>
      <c r="M283" s="13">
        <f t="shared" si="14"/>
        <v>2009</v>
      </c>
      <c r="N283" t="b">
        <v>1</v>
      </c>
      <c r="O283">
        <v>79</v>
      </c>
      <c r="P283" t="b">
        <v>1</v>
      </c>
      <c r="Q283" t="s">
        <v>8269</v>
      </c>
      <c r="R283" s="5">
        <f t="shared" si="12"/>
        <v>1.2058763636363636</v>
      </c>
      <c r="S283" s="6">
        <f t="shared" si="13"/>
        <v>83.953417721518989</v>
      </c>
      <c r="T283" t="s">
        <v>8312</v>
      </c>
      <c r="U283" t="s">
        <v>8317</v>
      </c>
    </row>
    <row r="284" spans="1:21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2">
        <v>40194.920046296298</v>
      </c>
      <c r="L284" s="12">
        <v>40231.916666666664</v>
      </c>
      <c r="M284" s="13">
        <f t="shared" si="14"/>
        <v>2010</v>
      </c>
      <c r="N284" t="b">
        <v>1</v>
      </c>
      <c r="O284">
        <v>179</v>
      </c>
      <c r="P284" t="b">
        <v>1</v>
      </c>
      <c r="Q284" t="s">
        <v>8269</v>
      </c>
      <c r="R284" s="5">
        <f t="shared" si="12"/>
        <v>1.0118888888888888</v>
      </c>
      <c r="S284" s="6">
        <f t="shared" si="13"/>
        <v>254.38547486033519</v>
      </c>
      <c r="T284" t="s">
        <v>8312</v>
      </c>
      <c r="U284" t="s">
        <v>8317</v>
      </c>
    </row>
    <row r="285" spans="1:21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2">
        <v>40675.71</v>
      </c>
      <c r="L285" s="12">
        <v>40695.207638888889</v>
      </c>
      <c r="M285" s="13">
        <f t="shared" si="14"/>
        <v>2011</v>
      </c>
      <c r="N285" t="b">
        <v>1</v>
      </c>
      <c r="O285">
        <v>202</v>
      </c>
      <c r="P285" t="b">
        <v>1</v>
      </c>
      <c r="Q285" t="s">
        <v>8269</v>
      </c>
      <c r="R285" s="5">
        <f t="shared" si="12"/>
        <v>1.142725</v>
      </c>
      <c r="S285" s="6">
        <f t="shared" si="13"/>
        <v>101.8269801980198</v>
      </c>
      <c r="T285" t="s">
        <v>8312</v>
      </c>
      <c r="U285" t="s">
        <v>8317</v>
      </c>
    </row>
    <row r="286" spans="1:21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2">
        <v>40904.738194444442</v>
      </c>
      <c r="L286" s="12">
        <v>40929.738194444442</v>
      </c>
      <c r="M286" s="13">
        <f t="shared" si="14"/>
        <v>2011</v>
      </c>
      <c r="N286" t="b">
        <v>1</v>
      </c>
      <c r="O286">
        <v>760</v>
      </c>
      <c r="P286" t="b">
        <v>1</v>
      </c>
      <c r="Q286" t="s">
        <v>8269</v>
      </c>
      <c r="R286" s="5">
        <f t="shared" si="12"/>
        <v>1.0462615</v>
      </c>
      <c r="S286" s="6">
        <f t="shared" si="13"/>
        <v>55.066394736842106</v>
      </c>
      <c r="T286" t="s">
        <v>8312</v>
      </c>
      <c r="U286" t="s">
        <v>8317</v>
      </c>
    </row>
    <row r="287" spans="1:21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2">
        <v>41506.756111111114</v>
      </c>
      <c r="L287" s="12">
        <v>41536.756111111114</v>
      </c>
      <c r="M287" s="13">
        <f t="shared" si="14"/>
        <v>2013</v>
      </c>
      <c r="N287" t="b">
        <v>1</v>
      </c>
      <c r="O287">
        <v>563</v>
      </c>
      <c r="P287" t="b">
        <v>1</v>
      </c>
      <c r="Q287" t="s">
        <v>8269</v>
      </c>
      <c r="R287" s="5">
        <f t="shared" si="12"/>
        <v>2.2882507142857142</v>
      </c>
      <c r="S287" s="6">
        <f t="shared" si="13"/>
        <v>56.901438721136763</v>
      </c>
      <c r="T287" t="s">
        <v>8312</v>
      </c>
      <c r="U287" t="s">
        <v>8317</v>
      </c>
    </row>
    <row r="288" spans="1:21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2">
        <v>41313.816249999996</v>
      </c>
      <c r="L288" s="12">
        <v>41358.774583333332</v>
      </c>
      <c r="M288" s="13">
        <f t="shared" si="14"/>
        <v>2013</v>
      </c>
      <c r="N288" t="b">
        <v>1</v>
      </c>
      <c r="O288">
        <v>135</v>
      </c>
      <c r="P288" t="b">
        <v>1</v>
      </c>
      <c r="Q288" t="s">
        <v>8269</v>
      </c>
      <c r="R288" s="5">
        <f t="shared" si="12"/>
        <v>1.0915333333333332</v>
      </c>
      <c r="S288" s="6">
        <f t="shared" si="13"/>
        <v>121.28148148148148</v>
      </c>
      <c r="T288" t="s">
        <v>8312</v>
      </c>
      <c r="U288" t="s">
        <v>8317</v>
      </c>
    </row>
    <row r="289" spans="1:21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2">
        <v>41184.277986111112</v>
      </c>
      <c r="L289" s="12">
        <v>41215.166666666664</v>
      </c>
      <c r="M289" s="13">
        <f t="shared" si="14"/>
        <v>2012</v>
      </c>
      <c r="N289" t="b">
        <v>1</v>
      </c>
      <c r="O289">
        <v>290</v>
      </c>
      <c r="P289" t="b">
        <v>1</v>
      </c>
      <c r="Q289" t="s">
        <v>8269</v>
      </c>
      <c r="R289" s="5">
        <f t="shared" si="12"/>
        <v>1.7629999999999999</v>
      </c>
      <c r="S289" s="6">
        <f t="shared" si="13"/>
        <v>91.189655172413794</v>
      </c>
      <c r="T289" t="s">
        <v>8312</v>
      </c>
      <c r="U289" t="s">
        <v>8317</v>
      </c>
    </row>
    <row r="290" spans="1:21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2">
        <v>41051.168900462959</v>
      </c>
      <c r="L290" s="12">
        <v>41086.168900462959</v>
      </c>
      <c r="M290" s="13">
        <f t="shared" si="14"/>
        <v>2012</v>
      </c>
      <c r="N290" t="b">
        <v>1</v>
      </c>
      <c r="O290">
        <v>447</v>
      </c>
      <c r="P290" t="b">
        <v>1</v>
      </c>
      <c r="Q290" t="s">
        <v>8269</v>
      </c>
      <c r="R290" s="5">
        <f t="shared" si="12"/>
        <v>1.0321061999999999</v>
      </c>
      <c r="S290" s="6">
        <f t="shared" si="13"/>
        <v>115.44812080536913</v>
      </c>
      <c r="T290" t="s">
        <v>8312</v>
      </c>
      <c r="U290" t="s">
        <v>8317</v>
      </c>
    </row>
    <row r="291" spans="1:21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2">
        <v>41550.456412037034</v>
      </c>
      <c r="L291" s="12">
        <v>41580.456412037034</v>
      </c>
      <c r="M291" s="13">
        <f t="shared" si="14"/>
        <v>2013</v>
      </c>
      <c r="N291" t="b">
        <v>1</v>
      </c>
      <c r="O291">
        <v>232</v>
      </c>
      <c r="P291" t="b">
        <v>1</v>
      </c>
      <c r="Q291" t="s">
        <v>8269</v>
      </c>
      <c r="R291" s="5">
        <f t="shared" si="12"/>
        <v>1.0482</v>
      </c>
      <c r="S291" s="6">
        <f t="shared" si="13"/>
        <v>67.771551724137936</v>
      </c>
      <c r="T291" t="s">
        <v>8312</v>
      </c>
      <c r="U291" t="s">
        <v>8317</v>
      </c>
    </row>
    <row r="292" spans="1:21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2">
        <v>40526.36917824074</v>
      </c>
      <c r="L292" s="12">
        <v>40576.332638888889</v>
      </c>
      <c r="M292" s="13">
        <f t="shared" si="14"/>
        <v>2010</v>
      </c>
      <c r="N292" t="b">
        <v>1</v>
      </c>
      <c r="O292">
        <v>168</v>
      </c>
      <c r="P292" t="b">
        <v>1</v>
      </c>
      <c r="Q292" t="s">
        <v>8269</v>
      </c>
      <c r="R292" s="5">
        <f t="shared" si="12"/>
        <v>1.0668444444444445</v>
      </c>
      <c r="S292" s="6">
        <f t="shared" si="13"/>
        <v>28.576190476190476</v>
      </c>
      <c r="T292" t="s">
        <v>8312</v>
      </c>
      <c r="U292" t="s">
        <v>8317</v>
      </c>
    </row>
    <row r="293" spans="1:21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2">
        <v>41376.769050925926</v>
      </c>
      <c r="L293" s="12">
        <v>41395.000694444447</v>
      </c>
      <c r="M293" s="13">
        <f t="shared" si="14"/>
        <v>2013</v>
      </c>
      <c r="N293" t="b">
        <v>1</v>
      </c>
      <c r="O293">
        <v>128</v>
      </c>
      <c r="P293" t="b">
        <v>1</v>
      </c>
      <c r="Q293" t="s">
        <v>8269</v>
      </c>
      <c r="R293" s="5">
        <f t="shared" si="12"/>
        <v>1.2001999999999999</v>
      </c>
      <c r="S293" s="6">
        <f t="shared" si="13"/>
        <v>46.8828125</v>
      </c>
      <c r="T293" t="s">
        <v>8312</v>
      </c>
      <c r="U293" t="s">
        <v>8317</v>
      </c>
    </row>
    <row r="294" spans="1:21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2">
        <v>40812.803229166668</v>
      </c>
      <c r="L294" s="12">
        <v>40845.165972222225</v>
      </c>
      <c r="M294" s="13">
        <f t="shared" si="14"/>
        <v>2011</v>
      </c>
      <c r="N294" t="b">
        <v>1</v>
      </c>
      <c r="O294">
        <v>493</v>
      </c>
      <c r="P294" t="b">
        <v>1</v>
      </c>
      <c r="Q294" t="s">
        <v>8269</v>
      </c>
      <c r="R294" s="5">
        <f t="shared" si="12"/>
        <v>1.0150693333333334</v>
      </c>
      <c r="S294" s="6">
        <f t="shared" si="13"/>
        <v>154.42231237322514</v>
      </c>
      <c r="T294" t="s">
        <v>8312</v>
      </c>
      <c r="U294" t="s">
        <v>8317</v>
      </c>
    </row>
    <row r="295" spans="1:21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2">
        <v>41719.667986111112</v>
      </c>
      <c r="L295" s="12">
        <v>41749.667986111112</v>
      </c>
      <c r="M295" s="13">
        <f t="shared" si="14"/>
        <v>2014</v>
      </c>
      <c r="N295" t="b">
        <v>1</v>
      </c>
      <c r="O295">
        <v>131</v>
      </c>
      <c r="P295" t="b">
        <v>1</v>
      </c>
      <c r="Q295" t="s">
        <v>8269</v>
      </c>
      <c r="R295" s="5">
        <f t="shared" si="12"/>
        <v>1.0138461538461538</v>
      </c>
      <c r="S295" s="6">
        <f t="shared" si="13"/>
        <v>201.22137404580153</v>
      </c>
      <c r="T295" t="s">
        <v>8312</v>
      </c>
      <c r="U295" t="s">
        <v>8317</v>
      </c>
    </row>
    <row r="296" spans="1:21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2">
        <v>40343.084421296298</v>
      </c>
      <c r="L296" s="12">
        <v>40378.666666666664</v>
      </c>
      <c r="M296" s="13">
        <f t="shared" si="14"/>
        <v>2010</v>
      </c>
      <c r="N296" t="b">
        <v>1</v>
      </c>
      <c r="O296">
        <v>50</v>
      </c>
      <c r="P296" t="b">
        <v>1</v>
      </c>
      <c r="Q296" t="s">
        <v>8269</v>
      </c>
      <c r="R296" s="5">
        <f t="shared" si="12"/>
        <v>1</v>
      </c>
      <c r="S296" s="6">
        <f t="shared" si="13"/>
        <v>100</v>
      </c>
      <c r="T296" t="s">
        <v>8312</v>
      </c>
      <c r="U296" t="s">
        <v>8317</v>
      </c>
    </row>
    <row r="297" spans="1:21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2">
        <v>41519.004733796297</v>
      </c>
      <c r="L297" s="12">
        <v>41579</v>
      </c>
      <c r="M297" s="13">
        <f t="shared" si="14"/>
        <v>2013</v>
      </c>
      <c r="N297" t="b">
        <v>1</v>
      </c>
      <c r="O297">
        <v>665</v>
      </c>
      <c r="P297" t="b">
        <v>1</v>
      </c>
      <c r="Q297" t="s">
        <v>8269</v>
      </c>
      <c r="R297" s="5">
        <f t="shared" si="12"/>
        <v>1.3310911999999999</v>
      </c>
      <c r="S297" s="6">
        <f t="shared" si="13"/>
        <v>100.08204511278196</v>
      </c>
      <c r="T297" t="s">
        <v>8312</v>
      </c>
      <c r="U297" t="s">
        <v>8317</v>
      </c>
    </row>
    <row r="298" spans="1:21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2">
        <v>41134.475497685184</v>
      </c>
      <c r="L298" s="12">
        <v>41159.475497685184</v>
      </c>
      <c r="M298" s="13">
        <f t="shared" si="14"/>
        <v>2012</v>
      </c>
      <c r="N298" t="b">
        <v>1</v>
      </c>
      <c r="O298">
        <v>129</v>
      </c>
      <c r="P298" t="b">
        <v>1</v>
      </c>
      <c r="Q298" t="s">
        <v>8269</v>
      </c>
      <c r="R298" s="5">
        <f t="shared" si="12"/>
        <v>1.187262</v>
      </c>
      <c r="S298" s="6">
        <f t="shared" si="13"/>
        <v>230.08953488372092</v>
      </c>
      <c r="T298" t="s">
        <v>8312</v>
      </c>
      <c r="U298" t="s">
        <v>8317</v>
      </c>
    </row>
    <row r="299" spans="1:21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2">
        <v>42089.72802083334</v>
      </c>
      <c r="L299" s="12">
        <v>42125.165972222225</v>
      </c>
      <c r="M299" s="13">
        <f t="shared" si="14"/>
        <v>2015</v>
      </c>
      <c r="N299" t="b">
        <v>1</v>
      </c>
      <c r="O299">
        <v>142</v>
      </c>
      <c r="P299" t="b">
        <v>1</v>
      </c>
      <c r="Q299" t="s">
        <v>8269</v>
      </c>
      <c r="R299" s="5">
        <f t="shared" si="12"/>
        <v>1.0064</v>
      </c>
      <c r="S299" s="6">
        <f t="shared" si="13"/>
        <v>141.74647887323943</v>
      </c>
      <c r="T299" t="s">
        <v>8312</v>
      </c>
      <c r="U299" t="s">
        <v>8317</v>
      </c>
    </row>
    <row r="300" spans="1:21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2">
        <v>41709.463518518518</v>
      </c>
      <c r="L300" s="12">
        <v>41768.875</v>
      </c>
      <c r="M300" s="13">
        <f t="shared" si="14"/>
        <v>2014</v>
      </c>
      <c r="N300" t="b">
        <v>1</v>
      </c>
      <c r="O300">
        <v>2436</v>
      </c>
      <c r="P300" t="b">
        <v>1</v>
      </c>
      <c r="Q300" t="s">
        <v>8269</v>
      </c>
      <c r="R300" s="5">
        <f t="shared" si="12"/>
        <v>1.089324126984127</v>
      </c>
      <c r="S300" s="6">
        <f t="shared" si="13"/>
        <v>56.344351395730705</v>
      </c>
      <c r="T300" t="s">
        <v>8312</v>
      </c>
      <c r="U300" t="s">
        <v>8317</v>
      </c>
    </row>
    <row r="301" spans="1:21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2">
        <v>40469.225231481483</v>
      </c>
      <c r="L301" s="12">
        <v>40499.266898148147</v>
      </c>
      <c r="M301" s="13">
        <f t="shared" si="14"/>
        <v>2010</v>
      </c>
      <c r="N301" t="b">
        <v>1</v>
      </c>
      <c r="O301">
        <v>244</v>
      </c>
      <c r="P301" t="b">
        <v>1</v>
      </c>
      <c r="Q301" t="s">
        <v>8269</v>
      </c>
      <c r="R301" s="5">
        <f t="shared" si="12"/>
        <v>1.789525</v>
      </c>
      <c r="S301" s="6">
        <f t="shared" si="13"/>
        <v>73.341188524590166</v>
      </c>
      <c r="T301" t="s">
        <v>8312</v>
      </c>
      <c r="U301" t="s">
        <v>8317</v>
      </c>
    </row>
    <row r="302" spans="1:21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2">
        <v>40626.959930555553</v>
      </c>
      <c r="L302" s="12">
        <v>40657.959930555553</v>
      </c>
      <c r="M302" s="13">
        <f t="shared" si="14"/>
        <v>2011</v>
      </c>
      <c r="N302" t="b">
        <v>1</v>
      </c>
      <c r="O302">
        <v>298</v>
      </c>
      <c r="P302" t="b">
        <v>1</v>
      </c>
      <c r="Q302" t="s">
        <v>8269</v>
      </c>
      <c r="R302" s="5">
        <f t="shared" si="12"/>
        <v>1.0172264</v>
      </c>
      <c r="S302" s="6">
        <f t="shared" si="13"/>
        <v>85.337785234899329</v>
      </c>
      <c r="T302" t="s">
        <v>8312</v>
      </c>
      <c r="U302" t="s">
        <v>8317</v>
      </c>
    </row>
    <row r="303" spans="1:21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2">
        <v>41312.737673611111</v>
      </c>
      <c r="L303" s="12">
        <v>41352.696006944447</v>
      </c>
      <c r="M303" s="13">
        <f t="shared" si="14"/>
        <v>2013</v>
      </c>
      <c r="N303" t="b">
        <v>1</v>
      </c>
      <c r="O303">
        <v>251</v>
      </c>
      <c r="P303" t="b">
        <v>1</v>
      </c>
      <c r="Q303" t="s">
        <v>8269</v>
      </c>
      <c r="R303" s="5">
        <f t="shared" si="12"/>
        <v>1.1873499999999999</v>
      </c>
      <c r="S303" s="6">
        <f t="shared" si="13"/>
        <v>61.496215139442228</v>
      </c>
      <c r="T303" t="s">
        <v>8312</v>
      </c>
      <c r="U303" t="s">
        <v>8317</v>
      </c>
    </row>
    <row r="304" spans="1:21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2">
        <v>40933.856921296298</v>
      </c>
      <c r="L304" s="12">
        <v>40963.856921296298</v>
      </c>
      <c r="M304" s="13">
        <f t="shared" si="14"/>
        <v>2012</v>
      </c>
      <c r="N304" t="b">
        <v>1</v>
      </c>
      <c r="O304">
        <v>108</v>
      </c>
      <c r="P304" t="b">
        <v>1</v>
      </c>
      <c r="Q304" t="s">
        <v>8269</v>
      </c>
      <c r="R304" s="5">
        <f t="shared" si="12"/>
        <v>1.0045999999999999</v>
      </c>
      <c r="S304" s="6">
        <f t="shared" si="13"/>
        <v>93.018518518518519</v>
      </c>
      <c r="T304" t="s">
        <v>8312</v>
      </c>
      <c r="U304" t="s">
        <v>8317</v>
      </c>
    </row>
    <row r="305" spans="1:21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2">
        <v>41032.071134259262</v>
      </c>
      <c r="L305" s="12">
        <v>41062.071134259262</v>
      </c>
      <c r="M305" s="13">
        <f t="shared" si="14"/>
        <v>2012</v>
      </c>
      <c r="N305" t="b">
        <v>1</v>
      </c>
      <c r="O305">
        <v>82</v>
      </c>
      <c r="P305" t="b">
        <v>1</v>
      </c>
      <c r="Q305" t="s">
        <v>8269</v>
      </c>
      <c r="R305" s="5">
        <f t="shared" si="12"/>
        <v>1.3746666666666667</v>
      </c>
      <c r="S305" s="6">
        <f t="shared" si="13"/>
        <v>50.292682926829265</v>
      </c>
      <c r="T305" t="s">
        <v>8312</v>
      </c>
      <c r="U305" t="s">
        <v>8317</v>
      </c>
    </row>
    <row r="306" spans="1:21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2">
        <v>41114.094872685186</v>
      </c>
      <c r="L306" s="12">
        <v>41153.083333333336</v>
      </c>
      <c r="M306" s="13">
        <f t="shared" si="14"/>
        <v>2012</v>
      </c>
      <c r="N306" t="b">
        <v>1</v>
      </c>
      <c r="O306">
        <v>74</v>
      </c>
      <c r="P306" t="b">
        <v>1</v>
      </c>
      <c r="Q306" t="s">
        <v>8269</v>
      </c>
      <c r="R306" s="5">
        <f t="shared" si="12"/>
        <v>2.3164705882352941</v>
      </c>
      <c r="S306" s="6">
        <f t="shared" si="13"/>
        <v>106.43243243243244</v>
      </c>
      <c r="T306" t="s">
        <v>8312</v>
      </c>
      <c r="U306" t="s">
        <v>8317</v>
      </c>
    </row>
    <row r="307" spans="1:21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2">
        <v>40948.630196759259</v>
      </c>
      <c r="L307" s="12">
        <v>40978.630196759259</v>
      </c>
      <c r="M307" s="13">
        <f t="shared" si="14"/>
        <v>2012</v>
      </c>
      <c r="N307" t="b">
        <v>1</v>
      </c>
      <c r="O307">
        <v>189</v>
      </c>
      <c r="P307" t="b">
        <v>1</v>
      </c>
      <c r="Q307" t="s">
        <v>8269</v>
      </c>
      <c r="R307" s="5">
        <f t="shared" si="12"/>
        <v>1.3033333333333332</v>
      </c>
      <c r="S307" s="6">
        <f t="shared" si="13"/>
        <v>51.719576719576722</v>
      </c>
      <c r="T307" t="s">
        <v>8312</v>
      </c>
      <c r="U307" t="s">
        <v>8317</v>
      </c>
    </row>
    <row r="308" spans="1:21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2">
        <v>41333.837187500001</v>
      </c>
      <c r="L308" s="12">
        <v>41353.795520833337</v>
      </c>
      <c r="M308" s="13">
        <f t="shared" si="14"/>
        <v>2013</v>
      </c>
      <c r="N308" t="b">
        <v>1</v>
      </c>
      <c r="O308">
        <v>80</v>
      </c>
      <c r="P308" t="b">
        <v>1</v>
      </c>
      <c r="Q308" t="s">
        <v>8269</v>
      </c>
      <c r="R308" s="5">
        <f t="shared" si="12"/>
        <v>2.9289999999999998</v>
      </c>
      <c r="S308" s="6">
        <f t="shared" si="13"/>
        <v>36.612499999999997</v>
      </c>
      <c r="T308" t="s">
        <v>8312</v>
      </c>
      <c r="U308" t="s">
        <v>8317</v>
      </c>
    </row>
    <row r="309" spans="1:21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2">
        <v>41282.944456018515</v>
      </c>
      <c r="L309" s="12">
        <v>41312.944456018515</v>
      </c>
      <c r="M309" s="13">
        <f t="shared" si="14"/>
        <v>2013</v>
      </c>
      <c r="N309" t="b">
        <v>1</v>
      </c>
      <c r="O309">
        <v>576</v>
      </c>
      <c r="P309" t="b">
        <v>1</v>
      </c>
      <c r="Q309" t="s">
        <v>8269</v>
      </c>
      <c r="R309" s="5">
        <f t="shared" si="12"/>
        <v>1.1131818181818183</v>
      </c>
      <c r="S309" s="6">
        <f t="shared" si="13"/>
        <v>42.517361111111114</v>
      </c>
      <c r="T309" t="s">
        <v>8312</v>
      </c>
      <c r="U309" t="s">
        <v>8317</v>
      </c>
    </row>
    <row r="310" spans="1:21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2">
        <v>40567.694560185184</v>
      </c>
      <c r="L310" s="12">
        <v>40612.694560185184</v>
      </c>
      <c r="M310" s="13">
        <f t="shared" si="14"/>
        <v>2011</v>
      </c>
      <c r="N310" t="b">
        <v>1</v>
      </c>
      <c r="O310">
        <v>202</v>
      </c>
      <c r="P310" t="b">
        <v>1</v>
      </c>
      <c r="Q310" t="s">
        <v>8269</v>
      </c>
      <c r="R310" s="5">
        <f t="shared" si="12"/>
        <v>1.0556666666666668</v>
      </c>
      <c r="S310" s="6">
        <f t="shared" si="13"/>
        <v>62.712871287128714</v>
      </c>
      <c r="T310" t="s">
        <v>8312</v>
      </c>
      <c r="U310" t="s">
        <v>8317</v>
      </c>
    </row>
    <row r="311" spans="1:21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2">
        <v>41134.751550925925</v>
      </c>
      <c r="L311" s="12">
        <v>41155.751550925925</v>
      </c>
      <c r="M311" s="13">
        <f t="shared" si="14"/>
        <v>2012</v>
      </c>
      <c r="N311" t="b">
        <v>1</v>
      </c>
      <c r="O311">
        <v>238</v>
      </c>
      <c r="P311" t="b">
        <v>1</v>
      </c>
      <c r="Q311" t="s">
        <v>8269</v>
      </c>
      <c r="R311" s="5">
        <f t="shared" si="12"/>
        <v>1.1894444444444445</v>
      </c>
      <c r="S311" s="6">
        <f t="shared" si="13"/>
        <v>89.957983193277315</v>
      </c>
      <c r="T311" t="s">
        <v>8312</v>
      </c>
      <c r="U311" t="s">
        <v>8317</v>
      </c>
    </row>
    <row r="312" spans="1:21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2">
        <v>40821.183136574073</v>
      </c>
      <c r="L312" s="12">
        <v>40836.083333333336</v>
      </c>
      <c r="M312" s="13">
        <f t="shared" si="14"/>
        <v>2011</v>
      </c>
      <c r="N312" t="b">
        <v>1</v>
      </c>
      <c r="O312">
        <v>36</v>
      </c>
      <c r="P312" t="b">
        <v>1</v>
      </c>
      <c r="Q312" t="s">
        <v>8269</v>
      </c>
      <c r="R312" s="5">
        <f t="shared" si="12"/>
        <v>1.04129</v>
      </c>
      <c r="S312" s="6">
        <f t="shared" si="13"/>
        <v>28.924722222222222</v>
      </c>
      <c r="T312" t="s">
        <v>8312</v>
      </c>
      <c r="U312" t="s">
        <v>8317</v>
      </c>
    </row>
    <row r="313" spans="1:21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2">
        <v>40868.219814814816</v>
      </c>
      <c r="L313" s="12">
        <v>40909.332638888889</v>
      </c>
      <c r="M313" s="13">
        <f t="shared" si="14"/>
        <v>2011</v>
      </c>
      <c r="N313" t="b">
        <v>1</v>
      </c>
      <c r="O313">
        <v>150</v>
      </c>
      <c r="P313" t="b">
        <v>1</v>
      </c>
      <c r="Q313" t="s">
        <v>8269</v>
      </c>
      <c r="R313" s="5">
        <f t="shared" si="12"/>
        <v>1.0410165</v>
      </c>
      <c r="S313" s="6">
        <f t="shared" si="13"/>
        <v>138.8022</v>
      </c>
      <c r="T313" t="s">
        <v>8312</v>
      </c>
      <c r="U313" t="s">
        <v>8317</v>
      </c>
    </row>
    <row r="314" spans="1:21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2">
        <v>41348.877685185187</v>
      </c>
      <c r="L314" s="12">
        <v>41378.877685185187</v>
      </c>
      <c r="M314" s="13">
        <f t="shared" si="14"/>
        <v>2013</v>
      </c>
      <c r="N314" t="b">
        <v>1</v>
      </c>
      <c r="O314">
        <v>146</v>
      </c>
      <c r="P314" t="b">
        <v>1</v>
      </c>
      <c r="Q314" t="s">
        <v>8269</v>
      </c>
      <c r="R314" s="5">
        <f t="shared" si="12"/>
        <v>1.1187499999999999</v>
      </c>
      <c r="S314" s="6">
        <f t="shared" si="13"/>
        <v>61.301369863013697</v>
      </c>
      <c r="T314" t="s">
        <v>8312</v>
      </c>
      <c r="U314" t="s">
        <v>8317</v>
      </c>
    </row>
    <row r="315" spans="1:21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2">
        <v>40357.227939814817</v>
      </c>
      <c r="L315" s="12">
        <v>40401.665972222225</v>
      </c>
      <c r="M315" s="13">
        <f t="shared" si="14"/>
        <v>2010</v>
      </c>
      <c r="N315" t="b">
        <v>1</v>
      </c>
      <c r="O315">
        <v>222</v>
      </c>
      <c r="P315" t="b">
        <v>1</v>
      </c>
      <c r="Q315" t="s">
        <v>8269</v>
      </c>
      <c r="R315" s="5">
        <f t="shared" si="12"/>
        <v>1.0473529411764706</v>
      </c>
      <c r="S315" s="6">
        <f t="shared" si="13"/>
        <v>80.202702702702709</v>
      </c>
      <c r="T315" t="s">
        <v>8312</v>
      </c>
      <c r="U315" t="s">
        <v>8317</v>
      </c>
    </row>
    <row r="316" spans="1:21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2">
        <v>41304.833194444444</v>
      </c>
      <c r="L316" s="12">
        <v>41334.833194444444</v>
      </c>
      <c r="M316" s="13">
        <f t="shared" si="14"/>
        <v>2013</v>
      </c>
      <c r="N316" t="b">
        <v>1</v>
      </c>
      <c r="O316">
        <v>120</v>
      </c>
      <c r="P316" t="b">
        <v>1</v>
      </c>
      <c r="Q316" t="s">
        <v>8269</v>
      </c>
      <c r="R316" s="5">
        <f t="shared" si="12"/>
        <v>3.8515000000000001</v>
      </c>
      <c r="S316" s="6">
        <f t="shared" si="13"/>
        <v>32.095833333333331</v>
      </c>
      <c r="T316" t="s">
        <v>8312</v>
      </c>
      <c r="U316" t="s">
        <v>8317</v>
      </c>
    </row>
    <row r="317" spans="1:21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2">
        <v>41113.77238425926</v>
      </c>
      <c r="L317" s="12">
        <v>41143.77238425926</v>
      </c>
      <c r="M317" s="13">
        <f t="shared" si="14"/>
        <v>2012</v>
      </c>
      <c r="N317" t="b">
        <v>1</v>
      </c>
      <c r="O317">
        <v>126</v>
      </c>
      <c r="P317" t="b">
        <v>1</v>
      </c>
      <c r="Q317" t="s">
        <v>8269</v>
      </c>
      <c r="R317" s="5">
        <f t="shared" si="12"/>
        <v>1.01248</v>
      </c>
      <c r="S317" s="6">
        <f t="shared" si="13"/>
        <v>200.88888888888889</v>
      </c>
      <c r="T317" t="s">
        <v>8312</v>
      </c>
      <c r="U317" t="s">
        <v>8317</v>
      </c>
    </row>
    <row r="318" spans="1:21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2">
        <v>41950.923576388886</v>
      </c>
      <c r="L318" s="12">
        <v>41984.207638888889</v>
      </c>
      <c r="M318" s="13">
        <f t="shared" si="14"/>
        <v>2014</v>
      </c>
      <c r="N318" t="b">
        <v>1</v>
      </c>
      <c r="O318">
        <v>158</v>
      </c>
      <c r="P318" t="b">
        <v>1</v>
      </c>
      <c r="Q318" t="s">
        <v>8269</v>
      </c>
      <c r="R318" s="5">
        <f t="shared" si="12"/>
        <v>1.1377333333333333</v>
      </c>
      <c r="S318" s="6">
        <f t="shared" si="13"/>
        <v>108.01265822784811</v>
      </c>
      <c r="T318" t="s">
        <v>8312</v>
      </c>
      <c r="U318" t="s">
        <v>8317</v>
      </c>
    </row>
    <row r="319" spans="1:21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2">
        <v>41589.676886574074</v>
      </c>
      <c r="L319" s="12">
        <v>41619.676886574074</v>
      </c>
      <c r="M319" s="13">
        <f t="shared" si="14"/>
        <v>2013</v>
      </c>
      <c r="N319" t="b">
        <v>1</v>
      </c>
      <c r="O319">
        <v>316</v>
      </c>
      <c r="P319" t="b">
        <v>1</v>
      </c>
      <c r="Q319" t="s">
        <v>8269</v>
      </c>
      <c r="R319" s="5">
        <f t="shared" si="12"/>
        <v>1.0080333333333333</v>
      </c>
      <c r="S319" s="6">
        <f t="shared" si="13"/>
        <v>95.699367088607602</v>
      </c>
      <c r="T319" t="s">
        <v>8312</v>
      </c>
      <c r="U319" t="s">
        <v>8317</v>
      </c>
    </row>
    <row r="320" spans="1:21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2">
        <v>41330.038784722223</v>
      </c>
      <c r="L320" s="12">
        <v>41359.997118055559</v>
      </c>
      <c r="M320" s="13">
        <f t="shared" si="14"/>
        <v>2013</v>
      </c>
      <c r="N320" t="b">
        <v>1</v>
      </c>
      <c r="O320">
        <v>284</v>
      </c>
      <c r="P320" t="b">
        <v>1</v>
      </c>
      <c r="Q320" t="s">
        <v>8269</v>
      </c>
      <c r="R320" s="5">
        <f t="shared" si="12"/>
        <v>2.8332000000000002</v>
      </c>
      <c r="S320" s="6">
        <f t="shared" si="13"/>
        <v>49.880281690140848</v>
      </c>
      <c r="T320" t="s">
        <v>8312</v>
      </c>
      <c r="U320" t="s">
        <v>8317</v>
      </c>
    </row>
    <row r="321" spans="1:21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2">
        <v>40123.83829861111</v>
      </c>
      <c r="L321" s="12">
        <v>40211.332638888889</v>
      </c>
      <c r="M321" s="13">
        <f t="shared" si="14"/>
        <v>2009</v>
      </c>
      <c r="N321" t="b">
        <v>1</v>
      </c>
      <c r="O321">
        <v>51</v>
      </c>
      <c r="P321" t="b">
        <v>1</v>
      </c>
      <c r="Q321" t="s">
        <v>8269</v>
      </c>
      <c r="R321" s="5">
        <f t="shared" si="12"/>
        <v>1.1268</v>
      </c>
      <c r="S321" s="6">
        <f t="shared" si="13"/>
        <v>110.47058823529412</v>
      </c>
      <c r="T321" t="s">
        <v>8312</v>
      </c>
      <c r="U321" t="s">
        <v>8317</v>
      </c>
    </row>
    <row r="322" spans="1:21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2">
        <v>42331.551307870366</v>
      </c>
      <c r="L322" s="12">
        <v>42360.958333333328</v>
      </c>
      <c r="M322" s="13">
        <f t="shared" si="14"/>
        <v>2015</v>
      </c>
      <c r="N322" t="b">
        <v>1</v>
      </c>
      <c r="O322">
        <v>158</v>
      </c>
      <c r="P322" t="b">
        <v>1</v>
      </c>
      <c r="Q322" t="s">
        <v>8269</v>
      </c>
      <c r="R322" s="5">
        <f t="shared" ref="R322:R385" si="15">E322/D322</f>
        <v>1.0658000000000001</v>
      </c>
      <c r="S322" s="6">
        <f t="shared" ref="S322:S385" si="16">E322/O322</f>
        <v>134.91139240506328</v>
      </c>
      <c r="T322" t="s">
        <v>8312</v>
      </c>
      <c r="U322" t="s">
        <v>8317</v>
      </c>
    </row>
    <row r="323" spans="1:21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2">
        <v>42647.446597222224</v>
      </c>
      <c r="L323" s="12">
        <v>42682.488263888896</v>
      </c>
      <c r="M323" s="13">
        <f t="shared" ref="M323:M386" si="17">YEAR(K323)</f>
        <v>2016</v>
      </c>
      <c r="N323" t="b">
        <v>1</v>
      </c>
      <c r="O323">
        <v>337</v>
      </c>
      <c r="P323" t="b">
        <v>1</v>
      </c>
      <c r="Q323" t="s">
        <v>8269</v>
      </c>
      <c r="R323" s="5">
        <f t="shared" si="15"/>
        <v>1.0266285714285714</v>
      </c>
      <c r="S323" s="6">
        <f t="shared" si="16"/>
        <v>106.62314540059347</v>
      </c>
      <c r="T323" t="s">
        <v>8312</v>
      </c>
      <c r="U323" t="s">
        <v>8317</v>
      </c>
    </row>
    <row r="324" spans="1:21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2">
        <v>42473.57</v>
      </c>
      <c r="L324" s="12">
        <v>42503.57</v>
      </c>
      <c r="M324" s="13">
        <f t="shared" si="17"/>
        <v>2016</v>
      </c>
      <c r="N324" t="b">
        <v>1</v>
      </c>
      <c r="O324">
        <v>186</v>
      </c>
      <c r="P324" t="b">
        <v>1</v>
      </c>
      <c r="Q324" t="s">
        <v>8269</v>
      </c>
      <c r="R324" s="5">
        <f t="shared" si="15"/>
        <v>1.0791200000000001</v>
      </c>
      <c r="S324" s="6">
        <f t="shared" si="16"/>
        <v>145.04301075268816</v>
      </c>
      <c r="T324" t="s">
        <v>8312</v>
      </c>
      <c r="U324" t="s">
        <v>8317</v>
      </c>
    </row>
    <row r="325" spans="1:21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2">
        <v>42697.32136574074</v>
      </c>
      <c r="L325" s="12">
        <v>42725.332638888889</v>
      </c>
      <c r="M325" s="13">
        <f t="shared" si="17"/>
        <v>2016</v>
      </c>
      <c r="N325" t="b">
        <v>1</v>
      </c>
      <c r="O325">
        <v>58</v>
      </c>
      <c r="P325" t="b">
        <v>1</v>
      </c>
      <c r="Q325" t="s">
        <v>8269</v>
      </c>
      <c r="R325" s="5">
        <f t="shared" si="15"/>
        <v>1.2307407407407407</v>
      </c>
      <c r="S325" s="6">
        <f t="shared" si="16"/>
        <v>114.58620689655173</v>
      </c>
      <c r="T325" t="s">
        <v>8312</v>
      </c>
      <c r="U325" t="s">
        <v>8317</v>
      </c>
    </row>
    <row r="326" spans="1:21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2">
        <v>42184.626250000001</v>
      </c>
      <c r="L326" s="12">
        <v>42217.626250000001</v>
      </c>
      <c r="M326" s="13">
        <f t="shared" si="17"/>
        <v>2015</v>
      </c>
      <c r="N326" t="b">
        <v>1</v>
      </c>
      <c r="O326">
        <v>82</v>
      </c>
      <c r="P326" t="b">
        <v>1</v>
      </c>
      <c r="Q326" t="s">
        <v>8269</v>
      </c>
      <c r="R326" s="5">
        <f t="shared" si="15"/>
        <v>1.016</v>
      </c>
      <c r="S326" s="6">
        <f t="shared" si="16"/>
        <v>105.3170731707317</v>
      </c>
      <c r="T326" t="s">
        <v>8312</v>
      </c>
      <c r="U326" t="s">
        <v>8317</v>
      </c>
    </row>
    <row r="327" spans="1:21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2">
        <v>42689.187881944439</v>
      </c>
      <c r="L327" s="12">
        <v>42724.187881944439</v>
      </c>
      <c r="M327" s="13">
        <f t="shared" si="17"/>
        <v>2016</v>
      </c>
      <c r="N327" t="b">
        <v>1</v>
      </c>
      <c r="O327">
        <v>736</v>
      </c>
      <c r="P327" t="b">
        <v>1</v>
      </c>
      <c r="Q327" t="s">
        <v>8269</v>
      </c>
      <c r="R327" s="5">
        <f t="shared" si="15"/>
        <v>1.04396</v>
      </c>
      <c r="S327" s="6">
        <f t="shared" si="16"/>
        <v>70.921195652173907</v>
      </c>
      <c r="T327" t="s">
        <v>8312</v>
      </c>
      <c r="U327" t="s">
        <v>8317</v>
      </c>
    </row>
    <row r="328" spans="1:21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2">
        <v>42775.314884259264</v>
      </c>
      <c r="L328" s="12">
        <v>42808.956250000003</v>
      </c>
      <c r="M328" s="13">
        <f t="shared" si="17"/>
        <v>2017</v>
      </c>
      <c r="N328" t="b">
        <v>1</v>
      </c>
      <c r="O328">
        <v>1151</v>
      </c>
      <c r="P328" t="b">
        <v>1</v>
      </c>
      <c r="Q328" t="s">
        <v>8269</v>
      </c>
      <c r="R328" s="5">
        <f t="shared" si="15"/>
        <v>1.1292973333333334</v>
      </c>
      <c r="S328" s="6">
        <f t="shared" si="16"/>
        <v>147.17167680278018</v>
      </c>
      <c r="T328" t="s">
        <v>8312</v>
      </c>
      <c r="U328" t="s">
        <v>8317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2">
        <v>42058.235289351855</v>
      </c>
      <c r="L329" s="12">
        <v>42085.333333333328</v>
      </c>
      <c r="M329" s="13">
        <f t="shared" si="17"/>
        <v>2015</v>
      </c>
      <c r="N329" t="b">
        <v>1</v>
      </c>
      <c r="O329">
        <v>34</v>
      </c>
      <c r="P329" t="b">
        <v>1</v>
      </c>
      <c r="Q329" t="s">
        <v>8269</v>
      </c>
      <c r="R329" s="5">
        <f t="shared" si="15"/>
        <v>1.3640000000000001</v>
      </c>
      <c r="S329" s="6">
        <f t="shared" si="16"/>
        <v>160.47058823529412</v>
      </c>
      <c r="T329" t="s">
        <v>8312</v>
      </c>
      <c r="U329" t="s">
        <v>8317</v>
      </c>
    </row>
    <row r="330" spans="1:21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2">
        <v>42278.946620370371</v>
      </c>
      <c r="L330" s="12">
        <v>42309.166666666672</v>
      </c>
      <c r="M330" s="13">
        <f t="shared" si="17"/>
        <v>2015</v>
      </c>
      <c r="N330" t="b">
        <v>1</v>
      </c>
      <c r="O330">
        <v>498</v>
      </c>
      <c r="P330" t="b">
        <v>1</v>
      </c>
      <c r="Q330" t="s">
        <v>8269</v>
      </c>
      <c r="R330" s="5">
        <f t="shared" si="15"/>
        <v>1.036144</v>
      </c>
      <c r="S330" s="6">
        <f t="shared" si="16"/>
        <v>156.04578313253012</v>
      </c>
      <c r="T330" t="s">
        <v>8312</v>
      </c>
      <c r="U330" t="s">
        <v>8317</v>
      </c>
    </row>
    <row r="331" spans="1:21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2">
        <v>42291.46674768519</v>
      </c>
      <c r="L331" s="12">
        <v>42315.166666666672</v>
      </c>
      <c r="M331" s="13">
        <f t="shared" si="17"/>
        <v>2015</v>
      </c>
      <c r="N331" t="b">
        <v>1</v>
      </c>
      <c r="O331">
        <v>167</v>
      </c>
      <c r="P331" t="b">
        <v>1</v>
      </c>
      <c r="Q331" t="s">
        <v>8269</v>
      </c>
      <c r="R331" s="5">
        <f t="shared" si="15"/>
        <v>1.0549999999999999</v>
      </c>
      <c r="S331" s="6">
        <f t="shared" si="16"/>
        <v>63.17365269461078</v>
      </c>
      <c r="T331" t="s">
        <v>8312</v>
      </c>
      <c r="U331" t="s">
        <v>8317</v>
      </c>
    </row>
    <row r="332" spans="1:21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2">
        <v>41379.515775462962</v>
      </c>
      <c r="L332" s="12">
        <v>41411.165972222225</v>
      </c>
      <c r="M332" s="13">
        <f t="shared" si="17"/>
        <v>2013</v>
      </c>
      <c r="N332" t="b">
        <v>1</v>
      </c>
      <c r="O332">
        <v>340</v>
      </c>
      <c r="P332" t="b">
        <v>1</v>
      </c>
      <c r="Q332" t="s">
        <v>8269</v>
      </c>
      <c r="R332" s="5">
        <f t="shared" si="15"/>
        <v>1.0182857142857142</v>
      </c>
      <c r="S332" s="6">
        <f t="shared" si="16"/>
        <v>104.82352941176471</v>
      </c>
      <c r="T332" t="s">
        <v>8312</v>
      </c>
      <c r="U332" t="s">
        <v>8317</v>
      </c>
    </row>
    <row r="333" spans="1:21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2">
        <v>42507.581412037034</v>
      </c>
      <c r="L333" s="12">
        <v>42538.581412037034</v>
      </c>
      <c r="M333" s="13">
        <f t="shared" si="17"/>
        <v>2016</v>
      </c>
      <c r="N333" t="b">
        <v>1</v>
      </c>
      <c r="O333">
        <v>438</v>
      </c>
      <c r="P333" t="b">
        <v>1</v>
      </c>
      <c r="Q333" t="s">
        <v>8269</v>
      </c>
      <c r="R333" s="5">
        <f t="shared" si="15"/>
        <v>1.0660499999999999</v>
      </c>
      <c r="S333" s="6">
        <f t="shared" si="16"/>
        <v>97.356164383561648</v>
      </c>
      <c r="T333" t="s">
        <v>8312</v>
      </c>
      <c r="U333" t="s">
        <v>8317</v>
      </c>
    </row>
    <row r="334" spans="1:21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2">
        <v>42263.680289351847</v>
      </c>
      <c r="L334" s="12">
        <v>42305.333333333328</v>
      </c>
      <c r="M334" s="13">
        <f t="shared" si="17"/>
        <v>2015</v>
      </c>
      <c r="N334" t="b">
        <v>1</v>
      </c>
      <c r="O334">
        <v>555</v>
      </c>
      <c r="P334" t="b">
        <v>1</v>
      </c>
      <c r="Q334" t="s">
        <v>8269</v>
      </c>
      <c r="R334" s="5">
        <f t="shared" si="15"/>
        <v>1.13015</v>
      </c>
      <c r="S334" s="6">
        <f t="shared" si="16"/>
        <v>203.63063063063063</v>
      </c>
      <c r="T334" t="s">
        <v>8312</v>
      </c>
      <c r="U334" t="s">
        <v>8317</v>
      </c>
    </row>
    <row r="335" spans="1:21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2">
        <v>42437.636469907404</v>
      </c>
      <c r="L335" s="12">
        <v>42467.59480324074</v>
      </c>
      <c r="M335" s="13">
        <f t="shared" si="17"/>
        <v>2016</v>
      </c>
      <c r="N335" t="b">
        <v>1</v>
      </c>
      <c r="O335">
        <v>266</v>
      </c>
      <c r="P335" t="b">
        <v>1</v>
      </c>
      <c r="Q335" t="s">
        <v>8269</v>
      </c>
      <c r="R335" s="5">
        <f t="shared" si="15"/>
        <v>1.252275</v>
      </c>
      <c r="S335" s="6">
        <f t="shared" si="16"/>
        <v>188.31203007518798</v>
      </c>
      <c r="T335" t="s">
        <v>8312</v>
      </c>
      <c r="U335" t="s">
        <v>8317</v>
      </c>
    </row>
    <row r="336" spans="1:21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2">
        <v>42101.682372685187</v>
      </c>
      <c r="L336" s="12">
        <v>42139.791666666672</v>
      </c>
      <c r="M336" s="13">
        <f t="shared" si="17"/>
        <v>2015</v>
      </c>
      <c r="N336" t="b">
        <v>1</v>
      </c>
      <c r="O336">
        <v>69</v>
      </c>
      <c r="P336" t="b">
        <v>1</v>
      </c>
      <c r="Q336" t="s">
        <v>8269</v>
      </c>
      <c r="R336" s="5">
        <f t="shared" si="15"/>
        <v>1.0119</v>
      </c>
      <c r="S336" s="6">
        <f t="shared" si="16"/>
        <v>146.65217391304347</v>
      </c>
      <c r="T336" t="s">
        <v>8312</v>
      </c>
      <c r="U336" t="s">
        <v>8317</v>
      </c>
    </row>
    <row r="337" spans="1:21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2">
        <v>42101.737442129626</v>
      </c>
      <c r="L337" s="12">
        <v>42132.916666666672</v>
      </c>
      <c r="M337" s="13">
        <f t="shared" si="17"/>
        <v>2015</v>
      </c>
      <c r="N337" t="b">
        <v>1</v>
      </c>
      <c r="O337">
        <v>80</v>
      </c>
      <c r="P337" t="b">
        <v>1</v>
      </c>
      <c r="Q337" t="s">
        <v>8269</v>
      </c>
      <c r="R337" s="5">
        <f t="shared" si="15"/>
        <v>1.0276470588235294</v>
      </c>
      <c r="S337" s="6">
        <f t="shared" si="16"/>
        <v>109.1875</v>
      </c>
      <c r="T337" t="s">
        <v>8312</v>
      </c>
      <c r="U337" t="s">
        <v>8317</v>
      </c>
    </row>
    <row r="338" spans="1:21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2">
        <v>42291.596273148149</v>
      </c>
      <c r="L338" s="12">
        <v>42321.637939814813</v>
      </c>
      <c r="M338" s="13">
        <f t="shared" si="17"/>
        <v>2015</v>
      </c>
      <c r="N338" t="b">
        <v>1</v>
      </c>
      <c r="O338">
        <v>493</v>
      </c>
      <c r="P338" t="b">
        <v>1</v>
      </c>
      <c r="Q338" t="s">
        <v>8269</v>
      </c>
      <c r="R338" s="5">
        <f t="shared" si="15"/>
        <v>1.1683911999999999</v>
      </c>
      <c r="S338" s="6">
        <f t="shared" si="16"/>
        <v>59.249046653144013</v>
      </c>
      <c r="T338" t="s">
        <v>8312</v>
      </c>
      <c r="U338" t="s">
        <v>8317</v>
      </c>
    </row>
    <row r="339" spans="1:21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2">
        <v>42047.128564814819</v>
      </c>
      <c r="L339" s="12">
        <v>42077.086898148147</v>
      </c>
      <c r="M339" s="13">
        <f t="shared" si="17"/>
        <v>2015</v>
      </c>
      <c r="N339" t="b">
        <v>1</v>
      </c>
      <c r="O339">
        <v>31</v>
      </c>
      <c r="P339" t="b">
        <v>1</v>
      </c>
      <c r="Q339" t="s">
        <v>8269</v>
      </c>
      <c r="R339" s="5">
        <f t="shared" si="15"/>
        <v>1.0116833333333335</v>
      </c>
      <c r="S339" s="6">
        <f t="shared" si="16"/>
        <v>97.904838709677421</v>
      </c>
      <c r="T339" t="s">
        <v>8312</v>
      </c>
      <c r="U339" t="s">
        <v>8317</v>
      </c>
    </row>
    <row r="340" spans="1:21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2">
        <v>42559.755671296298</v>
      </c>
      <c r="L340" s="12">
        <v>42616.041666666672</v>
      </c>
      <c r="M340" s="13">
        <f t="shared" si="17"/>
        <v>2016</v>
      </c>
      <c r="N340" t="b">
        <v>1</v>
      </c>
      <c r="O340">
        <v>236</v>
      </c>
      <c r="P340" t="b">
        <v>1</v>
      </c>
      <c r="Q340" t="s">
        <v>8269</v>
      </c>
      <c r="R340" s="5">
        <f t="shared" si="15"/>
        <v>1.1013360000000001</v>
      </c>
      <c r="S340" s="6">
        <f t="shared" si="16"/>
        <v>70.000169491525426</v>
      </c>
      <c r="T340" t="s">
        <v>8312</v>
      </c>
      <c r="U340" t="s">
        <v>8317</v>
      </c>
    </row>
    <row r="341" spans="1:21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2">
        <v>42093.760046296295</v>
      </c>
      <c r="L341" s="12">
        <v>42123.760046296295</v>
      </c>
      <c r="M341" s="13">
        <f t="shared" si="17"/>
        <v>2015</v>
      </c>
      <c r="N341" t="b">
        <v>1</v>
      </c>
      <c r="O341">
        <v>89</v>
      </c>
      <c r="P341" t="b">
        <v>1</v>
      </c>
      <c r="Q341" t="s">
        <v>8269</v>
      </c>
      <c r="R341" s="5">
        <f t="shared" si="15"/>
        <v>1.0808333333333333</v>
      </c>
      <c r="S341" s="6">
        <f t="shared" si="16"/>
        <v>72.865168539325836</v>
      </c>
      <c r="T341" t="s">
        <v>8312</v>
      </c>
      <c r="U341" t="s">
        <v>8317</v>
      </c>
    </row>
    <row r="342" spans="1:21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2">
        <v>42772.669062500005</v>
      </c>
      <c r="L342" s="12">
        <v>42802.875</v>
      </c>
      <c r="M342" s="13">
        <f t="shared" si="17"/>
        <v>2017</v>
      </c>
      <c r="N342" t="b">
        <v>1</v>
      </c>
      <c r="O342">
        <v>299</v>
      </c>
      <c r="P342" t="b">
        <v>1</v>
      </c>
      <c r="Q342" t="s">
        <v>8269</v>
      </c>
      <c r="R342" s="5">
        <f t="shared" si="15"/>
        <v>1.2502285714285715</v>
      </c>
      <c r="S342" s="6">
        <f t="shared" si="16"/>
        <v>146.34782608695653</v>
      </c>
      <c r="T342" t="s">
        <v>8312</v>
      </c>
      <c r="U342" t="s">
        <v>8317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2">
        <v>41894.879606481481</v>
      </c>
      <c r="L343" s="12">
        <v>41913.165972222225</v>
      </c>
      <c r="M343" s="13">
        <f t="shared" si="17"/>
        <v>2014</v>
      </c>
      <c r="N343" t="b">
        <v>1</v>
      </c>
      <c r="O343">
        <v>55</v>
      </c>
      <c r="P343" t="b">
        <v>1</v>
      </c>
      <c r="Q343" t="s">
        <v>8269</v>
      </c>
      <c r="R343" s="5">
        <f t="shared" si="15"/>
        <v>1.0671428571428572</v>
      </c>
      <c r="S343" s="6">
        <f t="shared" si="16"/>
        <v>67.909090909090907</v>
      </c>
      <c r="T343" t="s">
        <v>8312</v>
      </c>
      <c r="U343" t="s">
        <v>8317</v>
      </c>
    </row>
    <row r="344" spans="1:21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2">
        <v>42459.780844907407</v>
      </c>
      <c r="L344" s="12">
        <v>42489.780844907407</v>
      </c>
      <c r="M344" s="13">
        <f t="shared" si="17"/>
        <v>2016</v>
      </c>
      <c r="N344" t="b">
        <v>1</v>
      </c>
      <c r="O344">
        <v>325</v>
      </c>
      <c r="P344" t="b">
        <v>1</v>
      </c>
      <c r="Q344" t="s">
        <v>8269</v>
      </c>
      <c r="R344" s="5">
        <f t="shared" si="15"/>
        <v>1.0036639999999999</v>
      </c>
      <c r="S344" s="6">
        <f t="shared" si="16"/>
        <v>169.85083076923075</v>
      </c>
      <c r="T344" t="s">
        <v>8312</v>
      </c>
      <c r="U344" t="s">
        <v>8317</v>
      </c>
    </row>
    <row r="345" spans="1:21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2">
        <v>41926.73778935185</v>
      </c>
      <c r="L345" s="12">
        <v>41957.125</v>
      </c>
      <c r="M345" s="13">
        <f t="shared" si="17"/>
        <v>2014</v>
      </c>
      <c r="N345" t="b">
        <v>1</v>
      </c>
      <c r="O345">
        <v>524</v>
      </c>
      <c r="P345" t="b">
        <v>1</v>
      </c>
      <c r="Q345" t="s">
        <v>8269</v>
      </c>
      <c r="R345" s="5">
        <f t="shared" si="15"/>
        <v>1.0202863333333334</v>
      </c>
      <c r="S345" s="6">
        <f t="shared" si="16"/>
        <v>58.413339694656486</v>
      </c>
      <c r="T345" t="s">
        <v>8312</v>
      </c>
      <c r="U345" t="s">
        <v>8317</v>
      </c>
    </row>
    <row r="346" spans="1:21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2">
        <v>42111.970995370371</v>
      </c>
      <c r="L346" s="12">
        <v>42156.097222222219</v>
      </c>
      <c r="M346" s="13">
        <f t="shared" si="17"/>
        <v>2015</v>
      </c>
      <c r="N346" t="b">
        <v>1</v>
      </c>
      <c r="O346">
        <v>285</v>
      </c>
      <c r="P346" t="b">
        <v>1</v>
      </c>
      <c r="Q346" t="s">
        <v>8269</v>
      </c>
      <c r="R346" s="5">
        <f t="shared" si="15"/>
        <v>1.0208358208955224</v>
      </c>
      <c r="S346" s="6">
        <f t="shared" si="16"/>
        <v>119.99298245614035</v>
      </c>
      <c r="T346" t="s">
        <v>8312</v>
      </c>
      <c r="U346" t="s">
        <v>8317</v>
      </c>
    </row>
    <row r="347" spans="1:21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2">
        <v>42114.944328703699</v>
      </c>
      <c r="L347" s="12">
        <v>42144.944328703699</v>
      </c>
      <c r="M347" s="13">
        <f t="shared" si="17"/>
        <v>2015</v>
      </c>
      <c r="N347" t="b">
        <v>1</v>
      </c>
      <c r="O347">
        <v>179</v>
      </c>
      <c r="P347" t="b">
        <v>1</v>
      </c>
      <c r="Q347" t="s">
        <v>8269</v>
      </c>
      <c r="R347" s="5">
        <f t="shared" si="15"/>
        <v>1.2327586206896552</v>
      </c>
      <c r="S347" s="6">
        <f t="shared" si="16"/>
        <v>99.860335195530723</v>
      </c>
      <c r="T347" t="s">
        <v>8312</v>
      </c>
      <c r="U347" t="s">
        <v>8317</v>
      </c>
    </row>
    <row r="348" spans="1:21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2">
        <v>42261.500243055561</v>
      </c>
      <c r="L348" s="12">
        <v>42291.500243055561</v>
      </c>
      <c r="M348" s="13">
        <f t="shared" si="17"/>
        <v>2015</v>
      </c>
      <c r="N348" t="b">
        <v>1</v>
      </c>
      <c r="O348">
        <v>188</v>
      </c>
      <c r="P348" t="b">
        <v>1</v>
      </c>
      <c r="Q348" t="s">
        <v>8269</v>
      </c>
      <c r="R348" s="5">
        <f t="shared" si="15"/>
        <v>1.7028880000000002</v>
      </c>
      <c r="S348" s="6">
        <f t="shared" si="16"/>
        <v>90.579148936170213</v>
      </c>
      <c r="T348" t="s">
        <v>8312</v>
      </c>
      <c r="U348" t="s">
        <v>8317</v>
      </c>
    </row>
    <row r="349" spans="1:21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2">
        <v>42292.495474537034</v>
      </c>
      <c r="L349" s="12">
        <v>42322.537141203706</v>
      </c>
      <c r="M349" s="13">
        <f t="shared" si="17"/>
        <v>2015</v>
      </c>
      <c r="N349" t="b">
        <v>1</v>
      </c>
      <c r="O349">
        <v>379</v>
      </c>
      <c r="P349" t="b">
        <v>1</v>
      </c>
      <c r="Q349" t="s">
        <v>8269</v>
      </c>
      <c r="R349" s="5">
        <f t="shared" si="15"/>
        <v>1.1159049999999999</v>
      </c>
      <c r="S349" s="6">
        <f t="shared" si="16"/>
        <v>117.77361477572559</v>
      </c>
      <c r="T349" t="s">
        <v>8312</v>
      </c>
      <c r="U349" t="s">
        <v>8317</v>
      </c>
    </row>
    <row r="350" spans="1:21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2">
        <v>42207.58699074074</v>
      </c>
      <c r="L350" s="12">
        <v>42237.58699074074</v>
      </c>
      <c r="M350" s="13">
        <f t="shared" si="17"/>
        <v>2015</v>
      </c>
      <c r="N350" t="b">
        <v>1</v>
      </c>
      <c r="O350">
        <v>119</v>
      </c>
      <c r="P350" t="b">
        <v>1</v>
      </c>
      <c r="Q350" t="s">
        <v>8269</v>
      </c>
      <c r="R350" s="5">
        <f t="shared" si="15"/>
        <v>1.03</v>
      </c>
      <c r="S350" s="6">
        <f t="shared" si="16"/>
        <v>86.554621848739501</v>
      </c>
      <c r="T350" t="s">
        <v>8312</v>
      </c>
      <c r="U350" t="s">
        <v>8317</v>
      </c>
    </row>
    <row r="351" spans="1:21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2">
        <v>42760.498935185184</v>
      </c>
      <c r="L351" s="12">
        <v>42790.498935185184</v>
      </c>
      <c r="M351" s="13">
        <f t="shared" si="17"/>
        <v>2017</v>
      </c>
      <c r="N351" t="b">
        <v>1</v>
      </c>
      <c r="O351">
        <v>167</v>
      </c>
      <c r="P351" t="b">
        <v>1</v>
      </c>
      <c r="Q351" t="s">
        <v>8269</v>
      </c>
      <c r="R351" s="5">
        <f t="shared" si="15"/>
        <v>1.0663570159857905</v>
      </c>
      <c r="S351" s="6">
        <f t="shared" si="16"/>
        <v>71.899281437125751</v>
      </c>
      <c r="T351" t="s">
        <v>8312</v>
      </c>
      <c r="U351" t="s">
        <v>8317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2">
        <v>42586.066076388888</v>
      </c>
      <c r="L352" s="12">
        <v>42624.165972222225</v>
      </c>
      <c r="M352" s="13">
        <f t="shared" si="17"/>
        <v>2016</v>
      </c>
      <c r="N352" t="b">
        <v>1</v>
      </c>
      <c r="O352">
        <v>221</v>
      </c>
      <c r="P352" t="b">
        <v>1</v>
      </c>
      <c r="Q352" t="s">
        <v>8269</v>
      </c>
      <c r="R352" s="5">
        <f t="shared" si="15"/>
        <v>1.1476</v>
      </c>
      <c r="S352" s="6">
        <f t="shared" si="16"/>
        <v>129.81900452488688</v>
      </c>
      <c r="T352" t="s">
        <v>8312</v>
      </c>
      <c r="U352" t="s">
        <v>8317</v>
      </c>
    </row>
    <row r="353" spans="1:21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2">
        <v>42427.964745370366</v>
      </c>
      <c r="L353" s="12">
        <v>42467.923078703709</v>
      </c>
      <c r="M353" s="13">
        <f t="shared" si="17"/>
        <v>2016</v>
      </c>
      <c r="N353" t="b">
        <v>1</v>
      </c>
      <c r="O353">
        <v>964</v>
      </c>
      <c r="P353" t="b">
        <v>1</v>
      </c>
      <c r="Q353" t="s">
        <v>8269</v>
      </c>
      <c r="R353" s="5">
        <f t="shared" si="15"/>
        <v>1.2734117647058822</v>
      </c>
      <c r="S353" s="6">
        <f t="shared" si="16"/>
        <v>44.912863070539416</v>
      </c>
      <c r="T353" t="s">
        <v>8312</v>
      </c>
      <c r="U353" t="s">
        <v>8317</v>
      </c>
    </row>
    <row r="354" spans="1:21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2">
        <v>41890.167453703703</v>
      </c>
      <c r="L354" s="12">
        <v>41920.167453703703</v>
      </c>
      <c r="M354" s="13">
        <f t="shared" si="17"/>
        <v>2014</v>
      </c>
      <c r="N354" t="b">
        <v>1</v>
      </c>
      <c r="O354">
        <v>286</v>
      </c>
      <c r="P354" t="b">
        <v>1</v>
      </c>
      <c r="Q354" t="s">
        <v>8269</v>
      </c>
      <c r="R354" s="5">
        <f t="shared" si="15"/>
        <v>1.1656</v>
      </c>
      <c r="S354" s="6">
        <f t="shared" si="16"/>
        <v>40.755244755244753</v>
      </c>
      <c r="T354" t="s">
        <v>8312</v>
      </c>
      <c r="U354" t="s">
        <v>8317</v>
      </c>
    </row>
    <row r="355" spans="1:21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2">
        <v>42297.791886574079</v>
      </c>
      <c r="L355" s="12">
        <v>42327.833553240736</v>
      </c>
      <c r="M355" s="13">
        <f t="shared" si="17"/>
        <v>2015</v>
      </c>
      <c r="N355" t="b">
        <v>1</v>
      </c>
      <c r="O355">
        <v>613</v>
      </c>
      <c r="P355" t="b">
        <v>1</v>
      </c>
      <c r="Q355" t="s">
        <v>8269</v>
      </c>
      <c r="R355" s="5">
        <f t="shared" si="15"/>
        <v>1.0861819426615318</v>
      </c>
      <c r="S355" s="6">
        <f t="shared" si="16"/>
        <v>103.52394779771615</v>
      </c>
      <c r="T355" t="s">
        <v>8312</v>
      </c>
      <c r="U355" t="s">
        <v>8317</v>
      </c>
    </row>
    <row r="356" spans="1:21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2">
        <v>42438.827789351853</v>
      </c>
      <c r="L356" s="12">
        <v>42468.786122685182</v>
      </c>
      <c r="M356" s="13">
        <f t="shared" si="17"/>
        <v>2016</v>
      </c>
      <c r="N356" t="b">
        <v>1</v>
      </c>
      <c r="O356">
        <v>29</v>
      </c>
      <c r="P356" t="b">
        <v>1</v>
      </c>
      <c r="Q356" t="s">
        <v>8269</v>
      </c>
      <c r="R356" s="5">
        <f t="shared" si="15"/>
        <v>1.0394285714285714</v>
      </c>
      <c r="S356" s="6">
        <f t="shared" si="16"/>
        <v>125.44827586206897</v>
      </c>
      <c r="T356" t="s">
        <v>8312</v>
      </c>
      <c r="U356" t="s">
        <v>8317</v>
      </c>
    </row>
    <row r="357" spans="1:21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2">
        <v>41943.293912037036</v>
      </c>
      <c r="L357" s="12">
        <v>41974.3355787037</v>
      </c>
      <c r="M357" s="13">
        <f t="shared" si="17"/>
        <v>2014</v>
      </c>
      <c r="N357" t="b">
        <v>1</v>
      </c>
      <c r="O357">
        <v>165</v>
      </c>
      <c r="P357" t="b">
        <v>1</v>
      </c>
      <c r="Q357" t="s">
        <v>8269</v>
      </c>
      <c r="R357" s="5">
        <f t="shared" si="15"/>
        <v>1.1625714285714286</v>
      </c>
      <c r="S357" s="6">
        <f t="shared" si="16"/>
        <v>246.60606060606059</v>
      </c>
      <c r="T357" t="s">
        <v>8312</v>
      </c>
      <c r="U357" t="s">
        <v>8317</v>
      </c>
    </row>
    <row r="358" spans="1:21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2">
        <v>42415.803159722222</v>
      </c>
      <c r="L358" s="12">
        <v>42445.761493055557</v>
      </c>
      <c r="M358" s="13">
        <f t="shared" si="17"/>
        <v>2016</v>
      </c>
      <c r="N358" t="b">
        <v>1</v>
      </c>
      <c r="O358">
        <v>97</v>
      </c>
      <c r="P358" t="b">
        <v>1</v>
      </c>
      <c r="Q358" t="s">
        <v>8269</v>
      </c>
      <c r="R358" s="5">
        <f t="shared" si="15"/>
        <v>1.0269239999999999</v>
      </c>
      <c r="S358" s="6">
        <f t="shared" si="16"/>
        <v>79.401340206185566</v>
      </c>
      <c r="T358" t="s">
        <v>8312</v>
      </c>
      <c r="U358" t="s">
        <v>8317</v>
      </c>
    </row>
    <row r="359" spans="1:21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2">
        <v>42078.222187499996</v>
      </c>
      <c r="L359" s="12">
        <v>42118.222187499996</v>
      </c>
      <c r="M359" s="13">
        <f t="shared" si="17"/>
        <v>2015</v>
      </c>
      <c r="N359" t="b">
        <v>1</v>
      </c>
      <c r="O359">
        <v>303</v>
      </c>
      <c r="P359" t="b">
        <v>1</v>
      </c>
      <c r="Q359" t="s">
        <v>8269</v>
      </c>
      <c r="R359" s="5">
        <f t="shared" si="15"/>
        <v>1.74</v>
      </c>
      <c r="S359" s="6">
        <f t="shared" si="16"/>
        <v>86.138613861386133</v>
      </c>
      <c r="T359" t="s">
        <v>8312</v>
      </c>
      <c r="U359" t="s">
        <v>8317</v>
      </c>
    </row>
    <row r="360" spans="1:21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2">
        <v>42507.860196759255</v>
      </c>
      <c r="L360" s="12">
        <v>42536.625</v>
      </c>
      <c r="M360" s="13">
        <f t="shared" si="17"/>
        <v>2016</v>
      </c>
      <c r="N360" t="b">
        <v>1</v>
      </c>
      <c r="O360">
        <v>267</v>
      </c>
      <c r="P360" t="b">
        <v>1</v>
      </c>
      <c r="Q360" t="s">
        <v>8269</v>
      </c>
      <c r="R360" s="5">
        <f t="shared" si="15"/>
        <v>1.03088</v>
      </c>
      <c r="S360" s="6">
        <f t="shared" si="16"/>
        <v>193.04868913857678</v>
      </c>
      <c r="T360" t="s">
        <v>8312</v>
      </c>
      <c r="U360" t="s">
        <v>8317</v>
      </c>
    </row>
    <row r="361" spans="1:21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2">
        <v>41935.070486111108</v>
      </c>
      <c r="L361" s="12">
        <v>41957.216666666667</v>
      </c>
      <c r="M361" s="13">
        <f t="shared" si="17"/>
        <v>2014</v>
      </c>
      <c r="N361" t="b">
        <v>1</v>
      </c>
      <c r="O361">
        <v>302</v>
      </c>
      <c r="P361" t="b">
        <v>1</v>
      </c>
      <c r="Q361" t="s">
        <v>8269</v>
      </c>
      <c r="R361" s="5">
        <f t="shared" si="15"/>
        <v>1.0485537190082646</v>
      </c>
      <c r="S361" s="6">
        <f t="shared" si="16"/>
        <v>84.023178807947019</v>
      </c>
      <c r="T361" t="s">
        <v>8312</v>
      </c>
      <c r="U361" t="s">
        <v>8317</v>
      </c>
    </row>
    <row r="362" spans="1:21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2">
        <v>42163.897916666669</v>
      </c>
      <c r="L362" s="12">
        <v>42208.132638888885</v>
      </c>
      <c r="M362" s="13">
        <f t="shared" si="17"/>
        <v>2015</v>
      </c>
      <c r="N362" t="b">
        <v>0</v>
      </c>
      <c r="O362">
        <v>87</v>
      </c>
      <c r="P362" t="b">
        <v>1</v>
      </c>
      <c r="Q362" t="s">
        <v>8269</v>
      </c>
      <c r="R362" s="5">
        <f t="shared" si="15"/>
        <v>1.0137499999999999</v>
      </c>
      <c r="S362" s="6">
        <f t="shared" si="16"/>
        <v>139.82758620689654</v>
      </c>
      <c r="T362" t="s">
        <v>8312</v>
      </c>
      <c r="U362" t="s">
        <v>8317</v>
      </c>
    </row>
    <row r="363" spans="1:21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2">
        <v>41936.001226851848</v>
      </c>
      <c r="L363" s="12">
        <v>41966.042893518519</v>
      </c>
      <c r="M363" s="13">
        <f t="shared" si="17"/>
        <v>2014</v>
      </c>
      <c r="N363" t="b">
        <v>0</v>
      </c>
      <c r="O363">
        <v>354</v>
      </c>
      <c r="P363" t="b">
        <v>1</v>
      </c>
      <c r="Q363" t="s">
        <v>8269</v>
      </c>
      <c r="R363" s="5">
        <f t="shared" si="15"/>
        <v>1.1107699999999998</v>
      </c>
      <c r="S363" s="6">
        <f t="shared" si="16"/>
        <v>109.82189265536722</v>
      </c>
      <c r="T363" t="s">
        <v>8312</v>
      </c>
      <c r="U363" t="s">
        <v>8317</v>
      </c>
    </row>
    <row r="364" spans="1:21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2">
        <v>41837.210543981484</v>
      </c>
      <c r="L364" s="12">
        <v>41859</v>
      </c>
      <c r="M364" s="13">
        <f t="shared" si="17"/>
        <v>2014</v>
      </c>
      <c r="N364" t="b">
        <v>0</v>
      </c>
      <c r="O364">
        <v>86</v>
      </c>
      <c r="P364" t="b">
        <v>1</v>
      </c>
      <c r="Q364" t="s">
        <v>8269</v>
      </c>
      <c r="R364" s="5">
        <f t="shared" si="15"/>
        <v>1.2415933781686497</v>
      </c>
      <c r="S364" s="6">
        <f t="shared" si="16"/>
        <v>139.53488372093022</v>
      </c>
      <c r="T364" t="s">
        <v>8312</v>
      </c>
      <c r="U364" t="s">
        <v>8317</v>
      </c>
    </row>
    <row r="365" spans="1:21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2">
        <v>40255.744629629626</v>
      </c>
      <c r="L365" s="12">
        <v>40300.806944444441</v>
      </c>
      <c r="M365" s="13">
        <f t="shared" si="17"/>
        <v>2010</v>
      </c>
      <c r="N365" t="b">
        <v>0</v>
      </c>
      <c r="O365">
        <v>26</v>
      </c>
      <c r="P365" t="b">
        <v>1</v>
      </c>
      <c r="Q365" t="s">
        <v>8269</v>
      </c>
      <c r="R365" s="5">
        <f t="shared" si="15"/>
        <v>1.0133333333333334</v>
      </c>
      <c r="S365" s="6">
        <f t="shared" si="16"/>
        <v>347.84615384615387</v>
      </c>
      <c r="T365" t="s">
        <v>8312</v>
      </c>
      <c r="U365" t="s">
        <v>8317</v>
      </c>
    </row>
    <row r="366" spans="1:21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2">
        <v>41780.859629629631</v>
      </c>
      <c r="L366" s="12">
        <v>41811.165972222225</v>
      </c>
      <c r="M366" s="13">
        <f t="shared" si="17"/>
        <v>2014</v>
      </c>
      <c r="N366" t="b">
        <v>0</v>
      </c>
      <c r="O366">
        <v>113</v>
      </c>
      <c r="P366" t="b">
        <v>1</v>
      </c>
      <c r="Q366" t="s">
        <v>8269</v>
      </c>
      <c r="R366" s="5">
        <f t="shared" si="15"/>
        <v>1.1016142857142857</v>
      </c>
      <c r="S366" s="6">
        <f t="shared" si="16"/>
        <v>68.24159292035398</v>
      </c>
      <c r="T366" t="s">
        <v>8312</v>
      </c>
      <c r="U366" t="s">
        <v>8317</v>
      </c>
    </row>
    <row r="367" spans="1:21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2">
        <v>41668.606469907405</v>
      </c>
      <c r="L367" s="12">
        <v>41698.606469907405</v>
      </c>
      <c r="M367" s="13">
        <f t="shared" si="17"/>
        <v>2014</v>
      </c>
      <c r="N367" t="b">
        <v>0</v>
      </c>
      <c r="O367">
        <v>65</v>
      </c>
      <c r="P367" t="b">
        <v>1</v>
      </c>
      <c r="Q367" t="s">
        <v>8269</v>
      </c>
      <c r="R367" s="5">
        <f t="shared" si="15"/>
        <v>1.0397333333333334</v>
      </c>
      <c r="S367" s="6">
        <f t="shared" si="16"/>
        <v>239.93846153846152</v>
      </c>
      <c r="T367" t="s">
        <v>8312</v>
      </c>
      <c r="U367" t="s">
        <v>8317</v>
      </c>
    </row>
    <row r="368" spans="1:21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2">
        <v>41019.793032407404</v>
      </c>
      <c r="L368" s="12">
        <v>41049.793032407404</v>
      </c>
      <c r="M368" s="13">
        <f t="shared" si="17"/>
        <v>2012</v>
      </c>
      <c r="N368" t="b">
        <v>0</v>
      </c>
      <c r="O368">
        <v>134</v>
      </c>
      <c r="P368" t="b">
        <v>1</v>
      </c>
      <c r="Q368" t="s">
        <v>8269</v>
      </c>
      <c r="R368" s="5">
        <f t="shared" si="15"/>
        <v>1.013157894736842</v>
      </c>
      <c r="S368" s="6">
        <f t="shared" si="16"/>
        <v>287.31343283582089</v>
      </c>
      <c r="T368" t="s">
        <v>8312</v>
      </c>
      <c r="U368" t="s">
        <v>8317</v>
      </c>
    </row>
    <row r="369" spans="1:21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2">
        <v>41355.577291666668</v>
      </c>
      <c r="L369" s="12">
        <v>41395.207638888889</v>
      </c>
      <c r="M369" s="13">
        <f t="shared" si="17"/>
        <v>2013</v>
      </c>
      <c r="N369" t="b">
        <v>0</v>
      </c>
      <c r="O369">
        <v>119</v>
      </c>
      <c r="P369" t="b">
        <v>1</v>
      </c>
      <c r="Q369" t="s">
        <v>8269</v>
      </c>
      <c r="R369" s="5">
        <f t="shared" si="15"/>
        <v>1.033501</v>
      </c>
      <c r="S369" s="6">
        <f t="shared" si="16"/>
        <v>86.84882352941176</v>
      </c>
      <c r="T369" t="s">
        <v>8312</v>
      </c>
      <c r="U369" t="s">
        <v>8317</v>
      </c>
    </row>
    <row r="370" spans="1:21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2">
        <v>42043.605578703704</v>
      </c>
      <c r="L370" s="12">
        <v>42078.563912037032</v>
      </c>
      <c r="M370" s="13">
        <f t="shared" si="17"/>
        <v>2015</v>
      </c>
      <c r="N370" t="b">
        <v>0</v>
      </c>
      <c r="O370">
        <v>159</v>
      </c>
      <c r="P370" t="b">
        <v>1</v>
      </c>
      <c r="Q370" t="s">
        <v>8269</v>
      </c>
      <c r="R370" s="5">
        <f t="shared" si="15"/>
        <v>1.04112</v>
      </c>
      <c r="S370" s="6">
        <f t="shared" si="16"/>
        <v>81.84905660377359</v>
      </c>
      <c r="T370" t="s">
        <v>8312</v>
      </c>
      <c r="U370" t="s">
        <v>8317</v>
      </c>
    </row>
    <row r="371" spans="1:21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2">
        <v>40893.551724537036</v>
      </c>
      <c r="L371" s="12">
        <v>40923.551724537036</v>
      </c>
      <c r="M371" s="13">
        <f t="shared" si="17"/>
        <v>2011</v>
      </c>
      <c r="N371" t="b">
        <v>0</v>
      </c>
      <c r="O371">
        <v>167</v>
      </c>
      <c r="P371" t="b">
        <v>1</v>
      </c>
      <c r="Q371" t="s">
        <v>8269</v>
      </c>
      <c r="R371" s="5">
        <f t="shared" si="15"/>
        <v>1.1015569230769231</v>
      </c>
      <c r="S371" s="6">
        <f t="shared" si="16"/>
        <v>42.874970059880241</v>
      </c>
      <c r="T371" t="s">
        <v>8312</v>
      </c>
      <c r="U371" t="s">
        <v>8317</v>
      </c>
    </row>
    <row r="372" spans="1:21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2">
        <v>42711.795138888891</v>
      </c>
      <c r="L372" s="12">
        <v>42741.795138888891</v>
      </c>
      <c r="M372" s="13">
        <f t="shared" si="17"/>
        <v>2016</v>
      </c>
      <c r="N372" t="b">
        <v>0</v>
      </c>
      <c r="O372">
        <v>43</v>
      </c>
      <c r="P372" t="b">
        <v>1</v>
      </c>
      <c r="Q372" t="s">
        <v>8269</v>
      </c>
      <c r="R372" s="5">
        <f t="shared" si="15"/>
        <v>1.2202</v>
      </c>
      <c r="S372" s="6">
        <f t="shared" si="16"/>
        <v>709.41860465116281</v>
      </c>
      <c r="T372" t="s">
        <v>8312</v>
      </c>
      <c r="U372" t="s">
        <v>8317</v>
      </c>
    </row>
    <row r="373" spans="1:21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2">
        <v>41261.767812500002</v>
      </c>
      <c r="L373" s="12">
        <v>41306.767812500002</v>
      </c>
      <c r="M373" s="13">
        <f t="shared" si="17"/>
        <v>2012</v>
      </c>
      <c r="N373" t="b">
        <v>0</v>
      </c>
      <c r="O373">
        <v>1062</v>
      </c>
      <c r="P373" t="b">
        <v>1</v>
      </c>
      <c r="Q373" t="s">
        <v>8269</v>
      </c>
      <c r="R373" s="5">
        <f t="shared" si="15"/>
        <v>1.1416866666666667</v>
      </c>
      <c r="S373" s="6">
        <f t="shared" si="16"/>
        <v>161.25517890772127</v>
      </c>
      <c r="T373" t="s">
        <v>8312</v>
      </c>
      <c r="U373" t="s">
        <v>8317</v>
      </c>
    </row>
    <row r="374" spans="1:21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2">
        <v>42425.576898148152</v>
      </c>
      <c r="L374" s="12">
        <v>42465.666666666672</v>
      </c>
      <c r="M374" s="13">
        <f t="shared" si="17"/>
        <v>2016</v>
      </c>
      <c r="N374" t="b">
        <v>0</v>
      </c>
      <c r="O374">
        <v>9</v>
      </c>
      <c r="P374" t="b">
        <v>1</v>
      </c>
      <c r="Q374" t="s">
        <v>8269</v>
      </c>
      <c r="R374" s="5">
        <f t="shared" si="15"/>
        <v>1.2533333333333334</v>
      </c>
      <c r="S374" s="6">
        <f t="shared" si="16"/>
        <v>41.777777777777779</v>
      </c>
      <c r="T374" t="s">
        <v>8312</v>
      </c>
      <c r="U374" t="s">
        <v>8317</v>
      </c>
    </row>
    <row r="375" spans="1:21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2">
        <v>41078.91201388889</v>
      </c>
      <c r="L375" s="12">
        <v>41108.91201388889</v>
      </c>
      <c r="M375" s="13">
        <f t="shared" si="17"/>
        <v>2012</v>
      </c>
      <c r="N375" t="b">
        <v>0</v>
      </c>
      <c r="O375">
        <v>89</v>
      </c>
      <c r="P375" t="b">
        <v>1</v>
      </c>
      <c r="Q375" t="s">
        <v>8269</v>
      </c>
      <c r="R375" s="5">
        <f t="shared" si="15"/>
        <v>1.0666666666666667</v>
      </c>
      <c r="S375" s="6">
        <f t="shared" si="16"/>
        <v>89.887640449438209</v>
      </c>
      <c r="T375" t="s">
        <v>8312</v>
      </c>
      <c r="U375" t="s">
        <v>8317</v>
      </c>
    </row>
    <row r="376" spans="1:21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2">
        <v>40757.889247685183</v>
      </c>
      <c r="L376" s="12">
        <v>40802.889247685183</v>
      </c>
      <c r="M376" s="13">
        <f t="shared" si="17"/>
        <v>2011</v>
      </c>
      <c r="N376" t="b">
        <v>0</v>
      </c>
      <c r="O376">
        <v>174</v>
      </c>
      <c r="P376" t="b">
        <v>1</v>
      </c>
      <c r="Q376" t="s">
        <v>8269</v>
      </c>
      <c r="R376" s="5">
        <f t="shared" si="15"/>
        <v>1.3065</v>
      </c>
      <c r="S376" s="6">
        <f t="shared" si="16"/>
        <v>45.051724137931032</v>
      </c>
      <c r="T376" t="s">
        <v>8312</v>
      </c>
      <c r="U376" t="s">
        <v>8317</v>
      </c>
    </row>
    <row r="377" spans="1:21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2">
        <v>41657.985081018516</v>
      </c>
      <c r="L377" s="12">
        <v>41699.720833333333</v>
      </c>
      <c r="M377" s="13">
        <f t="shared" si="17"/>
        <v>2014</v>
      </c>
      <c r="N377" t="b">
        <v>0</v>
      </c>
      <c r="O377">
        <v>14</v>
      </c>
      <c r="P377" t="b">
        <v>1</v>
      </c>
      <c r="Q377" t="s">
        <v>8269</v>
      </c>
      <c r="R377" s="5">
        <f t="shared" si="15"/>
        <v>1.2</v>
      </c>
      <c r="S377" s="6">
        <f t="shared" si="16"/>
        <v>42.857142857142854</v>
      </c>
      <c r="T377" t="s">
        <v>8312</v>
      </c>
      <c r="U377" t="s">
        <v>8317</v>
      </c>
    </row>
    <row r="378" spans="1:21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2">
        <v>42576.452731481477</v>
      </c>
      <c r="L378" s="12">
        <v>42607.452731481477</v>
      </c>
      <c r="M378" s="13">
        <f t="shared" si="17"/>
        <v>2016</v>
      </c>
      <c r="N378" t="b">
        <v>0</v>
      </c>
      <c r="O378">
        <v>48</v>
      </c>
      <c r="P378" t="b">
        <v>1</v>
      </c>
      <c r="Q378" t="s">
        <v>8269</v>
      </c>
      <c r="R378" s="5">
        <f t="shared" si="15"/>
        <v>1.0595918367346939</v>
      </c>
      <c r="S378" s="6">
        <f t="shared" si="16"/>
        <v>54.083333333333336</v>
      </c>
      <c r="T378" t="s">
        <v>8312</v>
      </c>
      <c r="U378" t="s">
        <v>8317</v>
      </c>
    </row>
    <row r="379" spans="1:21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2">
        <v>42292.250787037032</v>
      </c>
      <c r="L379" s="12">
        <v>42322.292361111111</v>
      </c>
      <c r="M379" s="13">
        <f t="shared" si="17"/>
        <v>2015</v>
      </c>
      <c r="N379" t="b">
        <v>0</v>
      </c>
      <c r="O379">
        <v>133</v>
      </c>
      <c r="P379" t="b">
        <v>1</v>
      </c>
      <c r="Q379" t="s">
        <v>8269</v>
      </c>
      <c r="R379" s="5">
        <f t="shared" si="15"/>
        <v>1.1439999999999999</v>
      </c>
      <c r="S379" s="6">
        <f t="shared" si="16"/>
        <v>103.21804511278195</v>
      </c>
      <c r="T379" t="s">
        <v>8312</v>
      </c>
      <c r="U379" t="s">
        <v>8317</v>
      </c>
    </row>
    <row r="380" spans="1:21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2">
        <v>42370.571851851855</v>
      </c>
      <c r="L380" s="12">
        <v>42394.994444444441</v>
      </c>
      <c r="M380" s="13">
        <f t="shared" si="17"/>
        <v>2016</v>
      </c>
      <c r="N380" t="b">
        <v>0</v>
      </c>
      <c r="O380">
        <v>83</v>
      </c>
      <c r="P380" t="b">
        <v>1</v>
      </c>
      <c r="Q380" t="s">
        <v>8269</v>
      </c>
      <c r="R380" s="5">
        <f t="shared" si="15"/>
        <v>1.1176666666666666</v>
      </c>
      <c r="S380" s="6">
        <f t="shared" si="16"/>
        <v>40.397590361445786</v>
      </c>
      <c r="T380" t="s">
        <v>8312</v>
      </c>
      <c r="U380" t="s">
        <v>8317</v>
      </c>
    </row>
    <row r="381" spans="1:21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2">
        <v>40987.688333333332</v>
      </c>
      <c r="L381" s="12">
        <v>41032.688333333332</v>
      </c>
      <c r="M381" s="13">
        <f t="shared" si="17"/>
        <v>2012</v>
      </c>
      <c r="N381" t="b">
        <v>0</v>
      </c>
      <c r="O381">
        <v>149</v>
      </c>
      <c r="P381" t="b">
        <v>1</v>
      </c>
      <c r="Q381" t="s">
        <v>8269</v>
      </c>
      <c r="R381" s="5">
        <f t="shared" si="15"/>
        <v>1.1608000000000001</v>
      </c>
      <c r="S381" s="6">
        <f t="shared" si="16"/>
        <v>116.85906040268456</v>
      </c>
      <c r="T381" t="s">
        <v>8312</v>
      </c>
      <c r="U381" t="s">
        <v>8317</v>
      </c>
    </row>
    <row r="382" spans="1:21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2">
        <v>42367.719814814816</v>
      </c>
      <c r="L382" s="12">
        <v>42392.719814814816</v>
      </c>
      <c r="M382" s="13">
        <f t="shared" si="17"/>
        <v>2015</v>
      </c>
      <c r="N382" t="b">
        <v>0</v>
      </c>
      <c r="O382">
        <v>49</v>
      </c>
      <c r="P382" t="b">
        <v>1</v>
      </c>
      <c r="Q382" t="s">
        <v>8269</v>
      </c>
      <c r="R382" s="5">
        <f t="shared" si="15"/>
        <v>1.415</v>
      </c>
      <c r="S382" s="6">
        <f t="shared" si="16"/>
        <v>115.51020408163265</v>
      </c>
      <c r="T382" t="s">
        <v>8312</v>
      </c>
      <c r="U382" t="s">
        <v>8317</v>
      </c>
    </row>
    <row r="383" spans="1:21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2">
        <v>41085.698113425926</v>
      </c>
      <c r="L383" s="12">
        <v>41120.208333333336</v>
      </c>
      <c r="M383" s="13">
        <f t="shared" si="17"/>
        <v>2012</v>
      </c>
      <c r="N383" t="b">
        <v>0</v>
      </c>
      <c r="O383">
        <v>251</v>
      </c>
      <c r="P383" t="b">
        <v>1</v>
      </c>
      <c r="Q383" t="s">
        <v>8269</v>
      </c>
      <c r="R383" s="5">
        <f t="shared" si="15"/>
        <v>1.0472999999999999</v>
      </c>
      <c r="S383" s="6">
        <f t="shared" si="16"/>
        <v>104.31274900398407</v>
      </c>
      <c r="T383" t="s">
        <v>8312</v>
      </c>
      <c r="U383" t="s">
        <v>8317</v>
      </c>
    </row>
    <row r="384" spans="1:21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2">
        <v>41144.709490740745</v>
      </c>
      <c r="L384" s="12">
        <v>41158.709490740745</v>
      </c>
      <c r="M384" s="13">
        <f t="shared" si="17"/>
        <v>2012</v>
      </c>
      <c r="N384" t="b">
        <v>0</v>
      </c>
      <c r="O384">
        <v>22</v>
      </c>
      <c r="P384" t="b">
        <v>1</v>
      </c>
      <c r="Q384" t="s">
        <v>8269</v>
      </c>
      <c r="R384" s="5">
        <f t="shared" si="15"/>
        <v>2.5583333333333331</v>
      </c>
      <c r="S384" s="6">
        <f t="shared" si="16"/>
        <v>69.772727272727266</v>
      </c>
      <c r="T384" t="s">
        <v>8312</v>
      </c>
      <c r="U384" t="s">
        <v>8317</v>
      </c>
    </row>
    <row r="385" spans="1:21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2">
        <v>41755.117581018516</v>
      </c>
      <c r="L385" s="12">
        <v>41778.117581018516</v>
      </c>
      <c r="M385" s="13">
        <f t="shared" si="17"/>
        <v>2014</v>
      </c>
      <c r="N385" t="b">
        <v>0</v>
      </c>
      <c r="O385">
        <v>48</v>
      </c>
      <c r="P385" t="b">
        <v>1</v>
      </c>
      <c r="Q385" t="s">
        <v>8269</v>
      </c>
      <c r="R385" s="5">
        <f t="shared" si="15"/>
        <v>2.0670670670670672</v>
      </c>
      <c r="S385" s="6">
        <f t="shared" si="16"/>
        <v>43.020833333333336</v>
      </c>
      <c r="T385" t="s">
        <v>8312</v>
      </c>
      <c r="U385" t="s">
        <v>8317</v>
      </c>
    </row>
    <row r="386" spans="1:21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2">
        <v>41980.781793981485</v>
      </c>
      <c r="L386" s="12">
        <v>42010.781793981485</v>
      </c>
      <c r="M386" s="13">
        <f t="shared" si="17"/>
        <v>2014</v>
      </c>
      <c r="N386" t="b">
        <v>0</v>
      </c>
      <c r="O386">
        <v>383</v>
      </c>
      <c r="P386" t="b">
        <v>1</v>
      </c>
      <c r="Q386" t="s">
        <v>8269</v>
      </c>
      <c r="R386" s="5">
        <f t="shared" ref="R386:R449" si="18">E386/D386</f>
        <v>1.1210500000000001</v>
      </c>
      <c r="S386" s="6">
        <f t="shared" ref="S386:S449" si="19">E386/O386</f>
        <v>58.540469973890339</v>
      </c>
      <c r="T386" t="s">
        <v>8312</v>
      </c>
      <c r="U386" t="s">
        <v>8317</v>
      </c>
    </row>
    <row r="387" spans="1:21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2">
        <v>41934.584502314814</v>
      </c>
      <c r="L387" s="12">
        <v>41964.626168981486</v>
      </c>
      <c r="M387" s="13">
        <f t="shared" ref="M387:M450" si="20">YEAR(K387)</f>
        <v>2014</v>
      </c>
      <c r="N387" t="b">
        <v>0</v>
      </c>
      <c r="O387">
        <v>237</v>
      </c>
      <c r="P387" t="b">
        <v>1</v>
      </c>
      <c r="Q387" t="s">
        <v>8269</v>
      </c>
      <c r="R387" s="5">
        <f t="shared" si="18"/>
        <v>1.05982</v>
      </c>
      <c r="S387" s="6">
        <f t="shared" si="19"/>
        <v>111.79535864978902</v>
      </c>
      <c r="T387" t="s">
        <v>8312</v>
      </c>
      <c r="U387" t="s">
        <v>8317</v>
      </c>
    </row>
    <row r="388" spans="1:21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2">
        <v>42211.951284722221</v>
      </c>
      <c r="L388" s="12">
        <v>42226.951284722221</v>
      </c>
      <c r="M388" s="13">
        <f t="shared" si="20"/>
        <v>2015</v>
      </c>
      <c r="N388" t="b">
        <v>0</v>
      </c>
      <c r="O388">
        <v>13</v>
      </c>
      <c r="P388" t="b">
        <v>1</v>
      </c>
      <c r="Q388" t="s">
        <v>8269</v>
      </c>
      <c r="R388" s="5">
        <f t="shared" si="18"/>
        <v>1.0016666666666667</v>
      </c>
      <c r="S388" s="6">
        <f t="shared" si="19"/>
        <v>46.230769230769234</v>
      </c>
      <c r="T388" t="s">
        <v>8312</v>
      </c>
      <c r="U388" t="s">
        <v>8317</v>
      </c>
    </row>
    <row r="389" spans="1:21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2">
        <v>42200.67659722222</v>
      </c>
      <c r="L389" s="12">
        <v>42231.25</v>
      </c>
      <c r="M389" s="13">
        <f t="shared" si="20"/>
        <v>2015</v>
      </c>
      <c r="N389" t="b">
        <v>0</v>
      </c>
      <c r="O389">
        <v>562</v>
      </c>
      <c r="P389" t="b">
        <v>1</v>
      </c>
      <c r="Q389" t="s">
        <v>8269</v>
      </c>
      <c r="R389" s="5">
        <f t="shared" si="18"/>
        <v>2.1398947368421051</v>
      </c>
      <c r="S389" s="6">
        <f t="shared" si="19"/>
        <v>144.69039145907473</v>
      </c>
      <c r="T389" t="s">
        <v>8312</v>
      </c>
      <c r="U389" t="s">
        <v>8317</v>
      </c>
    </row>
    <row r="390" spans="1:21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2">
        <v>42549.076157407413</v>
      </c>
      <c r="L390" s="12">
        <v>42579.076157407413</v>
      </c>
      <c r="M390" s="13">
        <f t="shared" si="20"/>
        <v>2016</v>
      </c>
      <c r="N390" t="b">
        <v>0</v>
      </c>
      <c r="O390">
        <v>71</v>
      </c>
      <c r="P390" t="b">
        <v>1</v>
      </c>
      <c r="Q390" t="s">
        <v>8269</v>
      </c>
      <c r="R390" s="5">
        <f t="shared" si="18"/>
        <v>1.2616000000000001</v>
      </c>
      <c r="S390" s="6">
        <f t="shared" si="19"/>
        <v>88.845070422535215</v>
      </c>
      <c r="T390" t="s">
        <v>8312</v>
      </c>
      <c r="U390" t="s">
        <v>8317</v>
      </c>
    </row>
    <row r="391" spans="1:21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2">
        <v>41674.063078703701</v>
      </c>
      <c r="L391" s="12">
        <v>41705.957638888889</v>
      </c>
      <c r="M391" s="13">
        <f t="shared" si="20"/>
        <v>2014</v>
      </c>
      <c r="N391" t="b">
        <v>0</v>
      </c>
      <c r="O391">
        <v>1510</v>
      </c>
      <c r="P391" t="b">
        <v>1</v>
      </c>
      <c r="Q391" t="s">
        <v>8269</v>
      </c>
      <c r="R391" s="5">
        <f t="shared" si="18"/>
        <v>1.8153547058823529</v>
      </c>
      <c r="S391" s="6">
        <f t="shared" si="19"/>
        <v>81.75107284768211</v>
      </c>
      <c r="T391" t="s">
        <v>8312</v>
      </c>
      <c r="U391" t="s">
        <v>8317</v>
      </c>
    </row>
    <row r="392" spans="1:21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2">
        <v>42112.036712962959</v>
      </c>
      <c r="L392" s="12">
        <v>42132.036712962959</v>
      </c>
      <c r="M392" s="13">
        <f t="shared" si="20"/>
        <v>2015</v>
      </c>
      <c r="N392" t="b">
        <v>0</v>
      </c>
      <c r="O392">
        <v>14</v>
      </c>
      <c r="P392" t="b">
        <v>1</v>
      </c>
      <c r="Q392" t="s">
        <v>8269</v>
      </c>
      <c r="R392" s="5">
        <f t="shared" si="18"/>
        <v>1</v>
      </c>
      <c r="S392" s="6">
        <f t="shared" si="19"/>
        <v>71.428571428571431</v>
      </c>
      <c r="T392" t="s">
        <v>8312</v>
      </c>
      <c r="U392" t="s">
        <v>8317</v>
      </c>
    </row>
    <row r="393" spans="1:21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2">
        <v>40865.042256944449</v>
      </c>
      <c r="L393" s="12">
        <v>40895.040972222225</v>
      </c>
      <c r="M393" s="13">
        <f t="shared" si="20"/>
        <v>2011</v>
      </c>
      <c r="N393" t="b">
        <v>0</v>
      </c>
      <c r="O393">
        <v>193</v>
      </c>
      <c r="P393" t="b">
        <v>1</v>
      </c>
      <c r="Q393" t="s">
        <v>8269</v>
      </c>
      <c r="R393" s="5">
        <f t="shared" si="18"/>
        <v>1.0061</v>
      </c>
      <c r="S393" s="6">
        <f t="shared" si="19"/>
        <v>104.25906735751295</v>
      </c>
      <c r="T393" t="s">
        <v>8312</v>
      </c>
      <c r="U393" t="s">
        <v>8317</v>
      </c>
    </row>
    <row r="394" spans="1:21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2">
        <v>40763.717256944445</v>
      </c>
      <c r="L394" s="12">
        <v>40794.125</v>
      </c>
      <c r="M394" s="13">
        <f t="shared" si="20"/>
        <v>2011</v>
      </c>
      <c r="N394" t="b">
        <v>0</v>
      </c>
      <c r="O394">
        <v>206</v>
      </c>
      <c r="P394" t="b">
        <v>1</v>
      </c>
      <c r="Q394" t="s">
        <v>8269</v>
      </c>
      <c r="R394" s="5">
        <f t="shared" si="18"/>
        <v>1.009027027027027</v>
      </c>
      <c r="S394" s="6">
        <f t="shared" si="19"/>
        <v>90.616504854368927</v>
      </c>
      <c r="T394" t="s">
        <v>8312</v>
      </c>
      <c r="U394" t="s">
        <v>8317</v>
      </c>
    </row>
    <row r="395" spans="1:21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2">
        <v>41526.708935185183</v>
      </c>
      <c r="L395" s="12">
        <v>41557.708935185183</v>
      </c>
      <c r="M395" s="13">
        <f t="shared" si="20"/>
        <v>2013</v>
      </c>
      <c r="N395" t="b">
        <v>0</v>
      </c>
      <c r="O395">
        <v>351</v>
      </c>
      <c r="P395" t="b">
        <v>1</v>
      </c>
      <c r="Q395" t="s">
        <v>8269</v>
      </c>
      <c r="R395" s="5">
        <f t="shared" si="18"/>
        <v>1.10446</v>
      </c>
      <c r="S395" s="6">
        <f t="shared" si="19"/>
        <v>157.33048433048432</v>
      </c>
      <c r="T395" t="s">
        <v>8312</v>
      </c>
      <c r="U395" t="s">
        <v>8317</v>
      </c>
    </row>
    <row r="396" spans="1:21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2">
        <v>42417.818078703705</v>
      </c>
      <c r="L396" s="12">
        <v>42477.776412037041</v>
      </c>
      <c r="M396" s="13">
        <f t="shared" si="20"/>
        <v>2016</v>
      </c>
      <c r="N396" t="b">
        <v>0</v>
      </c>
      <c r="O396">
        <v>50</v>
      </c>
      <c r="P396" t="b">
        <v>1</v>
      </c>
      <c r="Q396" t="s">
        <v>8269</v>
      </c>
      <c r="R396" s="5">
        <f t="shared" si="18"/>
        <v>1.118936170212766</v>
      </c>
      <c r="S396" s="6">
        <f t="shared" si="19"/>
        <v>105.18</v>
      </c>
      <c r="T396" t="s">
        <v>8312</v>
      </c>
      <c r="U396" t="s">
        <v>8317</v>
      </c>
    </row>
    <row r="397" spans="1:21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2">
        <v>40990.909259259257</v>
      </c>
      <c r="L397" s="12">
        <v>41026.897222222222</v>
      </c>
      <c r="M397" s="13">
        <f t="shared" si="20"/>
        <v>2012</v>
      </c>
      <c r="N397" t="b">
        <v>0</v>
      </c>
      <c r="O397">
        <v>184</v>
      </c>
      <c r="P397" t="b">
        <v>1</v>
      </c>
      <c r="Q397" t="s">
        <v>8269</v>
      </c>
      <c r="R397" s="5">
        <f t="shared" si="18"/>
        <v>1.0804450000000001</v>
      </c>
      <c r="S397" s="6">
        <f t="shared" si="19"/>
        <v>58.719836956521746</v>
      </c>
      <c r="T397" t="s">
        <v>8312</v>
      </c>
      <c r="U397" t="s">
        <v>8317</v>
      </c>
    </row>
    <row r="398" spans="1:21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2">
        <v>41082.564884259256</v>
      </c>
      <c r="L398" s="12">
        <v>41097.564884259256</v>
      </c>
      <c r="M398" s="13">
        <f t="shared" si="20"/>
        <v>2012</v>
      </c>
      <c r="N398" t="b">
        <v>0</v>
      </c>
      <c r="O398">
        <v>196</v>
      </c>
      <c r="P398" t="b">
        <v>1</v>
      </c>
      <c r="Q398" t="s">
        <v>8269</v>
      </c>
      <c r="R398" s="5">
        <f t="shared" si="18"/>
        <v>1.0666666666666667</v>
      </c>
      <c r="S398" s="6">
        <f t="shared" si="19"/>
        <v>81.632653061224488</v>
      </c>
      <c r="T398" t="s">
        <v>8312</v>
      </c>
      <c r="U398" t="s">
        <v>8317</v>
      </c>
    </row>
    <row r="399" spans="1:21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2">
        <v>40379.776435185187</v>
      </c>
      <c r="L399" s="12">
        <v>40422.155555555553</v>
      </c>
      <c r="M399" s="13">
        <f t="shared" si="20"/>
        <v>2010</v>
      </c>
      <c r="N399" t="b">
        <v>0</v>
      </c>
      <c r="O399">
        <v>229</v>
      </c>
      <c r="P399" t="b">
        <v>1</v>
      </c>
      <c r="Q399" t="s">
        <v>8269</v>
      </c>
      <c r="R399" s="5">
        <f t="shared" si="18"/>
        <v>1.0390027322404372</v>
      </c>
      <c r="S399" s="6">
        <f t="shared" si="19"/>
        <v>56.460043668122275</v>
      </c>
      <c r="T399" t="s">
        <v>8312</v>
      </c>
      <c r="U399" t="s">
        <v>8317</v>
      </c>
    </row>
    <row r="400" spans="1:21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2">
        <v>42078.793124999997</v>
      </c>
      <c r="L400" s="12">
        <v>42123.793124999997</v>
      </c>
      <c r="M400" s="13">
        <f t="shared" si="20"/>
        <v>2015</v>
      </c>
      <c r="N400" t="b">
        <v>0</v>
      </c>
      <c r="O400">
        <v>67</v>
      </c>
      <c r="P400" t="b">
        <v>1</v>
      </c>
      <c r="Q400" t="s">
        <v>8269</v>
      </c>
      <c r="R400" s="5">
        <f t="shared" si="18"/>
        <v>1.2516</v>
      </c>
      <c r="S400" s="6">
        <f t="shared" si="19"/>
        <v>140.1044776119403</v>
      </c>
      <c r="T400" t="s">
        <v>8312</v>
      </c>
      <c r="U400" t="s">
        <v>8317</v>
      </c>
    </row>
    <row r="401" spans="1:21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2">
        <v>42687.875775462962</v>
      </c>
      <c r="L401" s="12">
        <v>42718.5</v>
      </c>
      <c r="M401" s="13">
        <f t="shared" si="20"/>
        <v>2016</v>
      </c>
      <c r="N401" t="b">
        <v>0</v>
      </c>
      <c r="O401">
        <v>95</v>
      </c>
      <c r="P401" t="b">
        <v>1</v>
      </c>
      <c r="Q401" t="s">
        <v>8269</v>
      </c>
      <c r="R401" s="5">
        <f t="shared" si="18"/>
        <v>1.0680499999999999</v>
      </c>
      <c r="S401" s="6">
        <f t="shared" si="19"/>
        <v>224.85263157894738</v>
      </c>
      <c r="T401" t="s">
        <v>8312</v>
      </c>
      <c r="U401" t="s">
        <v>8317</v>
      </c>
    </row>
    <row r="402" spans="1:21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2">
        <v>41745.635960648149</v>
      </c>
      <c r="L402" s="12">
        <v>41776.145833333336</v>
      </c>
      <c r="M402" s="13">
        <f t="shared" si="20"/>
        <v>2014</v>
      </c>
      <c r="N402" t="b">
        <v>0</v>
      </c>
      <c r="O402">
        <v>62</v>
      </c>
      <c r="P402" t="b">
        <v>1</v>
      </c>
      <c r="Q402" t="s">
        <v>8269</v>
      </c>
      <c r="R402" s="5">
        <f t="shared" si="18"/>
        <v>1.1230249999999999</v>
      </c>
      <c r="S402" s="6">
        <f t="shared" si="19"/>
        <v>181.13306451612902</v>
      </c>
      <c r="T402" t="s">
        <v>8312</v>
      </c>
      <c r="U402" t="s">
        <v>8317</v>
      </c>
    </row>
    <row r="403" spans="1:21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2">
        <v>40732.842245370368</v>
      </c>
      <c r="L403" s="12">
        <v>40762.842245370368</v>
      </c>
      <c r="M403" s="13">
        <f t="shared" si="20"/>
        <v>2011</v>
      </c>
      <c r="N403" t="b">
        <v>0</v>
      </c>
      <c r="O403">
        <v>73</v>
      </c>
      <c r="P403" t="b">
        <v>1</v>
      </c>
      <c r="Q403" t="s">
        <v>8269</v>
      </c>
      <c r="R403" s="5">
        <f t="shared" si="18"/>
        <v>1.0381199999999999</v>
      </c>
      <c r="S403" s="6">
        <f t="shared" si="19"/>
        <v>711.04109589041093</v>
      </c>
      <c r="T403" t="s">
        <v>8312</v>
      </c>
      <c r="U403" t="s">
        <v>8317</v>
      </c>
    </row>
    <row r="404" spans="1:21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2">
        <v>42292.539548611108</v>
      </c>
      <c r="L404" s="12">
        <v>42313.58121527778</v>
      </c>
      <c r="M404" s="13">
        <f t="shared" si="20"/>
        <v>2015</v>
      </c>
      <c r="N404" t="b">
        <v>0</v>
      </c>
      <c r="O404">
        <v>43</v>
      </c>
      <c r="P404" t="b">
        <v>1</v>
      </c>
      <c r="Q404" t="s">
        <v>8269</v>
      </c>
      <c r="R404" s="5">
        <f t="shared" si="18"/>
        <v>1.4165000000000001</v>
      </c>
      <c r="S404" s="6">
        <f t="shared" si="19"/>
        <v>65.883720930232556</v>
      </c>
      <c r="T404" t="s">
        <v>8312</v>
      </c>
      <c r="U404" t="s">
        <v>8317</v>
      </c>
    </row>
    <row r="405" spans="1:21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2">
        <v>40718.310659722221</v>
      </c>
      <c r="L405" s="12">
        <v>40765.297222222223</v>
      </c>
      <c r="M405" s="13">
        <f t="shared" si="20"/>
        <v>2011</v>
      </c>
      <c r="N405" t="b">
        <v>0</v>
      </c>
      <c r="O405">
        <v>70</v>
      </c>
      <c r="P405" t="b">
        <v>1</v>
      </c>
      <c r="Q405" t="s">
        <v>8269</v>
      </c>
      <c r="R405" s="5">
        <f t="shared" si="18"/>
        <v>1.0526</v>
      </c>
      <c r="S405" s="6">
        <f t="shared" si="19"/>
        <v>75.185714285714283</v>
      </c>
      <c r="T405" t="s">
        <v>8312</v>
      </c>
      <c r="U405" t="s">
        <v>8317</v>
      </c>
    </row>
    <row r="406" spans="1:21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2">
        <v>41646.628032407411</v>
      </c>
      <c r="L406" s="12">
        <v>41675.961111111108</v>
      </c>
      <c r="M406" s="13">
        <f t="shared" si="20"/>
        <v>2014</v>
      </c>
      <c r="N406" t="b">
        <v>0</v>
      </c>
      <c r="O406">
        <v>271</v>
      </c>
      <c r="P406" t="b">
        <v>1</v>
      </c>
      <c r="Q406" t="s">
        <v>8269</v>
      </c>
      <c r="R406" s="5">
        <f t="shared" si="18"/>
        <v>1.0309142857142857</v>
      </c>
      <c r="S406" s="6">
        <f t="shared" si="19"/>
        <v>133.14391143911439</v>
      </c>
      <c r="T406" t="s">
        <v>8312</v>
      </c>
      <c r="U406" t="s">
        <v>8317</v>
      </c>
    </row>
    <row r="407" spans="1:21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2">
        <v>41674.08494212963</v>
      </c>
      <c r="L407" s="12">
        <v>41704.08494212963</v>
      </c>
      <c r="M407" s="13">
        <f t="shared" si="20"/>
        <v>2014</v>
      </c>
      <c r="N407" t="b">
        <v>0</v>
      </c>
      <c r="O407">
        <v>55</v>
      </c>
      <c r="P407" t="b">
        <v>1</v>
      </c>
      <c r="Q407" t="s">
        <v>8269</v>
      </c>
      <c r="R407" s="5">
        <f t="shared" si="18"/>
        <v>1.0765957446808512</v>
      </c>
      <c r="S407" s="6">
        <f t="shared" si="19"/>
        <v>55.2</v>
      </c>
      <c r="T407" t="s">
        <v>8312</v>
      </c>
      <c r="U407" t="s">
        <v>8317</v>
      </c>
    </row>
    <row r="408" spans="1:21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2">
        <v>40638.162465277775</v>
      </c>
      <c r="L408" s="12">
        <v>40672.249305555553</v>
      </c>
      <c r="M408" s="13">
        <f t="shared" si="20"/>
        <v>2011</v>
      </c>
      <c r="N408" t="b">
        <v>0</v>
      </c>
      <c r="O408">
        <v>35</v>
      </c>
      <c r="P408" t="b">
        <v>1</v>
      </c>
      <c r="Q408" t="s">
        <v>8269</v>
      </c>
      <c r="R408" s="5">
        <f t="shared" si="18"/>
        <v>1.0770464285714285</v>
      </c>
      <c r="S408" s="6">
        <f t="shared" si="19"/>
        <v>86.163714285714292</v>
      </c>
      <c r="T408" t="s">
        <v>8312</v>
      </c>
      <c r="U408" t="s">
        <v>8317</v>
      </c>
    </row>
    <row r="409" spans="1:21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2">
        <v>40806.870949074073</v>
      </c>
      <c r="L409" s="12">
        <v>40866.912615740745</v>
      </c>
      <c r="M409" s="13">
        <f t="shared" si="20"/>
        <v>2011</v>
      </c>
      <c r="N409" t="b">
        <v>0</v>
      </c>
      <c r="O409">
        <v>22</v>
      </c>
      <c r="P409" t="b">
        <v>1</v>
      </c>
      <c r="Q409" t="s">
        <v>8269</v>
      </c>
      <c r="R409" s="5">
        <f t="shared" si="18"/>
        <v>1.0155000000000001</v>
      </c>
      <c r="S409" s="6">
        <f t="shared" si="19"/>
        <v>92.318181818181813</v>
      </c>
      <c r="T409" t="s">
        <v>8312</v>
      </c>
      <c r="U409" t="s">
        <v>8317</v>
      </c>
    </row>
    <row r="410" spans="1:21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2">
        <v>41543.735995370371</v>
      </c>
      <c r="L410" s="12">
        <v>41583.777662037035</v>
      </c>
      <c r="M410" s="13">
        <f t="shared" si="20"/>
        <v>2013</v>
      </c>
      <c r="N410" t="b">
        <v>0</v>
      </c>
      <c r="O410">
        <v>38</v>
      </c>
      <c r="P410" t="b">
        <v>1</v>
      </c>
      <c r="Q410" t="s">
        <v>8269</v>
      </c>
      <c r="R410" s="5">
        <f t="shared" si="18"/>
        <v>1.0143766666666667</v>
      </c>
      <c r="S410" s="6">
        <f t="shared" si="19"/>
        <v>160.16473684210527</v>
      </c>
      <c r="T410" t="s">
        <v>8312</v>
      </c>
      <c r="U410" t="s">
        <v>8317</v>
      </c>
    </row>
    <row r="411" spans="1:21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2">
        <v>42543.862777777773</v>
      </c>
      <c r="L411" s="12">
        <v>42573.862777777773</v>
      </c>
      <c r="M411" s="13">
        <f t="shared" si="20"/>
        <v>2016</v>
      </c>
      <c r="N411" t="b">
        <v>0</v>
      </c>
      <c r="O411">
        <v>15</v>
      </c>
      <c r="P411" t="b">
        <v>1</v>
      </c>
      <c r="Q411" t="s">
        <v>8269</v>
      </c>
      <c r="R411" s="5">
        <f t="shared" si="18"/>
        <v>1.3680000000000001</v>
      </c>
      <c r="S411" s="6">
        <f t="shared" si="19"/>
        <v>45.6</v>
      </c>
      <c r="T411" t="s">
        <v>8312</v>
      </c>
      <c r="U411" t="s">
        <v>8317</v>
      </c>
    </row>
    <row r="412" spans="1:21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2">
        <v>42113.981446759266</v>
      </c>
      <c r="L412" s="12">
        <v>42173.981446759266</v>
      </c>
      <c r="M412" s="13">
        <f t="shared" si="20"/>
        <v>2015</v>
      </c>
      <c r="N412" t="b">
        <v>0</v>
      </c>
      <c r="O412">
        <v>7</v>
      </c>
      <c r="P412" t="b">
        <v>1</v>
      </c>
      <c r="Q412" t="s">
        <v>8269</v>
      </c>
      <c r="R412" s="5">
        <f t="shared" si="18"/>
        <v>1.2829999999999999</v>
      </c>
      <c r="S412" s="6">
        <f t="shared" si="19"/>
        <v>183.28571428571428</v>
      </c>
      <c r="T412" t="s">
        <v>8312</v>
      </c>
      <c r="U412" t="s">
        <v>8317</v>
      </c>
    </row>
    <row r="413" spans="1:21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2">
        <v>41598.17597222222</v>
      </c>
      <c r="L413" s="12">
        <v>41630.208333333336</v>
      </c>
      <c r="M413" s="13">
        <f t="shared" si="20"/>
        <v>2013</v>
      </c>
      <c r="N413" t="b">
        <v>0</v>
      </c>
      <c r="O413">
        <v>241</v>
      </c>
      <c r="P413" t="b">
        <v>1</v>
      </c>
      <c r="Q413" t="s">
        <v>8269</v>
      </c>
      <c r="R413" s="5">
        <f t="shared" si="18"/>
        <v>1.0105</v>
      </c>
      <c r="S413" s="6">
        <f t="shared" si="19"/>
        <v>125.78838174273859</v>
      </c>
      <c r="T413" t="s">
        <v>8312</v>
      </c>
      <c r="U413" t="s">
        <v>8317</v>
      </c>
    </row>
    <row r="414" spans="1:21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2">
        <v>41099.742800925924</v>
      </c>
      <c r="L414" s="12">
        <v>41115.742800925924</v>
      </c>
      <c r="M414" s="13">
        <f t="shared" si="20"/>
        <v>2012</v>
      </c>
      <c r="N414" t="b">
        <v>0</v>
      </c>
      <c r="O414">
        <v>55</v>
      </c>
      <c r="P414" t="b">
        <v>1</v>
      </c>
      <c r="Q414" t="s">
        <v>8269</v>
      </c>
      <c r="R414" s="5">
        <f t="shared" si="18"/>
        <v>1.2684</v>
      </c>
      <c r="S414" s="6">
        <f t="shared" si="19"/>
        <v>57.654545454545456</v>
      </c>
      <c r="T414" t="s">
        <v>8312</v>
      </c>
      <c r="U414" t="s">
        <v>8317</v>
      </c>
    </row>
    <row r="415" spans="1:21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2">
        <v>41079.877442129626</v>
      </c>
      <c r="L415" s="12">
        <v>41109.877442129626</v>
      </c>
      <c r="M415" s="13">
        <f t="shared" si="20"/>
        <v>2012</v>
      </c>
      <c r="N415" t="b">
        <v>0</v>
      </c>
      <c r="O415">
        <v>171</v>
      </c>
      <c r="P415" t="b">
        <v>1</v>
      </c>
      <c r="Q415" t="s">
        <v>8269</v>
      </c>
      <c r="R415" s="5">
        <f t="shared" si="18"/>
        <v>1.0508593749999999</v>
      </c>
      <c r="S415" s="6">
        <f t="shared" si="19"/>
        <v>78.660818713450297</v>
      </c>
      <c r="T415" t="s">
        <v>8312</v>
      </c>
      <c r="U415" t="s">
        <v>8317</v>
      </c>
    </row>
    <row r="416" spans="1:21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2">
        <v>41529.063252314816</v>
      </c>
      <c r="L416" s="12">
        <v>41559.063252314816</v>
      </c>
      <c r="M416" s="13">
        <f t="shared" si="20"/>
        <v>2013</v>
      </c>
      <c r="N416" t="b">
        <v>0</v>
      </c>
      <c r="O416">
        <v>208</v>
      </c>
      <c r="P416" t="b">
        <v>1</v>
      </c>
      <c r="Q416" t="s">
        <v>8269</v>
      </c>
      <c r="R416" s="5">
        <f t="shared" si="18"/>
        <v>1.0285405405405406</v>
      </c>
      <c r="S416" s="6">
        <f t="shared" si="19"/>
        <v>91.480769230769226</v>
      </c>
      <c r="T416" t="s">
        <v>8312</v>
      </c>
      <c r="U416" t="s">
        <v>8317</v>
      </c>
    </row>
    <row r="417" spans="1:21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2">
        <v>41904.851875</v>
      </c>
      <c r="L417" s="12">
        <v>41929.5</v>
      </c>
      <c r="M417" s="13">
        <f t="shared" si="20"/>
        <v>2014</v>
      </c>
      <c r="N417" t="b">
        <v>0</v>
      </c>
      <c r="O417">
        <v>21</v>
      </c>
      <c r="P417" t="b">
        <v>1</v>
      </c>
      <c r="Q417" t="s">
        <v>8269</v>
      </c>
      <c r="R417" s="5">
        <f t="shared" si="18"/>
        <v>1.0214714285714286</v>
      </c>
      <c r="S417" s="6">
        <f t="shared" si="19"/>
        <v>68.09809523809524</v>
      </c>
      <c r="T417" t="s">
        <v>8312</v>
      </c>
      <c r="U417" t="s">
        <v>8317</v>
      </c>
    </row>
    <row r="418" spans="1:21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2">
        <v>41648.396192129629</v>
      </c>
      <c r="L418" s="12">
        <v>41678.396192129629</v>
      </c>
      <c r="M418" s="13">
        <f t="shared" si="20"/>
        <v>2014</v>
      </c>
      <c r="N418" t="b">
        <v>0</v>
      </c>
      <c r="O418">
        <v>25</v>
      </c>
      <c r="P418" t="b">
        <v>1</v>
      </c>
      <c r="Q418" t="s">
        <v>8269</v>
      </c>
      <c r="R418" s="5">
        <f t="shared" si="18"/>
        <v>1.2021700000000002</v>
      </c>
      <c r="S418" s="6">
        <f t="shared" si="19"/>
        <v>48.086800000000004</v>
      </c>
      <c r="T418" t="s">
        <v>8312</v>
      </c>
      <c r="U418" t="s">
        <v>8317</v>
      </c>
    </row>
    <row r="419" spans="1:21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2">
        <v>41360.970601851855</v>
      </c>
      <c r="L419" s="12">
        <v>41372.189583333333</v>
      </c>
      <c r="M419" s="13">
        <f t="shared" si="20"/>
        <v>2013</v>
      </c>
      <c r="N419" t="b">
        <v>0</v>
      </c>
      <c r="O419">
        <v>52</v>
      </c>
      <c r="P419" t="b">
        <v>1</v>
      </c>
      <c r="Q419" t="s">
        <v>8269</v>
      </c>
      <c r="R419" s="5">
        <f t="shared" si="18"/>
        <v>1.0024761904761905</v>
      </c>
      <c r="S419" s="6">
        <f t="shared" si="19"/>
        <v>202.42307692307693</v>
      </c>
      <c r="T419" t="s">
        <v>8312</v>
      </c>
      <c r="U419" t="s">
        <v>8317</v>
      </c>
    </row>
    <row r="420" spans="1:21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2">
        <v>42178.282372685186</v>
      </c>
      <c r="L420" s="12">
        <v>42208.282372685186</v>
      </c>
      <c r="M420" s="13">
        <f t="shared" si="20"/>
        <v>2015</v>
      </c>
      <c r="N420" t="b">
        <v>0</v>
      </c>
      <c r="O420">
        <v>104</v>
      </c>
      <c r="P420" t="b">
        <v>1</v>
      </c>
      <c r="Q420" t="s">
        <v>8269</v>
      </c>
      <c r="R420" s="5">
        <f t="shared" si="18"/>
        <v>1.0063392857142857</v>
      </c>
      <c r="S420" s="6">
        <f t="shared" si="19"/>
        <v>216.75</v>
      </c>
      <c r="T420" t="s">
        <v>8312</v>
      </c>
      <c r="U420" t="s">
        <v>8317</v>
      </c>
    </row>
    <row r="421" spans="1:21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2">
        <v>41394.842442129629</v>
      </c>
      <c r="L421" s="12">
        <v>41454.842442129629</v>
      </c>
      <c r="M421" s="13">
        <f t="shared" si="20"/>
        <v>2013</v>
      </c>
      <c r="N421" t="b">
        <v>0</v>
      </c>
      <c r="O421">
        <v>73</v>
      </c>
      <c r="P421" t="b">
        <v>1</v>
      </c>
      <c r="Q421" t="s">
        <v>8269</v>
      </c>
      <c r="R421" s="5">
        <f t="shared" si="18"/>
        <v>1.004375</v>
      </c>
      <c r="S421" s="6">
        <f t="shared" si="19"/>
        <v>110.06849315068493</v>
      </c>
      <c r="T421" t="s">
        <v>8312</v>
      </c>
      <c r="U421" t="s">
        <v>8317</v>
      </c>
    </row>
    <row r="422" spans="1:21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2">
        <v>41682.23646990741</v>
      </c>
      <c r="L422" s="12">
        <v>41712.194803240738</v>
      </c>
      <c r="M422" s="13">
        <f t="shared" si="20"/>
        <v>2014</v>
      </c>
      <c r="N422" t="b">
        <v>0</v>
      </c>
      <c r="O422">
        <v>3</v>
      </c>
      <c r="P422" t="b">
        <v>0</v>
      </c>
      <c r="Q422" t="s">
        <v>8270</v>
      </c>
      <c r="R422" s="5">
        <f t="shared" si="18"/>
        <v>4.3939393939393936E-3</v>
      </c>
      <c r="S422" s="6">
        <f t="shared" si="19"/>
        <v>4.833333333333333</v>
      </c>
      <c r="T422" t="s">
        <v>8312</v>
      </c>
      <c r="U422" t="s">
        <v>8318</v>
      </c>
    </row>
    <row r="423" spans="1:21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2">
        <v>42177.491388888884</v>
      </c>
      <c r="L423" s="12">
        <v>42237.491388888884</v>
      </c>
      <c r="M423" s="13">
        <f t="shared" si="20"/>
        <v>2015</v>
      </c>
      <c r="N423" t="b">
        <v>0</v>
      </c>
      <c r="O423">
        <v>6</v>
      </c>
      <c r="P423" t="b">
        <v>0</v>
      </c>
      <c r="Q423" t="s">
        <v>8270</v>
      </c>
      <c r="R423" s="5">
        <f t="shared" si="18"/>
        <v>2.0066666666666667E-2</v>
      </c>
      <c r="S423" s="6">
        <f t="shared" si="19"/>
        <v>50.166666666666664</v>
      </c>
      <c r="T423" t="s">
        <v>8312</v>
      </c>
      <c r="U423" t="s">
        <v>8318</v>
      </c>
    </row>
    <row r="424" spans="1:21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2">
        <v>41863.260381944441</v>
      </c>
      <c r="L424" s="12">
        <v>41893.260381944441</v>
      </c>
      <c r="M424" s="13">
        <f t="shared" si="20"/>
        <v>2014</v>
      </c>
      <c r="N424" t="b">
        <v>0</v>
      </c>
      <c r="O424">
        <v>12</v>
      </c>
      <c r="P424" t="b">
        <v>0</v>
      </c>
      <c r="Q424" t="s">
        <v>8270</v>
      </c>
      <c r="R424" s="5">
        <f t="shared" si="18"/>
        <v>1.0749999999999999E-2</v>
      </c>
      <c r="S424" s="6">
        <f t="shared" si="19"/>
        <v>35.833333333333336</v>
      </c>
      <c r="T424" t="s">
        <v>8312</v>
      </c>
      <c r="U424" t="s">
        <v>8318</v>
      </c>
    </row>
    <row r="425" spans="1:21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2">
        <v>41400.92627314815</v>
      </c>
      <c r="L425" s="12">
        <v>41430.92627314815</v>
      </c>
      <c r="M425" s="13">
        <f t="shared" si="20"/>
        <v>2013</v>
      </c>
      <c r="N425" t="b">
        <v>0</v>
      </c>
      <c r="O425">
        <v>13</v>
      </c>
      <c r="P425" t="b">
        <v>0</v>
      </c>
      <c r="Q425" t="s">
        <v>8270</v>
      </c>
      <c r="R425" s="5">
        <f t="shared" si="18"/>
        <v>7.6499999999999997E-3</v>
      </c>
      <c r="S425" s="6">
        <f t="shared" si="19"/>
        <v>11.76923076923077</v>
      </c>
      <c r="T425" t="s">
        <v>8312</v>
      </c>
      <c r="U425" t="s">
        <v>8318</v>
      </c>
    </row>
    <row r="426" spans="1:21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2">
        <v>40934.376145833332</v>
      </c>
      <c r="L426" s="12">
        <v>40994.334479166668</v>
      </c>
      <c r="M426" s="13">
        <f t="shared" si="20"/>
        <v>2012</v>
      </c>
      <c r="N426" t="b">
        <v>0</v>
      </c>
      <c r="O426">
        <v>5</v>
      </c>
      <c r="P426" t="b">
        <v>0</v>
      </c>
      <c r="Q426" t="s">
        <v>8270</v>
      </c>
      <c r="R426" s="5">
        <f t="shared" si="18"/>
        <v>6.7966666666666675E-2</v>
      </c>
      <c r="S426" s="6">
        <f t="shared" si="19"/>
        <v>40.78</v>
      </c>
      <c r="T426" t="s">
        <v>8312</v>
      </c>
      <c r="U426" t="s">
        <v>8318</v>
      </c>
    </row>
    <row r="427" spans="1:21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2">
        <v>42275.861157407402</v>
      </c>
      <c r="L427" s="12">
        <v>42335.902824074074</v>
      </c>
      <c r="M427" s="13">
        <f t="shared" si="20"/>
        <v>2015</v>
      </c>
      <c r="N427" t="b">
        <v>0</v>
      </c>
      <c r="O427">
        <v>2</v>
      </c>
      <c r="P427" t="b">
        <v>0</v>
      </c>
      <c r="Q427" t="s">
        <v>8270</v>
      </c>
      <c r="R427" s="5">
        <f t="shared" si="18"/>
        <v>1.2E-4</v>
      </c>
      <c r="S427" s="6">
        <f t="shared" si="19"/>
        <v>3</v>
      </c>
      <c r="T427" t="s">
        <v>8312</v>
      </c>
      <c r="U427" t="s">
        <v>8318</v>
      </c>
    </row>
    <row r="428" spans="1:21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2">
        <v>42400.711967592593</v>
      </c>
      <c r="L428" s="12">
        <v>42430.711967592593</v>
      </c>
      <c r="M428" s="13">
        <f t="shared" si="20"/>
        <v>2016</v>
      </c>
      <c r="N428" t="b">
        <v>0</v>
      </c>
      <c r="O428">
        <v>8</v>
      </c>
      <c r="P428" t="b">
        <v>0</v>
      </c>
      <c r="Q428" t="s">
        <v>8270</v>
      </c>
      <c r="R428" s="5">
        <f t="shared" si="18"/>
        <v>1.3299999999999999E-2</v>
      </c>
      <c r="S428" s="6">
        <f t="shared" si="19"/>
        <v>16.625</v>
      </c>
      <c r="T428" t="s">
        <v>8312</v>
      </c>
      <c r="U428" t="s">
        <v>8318</v>
      </c>
    </row>
    <row r="429" spans="1:21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2">
        <v>42285.909027777772</v>
      </c>
      <c r="L429" s="12">
        <v>42299.790972222225</v>
      </c>
      <c r="M429" s="13">
        <f t="shared" si="20"/>
        <v>2015</v>
      </c>
      <c r="N429" t="b">
        <v>0</v>
      </c>
      <c r="O429">
        <v>0</v>
      </c>
      <c r="P429" t="b">
        <v>0</v>
      </c>
      <c r="Q429" t="s">
        <v>8270</v>
      </c>
      <c r="R429" s="5">
        <f t="shared" si="18"/>
        <v>0</v>
      </c>
      <c r="S429" s="6" t="e">
        <f t="shared" si="19"/>
        <v>#DIV/0!</v>
      </c>
      <c r="T429" t="s">
        <v>8312</v>
      </c>
      <c r="U429" t="s">
        <v>8318</v>
      </c>
    </row>
    <row r="430" spans="1:21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2">
        <v>41778.766724537039</v>
      </c>
      <c r="L430" s="12">
        <v>41806.916666666664</v>
      </c>
      <c r="M430" s="13">
        <f t="shared" si="20"/>
        <v>2014</v>
      </c>
      <c r="N430" t="b">
        <v>0</v>
      </c>
      <c r="O430">
        <v>13</v>
      </c>
      <c r="P430" t="b">
        <v>0</v>
      </c>
      <c r="Q430" t="s">
        <v>8270</v>
      </c>
      <c r="R430" s="5">
        <f t="shared" si="18"/>
        <v>5.6333333333333332E-2</v>
      </c>
      <c r="S430" s="6">
        <f t="shared" si="19"/>
        <v>52</v>
      </c>
      <c r="T430" t="s">
        <v>8312</v>
      </c>
      <c r="U430" t="s">
        <v>8318</v>
      </c>
    </row>
    <row r="431" spans="1:21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2">
        <v>40070.901412037041</v>
      </c>
      <c r="L431" s="12">
        <v>40144.207638888889</v>
      </c>
      <c r="M431" s="13">
        <f t="shared" si="20"/>
        <v>2009</v>
      </c>
      <c r="N431" t="b">
        <v>0</v>
      </c>
      <c r="O431">
        <v>0</v>
      </c>
      <c r="P431" t="b">
        <v>0</v>
      </c>
      <c r="Q431" t="s">
        <v>8270</v>
      </c>
      <c r="R431" s="5">
        <f t="shared" si="18"/>
        <v>0</v>
      </c>
      <c r="S431" s="6" t="e">
        <f t="shared" si="19"/>
        <v>#DIV/0!</v>
      </c>
      <c r="T431" t="s">
        <v>8312</v>
      </c>
      <c r="U431" t="s">
        <v>8318</v>
      </c>
    </row>
    <row r="432" spans="1:21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2">
        <v>41513.107256944444</v>
      </c>
      <c r="L432" s="12">
        <v>41528.107256944444</v>
      </c>
      <c r="M432" s="13">
        <f t="shared" si="20"/>
        <v>2013</v>
      </c>
      <c r="N432" t="b">
        <v>0</v>
      </c>
      <c r="O432">
        <v>5</v>
      </c>
      <c r="P432" t="b">
        <v>0</v>
      </c>
      <c r="Q432" t="s">
        <v>8270</v>
      </c>
      <c r="R432" s="5">
        <f t="shared" si="18"/>
        <v>2.4E-2</v>
      </c>
      <c r="S432" s="6">
        <f t="shared" si="19"/>
        <v>4.8</v>
      </c>
      <c r="T432" t="s">
        <v>8312</v>
      </c>
      <c r="U432" t="s">
        <v>8318</v>
      </c>
    </row>
    <row r="433" spans="1:21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2">
        <v>42526.871331018512</v>
      </c>
      <c r="L433" s="12">
        <v>42556.871331018512</v>
      </c>
      <c r="M433" s="13">
        <f t="shared" si="20"/>
        <v>2016</v>
      </c>
      <c r="N433" t="b">
        <v>0</v>
      </c>
      <c r="O433">
        <v>8</v>
      </c>
      <c r="P433" t="b">
        <v>0</v>
      </c>
      <c r="Q433" t="s">
        <v>8270</v>
      </c>
      <c r="R433" s="5">
        <f t="shared" si="18"/>
        <v>0.13833333333333334</v>
      </c>
      <c r="S433" s="6">
        <f t="shared" si="19"/>
        <v>51.875</v>
      </c>
      <c r="T433" t="s">
        <v>8312</v>
      </c>
      <c r="U433" t="s">
        <v>8318</v>
      </c>
    </row>
    <row r="434" spans="1:21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2">
        <v>42238.726631944446</v>
      </c>
      <c r="L434" s="12">
        <v>42298.726631944446</v>
      </c>
      <c r="M434" s="13">
        <f t="shared" si="20"/>
        <v>2015</v>
      </c>
      <c r="N434" t="b">
        <v>0</v>
      </c>
      <c r="O434">
        <v>8</v>
      </c>
      <c r="P434" t="b">
        <v>0</v>
      </c>
      <c r="Q434" t="s">
        <v>8270</v>
      </c>
      <c r="R434" s="5">
        <f t="shared" si="18"/>
        <v>9.5000000000000001E-2</v>
      </c>
      <c r="S434" s="6">
        <f t="shared" si="19"/>
        <v>71.25</v>
      </c>
      <c r="T434" t="s">
        <v>8312</v>
      </c>
      <c r="U434" t="s">
        <v>8318</v>
      </c>
    </row>
    <row r="435" spans="1:21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2">
        <v>42228.629884259266</v>
      </c>
      <c r="L435" s="12">
        <v>42288.629884259266</v>
      </c>
      <c r="M435" s="13">
        <f t="shared" si="20"/>
        <v>2015</v>
      </c>
      <c r="N435" t="b">
        <v>0</v>
      </c>
      <c r="O435">
        <v>0</v>
      </c>
      <c r="P435" t="b">
        <v>0</v>
      </c>
      <c r="Q435" t="s">
        <v>8270</v>
      </c>
      <c r="R435" s="5">
        <f t="shared" si="18"/>
        <v>0</v>
      </c>
      <c r="S435" s="6" t="e">
        <f t="shared" si="19"/>
        <v>#DIV/0!</v>
      </c>
      <c r="T435" t="s">
        <v>8312</v>
      </c>
      <c r="U435" t="s">
        <v>8318</v>
      </c>
    </row>
    <row r="436" spans="1:21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2">
        <v>41576.834513888891</v>
      </c>
      <c r="L436" s="12">
        <v>41609.876180555555</v>
      </c>
      <c r="M436" s="13">
        <f t="shared" si="20"/>
        <v>2013</v>
      </c>
      <c r="N436" t="b">
        <v>0</v>
      </c>
      <c r="O436">
        <v>2</v>
      </c>
      <c r="P436" t="b">
        <v>0</v>
      </c>
      <c r="Q436" t="s">
        <v>8270</v>
      </c>
      <c r="R436" s="5">
        <f t="shared" si="18"/>
        <v>0.05</v>
      </c>
      <c r="S436" s="6">
        <f t="shared" si="19"/>
        <v>62.5</v>
      </c>
      <c r="T436" t="s">
        <v>8312</v>
      </c>
      <c r="U436" t="s">
        <v>8318</v>
      </c>
    </row>
    <row r="437" spans="1:21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2">
        <v>41500.747453703705</v>
      </c>
      <c r="L437" s="12">
        <v>41530.747453703705</v>
      </c>
      <c r="M437" s="13">
        <f t="shared" si="20"/>
        <v>2013</v>
      </c>
      <c r="N437" t="b">
        <v>0</v>
      </c>
      <c r="O437">
        <v>3</v>
      </c>
      <c r="P437" t="b">
        <v>0</v>
      </c>
      <c r="Q437" t="s">
        <v>8270</v>
      </c>
      <c r="R437" s="5">
        <f t="shared" si="18"/>
        <v>2.7272727272727273E-5</v>
      </c>
      <c r="S437" s="6">
        <f t="shared" si="19"/>
        <v>1</v>
      </c>
      <c r="T437" t="s">
        <v>8312</v>
      </c>
      <c r="U437" t="s">
        <v>8318</v>
      </c>
    </row>
    <row r="438" spans="1:21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2">
        <v>41456.36241898148</v>
      </c>
      <c r="L438" s="12">
        <v>41486.36241898148</v>
      </c>
      <c r="M438" s="13">
        <f t="shared" si="20"/>
        <v>2013</v>
      </c>
      <c r="N438" t="b">
        <v>0</v>
      </c>
      <c r="O438">
        <v>0</v>
      </c>
      <c r="P438" t="b">
        <v>0</v>
      </c>
      <c r="Q438" t="s">
        <v>8270</v>
      </c>
      <c r="R438" s="5">
        <f t="shared" si="18"/>
        <v>0</v>
      </c>
      <c r="S438" s="6" t="e">
        <f t="shared" si="19"/>
        <v>#DIV/0!</v>
      </c>
      <c r="T438" t="s">
        <v>8312</v>
      </c>
      <c r="U438" t="s">
        <v>8318</v>
      </c>
    </row>
    <row r="439" spans="1:21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2">
        <v>42591.31858796296</v>
      </c>
      <c r="L439" s="12">
        <v>42651.31858796296</v>
      </c>
      <c r="M439" s="13">
        <f t="shared" si="20"/>
        <v>2016</v>
      </c>
      <c r="N439" t="b">
        <v>0</v>
      </c>
      <c r="O439">
        <v>0</v>
      </c>
      <c r="P439" t="b">
        <v>0</v>
      </c>
      <c r="Q439" t="s">
        <v>8270</v>
      </c>
      <c r="R439" s="5">
        <f t="shared" si="18"/>
        <v>0</v>
      </c>
      <c r="S439" s="6" t="e">
        <f t="shared" si="19"/>
        <v>#DIV/0!</v>
      </c>
      <c r="T439" t="s">
        <v>8312</v>
      </c>
      <c r="U439" t="s">
        <v>8318</v>
      </c>
    </row>
    <row r="440" spans="1:21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2">
        <v>42296.261087962965</v>
      </c>
      <c r="L440" s="12">
        <v>42326.302754629629</v>
      </c>
      <c r="M440" s="13">
        <f t="shared" si="20"/>
        <v>2015</v>
      </c>
      <c r="N440" t="b">
        <v>0</v>
      </c>
      <c r="O440">
        <v>11</v>
      </c>
      <c r="P440" t="b">
        <v>0</v>
      </c>
      <c r="Q440" t="s">
        <v>8270</v>
      </c>
      <c r="R440" s="5">
        <f t="shared" si="18"/>
        <v>9.3799999999999994E-2</v>
      </c>
      <c r="S440" s="6">
        <f t="shared" si="19"/>
        <v>170.54545454545453</v>
      </c>
      <c r="T440" t="s">
        <v>8312</v>
      </c>
      <c r="U440" t="s">
        <v>8318</v>
      </c>
    </row>
    <row r="441" spans="1:21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2">
        <v>41919.761782407404</v>
      </c>
      <c r="L441" s="12">
        <v>41929.761782407404</v>
      </c>
      <c r="M441" s="13">
        <f t="shared" si="20"/>
        <v>2014</v>
      </c>
      <c r="N441" t="b">
        <v>0</v>
      </c>
      <c r="O441">
        <v>0</v>
      </c>
      <c r="P441" t="b">
        <v>0</v>
      </c>
      <c r="Q441" t="s">
        <v>8270</v>
      </c>
      <c r="R441" s="5">
        <f t="shared" si="18"/>
        <v>0</v>
      </c>
      <c r="S441" s="6" t="e">
        <f t="shared" si="19"/>
        <v>#DIV/0!</v>
      </c>
      <c r="T441" t="s">
        <v>8312</v>
      </c>
      <c r="U441" t="s">
        <v>8318</v>
      </c>
    </row>
    <row r="442" spans="1:21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2">
        <v>42423.985567129625</v>
      </c>
      <c r="L442" s="12">
        <v>42453.943900462968</v>
      </c>
      <c r="M442" s="13">
        <f t="shared" si="20"/>
        <v>2016</v>
      </c>
      <c r="N442" t="b">
        <v>0</v>
      </c>
      <c r="O442">
        <v>1</v>
      </c>
      <c r="P442" t="b">
        <v>0</v>
      </c>
      <c r="Q442" t="s">
        <v>8270</v>
      </c>
      <c r="R442" s="5">
        <f t="shared" si="18"/>
        <v>1E-3</v>
      </c>
      <c r="S442" s="6">
        <f t="shared" si="19"/>
        <v>5</v>
      </c>
      <c r="T442" t="s">
        <v>8312</v>
      </c>
      <c r="U442" t="s">
        <v>8318</v>
      </c>
    </row>
    <row r="443" spans="1:21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2">
        <v>41550.793935185182</v>
      </c>
      <c r="L443" s="12">
        <v>41580.793935185182</v>
      </c>
      <c r="M443" s="13">
        <f t="shared" si="20"/>
        <v>2013</v>
      </c>
      <c r="N443" t="b">
        <v>0</v>
      </c>
      <c r="O443">
        <v>0</v>
      </c>
      <c r="P443" t="b">
        <v>0</v>
      </c>
      <c r="Q443" t="s">
        <v>8270</v>
      </c>
      <c r="R443" s="5">
        <f t="shared" si="18"/>
        <v>0</v>
      </c>
      <c r="S443" s="6" t="e">
        <f t="shared" si="19"/>
        <v>#DIV/0!</v>
      </c>
      <c r="T443" t="s">
        <v>8312</v>
      </c>
      <c r="U443" t="s">
        <v>8318</v>
      </c>
    </row>
    <row r="444" spans="1:21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2">
        <v>42024.888692129629</v>
      </c>
      <c r="L444" s="12">
        <v>42054.888692129629</v>
      </c>
      <c r="M444" s="13">
        <f t="shared" si="20"/>
        <v>2015</v>
      </c>
      <c r="N444" t="b">
        <v>0</v>
      </c>
      <c r="O444">
        <v>17</v>
      </c>
      <c r="P444" t="b">
        <v>0</v>
      </c>
      <c r="Q444" t="s">
        <v>8270</v>
      </c>
      <c r="R444" s="5">
        <f t="shared" si="18"/>
        <v>0.39358823529411763</v>
      </c>
      <c r="S444" s="6">
        <f t="shared" si="19"/>
        <v>393.58823529411762</v>
      </c>
      <c r="T444" t="s">
        <v>8312</v>
      </c>
      <c r="U444" t="s">
        <v>8318</v>
      </c>
    </row>
    <row r="445" spans="1:21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2">
        <v>41650.015057870369</v>
      </c>
      <c r="L445" s="12">
        <v>41680.015057870369</v>
      </c>
      <c r="M445" s="13">
        <f t="shared" si="20"/>
        <v>2014</v>
      </c>
      <c r="N445" t="b">
        <v>0</v>
      </c>
      <c r="O445">
        <v>2</v>
      </c>
      <c r="P445" t="b">
        <v>0</v>
      </c>
      <c r="Q445" t="s">
        <v>8270</v>
      </c>
      <c r="R445" s="5">
        <f t="shared" si="18"/>
        <v>1E-3</v>
      </c>
      <c r="S445" s="6">
        <f t="shared" si="19"/>
        <v>5</v>
      </c>
      <c r="T445" t="s">
        <v>8312</v>
      </c>
      <c r="U445" t="s">
        <v>8318</v>
      </c>
    </row>
    <row r="446" spans="1:21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2">
        <v>40894.906956018516</v>
      </c>
      <c r="L446" s="12">
        <v>40954.906956018516</v>
      </c>
      <c r="M446" s="13">
        <f t="shared" si="20"/>
        <v>2011</v>
      </c>
      <c r="N446" t="b">
        <v>0</v>
      </c>
      <c r="O446">
        <v>1</v>
      </c>
      <c r="P446" t="b">
        <v>0</v>
      </c>
      <c r="Q446" t="s">
        <v>8270</v>
      </c>
      <c r="R446" s="5">
        <f t="shared" si="18"/>
        <v>0.05</v>
      </c>
      <c r="S446" s="6">
        <f t="shared" si="19"/>
        <v>50</v>
      </c>
      <c r="T446" t="s">
        <v>8312</v>
      </c>
      <c r="U446" t="s">
        <v>8318</v>
      </c>
    </row>
    <row r="447" spans="1:21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2">
        <v>42130.335358796292</v>
      </c>
      <c r="L447" s="12">
        <v>42145.335358796292</v>
      </c>
      <c r="M447" s="13">
        <f t="shared" si="20"/>
        <v>2015</v>
      </c>
      <c r="N447" t="b">
        <v>0</v>
      </c>
      <c r="O447">
        <v>2</v>
      </c>
      <c r="P447" t="b">
        <v>0</v>
      </c>
      <c r="Q447" t="s">
        <v>8270</v>
      </c>
      <c r="R447" s="5">
        <f t="shared" si="18"/>
        <v>3.3333333333333335E-5</v>
      </c>
      <c r="S447" s="6">
        <f t="shared" si="19"/>
        <v>1</v>
      </c>
      <c r="T447" t="s">
        <v>8312</v>
      </c>
      <c r="U447" t="s">
        <v>8318</v>
      </c>
    </row>
    <row r="448" spans="1:21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2">
        <v>42037.083564814813</v>
      </c>
      <c r="L448" s="12">
        <v>42067.083564814813</v>
      </c>
      <c r="M448" s="13">
        <f t="shared" si="20"/>
        <v>2015</v>
      </c>
      <c r="N448" t="b">
        <v>0</v>
      </c>
      <c r="O448">
        <v>16</v>
      </c>
      <c r="P448" t="b">
        <v>0</v>
      </c>
      <c r="Q448" t="s">
        <v>8270</v>
      </c>
      <c r="R448" s="5">
        <f t="shared" si="18"/>
        <v>7.2952380952380949E-2</v>
      </c>
      <c r="S448" s="6">
        <f t="shared" si="19"/>
        <v>47.875</v>
      </c>
      <c r="T448" t="s">
        <v>8312</v>
      </c>
      <c r="U448" t="s">
        <v>8318</v>
      </c>
    </row>
    <row r="449" spans="1:21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2">
        <v>41331.555127314816</v>
      </c>
      <c r="L449" s="12">
        <v>41356.513460648144</v>
      </c>
      <c r="M449" s="13">
        <f t="shared" si="20"/>
        <v>2013</v>
      </c>
      <c r="N449" t="b">
        <v>0</v>
      </c>
      <c r="O449">
        <v>1</v>
      </c>
      <c r="P449" t="b">
        <v>0</v>
      </c>
      <c r="Q449" t="s">
        <v>8270</v>
      </c>
      <c r="R449" s="5">
        <f t="shared" si="18"/>
        <v>1.6666666666666666E-4</v>
      </c>
      <c r="S449" s="6">
        <f t="shared" si="19"/>
        <v>5</v>
      </c>
      <c r="T449" t="s">
        <v>8312</v>
      </c>
      <c r="U449" t="s">
        <v>8318</v>
      </c>
    </row>
    <row r="450" spans="1:21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2">
        <v>41753.758043981477</v>
      </c>
      <c r="L450" s="12">
        <v>41773.758043981477</v>
      </c>
      <c r="M450" s="13">
        <f t="shared" si="20"/>
        <v>2014</v>
      </c>
      <c r="N450" t="b">
        <v>0</v>
      </c>
      <c r="O450">
        <v>4</v>
      </c>
      <c r="P450" t="b">
        <v>0</v>
      </c>
      <c r="Q450" t="s">
        <v>8270</v>
      </c>
      <c r="R450" s="5">
        <f t="shared" ref="R450:R513" si="21">E450/D450</f>
        <v>3.2804E-2</v>
      </c>
      <c r="S450" s="6">
        <f t="shared" ref="S450:S513" si="22">E450/O450</f>
        <v>20.502500000000001</v>
      </c>
      <c r="T450" t="s">
        <v>8312</v>
      </c>
      <c r="U450" t="s">
        <v>8318</v>
      </c>
    </row>
    <row r="451" spans="1:21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2">
        <v>41534.568113425928</v>
      </c>
      <c r="L451" s="12">
        <v>41564.568113425928</v>
      </c>
      <c r="M451" s="13">
        <f t="shared" ref="M451:M514" si="23">YEAR(K451)</f>
        <v>2013</v>
      </c>
      <c r="N451" t="b">
        <v>0</v>
      </c>
      <c r="O451">
        <v>5</v>
      </c>
      <c r="P451" t="b">
        <v>0</v>
      </c>
      <c r="Q451" t="s">
        <v>8270</v>
      </c>
      <c r="R451" s="5">
        <f t="shared" si="21"/>
        <v>2.2499999999999999E-2</v>
      </c>
      <c r="S451" s="6">
        <f t="shared" si="22"/>
        <v>9</v>
      </c>
      <c r="T451" t="s">
        <v>8312</v>
      </c>
      <c r="U451" t="s">
        <v>8318</v>
      </c>
    </row>
    <row r="452" spans="1:21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2">
        <v>41654.946759259255</v>
      </c>
      <c r="L452" s="12">
        <v>41684.946759259255</v>
      </c>
      <c r="M452" s="13">
        <f t="shared" si="23"/>
        <v>2014</v>
      </c>
      <c r="N452" t="b">
        <v>0</v>
      </c>
      <c r="O452">
        <v>7</v>
      </c>
      <c r="P452" t="b">
        <v>0</v>
      </c>
      <c r="Q452" t="s">
        <v>8270</v>
      </c>
      <c r="R452" s="5">
        <f t="shared" si="21"/>
        <v>7.92E-3</v>
      </c>
      <c r="S452" s="6">
        <f t="shared" si="22"/>
        <v>56.571428571428569</v>
      </c>
      <c r="T452" t="s">
        <v>8312</v>
      </c>
      <c r="U452" t="s">
        <v>8318</v>
      </c>
    </row>
    <row r="453" spans="1:21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2">
        <v>41634.715173611112</v>
      </c>
      <c r="L453" s="12">
        <v>41664.715173611112</v>
      </c>
      <c r="M453" s="13">
        <f t="shared" si="23"/>
        <v>2013</v>
      </c>
      <c r="N453" t="b">
        <v>0</v>
      </c>
      <c r="O453">
        <v>0</v>
      </c>
      <c r="P453" t="b">
        <v>0</v>
      </c>
      <c r="Q453" t="s">
        <v>8270</v>
      </c>
      <c r="R453" s="5">
        <f t="shared" si="21"/>
        <v>0</v>
      </c>
      <c r="S453" s="6" t="e">
        <f t="shared" si="22"/>
        <v>#DIV/0!</v>
      </c>
      <c r="T453" t="s">
        <v>8312</v>
      </c>
      <c r="U453" t="s">
        <v>8318</v>
      </c>
    </row>
    <row r="454" spans="1:21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2">
        <v>42107.703877314809</v>
      </c>
      <c r="L454" s="12">
        <v>42137.703877314809</v>
      </c>
      <c r="M454" s="13">
        <f t="shared" si="23"/>
        <v>2015</v>
      </c>
      <c r="N454" t="b">
        <v>0</v>
      </c>
      <c r="O454">
        <v>12</v>
      </c>
      <c r="P454" t="b">
        <v>0</v>
      </c>
      <c r="Q454" t="s">
        <v>8270</v>
      </c>
      <c r="R454" s="5">
        <f t="shared" si="21"/>
        <v>0.64</v>
      </c>
      <c r="S454" s="6">
        <f t="shared" si="22"/>
        <v>40</v>
      </c>
      <c r="T454" t="s">
        <v>8312</v>
      </c>
      <c r="U454" t="s">
        <v>8318</v>
      </c>
    </row>
    <row r="455" spans="1:21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2">
        <v>42038.824988425928</v>
      </c>
      <c r="L455" s="12">
        <v>42054.824988425928</v>
      </c>
      <c r="M455" s="13">
        <f t="shared" si="23"/>
        <v>2015</v>
      </c>
      <c r="N455" t="b">
        <v>0</v>
      </c>
      <c r="O455">
        <v>2</v>
      </c>
      <c r="P455" t="b">
        <v>0</v>
      </c>
      <c r="Q455" t="s">
        <v>8270</v>
      </c>
      <c r="R455" s="5">
        <f t="shared" si="21"/>
        <v>2.740447957839262E-4</v>
      </c>
      <c r="S455" s="6">
        <f t="shared" si="22"/>
        <v>13</v>
      </c>
      <c r="T455" t="s">
        <v>8312</v>
      </c>
      <c r="U455" t="s">
        <v>8318</v>
      </c>
    </row>
    <row r="456" spans="1:21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2">
        <v>41938.717256944445</v>
      </c>
      <c r="L456" s="12">
        <v>41969.551388888889</v>
      </c>
      <c r="M456" s="13">
        <f t="shared" si="23"/>
        <v>2014</v>
      </c>
      <c r="N456" t="b">
        <v>0</v>
      </c>
      <c r="O456">
        <v>5</v>
      </c>
      <c r="P456" t="b">
        <v>0</v>
      </c>
      <c r="Q456" t="s">
        <v>8270</v>
      </c>
      <c r="R456" s="5">
        <f t="shared" si="21"/>
        <v>8.2000000000000007E-3</v>
      </c>
      <c r="S456" s="6">
        <f t="shared" si="22"/>
        <v>16.399999999999999</v>
      </c>
      <c r="T456" t="s">
        <v>8312</v>
      </c>
      <c r="U456" t="s">
        <v>8318</v>
      </c>
    </row>
    <row r="457" spans="1:21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2">
        <v>40971.002569444441</v>
      </c>
      <c r="L457" s="12">
        <v>41016.021527777775</v>
      </c>
      <c r="M457" s="13">
        <f t="shared" si="23"/>
        <v>2012</v>
      </c>
      <c r="N457" t="b">
        <v>0</v>
      </c>
      <c r="O457">
        <v>2</v>
      </c>
      <c r="P457" t="b">
        <v>0</v>
      </c>
      <c r="Q457" t="s">
        <v>8270</v>
      </c>
      <c r="R457" s="5">
        <f t="shared" si="21"/>
        <v>6.9230769230769226E-4</v>
      </c>
      <c r="S457" s="6">
        <f t="shared" si="22"/>
        <v>22.5</v>
      </c>
      <c r="T457" t="s">
        <v>8312</v>
      </c>
      <c r="U457" t="s">
        <v>8318</v>
      </c>
    </row>
    <row r="458" spans="1:21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2">
        <v>41547.694456018515</v>
      </c>
      <c r="L458" s="12">
        <v>41569.165972222225</v>
      </c>
      <c r="M458" s="13">
        <f t="shared" si="23"/>
        <v>2013</v>
      </c>
      <c r="N458" t="b">
        <v>0</v>
      </c>
      <c r="O458">
        <v>3</v>
      </c>
      <c r="P458" t="b">
        <v>0</v>
      </c>
      <c r="Q458" t="s">
        <v>8270</v>
      </c>
      <c r="R458" s="5">
        <f t="shared" si="21"/>
        <v>6.8631863186318634E-3</v>
      </c>
      <c r="S458" s="6">
        <f t="shared" si="22"/>
        <v>20.333333333333332</v>
      </c>
      <c r="T458" t="s">
        <v>8312</v>
      </c>
      <c r="U458" t="s">
        <v>8318</v>
      </c>
    </row>
    <row r="459" spans="1:21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2">
        <v>41837.767500000002</v>
      </c>
      <c r="L459" s="12">
        <v>41867.767500000002</v>
      </c>
      <c r="M459" s="13">
        <f t="shared" si="23"/>
        <v>2014</v>
      </c>
      <c r="N459" t="b">
        <v>0</v>
      </c>
      <c r="O459">
        <v>0</v>
      </c>
      <c r="P459" t="b">
        <v>0</v>
      </c>
      <c r="Q459" t="s">
        <v>8270</v>
      </c>
      <c r="R459" s="5">
        <f t="shared" si="21"/>
        <v>0</v>
      </c>
      <c r="S459" s="6" t="e">
        <f t="shared" si="22"/>
        <v>#DIV/0!</v>
      </c>
      <c r="T459" t="s">
        <v>8312</v>
      </c>
      <c r="U459" t="s">
        <v>8318</v>
      </c>
    </row>
    <row r="460" spans="1:21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2">
        <v>41378.69976851852</v>
      </c>
      <c r="L460" s="12">
        <v>41408.69976851852</v>
      </c>
      <c r="M460" s="13">
        <f t="shared" si="23"/>
        <v>2013</v>
      </c>
      <c r="N460" t="b">
        <v>0</v>
      </c>
      <c r="O460">
        <v>49</v>
      </c>
      <c r="P460" t="b">
        <v>0</v>
      </c>
      <c r="Q460" t="s">
        <v>8270</v>
      </c>
      <c r="R460" s="5">
        <f t="shared" si="21"/>
        <v>8.2100000000000006E-2</v>
      </c>
      <c r="S460" s="6">
        <f t="shared" si="22"/>
        <v>16.755102040816325</v>
      </c>
      <c r="T460" t="s">
        <v>8312</v>
      </c>
      <c r="U460" t="s">
        <v>8318</v>
      </c>
    </row>
    <row r="461" spans="1:21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2">
        <v>40800.6403587963</v>
      </c>
      <c r="L461" s="12">
        <v>40860.682025462964</v>
      </c>
      <c r="M461" s="13">
        <f t="shared" si="23"/>
        <v>2011</v>
      </c>
      <c r="N461" t="b">
        <v>0</v>
      </c>
      <c r="O461">
        <v>1</v>
      </c>
      <c r="P461" t="b">
        <v>0</v>
      </c>
      <c r="Q461" t="s">
        <v>8270</v>
      </c>
      <c r="R461" s="5">
        <f t="shared" si="21"/>
        <v>6.4102564102564103E-4</v>
      </c>
      <c r="S461" s="6">
        <f t="shared" si="22"/>
        <v>25</v>
      </c>
      <c r="T461" t="s">
        <v>8312</v>
      </c>
      <c r="U461" t="s">
        <v>8318</v>
      </c>
    </row>
    <row r="462" spans="1:21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2">
        <v>41759.542534722219</v>
      </c>
      <c r="L462" s="12">
        <v>41791.166666666664</v>
      </c>
      <c r="M462" s="13">
        <f t="shared" si="23"/>
        <v>2014</v>
      </c>
      <c r="N462" t="b">
        <v>0</v>
      </c>
      <c r="O462">
        <v>2</v>
      </c>
      <c r="P462" t="b">
        <v>0</v>
      </c>
      <c r="Q462" t="s">
        <v>8270</v>
      </c>
      <c r="R462" s="5">
        <f t="shared" si="21"/>
        <v>2.9411764705882353E-3</v>
      </c>
      <c r="S462" s="6">
        <f t="shared" si="22"/>
        <v>12.5</v>
      </c>
      <c r="T462" t="s">
        <v>8312</v>
      </c>
      <c r="U462" t="s">
        <v>8318</v>
      </c>
    </row>
    <row r="463" spans="1:21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2">
        <v>41407.84684027778</v>
      </c>
      <c r="L463" s="12">
        <v>41427.84684027778</v>
      </c>
      <c r="M463" s="13">
        <f t="shared" si="23"/>
        <v>2013</v>
      </c>
      <c r="N463" t="b">
        <v>0</v>
      </c>
      <c r="O463">
        <v>0</v>
      </c>
      <c r="P463" t="b">
        <v>0</v>
      </c>
      <c r="Q463" t="s">
        <v>8270</v>
      </c>
      <c r="R463" s="5">
        <f t="shared" si="21"/>
        <v>0</v>
      </c>
      <c r="S463" s="6" t="e">
        <f t="shared" si="22"/>
        <v>#DIV/0!</v>
      </c>
      <c r="T463" t="s">
        <v>8312</v>
      </c>
      <c r="U463" t="s">
        <v>8318</v>
      </c>
    </row>
    <row r="464" spans="1:21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2">
        <v>40705.126631944448</v>
      </c>
      <c r="L464" s="12">
        <v>40765.126631944448</v>
      </c>
      <c r="M464" s="13">
        <f t="shared" si="23"/>
        <v>2011</v>
      </c>
      <c r="N464" t="b">
        <v>0</v>
      </c>
      <c r="O464">
        <v>0</v>
      </c>
      <c r="P464" t="b">
        <v>0</v>
      </c>
      <c r="Q464" t="s">
        <v>8270</v>
      </c>
      <c r="R464" s="5">
        <f t="shared" si="21"/>
        <v>0</v>
      </c>
      <c r="S464" s="6" t="e">
        <f t="shared" si="22"/>
        <v>#DIV/0!</v>
      </c>
      <c r="T464" t="s">
        <v>8312</v>
      </c>
      <c r="U464" t="s">
        <v>8318</v>
      </c>
    </row>
    <row r="465" spans="1:21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2">
        <v>40750.710104166668</v>
      </c>
      <c r="L465" s="12">
        <v>40810.710104166668</v>
      </c>
      <c r="M465" s="13">
        <f t="shared" si="23"/>
        <v>2011</v>
      </c>
      <c r="N465" t="b">
        <v>0</v>
      </c>
      <c r="O465">
        <v>11</v>
      </c>
      <c r="P465" t="b">
        <v>0</v>
      </c>
      <c r="Q465" t="s">
        <v>8270</v>
      </c>
      <c r="R465" s="5">
        <f t="shared" si="21"/>
        <v>2.2727272727272728E-2</v>
      </c>
      <c r="S465" s="6">
        <f t="shared" si="22"/>
        <v>113.63636363636364</v>
      </c>
      <c r="T465" t="s">
        <v>8312</v>
      </c>
      <c r="U465" t="s">
        <v>8318</v>
      </c>
    </row>
    <row r="466" spans="1:21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2">
        <v>42488.848784722228</v>
      </c>
      <c r="L466" s="12">
        <v>42508.848784722228</v>
      </c>
      <c r="M466" s="13">
        <f t="shared" si="23"/>
        <v>2016</v>
      </c>
      <c r="N466" t="b">
        <v>0</v>
      </c>
      <c r="O466">
        <v>1</v>
      </c>
      <c r="P466" t="b">
        <v>0</v>
      </c>
      <c r="Q466" t="s">
        <v>8270</v>
      </c>
      <c r="R466" s="5">
        <f t="shared" si="21"/>
        <v>9.9009900990099011E-4</v>
      </c>
      <c r="S466" s="6">
        <f t="shared" si="22"/>
        <v>1</v>
      </c>
      <c r="T466" t="s">
        <v>8312</v>
      </c>
      <c r="U466" t="s">
        <v>8318</v>
      </c>
    </row>
    <row r="467" spans="1:21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2">
        <v>41801.120069444441</v>
      </c>
      <c r="L467" s="12">
        <v>41817.120069444441</v>
      </c>
      <c r="M467" s="13">
        <f t="shared" si="23"/>
        <v>2014</v>
      </c>
      <c r="N467" t="b">
        <v>0</v>
      </c>
      <c r="O467">
        <v>8</v>
      </c>
      <c r="P467" t="b">
        <v>0</v>
      </c>
      <c r="Q467" t="s">
        <v>8270</v>
      </c>
      <c r="R467" s="5">
        <f t="shared" si="21"/>
        <v>0.26953125</v>
      </c>
      <c r="S467" s="6">
        <f t="shared" si="22"/>
        <v>17.25</v>
      </c>
      <c r="T467" t="s">
        <v>8312</v>
      </c>
      <c r="U467" t="s">
        <v>8318</v>
      </c>
    </row>
    <row r="468" spans="1:21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2">
        <v>41129.942870370374</v>
      </c>
      <c r="L468" s="12">
        <v>41159.942870370374</v>
      </c>
      <c r="M468" s="13">
        <f t="shared" si="23"/>
        <v>2012</v>
      </c>
      <c r="N468" t="b">
        <v>0</v>
      </c>
      <c r="O468">
        <v>5</v>
      </c>
      <c r="P468" t="b">
        <v>0</v>
      </c>
      <c r="Q468" t="s">
        <v>8270</v>
      </c>
      <c r="R468" s="5">
        <f t="shared" si="21"/>
        <v>7.6E-3</v>
      </c>
      <c r="S468" s="6">
        <f t="shared" si="22"/>
        <v>15.2</v>
      </c>
      <c r="T468" t="s">
        <v>8312</v>
      </c>
      <c r="U468" t="s">
        <v>8318</v>
      </c>
    </row>
    <row r="469" spans="1:21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2">
        <v>41135.679791666669</v>
      </c>
      <c r="L469" s="12">
        <v>41180.679791666669</v>
      </c>
      <c r="M469" s="13">
        <f t="shared" si="23"/>
        <v>2012</v>
      </c>
      <c r="N469" t="b">
        <v>0</v>
      </c>
      <c r="O469">
        <v>39</v>
      </c>
      <c r="P469" t="b">
        <v>0</v>
      </c>
      <c r="Q469" t="s">
        <v>8270</v>
      </c>
      <c r="R469" s="5">
        <f t="shared" si="21"/>
        <v>0.21575</v>
      </c>
      <c r="S469" s="6">
        <f t="shared" si="22"/>
        <v>110.64102564102564</v>
      </c>
      <c r="T469" t="s">
        <v>8312</v>
      </c>
      <c r="U469" t="s">
        <v>8318</v>
      </c>
    </row>
    <row r="470" spans="1:21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2">
        <v>41041.167627314811</v>
      </c>
      <c r="L470" s="12">
        <v>41101.160474537035</v>
      </c>
      <c r="M470" s="13">
        <f t="shared" si="23"/>
        <v>2012</v>
      </c>
      <c r="N470" t="b">
        <v>0</v>
      </c>
      <c r="O470">
        <v>0</v>
      </c>
      <c r="P470" t="b">
        <v>0</v>
      </c>
      <c r="Q470" t="s">
        <v>8270</v>
      </c>
      <c r="R470" s="5">
        <f t="shared" si="21"/>
        <v>0</v>
      </c>
      <c r="S470" s="6" t="e">
        <f t="shared" si="22"/>
        <v>#DIV/0!</v>
      </c>
      <c r="T470" t="s">
        <v>8312</v>
      </c>
      <c r="U470" t="s">
        <v>8318</v>
      </c>
    </row>
    <row r="471" spans="1:21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2">
        <v>41827.989861111113</v>
      </c>
      <c r="L471" s="12">
        <v>41887.989861111113</v>
      </c>
      <c r="M471" s="13">
        <f t="shared" si="23"/>
        <v>2014</v>
      </c>
      <c r="N471" t="b">
        <v>0</v>
      </c>
      <c r="O471">
        <v>0</v>
      </c>
      <c r="P471" t="b">
        <v>0</v>
      </c>
      <c r="Q471" t="s">
        <v>8270</v>
      </c>
      <c r="R471" s="5">
        <f t="shared" si="21"/>
        <v>0</v>
      </c>
      <c r="S471" s="6" t="e">
        <f t="shared" si="22"/>
        <v>#DIV/0!</v>
      </c>
      <c r="T471" t="s">
        <v>8312</v>
      </c>
      <c r="U471" t="s">
        <v>8318</v>
      </c>
    </row>
    <row r="472" spans="1:21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2">
        <v>41605.167696759258</v>
      </c>
      <c r="L472" s="12">
        <v>41655.166666666664</v>
      </c>
      <c r="M472" s="13">
        <f t="shared" si="23"/>
        <v>2013</v>
      </c>
      <c r="N472" t="b">
        <v>0</v>
      </c>
      <c r="O472">
        <v>2</v>
      </c>
      <c r="P472" t="b">
        <v>0</v>
      </c>
      <c r="Q472" t="s">
        <v>8270</v>
      </c>
      <c r="R472" s="5">
        <f t="shared" si="21"/>
        <v>1.0200000000000001E-2</v>
      </c>
      <c r="S472" s="6">
        <f t="shared" si="22"/>
        <v>25.5</v>
      </c>
      <c r="T472" t="s">
        <v>8312</v>
      </c>
      <c r="U472" t="s">
        <v>8318</v>
      </c>
    </row>
    <row r="473" spans="1:21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2">
        <v>41703.721979166665</v>
      </c>
      <c r="L473" s="12">
        <v>41748.680312500001</v>
      </c>
      <c r="M473" s="13">
        <f t="shared" si="23"/>
        <v>2014</v>
      </c>
      <c r="N473" t="b">
        <v>0</v>
      </c>
      <c r="O473">
        <v>170</v>
      </c>
      <c r="P473" t="b">
        <v>0</v>
      </c>
      <c r="Q473" t="s">
        <v>8270</v>
      </c>
      <c r="R473" s="5">
        <f t="shared" si="21"/>
        <v>0.11892727272727273</v>
      </c>
      <c r="S473" s="6">
        <f t="shared" si="22"/>
        <v>38.476470588235294</v>
      </c>
      <c r="T473" t="s">
        <v>8312</v>
      </c>
      <c r="U473" t="s">
        <v>8318</v>
      </c>
    </row>
    <row r="474" spans="1:21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2">
        <v>41844.922662037039</v>
      </c>
      <c r="L474" s="12">
        <v>41874.922662037039</v>
      </c>
      <c r="M474" s="13">
        <f t="shared" si="23"/>
        <v>2014</v>
      </c>
      <c r="N474" t="b">
        <v>0</v>
      </c>
      <c r="O474">
        <v>5</v>
      </c>
      <c r="P474" t="b">
        <v>0</v>
      </c>
      <c r="Q474" t="s">
        <v>8270</v>
      </c>
      <c r="R474" s="5">
        <f t="shared" si="21"/>
        <v>0.17624999999999999</v>
      </c>
      <c r="S474" s="6">
        <f t="shared" si="22"/>
        <v>28.2</v>
      </c>
      <c r="T474" t="s">
        <v>8312</v>
      </c>
      <c r="U474" t="s">
        <v>8318</v>
      </c>
    </row>
    <row r="475" spans="1:21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2">
        <v>41869.698136574072</v>
      </c>
      <c r="L475" s="12">
        <v>41899.698136574072</v>
      </c>
      <c r="M475" s="13">
        <f t="shared" si="23"/>
        <v>2014</v>
      </c>
      <c r="N475" t="b">
        <v>0</v>
      </c>
      <c r="O475">
        <v>14</v>
      </c>
      <c r="P475" t="b">
        <v>0</v>
      </c>
      <c r="Q475" t="s">
        <v>8270</v>
      </c>
      <c r="R475" s="5">
        <f t="shared" si="21"/>
        <v>2.87E-2</v>
      </c>
      <c r="S475" s="6">
        <f t="shared" si="22"/>
        <v>61.5</v>
      </c>
      <c r="T475" t="s">
        <v>8312</v>
      </c>
      <c r="U475" t="s">
        <v>8318</v>
      </c>
    </row>
    <row r="476" spans="1:21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2">
        <v>42753.329039351855</v>
      </c>
      <c r="L476" s="12">
        <v>42783.329039351855</v>
      </c>
      <c r="M476" s="13">
        <f t="shared" si="23"/>
        <v>2017</v>
      </c>
      <c r="N476" t="b">
        <v>0</v>
      </c>
      <c r="O476">
        <v>1</v>
      </c>
      <c r="P476" t="b">
        <v>0</v>
      </c>
      <c r="Q476" t="s">
        <v>8270</v>
      </c>
      <c r="R476" s="5">
        <f t="shared" si="21"/>
        <v>3.0303030303030303E-4</v>
      </c>
      <c r="S476" s="6">
        <f t="shared" si="22"/>
        <v>1</v>
      </c>
      <c r="T476" t="s">
        <v>8312</v>
      </c>
      <c r="U476" t="s">
        <v>8318</v>
      </c>
    </row>
    <row r="477" spans="1:21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2">
        <v>42100.086145833338</v>
      </c>
      <c r="L477" s="12">
        <v>42130.086145833338</v>
      </c>
      <c r="M477" s="13">
        <f t="shared" si="23"/>
        <v>2015</v>
      </c>
      <c r="N477" t="b">
        <v>0</v>
      </c>
      <c r="O477">
        <v>0</v>
      </c>
      <c r="P477" t="b">
        <v>0</v>
      </c>
      <c r="Q477" t="s">
        <v>8270</v>
      </c>
      <c r="R477" s="5">
        <f t="shared" si="21"/>
        <v>0</v>
      </c>
      <c r="S477" s="6" t="e">
        <f t="shared" si="22"/>
        <v>#DIV/0!</v>
      </c>
      <c r="T477" t="s">
        <v>8312</v>
      </c>
      <c r="U477" t="s">
        <v>8318</v>
      </c>
    </row>
    <row r="478" spans="1:21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2">
        <v>41757.975011574075</v>
      </c>
      <c r="L478" s="12">
        <v>41793.165972222225</v>
      </c>
      <c r="M478" s="13">
        <f t="shared" si="23"/>
        <v>2014</v>
      </c>
      <c r="N478" t="b">
        <v>0</v>
      </c>
      <c r="O478">
        <v>124</v>
      </c>
      <c r="P478" t="b">
        <v>0</v>
      </c>
      <c r="Q478" t="s">
        <v>8270</v>
      </c>
      <c r="R478" s="5">
        <f t="shared" si="21"/>
        <v>2.2302681818181819E-2</v>
      </c>
      <c r="S478" s="6">
        <f t="shared" si="22"/>
        <v>39.569274193548388</v>
      </c>
      <c r="T478" t="s">
        <v>8312</v>
      </c>
      <c r="U478" t="s">
        <v>8318</v>
      </c>
    </row>
    <row r="479" spans="1:21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2">
        <v>40987.83488425926</v>
      </c>
      <c r="L479" s="12">
        <v>41047.83488425926</v>
      </c>
      <c r="M479" s="13">
        <f t="shared" si="23"/>
        <v>2012</v>
      </c>
      <c r="N479" t="b">
        <v>0</v>
      </c>
      <c r="O479">
        <v>0</v>
      </c>
      <c r="P479" t="b">
        <v>0</v>
      </c>
      <c r="Q479" t="s">
        <v>8270</v>
      </c>
      <c r="R479" s="5">
        <f t="shared" si="21"/>
        <v>0</v>
      </c>
      <c r="S479" s="6" t="e">
        <f t="shared" si="22"/>
        <v>#DIV/0!</v>
      </c>
      <c r="T479" t="s">
        <v>8312</v>
      </c>
      <c r="U479" t="s">
        <v>8318</v>
      </c>
    </row>
    <row r="480" spans="1:21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2">
        <v>42065.910983796297</v>
      </c>
      <c r="L480" s="12">
        <v>42095.869317129633</v>
      </c>
      <c r="M480" s="13">
        <f t="shared" si="23"/>
        <v>2015</v>
      </c>
      <c r="N480" t="b">
        <v>0</v>
      </c>
      <c r="O480">
        <v>0</v>
      </c>
      <c r="P480" t="b">
        <v>0</v>
      </c>
      <c r="Q480" t="s">
        <v>8270</v>
      </c>
      <c r="R480" s="5">
        <f t="shared" si="21"/>
        <v>0</v>
      </c>
      <c r="S480" s="6" t="e">
        <f t="shared" si="22"/>
        <v>#DIV/0!</v>
      </c>
      <c r="T480" t="s">
        <v>8312</v>
      </c>
      <c r="U480" t="s">
        <v>8318</v>
      </c>
    </row>
    <row r="481" spans="1:21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2">
        <v>41904.407812500001</v>
      </c>
      <c r="L481" s="12">
        <v>41964.449479166666</v>
      </c>
      <c r="M481" s="13">
        <f t="shared" si="23"/>
        <v>2014</v>
      </c>
      <c r="N481" t="b">
        <v>0</v>
      </c>
      <c r="O481">
        <v>55</v>
      </c>
      <c r="P481" t="b">
        <v>0</v>
      </c>
      <c r="Q481" t="s">
        <v>8270</v>
      </c>
      <c r="R481" s="5">
        <f t="shared" si="21"/>
        <v>0.3256</v>
      </c>
      <c r="S481" s="6">
        <f t="shared" si="22"/>
        <v>88.8</v>
      </c>
      <c r="T481" t="s">
        <v>8312</v>
      </c>
      <c r="U481" t="s">
        <v>8318</v>
      </c>
    </row>
    <row r="482" spans="1:21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2">
        <v>41465.500173611108</v>
      </c>
      <c r="L482" s="12">
        <v>41495.500173611108</v>
      </c>
      <c r="M482" s="13">
        <f t="shared" si="23"/>
        <v>2013</v>
      </c>
      <c r="N482" t="b">
        <v>0</v>
      </c>
      <c r="O482">
        <v>140</v>
      </c>
      <c r="P482" t="b">
        <v>0</v>
      </c>
      <c r="Q482" t="s">
        <v>8270</v>
      </c>
      <c r="R482" s="5">
        <f t="shared" si="21"/>
        <v>0.19409999999999999</v>
      </c>
      <c r="S482" s="6">
        <f t="shared" si="22"/>
        <v>55.457142857142856</v>
      </c>
      <c r="T482" t="s">
        <v>8312</v>
      </c>
      <c r="U482" t="s">
        <v>8318</v>
      </c>
    </row>
    <row r="483" spans="1:21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2">
        <v>41162.672326388885</v>
      </c>
      <c r="L483" s="12">
        <v>41192.672326388885</v>
      </c>
      <c r="M483" s="13">
        <f t="shared" si="23"/>
        <v>2012</v>
      </c>
      <c r="N483" t="b">
        <v>0</v>
      </c>
      <c r="O483">
        <v>21</v>
      </c>
      <c r="P483" t="b">
        <v>0</v>
      </c>
      <c r="Q483" t="s">
        <v>8270</v>
      </c>
      <c r="R483" s="5">
        <f t="shared" si="21"/>
        <v>6.0999999999999999E-2</v>
      </c>
      <c r="S483" s="6">
        <f t="shared" si="22"/>
        <v>87.142857142857139</v>
      </c>
      <c r="T483" t="s">
        <v>8312</v>
      </c>
      <c r="U483" t="s">
        <v>8318</v>
      </c>
    </row>
    <row r="484" spans="1:21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2">
        <v>42447.896875000006</v>
      </c>
      <c r="L484" s="12">
        <v>42474.606944444444</v>
      </c>
      <c r="M484" s="13">
        <f t="shared" si="23"/>
        <v>2016</v>
      </c>
      <c r="N484" t="b">
        <v>0</v>
      </c>
      <c r="O484">
        <v>1</v>
      </c>
      <c r="P484" t="b">
        <v>0</v>
      </c>
      <c r="Q484" t="s">
        <v>8270</v>
      </c>
      <c r="R484" s="5">
        <f t="shared" si="21"/>
        <v>1E-3</v>
      </c>
      <c r="S484" s="6">
        <f t="shared" si="22"/>
        <v>10</v>
      </c>
      <c r="T484" t="s">
        <v>8312</v>
      </c>
      <c r="U484" t="s">
        <v>8318</v>
      </c>
    </row>
    <row r="485" spans="1:21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2">
        <v>41243.197592592594</v>
      </c>
      <c r="L485" s="12">
        <v>41303.197592592594</v>
      </c>
      <c r="M485" s="13">
        <f t="shared" si="23"/>
        <v>2012</v>
      </c>
      <c r="N485" t="b">
        <v>0</v>
      </c>
      <c r="O485">
        <v>147</v>
      </c>
      <c r="P485" t="b">
        <v>0</v>
      </c>
      <c r="Q485" t="s">
        <v>8270</v>
      </c>
      <c r="R485" s="5">
        <f t="shared" si="21"/>
        <v>0.502</v>
      </c>
      <c r="S485" s="6">
        <f t="shared" si="22"/>
        <v>51.224489795918366</v>
      </c>
      <c r="T485" t="s">
        <v>8312</v>
      </c>
      <c r="U485" t="s">
        <v>8318</v>
      </c>
    </row>
    <row r="486" spans="1:21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2">
        <v>42272.93949074074</v>
      </c>
      <c r="L486" s="12">
        <v>42313.981157407412</v>
      </c>
      <c r="M486" s="13">
        <f t="shared" si="23"/>
        <v>2015</v>
      </c>
      <c r="N486" t="b">
        <v>0</v>
      </c>
      <c r="O486">
        <v>11</v>
      </c>
      <c r="P486" t="b">
        <v>0</v>
      </c>
      <c r="Q486" t="s">
        <v>8270</v>
      </c>
      <c r="R486" s="5">
        <f t="shared" si="21"/>
        <v>1.8625E-3</v>
      </c>
      <c r="S486" s="6">
        <f t="shared" si="22"/>
        <v>13.545454545454545</v>
      </c>
      <c r="T486" t="s">
        <v>8312</v>
      </c>
      <c r="U486" t="s">
        <v>8318</v>
      </c>
    </row>
    <row r="487" spans="1:21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2">
        <v>41381.50577546296</v>
      </c>
      <c r="L487" s="12">
        <v>41411.50577546296</v>
      </c>
      <c r="M487" s="13">
        <f t="shared" si="23"/>
        <v>2013</v>
      </c>
      <c r="N487" t="b">
        <v>0</v>
      </c>
      <c r="O487">
        <v>125</v>
      </c>
      <c r="P487" t="b">
        <v>0</v>
      </c>
      <c r="Q487" t="s">
        <v>8270</v>
      </c>
      <c r="R487" s="5">
        <f t="shared" si="21"/>
        <v>0.21906971229845085</v>
      </c>
      <c r="S487" s="6">
        <f t="shared" si="22"/>
        <v>66.520080000000007</v>
      </c>
      <c r="T487" t="s">
        <v>8312</v>
      </c>
      <c r="U487" t="s">
        <v>8318</v>
      </c>
    </row>
    <row r="488" spans="1:21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2">
        <v>41761.94258101852</v>
      </c>
      <c r="L488" s="12">
        <v>41791.94258101852</v>
      </c>
      <c r="M488" s="13">
        <f t="shared" si="23"/>
        <v>2014</v>
      </c>
      <c r="N488" t="b">
        <v>0</v>
      </c>
      <c r="O488">
        <v>1</v>
      </c>
      <c r="P488" t="b">
        <v>0</v>
      </c>
      <c r="Q488" t="s">
        <v>8270</v>
      </c>
      <c r="R488" s="5">
        <f t="shared" si="21"/>
        <v>9.0909090909090904E-5</v>
      </c>
      <c r="S488" s="6">
        <f t="shared" si="22"/>
        <v>50</v>
      </c>
      <c r="T488" t="s">
        <v>8312</v>
      </c>
      <c r="U488" t="s">
        <v>8318</v>
      </c>
    </row>
    <row r="489" spans="1:21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2">
        <v>42669.594837962963</v>
      </c>
      <c r="L489" s="12">
        <v>42729.636504629627</v>
      </c>
      <c r="M489" s="13">
        <f t="shared" si="23"/>
        <v>2016</v>
      </c>
      <c r="N489" t="b">
        <v>0</v>
      </c>
      <c r="O489">
        <v>0</v>
      </c>
      <c r="P489" t="b">
        <v>0</v>
      </c>
      <c r="Q489" t="s">
        <v>8270</v>
      </c>
      <c r="R489" s="5">
        <f t="shared" si="21"/>
        <v>0</v>
      </c>
      <c r="S489" s="6" t="e">
        <f t="shared" si="22"/>
        <v>#DIV/0!</v>
      </c>
      <c r="T489" t="s">
        <v>8312</v>
      </c>
      <c r="U489" t="s">
        <v>8318</v>
      </c>
    </row>
    <row r="490" spans="1:21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2">
        <v>42714.054398148146</v>
      </c>
      <c r="L490" s="12">
        <v>42744.054398148146</v>
      </c>
      <c r="M490" s="13">
        <f t="shared" si="23"/>
        <v>2016</v>
      </c>
      <c r="N490" t="b">
        <v>0</v>
      </c>
      <c r="O490">
        <v>0</v>
      </c>
      <c r="P490" t="b">
        <v>0</v>
      </c>
      <c r="Q490" t="s">
        <v>8270</v>
      </c>
      <c r="R490" s="5">
        <f t="shared" si="21"/>
        <v>0</v>
      </c>
      <c r="S490" s="6" t="e">
        <f t="shared" si="22"/>
        <v>#DIV/0!</v>
      </c>
      <c r="T490" t="s">
        <v>8312</v>
      </c>
      <c r="U490" t="s">
        <v>8318</v>
      </c>
    </row>
    <row r="491" spans="1:21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2">
        <v>40882.481666666667</v>
      </c>
      <c r="L491" s="12">
        <v>40913.481249999997</v>
      </c>
      <c r="M491" s="13">
        <f t="shared" si="23"/>
        <v>2011</v>
      </c>
      <c r="N491" t="b">
        <v>0</v>
      </c>
      <c r="O491">
        <v>3</v>
      </c>
      <c r="P491" t="b">
        <v>0</v>
      </c>
      <c r="Q491" t="s">
        <v>8270</v>
      </c>
      <c r="R491" s="5">
        <f t="shared" si="21"/>
        <v>2.8667813379201833E-3</v>
      </c>
      <c r="S491" s="6">
        <f t="shared" si="22"/>
        <v>71.666666666666671</v>
      </c>
      <c r="T491" t="s">
        <v>8312</v>
      </c>
      <c r="U491" t="s">
        <v>8318</v>
      </c>
    </row>
    <row r="492" spans="1:21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2">
        <v>41113.968576388892</v>
      </c>
      <c r="L492" s="12">
        <v>41143.968576388892</v>
      </c>
      <c r="M492" s="13">
        <f t="shared" si="23"/>
        <v>2012</v>
      </c>
      <c r="N492" t="b">
        <v>0</v>
      </c>
      <c r="O492">
        <v>0</v>
      </c>
      <c r="P492" t="b">
        <v>0</v>
      </c>
      <c r="Q492" t="s">
        <v>8270</v>
      </c>
      <c r="R492" s="5">
        <f t="shared" si="21"/>
        <v>0</v>
      </c>
      <c r="S492" s="6" t="e">
        <f t="shared" si="22"/>
        <v>#DIV/0!</v>
      </c>
      <c r="T492" t="s">
        <v>8312</v>
      </c>
      <c r="U492" t="s">
        <v>8318</v>
      </c>
    </row>
    <row r="493" spans="1:21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2">
        <v>42366.982627314821</v>
      </c>
      <c r="L493" s="12">
        <v>42396.982627314821</v>
      </c>
      <c r="M493" s="13">
        <f t="shared" si="23"/>
        <v>2015</v>
      </c>
      <c r="N493" t="b">
        <v>0</v>
      </c>
      <c r="O493">
        <v>0</v>
      </c>
      <c r="P493" t="b">
        <v>0</v>
      </c>
      <c r="Q493" t="s">
        <v>8270</v>
      </c>
      <c r="R493" s="5">
        <f t="shared" si="21"/>
        <v>0</v>
      </c>
      <c r="S493" s="6" t="e">
        <f t="shared" si="22"/>
        <v>#DIV/0!</v>
      </c>
      <c r="T493" t="s">
        <v>8312</v>
      </c>
      <c r="U493" t="s">
        <v>8318</v>
      </c>
    </row>
    <row r="494" spans="1:21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2">
        <v>42596.03506944445</v>
      </c>
      <c r="L494" s="12">
        <v>42656.03506944445</v>
      </c>
      <c r="M494" s="13">
        <f t="shared" si="23"/>
        <v>2016</v>
      </c>
      <c r="N494" t="b">
        <v>0</v>
      </c>
      <c r="O494">
        <v>0</v>
      </c>
      <c r="P494" t="b">
        <v>0</v>
      </c>
      <c r="Q494" t="s">
        <v>8270</v>
      </c>
      <c r="R494" s="5">
        <f t="shared" si="21"/>
        <v>0</v>
      </c>
      <c r="S494" s="6" t="e">
        <f t="shared" si="22"/>
        <v>#DIV/0!</v>
      </c>
      <c r="T494" t="s">
        <v>8312</v>
      </c>
      <c r="U494" t="s">
        <v>8318</v>
      </c>
    </row>
    <row r="495" spans="1:21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2">
        <v>42114.726134259254</v>
      </c>
      <c r="L495" s="12">
        <v>42144.726134259254</v>
      </c>
      <c r="M495" s="13">
        <f t="shared" si="23"/>
        <v>2015</v>
      </c>
      <c r="N495" t="b">
        <v>0</v>
      </c>
      <c r="O495">
        <v>0</v>
      </c>
      <c r="P495" t="b">
        <v>0</v>
      </c>
      <c r="Q495" t="s">
        <v>8270</v>
      </c>
      <c r="R495" s="5">
        <f t="shared" si="21"/>
        <v>0</v>
      </c>
      <c r="S495" s="6" t="e">
        <f t="shared" si="22"/>
        <v>#DIV/0!</v>
      </c>
      <c r="T495" t="s">
        <v>8312</v>
      </c>
      <c r="U495" t="s">
        <v>8318</v>
      </c>
    </row>
    <row r="496" spans="1:21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2">
        <v>41799.830613425926</v>
      </c>
      <c r="L496" s="12">
        <v>41823.125</v>
      </c>
      <c r="M496" s="13">
        <f t="shared" si="23"/>
        <v>2014</v>
      </c>
      <c r="N496" t="b">
        <v>0</v>
      </c>
      <c r="O496">
        <v>3</v>
      </c>
      <c r="P496" t="b">
        <v>0</v>
      </c>
      <c r="Q496" t="s">
        <v>8270</v>
      </c>
      <c r="R496" s="5">
        <f t="shared" si="21"/>
        <v>1.5499999999999999E-3</v>
      </c>
      <c r="S496" s="6">
        <f t="shared" si="22"/>
        <v>10.333333333333334</v>
      </c>
      <c r="T496" t="s">
        <v>8312</v>
      </c>
      <c r="U496" t="s">
        <v>8318</v>
      </c>
    </row>
    <row r="497" spans="1:21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2">
        <v>42171.827604166669</v>
      </c>
      <c r="L497" s="12">
        <v>42201.827604166669</v>
      </c>
      <c r="M497" s="13">
        <f t="shared" si="23"/>
        <v>2015</v>
      </c>
      <c r="N497" t="b">
        <v>0</v>
      </c>
      <c r="O497">
        <v>0</v>
      </c>
      <c r="P497" t="b">
        <v>0</v>
      </c>
      <c r="Q497" t="s">
        <v>8270</v>
      </c>
      <c r="R497" s="5">
        <f t="shared" si="21"/>
        <v>0</v>
      </c>
      <c r="S497" s="6" t="e">
        <f t="shared" si="22"/>
        <v>#DIV/0!</v>
      </c>
      <c r="T497" t="s">
        <v>8312</v>
      </c>
      <c r="U497" t="s">
        <v>8318</v>
      </c>
    </row>
    <row r="498" spans="1:21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2">
        <v>41620.93141203704</v>
      </c>
      <c r="L498" s="12">
        <v>41680.93141203704</v>
      </c>
      <c r="M498" s="13">
        <f t="shared" si="23"/>
        <v>2013</v>
      </c>
      <c r="N498" t="b">
        <v>0</v>
      </c>
      <c r="O498">
        <v>1</v>
      </c>
      <c r="P498" t="b">
        <v>0</v>
      </c>
      <c r="Q498" t="s">
        <v>8270</v>
      </c>
      <c r="R498" s="5">
        <f t="shared" si="21"/>
        <v>1.6666666666666667E-5</v>
      </c>
      <c r="S498" s="6">
        <f t="shared" si="22"/>
        <v>1</v>
      </c>
      <c r="T498" t="s">
        <v>8312</v>
      </c>
      <c r="U498" t="s">
        <v>8318</v>
      </c>
    </row>
    <row r="499" spans="1:21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2">
        <v>41945.037789351853</v>
      </c>
      <c r="L499" s="12">
        <v>41998.208333333328</v>
      </c>
      <c r="M499" s="13">
        <f t="shared" si="23"/>
        <v>2014</v>
      </c>
      <c r="N499" t="b">
        <v>0</v>
      </c>
      <c r="O499">
        <v>3</v>
      </c>
      <c r="P499" t="b">
        <v>0</v>
      </c>
      <c r="Q499" t="s">
        <v>8270</v>
      </c>
      <c r="R499" s="5">
        <f t="shared" si="21"/>
        <v>6.6964285714285711E-3</v>
      </c>
      <c r="S499" s="6">
        <f t="shared" si="22"/>
        <v>10</v>
      </c>
      <c r="T499" t="s">
        <v>8312</v>
      </c>
      <c r="U499" t="s">
        <v>8318</v>
      </c>
    </row>
    <row r="500" spans="1:21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2">
        <v>40858.762141203704</v>
      </c>
      <c r="L500" s="12">
        <v>40900.762141203704</v>
      </c>
      <c r="M500" s="13">
        <f t="shared" si="23"/>
        <v>2011</v>
      </c>
      <c r="N500" t="b">
        <v>0</v>
      </c>
      <c r="O500">
        <v>22</v>
      </c>
      <c r="P500" t="b">
        <v>0</v>
      </c>
      <c r="Q500" t="s">
        <v>8270</v>
      </c>
      <c r="R500" s="5">
        <f t="shared" si="21"/>
        <v>4.5985132395404561E-2</v>
      </c>
      <c r="S500" s="6">
        <f t="shared" si="22"/>
        <v>136.09090909090909</v>
      </c>
      <c r="T500" t="s">
        <v>8312</v>
      </c>
      <c r="U500" t="s">
        <v>8318</v>
      </c>
    </row>
    <row r="501" spans="1:21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2">
        <v>40043.895462962959</v>
      </c>
      <c r="L501" s="12">
        <v>40098.874305555553</v>
      </c>
      <c r="M501" s="13">
        <f t="shared" si="23"/>
        <v>2009</v>
      </c>
      <c r="N501" t="b">
        <v>0</v>
      </c>
      <c r="O501">
        <v>26</v>
      </c>
      <c r="P501" t="b">
        <v>0</v>
      </c>
      <c r="Q501" t="s">
        <v>8270</v>
      </c>
      <c r="R501" s="5">
        <f t="shared" si="21"/>
        <v>9.5500000000000002E-2</v>
      </c>
      <c r="S501" s="6">
        <f t="shared" si="22"/>
        <v>73.461538461538467</v>
      </c>
      <c r="T501" t="s">
        <v>8312</v>
      </c>
      <c r="U501" t="s">
        <v>8318</v>
      </c>
    </row>
    <row r="502" spans="1:21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2">
        <v>40247.886006944449</v>
      </c>
      <c r="L502" s="12">
        <v>40306.927777777775</v>
      </c>
      <c r="M502" s="13">
        <f t="shared" si="23"/>
        <v>2010</v>
      </c>
      <c r="N502" t="b">
        <v>0</v>
      </c>
      <c r="O502">
        <v>4</v>
      </c>
      <c r="P502" t="b">
        <v>0</v>
      </c>
      <c r="Q502" t="s">
        <v>8270</v>
      </c>
      <c r="R502" s="5">
        <f t="shared" si="21"/>
        <v>3.307692307692308E-2</v>
      </c>
      <c r="S502" s="6">
        <f t="shared" si="22"/>
        <v>53.75</v>
      </c>
      <c r="T502" t="s">
        <v>8312</v>
      </c>
      <c r="U502" t="s">
        <v>8318</v>
      </c>
    </row>
    <row r="503" spans="1:21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2">
        <v>40703.234386574077</v>
      </c>
      <c r="L503" s="12">
        <v>40733.234386574077</v>
      </c>
      <c r="M503" s="13">
        <f t="shared" si="23"/>
        <v>2011</v>
      </c>
      <c r="N503" t="b">
        <v>0</v>
      </c>
      <c r="O503">
        <v>0</v>
      </c>
      <c r="P503" t="b">
        <v>0</v>
      </c>
      <c r="Q503" t="s">
        <v>8270</v>
      </c>
      <c r="R503" s="5">
        <f t="shared" si="21"/>
        <v>0</v>
      </c>
      <c r="S503" s="6" t="e">
        <f t="shared" si="22"/>
        <v>#DIV/0!</v>
      </c>
      <c r="T503" t="s">
        <v>8312</v>
      </c>
      <c r="U503" t="s">
        <v>8318</v>
      </c>
    </row>
    <row r="504" spans="1:21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2">
        <v>40956.553530092591</v>
      </c>
      <c r="L504" s="12">
        <v>40986.511863425927</v>
      </c>
      <c r="M504" s="13">
        <f t="shared" si="23"/>
        <v>2012</v>
      </c>
      <c r="N504" t="b">
        <v>0</v>
      </c>
      <c r="O504">
        <v>4</v>
      </c>
      <c r="P504" t="b">
        <v>0</v>
      </c>
      <c r="Q504" t="s">
        <v>8270</v>
      </c>
      <c r="R504" s="5">
        <f t="shared" si="21"/>
        <v>1.15E-2</v>
      </c>
      <c r="S504" s="6">
        <f t="shared" si="22"/>
        <v>57.5</v>
      </c>
      <c r="T504" t="s">
        <v>8312</v>
      </c>
      <c r="U504" t="s">
        <v>8318</v>
      </c>
    </row>
    <row r="505" spans="1:21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2">
        <v>41991.526655092588</v>
      </c>
      <c r="L505" s="12">
        <v>42021.526655092588</v>
      </c>
      <c r="M505" s="13">
        <f t="shared" si="23"/>
        <v>2014</v>
      </c>
      <c r="N505" t="b">
        <v>0</v>
      </c>
      <c r="O505">
        <v>9</v>
      </c>
      <c r="P505" t="b">
        <v>0</v>
      </c>
      <c r="Q505" t="s">
        <v>8270</v>
      </c>
      <c r="R505" s="5">
        <f t="shared" si="21"/>
        <v>1.7538461538461537E-2</v>
      </c>
      <c r="S505" s="6">
        <f t="shared" si="22"/>
        <v>12.666666666666666</v>
      </c>
      <c r="T505" t="s">
        <v>8312</v>
      </c>
      <c r="U505" t="s">
        <v>8318</v>
      </c>
    </row>
    <row r="506" spans="1:21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2">
        <v>40949.98364583333</v>
      </c>
      <c r="L506" s="12">
        <v>41009.941979166666</v>
      </c>
      <c r="M506" s="13">
        <f t="shared" si="23"/>
        <v>2012</v>
      </c>
      <c r="N506" t="b">
        <v>0</v>
      </c>
      <c r="O506">
        <v>5</v>
      </c>
      <c r="P506" t="b">
        <v>0</v>
      </c>
      <c r="Q506" t="s">
        <v>8270</v>
      </c>
      <c r="R506" s="5">
        <f t="shared" si="21"/>
        <v>1.3673469387755101E-2</v>
      </c>
      <c r="S506" s="6">
        <f t="shared" si="22"/>
        <v>67</v>
      </c>
      <c r="T506" t="s">
        <v>8312</v>
      </c>
      <c r="U506" t="s">
        <v>8318</v>
      </c>
    </row>
    <row r="507" spans="1:21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2">
        <v>42318.098217592589</v>
      </c>
      <c r="L507" s="12">
        <v>42363.098217592589</v>
      </c>
      <c r="M507" s="13">
        <f t="shared" si="23"/>
        <v>2015</v>
      </c>
      <c r="N507" t="b">
        <v>0</v>
      </c>
      <c r="O507">
        <v>14</v>
      </c>
      <c r="P507" t="b">
        <v>0</v>
      </c>
      <c r="Q507" t="s">
        <v>8270</v>
      </c>
      <c r="R507" s="5">
        <f t="shared" si="21"/>
        <v>4.3333333333333331E-3</v>
      </c>
      <c r="S507" s="6">
        <f t="shared" si="22"/>
        <v>3.7142857142857144</v>
      </c>
      <c r="T507" t="s">
        <v>8312</v>
      </c>
      <c r="U507" t="s">
        <v>8318</v>
      </c>
    </row>
    <row r="508" spans="1:21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2">
        <v>41466.552314814813</v>
      </c>
      <c r="L508" s="12">
        <v>41496.552314814813</v>
      </c>
      <c r="M508" s="13">
        <f t="shared" si="23"/>
        <v>2013</v>
      </c>
      <c r="N508" t="b">
        <v>0</v>
      </c>
      <c r="O508">
        <v>1</v>
      </c>
      <c r="P508" t="b">
        <v>0</v>
      </c>
      <c r="Q508" t="s">
        <v>8270</v>
      </c>
      <c r="R508" s="5">
        <f t="shared" si="21"/>
        <v>1.25E-3</v>
      </c>
      <c r="S508" s="6">
        <f t="shared" si="22"/>
        <v>250</v>
      </c>
      <c r="T508" t="s">
        <v>8312</v>
      </c>
      <c r="U508" t="s">
        <v>8318</v>
      </c>
    </row>
    <row r="509" spans="1:21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2">
        <v>41156.958993055552</v>
      </c>
      <c r="L509" s="12">
        <v>41201.958993055552</v>
      </c>
      <c r="M509" s="13">
        <f t="shared" si="23"/>
        <v>2012</v>
      </c>
      <c r="N509" t="b">
        <v>0</v>
      </c>
      <c r="O509">
        <v>10</v>
      </c>
      <c r="P509" t="b">
        <v>0</v>
      </c>
      <c r="Q509" t="s">
        <v>8270</v>
      </c>
      <c r="R509" s="5">
        <f t="shared" si="21"/>
        <v>3.2000000000000001E-2</v>
      </c>
      <c r="S509" s="6">
        <f t="shared" si="22"/>
        <v>64</v>
      </c>
      <c r="T509" t="s">
        <v>8312</v>
      </c>
      <c r="U509" t="s">
        <v>8318</v>
      </c>
    </row>
    <row r="510" spans="1:21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2">
        <v>40995.024317129632</v>
      </c>
      <c r="L510" s="12">
        <v>41054.593055555553</v>
      </c>
      <c r="M510" s="13">
        <f t="shared" si="23"/>
        <v>2012</v>
      </c>
      <c r="N510" t="b">
        <v>0</v>
      </c>
      <c r="O510">
        <v>3</v>
      </c>
      <c r="P510" t="b">
        <v>0</v>
      </c>
      <c r="Q510" t="s">
        <v>8270</v>
      </c>
      <c r="R510" s="5">
        <f t="shared" si="21"/>
        <v>8.0000000000000002E-3</v>
      </c>
      <c r="S510" s="6">
        <f t="shared" si="22"/>
        <v>133.33333333333334</v>
      </c>
      <c r="T510" t="s">
        <v>8312</v>
      </c>
      <c r="U510" t="s">
        <v>8318</v>
      </c>
    </row>
    <row r="511" spans="1:21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2">
        <v>42153.631597222222</v>
      </c>
      <c r="L511" s="12">
        <v>42183.631597222222</v>
      </c>
      <c r="M511" s="13">
        <f t="shared" si="23"/>
        <v>2015</v>
      </c>
      <c r="N511" t="b">
        <v>0</v>
      </c>
      <c r="O511">
        <v>1</v>
      </c>
      <c r="P511" t="b">
        <v>0</v>
      </c>
      <c r="Q511" t="s">
        <v>8270</v>
      </c>
      <c r="R511" s="5">
        <f t="shared" si="21"/>
        <v>2E-3</v>
      </c>
      <c r="S511" s="6">
        <f t="shared" si="22"/>
        <v>10</v>
      </c>
      <c r="T511" t="s">
        <v>8312</v>
      </c>
      <c r="U511" t="s">
        <v>8318</v>
      </c>
    </row>
    <row r="512" spans="1:21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2">
        <v>42400.176377314812</v>
      </c>
      <c r="L512" s="12">
        <v>42430.176377314812</v>
      </c>
      <c r="M512" s="13">
        <f t="shared" si="23"/>
        <v>2016</v>
      </c>
      <c r="N512" t="b">
        <v>0</v>
      </c>
      <c r="O512">
        <v>0</v>
      </c>
      <c r="P512" t="b">
        <v>0</v>
      </c>
      <c r="Q512" t="s">
        <v>8270</v>
      </c>
      <c r="R512" s="5">
        <f t="shared" si="21"/>
        <v>0</v>
      </c>
      <c r="S512" s="6" t="e">
        <f t="shared" si="22"/>
        <v>#DIV/0!</v>
      </c>
      <c r="T512" t="s">
        <v>8312</v>
      </c>
      <c r="U512" t="s">
        <v>8318</v>
      </c>
    </row>
    <row r="513" spans="1:21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2">
        <v>41340.303032407406</v>
      </c>
      <c r="L513" s="12">
        <v>41370.261365740742</v>
      </c>
      <c r="M513" s="13">
        <f t="shared" si="23"/>
        <v>2013</v>
      </c>
      <c r="N513" t="b">
        <v>0</v>
      </c>
      <c r="O513">
        <v>5</v>
      </c>
      <c r="P513" t="b">
        <v>0</v>
      </c>
      <c r="Q513" t="s">
        <v>8270</v>
      </c>
      <c r="R513" s="5">
        <f t="shared" si="21"/>
        <v>0.03</v>
      </c>
      <c r="S513" s="6">
        <f t="shared" si="22"/>
        <v>30</v>
      </c>
      <c r="T513" t="s">
        <v>8312</v>
      </c>
      <c r="U513" t="s">
        <v>8318</v>
      </c>
    </row>
    <row r="514" spans="1:21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2">
        <v>42649.742210648154</v>
      </c>
      <c r="L514" s="12">
        <v>42694.783877314811</v>
      </c>
      <c r="M514" s="13">
        <f t="shared" si="23"/>
        <v>2016</v>
      </c>
      <c r="N514" t="b">
        <v>0</v>
      </c>
      <c r="O514">
        <v>2</v>
      </c>
      <c r="P514" t="b">
        <v>0</v>
      </c>
      <c r="Q514" t="s">
        <v>8270</v>
      </c>
      <c r="R514" s="5">
        <f t="shared" ref="R514:R577" si="24">E514/D514</f>
        <v>1.3749999999999999E-3</v>
      </c>
      <c r="S514" s="6">
        <f t="shared" ref="S514:S577" si="25">E514/O514</f>
        <v>5.5</v>
      </c>
      <c r="T514" t="s">
        <v>8312</v>
      </c>
      <c r="U514" t="s">
        <v>8318</v>
      </c>
    </row>
    <row r="515" spans="1:21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2">
        <v>42552.653993055559</v>
      </c>
      <c r="L515" s="12">
        <v>42597.291666666672</v>
      </c>
      <c r="M515" s="13">
        <f t="shared" ref="M515:M578" si="26">YEAR(K515)</f>
        <v>2016</v>
      </c>
      <c r="N515" t="b">
        <v>0</v>
      </c>
      <c r="O515">
        <v>68</v>
      </c>
      <c r="P515" t="b">
        <v>0</v>
      </c>
      <c r="Q515" t="s">
        <v>8270</v>
      </c>
      <c r="R515" s="5">
        <f t="shared" si="24"/>
        <v>0.13924</v>
      </c>
      <c r="S515" s="6">
        <f t="shared" si="25"/>
        <v>102.38235294117646</v>
      </c>
      <c r="T515" t="s">
        <v>8312</v>
      </c>
      <c r="U515" t="s">
        <v>8318</v>
      </c>
    </row>
    <row r="516" spans="1:21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2">
        <v>41830.613969907405</v>
      </c>
      <c r="L516" s="12">
        <v>41860.613969907405</v>
      </c>
      <c r="M516" s="13">
        <f t="shared" si="26"/>
        <v>2014</v>
      </c>
      <c r="N516" t="b">
        <v>0</v>
      </c>
      <c r="O516">
        <v>3</v>
      </c>
      <c r="P516" t="b">
        <v>0</v>
      </c>
      <c r="Q516" t="s">
        <v>8270</v>
      </c>
      <c r="R516" s="5">
        <f t="shared" si="24"/>
        <v>3.3333333333333333E-2</v>
      </c>
      <c r="S516" s="6">
        <f t="shared" si="25"/>
        <v>16.666666666666668</v>
      </c>
      <c r="T516" t="s">
        <v>8312</v>
      </c>
      <c r="U516" t="s">
        <v>8318</v>
      </c>
    </row>
    <row r="517" spans="1:21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2">
        <v>42327.490752314814</v>
      </c>
      <c r="L517" s="12">
        <v>42367.490752314814</v>
      </c>
      <c r="M517" s="13">
        <f t="shared" si="26"/>
        <v>2015</v>
      </c>
      <c r="N517" t="b">
        <v>0</v>
      </c>
      <c r="O517">
        <v>34</v>
      </c>
      <c r="P517" t="b">
        <v>0</v>
      </c>
      <c r="Q517" t="s">
        <v>8270</v>
      </c>
      <c r="R517" s="5">
        <f t="shared" si="24"/>
        <v>0.25413402061855672</v>
      </c>
      <c r="S517" s="6">
        <f t="shared" si="25"/>
        <v>725.02941176470586</v>
      </c>
      <c r="T517" t="s">
        <v>8312</v>
      </c>
      <c r="U517" t="s">
        <v>8318</v>
      </c>
    </row>
    <row r="518" spans="1:21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2">
        <v>42091.778703703705</v>
      </c>
      <c r="L518" s="12">
        <v>42151.778703703705</v>
      </c>
      <c r="M518" s="13">
        <f t="shared" si="26"/>
        <v>2015</v>
      </c>
      <c r="N518" t="b">
        <v>0</v>
      </c>
      <c r="O518">
        <v>0</v>
      </c>
      <c r="P518" t="b">
        <v>0</v>
      </c>
      <c r="Q518" t="s">
        <v>8270</v>
      </c>
      <c r="R518" s="5">
        <f t="shared" si="24"/>
        <v>0</v>
      </c>
      <c r="S518" s="6" t="e">
        <f t="shared" si="25"/>
        <v>#DIV/0!</v>
      </c>
      <c r="T518" t="s">
        <v>8312</v>
      </c>
      <c r="U518" t="s">
        <v>8318</v>
      </c>
    </row>
    <row r="519" spans="1:21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2">
        <v>42738.615289351852</v>
      </c>
      <c r="L519" s="12">
        <v>42768.615289351852</v>
      </c>
      <c r="M519" s="13">
        <f t="shared" si="26"/>
        <v>2017</v>
      </c>
      <c r="N519" t="b">
        <v>0</v>
      </c>
      <c r="O519">
        <v>3</v>
      </c>
      <c r="P519" t="b">
        <v>0</v>
      </c>
      <c r="Q519" t="s">
        <v>8270</v>
      </c>
      <c r="R519" s="5">
        <f t="shared" si="24"/>
        <v>1.3666666666666667E-2</v>
      </c>
      <c r="S519" s="6">
        <f t="shared" si="25"/>
        <v>68.333333333333329</v>
      </c>
      <c r="T519" t="s">
        <v>8312</v>
      </c>
      <c r="U519" t="s">
        <v>8318</v>
      </c>
    </row>
    <row r="520" spans="1:21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2">
        <v>42223.616018518514</v>
      </c>
      <c r="L520" s="12">
        <v>42253.615277777775</v>
      </c>
      <c r="M520" s="13">
        <f t="shared" si="26"/>
        <v>2015</v>
      </c>
      <c r="N520" t="b">
        <v>0</v>
      </c>
      <c r="O520">
        <v>0</v>
      </c>
      <c r="P520" t="b">
        <v>0</v>
      </c>
      <c r="Q520" t="s">
        <v>8270</v>
      </c>
      <c r="R520" s="5">
        <f t="shared" si="24"/>
        <v>0</v>
      </c>
      <c r="S520" s="6" t="e">
        <f t="shared" si="25"/>
        <v>#DIV/0!</v>
      </c>
      <c r="T520" t="s">
        <v>8312</v>
      </c>
      <c r="U520" t="s">
        <v>8318</v>
      </c>
    </row>
    <row r="521" spans="1:21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2">
        <v>41218.391446759262</v>
      </c>
      <c r="L521" s="12">
        <v>41248.391446759262</v>
      </c>
      <c r="M521" s="13">
        <f t="shared" si="26"/>
        <v>2012</v>
      </c>
      <c r="N521" t="b">
        <v>0</v>
      </c>
      <c r="O521">
        <v>70</v>
      </c>
      <c r="P521" t="b">
        <v>0</v>
      </c>
      <c r="Q521" t="s">
        <v>8270</v>
      </c>
      <c r="R521" s="5">
        <f t="shared" si="24"/>
        <v>0.22881426547787684</v>
      </c>
      <c r="S521" s="6">
        <f t="shared" si="25"/>
        <v>39.228571428571428</v>
      </c>
      <c r="T521" t="s">
        <v>8312</v>
      </c>
      <c r="U521" t="s">
        <v>8318</v>
      </c>
    </row>
    <row r="522" spans="1:21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2">
        <v>42318.702094907407</v>
      </c>
      <c r="L522" s="12">
        <v>42348.702094907407</v>
      </c>
      <c r="M522" s="13">
        <f t="shared" si="26"/>
        <v>2015</v>
      </c>
      <c r="N522" t="b">
        <v>0</v>
      </c>
      <c r="O522">
        <v>34</v>
      </c>
      <c r="P522" t="b">
        <v>1</v>
      </c>
      <c r="Q522" t="s">
        <v>8271</v>
      </c>
      <c r="R522" s="5">
        <f t="shared" si="24"/>
        <v>1.0209999999999999</v>
      </c>
      <c r="S522" s="6">
        <f t="shared" si="25"/>
        <v>150.14705882352942</v>
      </c>
      <c r="T522" t="s">
        <v>8319</v>
      </c>
      <c r="U522" t="s">
        <v>8320</v>
      </c>
    </row>
    <row r="523" spans="1:21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2">
        <v>42646.092812499999</v>
      </c>
      <c r="L523" s="12">
        <v>42675.207638888889</v>
      </c>
      <c r="M523" s="13">
        <f t="shared" si="26"/>
        <v>2016</v>
      </c>
      <c r="N523" t="b">
        <v>0</v>
      </c>
      <c r="O523">
        <v>56</v>
      </c>
      <c r="P523" t="b">
        <v>1</v>
      </c>
      <c r="Q523" t="s">
        <v>8271</v>
      </c>
      <c r="R523" s="5">
        <f t="shared" si="24"/>
        <v>1.0464</v>
      </c>
      <c r="S523" s="6">
        <f t="shared" si="25"/>
        <v>93.428571428571431</v>
      </c>
      <c r="T523" t="s">
        <v>8319</v>
      </c>
      <c r="U523" t="s">
        <v>8320</v>
      </c>
    </row>
    <row r="524" spans="1:21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2">
        <v>42430.040798611109</v>
      </c>
      <c r="L524" s="12">
        <v>42449.999131944445</v>
      </c>
      <c r="M524" s="13">
        <f t="shared" si="26"/>
        <v>2016</v>
      </c>
      <c r="N524" t="b">
        <v>0</v>
      </c>
      <c r="O524">
        <v>31</v>
      </c>
      <c r="P524" t="b">
        <v>1</v>
      </c>
      <c r="Q524" t="s">
        <v>8271</v>
      </c>
      <c r="R524" s="5">
        <f t="shared" si="24"/>
        <v>1.1466666666666667</v>
      </c>
      <c r="S524" s="6">
        <f t="shared" si="25"/>
        <v>110.96774193548387</v>
      </c>
      <c r="T524" t="s">
        <v>8319</v>
      </c>
      <c r="U524" t="s">
        <v>8320</v>
      </c>
    </row>
    <row r="525" spans="1:21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2">
        <v>42238.13282407407</v>
      </c>
      <c r="L525" s="12">
        <v>42268.13282407407</v>
      </c>
      <c r="M525" s="13">
        <f t="shared" si="26"/>
        <v>2015</v>
      </c>
      <c r="N525" t="b">
        <v>0</v>
      </c>
      <c r="O525">
        <v>84</v>
      </c>
      <c r="P525" t="b">
        <v>1</v>
      </c>
      <c r="Q525" t="s">
        <v>8271</v>
      </c>
      <c r="R525" s="5">
        <f t="shared" si="24"/>
        <v>1.206</v>
      </c>
      <c r="S525" s="6">
        <f t="shared" si="25"/>
        <v>71.785714285714292</v>
      </c>
      <c r="T525" t="s">
        <v>8319</v>
      </c>
      <c r="U525" t="s">
        <v>8320</v>
      </c>
    </row>
    <row r="526" spans="1:21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2">
        <v>42492.717233796298</v>
      </c>
      <c r="L526" s="12">
        <v>42522.717233796298</v>
      </c>
      <c r="M526" s="13">
        <f t="shared" si="26"/>
        <v>2016</v>
      </c>
      <c r="N526" t="b">
        <v>0</v>
      </c>
      <c r="O526">
        <v>130</v>
      </c>
      <c r="P526" t="b">
        <v>1</v>
      </c>
      <c r="Q526" t="s">
        <v>8271</v>
      </c>
      <c r="R526" s="5">
        <f t="shared" si="24"/>
        <v>1.0867285714285715</v>
      </c>
      <c r="S526" s="6">
        <f t="shared" si="25"/>
        <v>29.258076923076924</v>
      </c>
      <c r="T526" t="s">
        <v>8319</v>
      </c>
      <c r="U526" t="s">
        <v>8320</v>
      </c>
    </row>
    <row r="527" spans="1:21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2">
        <v>41850.400937500002</v>
      </c>
      <c r="L527" s="12">
        <v>41895.400937500002</v>
      </c>
      <c r="M527" s="13">
        <f t="shared" si="26"/>
        <v>2014</v>
      </c>
      <c r="N527" t="b">
        <v>0</v>
      </c>
      <c r="O527">
        <v>12</v>
      </c>
      <c r="P527" t="b">
        <v>1</v>
      </c>
      <c r="Q527" t="s">
        <v>8271</v>
      </c>
      <c r="R527" s="5">
        <f t="shared" si="24"/>
        <v>1</v>
      </c>
      <c r="S527" s="6">
        <f t="shared" si="25"/>
        <v>1000</v>
      </c>
      <c r="T527" t="s">
        <v>8319</v>
      </c>
      <c r="U527" t="s">
        <v>8320</v>
      </c>
    </row>
    <row r="528" spans="1:21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2">
        <v>42192.591944444444</v>
      </c>
      <c r="L528" s="12">
        <v>42223.708333333328</v>
      </c>
      <c r="M528" s="13">
        <f t="shared" si="26"/>
        <v>2015</v>
      </c>
      <c r="N528" t="b">
        <v>0</v>
      </c>
      <c r="O528">
        <v>23</v>
      </c>
      <c r="P528" t="b">
        <v>1</v>
      </c>
      <c r="Q528" t="s">
        <v>8271</v>
      </c>
      <c r="R528" s="5">
        <f t="shared" si="24"/>
        <v>1.1399999999999999</v>
      </c>
      <c r="S528" s="6">
        <f t="shared" si="25"/>
        <v>74.347826086956516</v>
      </c>
      <c r="T528" t="s">
        <v>8319</v>
      </c>
      <c r="U528" t="s">
        <v>8320</v>
      </c>
    </row>
    <row r="529" spans="1:21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2">
        <v>42753.205625000002</v>
      </c>
      <c r="L529" s="12">
        <v>42783.670138888891</v>
      </c>
      <c r="M529" s="13">
        <f t="shared" si="26"/>
        <v>2017</v>
      </c>
      <c r="N529" t="b">
        <v>0</v>
      </c>
      <c r="O529">
        <v>158</v>
      </c>
      <c r="P529" t="b">
        <v>1</v>
      </c>
      <c r="Q529" t="s">
        <v>8271</v>
      </c>
      <c r="R529" s="5">
        <f t="shared" si="24"/>
        <v>1.0085</v>
      </c>
      <c r="S529" s="6">
        <f t="shared" si="25"/>
        <v>63.829113924050631</v>
      </c>
      <c r="T529" t="s">
        <v>8319</v>
      </c>
      <c r="U529" t="s">
        <v>8320</v>
      </c>
    </row>
    <row r="530" spans="1:21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2">
        <v>42155.920219907406</v>
      </c>
      <c r="L530" s="12">
        <v>42176.888888888891</v>
      </c>
      <c r="M530" s="13">
        <f t="shared" si="26"/>
        <v>2015</v>
      </c>
      <c r="N530" t="b">
        <v>0</v>
      </c>
      <c r="O530">
        <v>30</v>
      </c>
      <c r="P530" t="b">
        <v>1</v>
      </c>
      <c r="Q530" t="s">
        <v>8271</v>
      </c>
      <c r="R530" s="5">
        <f t="shared" si="24"/>
        <v>1.1565217391304348</v>
      </c>
      <c r="S530" s="6">
        <f t="shared" si="25"/>
        <v>44.333333333333336</v>
      </c>
      <c r="T530" t="s">
        <v>8319</v>
      </c>
      <c r="U530" t="s">
        <v>8320</v>
      </c>
    </row>
    <row r="531" spans="1:21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2">
        <v>42725.031180555554</v>
      </c>
      <c r="L531" s="12">
        <v>42746.208333333328</v>
      </c>
      <c r="M531" s="13">
        <f t="shared" si="26"/>
        <v>2016</v>
      </c>
      <c r="N531" t="b">
        <v>0</v>
      </c>
      <c r="O531">
        <v>18</v>
      </c>
      <c r="P531" t="b">
        <v>1</v>
      </c>
      <c r="Q531" t="s">
        <v>8271</v>
      </c>
      <c r="R531" s="5">
        <f t="shared" si="24"/>
        <v>1.3041666666666667</v>
      </c>
      <c r="S531" s="6">
        <f t="shared" si="25"/>
        <v>86.944444444444443</v>
      </c>
      <c r="T531" t="s">
        <v>8319</v>
      </c>
      <c r="U531" t="s">
        <v>8320</v>
      </c>
    </row>
    <row r="532" spans="1:21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2">
        <v>42157.591064814813</v>
      </c>
      <c r="L532" s="12">
        <v>42179.083333333328</v>
      </c>
      <c r="M532" s="13">
        <f t="shared" si="26"/>
        <v>2015</v>
      </c>
      <c r="N532" t="b">
        <v>0</v>
      </c>
      <c r="O532">
        <v>29</v>
      </c>
      <c r="P532" t="b">
        <v>1</v>
      </c>
      <c r="Q532" t="s">
        <v>8271</v>
      </c>
      <c r="R532" s="5">
        <f t="shared" si="24"/>
        <v>1.0778267254038179</v>
      </c>
      <c r="S532" s="6">
        <f t="shared" si="25"/>
        <v>126.55172413793103</v>
      </c>
      <c r="T532" t="s">
        <v>8319</v>
      </c>
      <c r="U532" t="s">
        <v>8320</v>
      </c>
    </row>
    <row r="533" spans="1:21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2">
        <v>42676.065150462964</v>
      </c>
      <c r="L533" s="12">
        <v>42721.290972222225</v>
      </c>
      <c r="M533" s="13">
        <f t="shared" si="26"/>
        <v>2016</v>
      </c>
      <c r="N533" t="b">
        <v>0</v>
      </c>
      <c r="O533">
        <v>31</v>
      </c>
      <c r="P533" t="b">
        <v>1</v>
      </c>
      <c r="Q533" t="s">
        <v>8271</v>
      </c>
      <c r="R533" s="5">
        <f t="shared" si="24"/>
        <v>1</v>
      </c>
      <c r="S533" s="6">
        <f t="shared" si="25"/>
        <v>129.03225806451613</v>
      </c>
      <c r="T533" t="s">
        <v>8319</v>
      </c>
      <c r="U533" t="s">
        <v>8320</v>
      </c>
    </row>
    <row r="534" spans="1:21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2">
        <v>42473.007037037038</v>
      </c>
      <c r="L534" s="12">
        <v>42503.007037037038</v>
      </c>
      <c r="M534" s="13">
        <f t="shared" si="26"/>
        <v>2016</v>
      </c>
      <c r="N534" t="b">
        <v>0</v>
      </c>
      <c r="O534">
        <v>173</v>
      </c>
      <c r="P534" t="b">
        <v>1</v>
      </c>
      <c r="Q534" t="s">
        <v>8271</v>
      </c>
      <c r="R534" s="5">
        <f t="shared" si="24"/>
        <v>1.2324999999999999</v>
      </c>
      <c r="S534" s="6">
        <f t="shared" si="25"/>
        <v>71.242774566473983</v>
      </c>
      <c r="T534" t="s">
        <v>8319</v>
      </c>
      <c r="U534" t="s">
        <v>8320</v>
      </c>
    </row>
    <row r="535" spans="1:21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2">
        <v>42482.43478009259</v>
      </c>
      <c r="L535" s="12">
        <v>42506.43478009259</v>
      </c>
      <c r="M535" s="13">
        <f t="shared" si="26"/>
        <v>2016</v>
      </c>
      <c r="N535" t="b">
        <v>0</v>
      </c>
      <c r="O535">
        <v>17</v>
      </c>
      <c r="P535" t="b">
        <v>1</v>
      </c>
      <c r="Q535" t="s">
        <v>8271</v>
      </c>
      <c r="R535" s="5">
        <f t="shared" si="24"/>
        <v>1.002</v>
      </c>
      <c r="S535" s="6">
        <f t="shared" si="25"/>
        <v>117.88235294117646</v>
      </c>
      <c r="T535" t="s">
        <v>8319</v>
      </c>
      <c r="U535" t="s">
        <v>8320</v>
      </c>
    </row>
    <row r="536" spans="1:21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2">
        <v>42270.810995370368</v>
      </c>
      <c r="L536" s="12">
        <v>42309.958333333328</v>
      </c>
      <c r="M536" s="13">
        <f t="shared" si="26"/>
        <v>2015</v>
      </c>
      <c r="N536" t="b">
        <v>0</v>
      </c>
      <c r="O536">
        <v>48</v>
      </c>
      <c r="P536" t="b">
        <v>1</v>
      </c>
      <c r="Q536" t="s">
        <v>8271</v>
      </c>
      <c r="R536" s="5">
        <f t="shared" si="24"/>
        <v>1.0466666666666666</v>
      </c>
      <c r="S536" s="6">
        <f t="shared" si="25"/>
        <v>327.08333333333331</v>
      </c>
      <c r="T536" t="s">
        <v>8319</v>
      </c>
      <c r="U536" t="s">
        <v>8320</v>
      </c>
    </row>
    <row r="537" spans="1:21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2">
        <v>42711.545196759253</v>
      </c>
      <c r="L537" s="12">
        <v>42741.545196759253</v>
      </c>
      <c r="M537" s="13">
        <f t="shared" si="26"/>
        <v>2016</v>
      </c>
      <c r="N537" t="b">
        <v>0</v>
      </c>
      <c r="O537">
        <v>59</v>
      </c>
      <c r="P537" t="b">
        <v>1</v>
      </c>
      <c r="Q537" t="s">
        <v>8271</v>
      </c>
      <c r="R537" s="5">
        <f t="shared" si="24"/>
        <v>1.0249999999999999</v>
      </c>
      <c r="S537" s="6">
        <f t="shared" si="25"/>
        <v>34.745762711864408</v>
      </c>
      <c r="T537" t="s">
        <v>8319</v>
      </c>
      <c r="U537" t="s">
        <v>8320</v>
      </c>
    </row>
    <row r="538" spans="1:21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2">
        <v>42179.344988425932</v>
      </c>
      <c r="L538" s="12">
        <v>42219.75</v>
      </c>
      <c r="M538" s="13">
        <f t="shared" si="26"/>
        <v>2015</v>
      </c>
      <c r="N538" t="b">
        <v>0</v>
      </c>
      <c r="O538">
        <v>39</v>
      </c>
      <c r="P538" t="b">
        <v>1</v>
      </c>
      <c r="Q538" t="s">
        <v>8271</v>
      </c>
      <c r="R538" s="5">
        <f t="shared" si="24"/>
        <v>1.1825757575757576</v>
      </c>
      <c r="S538" s="6">
        <f t="shared" si="25"/>
        <v>100.06410256410257</v>
      </c>
      <c r="T538" t="s">
        <v>8319</v>
      </c>
      <c r="U538" t="s">
        <v>8320</v>
      </c>
    </row>
    <row r="539" spans="1:21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2">
        <v>42282.768414351856</v>
      </c>
      <c r="L539" s="12">
        <v>42312.810081018513</v>
      </c>
      <c r="M539" s="13">
        <f t="shared" si="26"/>
        <v>2015</v>
      </c>
      <c r="N539" t="b">
        <v>0</v>
      </c>
      <c r="O539">
        <v>59</v>
      </c>
      <c r="P539" t="b">
        <v>1</v>
      </c>
      <c r="Q539" t="s">
        <v>8271</v>
      </c>
      <c r="R539" s="5">
        <f t="shared" si="24"/>
        <v>1.2050000000000001</v>
      </c>
      <c r="S539" s="6">
        <f t="shared" si="25"/>
        <v>40.847457627118644</v>
      </c>
      <c r="T539" t="s">
        <v>8319</v>
      </c>
      <c r="U539" t="s">
        <v>8320</v>
      </c>
    </row>
    <row r="540" spans="1:21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2">
        <v>42473.794710648144</v>
      </c>
      <c r="L540" s="12">
        <v>42503.794710648144</v>
      </c>
      <c r="M540" s="13">
        <f t="shared" si="26"/>
        <v>2016</v>
      </c>
      <c r="N540" t="b">
        <v>0</v>
      </c>
      <c r="O540">
        <v>60</v>
      </c>
      <c r="P540" t="b">
        <v>1</v>
      </c>
      <c r="Q540" t="s">
        <v>8271</v>
      </c>
      <c r="R540" s="5">
        <f t="shared" si="24"/>
        <v>3.0242</v>
      </c>
      <c r="S540" s="6">
        <f t="shared" si="25"/>
        <v>252.01666666666668</v>
      </c>
      <c r="T540" t="s">
        <v>8319</v>
      </c>
      <c r="U540" t="s">
        <v>8320</v>
      </c>
    </row>
    <row r="541" spans="1:21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2">
        <v>42535.049849537041</v>
      </c>
      <c r="L541" s="12">
        <v>42556.049849537041</v>
      </c>
      <c r="M541" s="13">
        <f t="shared" si="26"/>
        <v>2016</v>
      </c>
      <c r="N541" t="b">
        <v>0</v>
      </c>
      <c r="O541">
        <v>20</v>
      </c>
      <c r="P541" t="b">
        <v>1</v>
      </c>
      <c r="Q541" t="s">
        <v>8271</v>
      </c>
      <c r="R541" s="5">
        <f t="shared" si="24"/>
        <v>1.00644</v>
      </c>
      <c r="S541" s="6">
        <f t="shared" si="25"/>
        <v>25.161000000000001</v>
      </c>
      <c r="T541" t="s">
        <v>8319</v>
      </c>
      <c r="U541" t="s">
        <v>8320</v>
      </c>
    </row>
    <row r="542" spans="1:21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2">
        <v>42009.817199074074</v>
      </c>
      <c r="L542" s="12">
        <v>42039.817199074074</v>
      </c>
      <c r="M542" s="13">
        <f t="shared" si="26"/>
        <v>2015</v>
      </c>
      <c r="N542" t="b">
        <v>0</v>
      </c>
      <c r="O542">
        <v>1</v>
      </c>
      <c r="P542" t="b">
        <v>0</v>
      </c>
      <c r="Q542" t="s">
        <v>8272</v>
      </c>
      <c r="R542" s="5">
        <f t="shared" si="24"/>
        <v>6.666666666666667E-5</v>
      </c>
      <c r="S542" s="6">
        <f t="shared" si="25"/>
        <v>1</v>
      </c>
      <c r="T542" t="s">
        <v>8321</v>
      </c>
      <c r="U542" t="s">
        <v>8322</v>
      </c>
    </row>
    <row r="543" spans="1:21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2">
        <v>42276.046689814815</v>
      </c>
      <c r="L543" s="12">
        <v>42306.046689814815</v>
      </c>
      <c r="M543" s="13">
        <f t="shared" si="26"/>
        <v>2015</v>
      </c>
      <c r="N543" t="b">
        <v>0</v>
      </c>
      <c r="O543">
        <v>1</v>
      </c>
      <c r="P543" t="b">
        <v>0</v>
      </c>
      <c r="Q543" t="s">
        <v>8272</v>
      </c>
      <c r="R543" s="5">
        <f t="shared" si="24"/>
        <v>5.5555555555555558E-3</v>
      </c>
      <c r="S543" s="6">
        <f t="shared" si="25"/>
        <v>25</v>
      </c>
      <c r="T543" t="s">
        <v>8321</v>
      </c>
      <c r="U543" t="s">
        <v>8322</v>
      </c>
    </row>
    <row r="544" spans="1:21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2">
        <v>42433.737453703703</v>
      </c>
      <c r="L544" s="12">
        <v>42493.695787037039</v>
      </c>
      <c r="M544" s="13">
        <f t="shared" si="26"/>
        <v>2016</v>
      </c>
      <c r="N544" t="b">
        <v>0</v>
      </c>
      <c r="O544">
        <v>1</v>
      </c>
      <c r="P544" t="b">
        <v>0</v>
      </c>
      <c r="Q544" t="s">
        <v>8272</v>
      </c>
      <c r="R544" s="5">
        <f t="shared" si="24"/>
        <v>3.9999999999999998E-6</v>
      </c>
      <c r="S544" s="6">
        <f t="shared" si="25"/>
        <v>1</v>
      </c>
      <c r="T544" t="s">
        <v>8321</v>
      </c>
      <c r="U544" t="s">
        <v>8322</v>
      </c>
    </row>
    <row r="545" spans="1:21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2">
        <v>41914.092152777775</v>
      </c>
      <c r="L545" s="12">
        <v>41944.092152777775</v>
      </c>
      <c r="M545" s="13">
        <f t="shared" si="26"/>
        <v>2014</v>
      </c>
      <c r="N545" t="b">
        <v>0</v>
      </c>
      <c r="O545">
        <v>2</v>
      </c>
      <c r="P545" t="b">
        <v>0</v>
      </c>
      <c r="Q545" t="s">
        <v>8272</v>
      </c>
      <c r="R545" s="5">
        <f t="shared" si="24"/>
        <v>3.1818181818181819E-3</v>
      </c>
      <c r="S545" s="6">
        <f t="shared" si="25"/>
        <v>35</v>
      </c>
      <c r="T545" t="s">
        <v>8321</v>
      </c>
      <c r="U545" t="s">
        <v>8322</v>
      </c>
    </row>
    <row r="546" spans="1:21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2">
        <v>42525.656944444447</v>
      </c>
      <c r="L546" s="12">
        <v>42555.656944444447</v>
      </c>
      <c r="M546" s="13">
        <f t="shared" si="26"/>
        <v>2016</v>
      </c>
      <c r="N546" t="b">
        <v>0</v>
      </c>
      <c r="O546">
        <v>2</v>
      </c>
      <c r="P546" t="b">
        <v>0</v>
      </c>
      <c r="Q546" t="s">
        <v>8272</v>
      </c>
      <c r="R546" s="5">
        <f t="shared" si="24"/>
        <v>1.2E-2</v>
      </c>
      <c r="S546" s="6">
        <f t="shared" si="25"/>
        <v>3</v>
      </c>
      <c r="T546" t="s">
        <v>8321</v>
      </c>
      <c r="U546" t="s">
        <v>8322</v>
      </c>
    </row>
    <row r="547" spans="1:21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2">
        <v>42283.592465277776</v>
      </c>
      <c r="L547" s="12">
        <v>42323.634131944447</v>
      </c>
      <c r="M547" s="13">
        <f t="shared" si="26"/>
        <v>2015</v>
      </c>
      <c r="N547" t="b">
        <v>0</v>
      </c>
      <c r="O547">
        <v>34</v>
      </c>
      <c r="P547" t="b">
        <v>0</v>
      </c>
      <c r="Q547" t="s">
        <v>8272</v>
      </c>
      <c r="R547" s="5">
        <f t="shared" si="24"/>
        <v>0.27383999999999997</v>
      </c>
      <c r="S547" s="6">
        <f t="shared" si="25"/>
        <v>402.70588235294116</v>
      </c>
      <c r="T547" t="s">
        <v>8321</v>
      </c>
      <c r="U547" t="s">
        <v>8322</v>
      </c>
    </row>
    <row r="548" spans="1:21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2">
        <v>42249.667997685188</v>
      </c>
      <c r="L548" s="12">
        <v>42294.667997685188</v>
      </c>
      <c r="M548" s="13">
        <f t="shared" si="26"/>
        <v>2015</v>
      </c>
      <c r="N548" t="b">
        <v>0</v>
      </c>
      <c r="O548">
        <v>2</v>
      </c>
      <c r="P548" t="b">
        <v>0</v>
      </c>
      <c r="Q548" t="s">
        <v>8272</v>
      </c>
      <c r="R548" s="5">
        <f t="shared" si="24"/>
        <v>8.6666666666666663E-4</v>
      </c>
      <c r="S548" s="6">
        <f t="shared" si="25"/>
        <v>26</v>
      </c>
      <c r="T548" t="s">
        <v>8321</v>
      </c>
      <c r="U548" t="s">
        <v>8322</v>
      </c>
    </row>
    <row r="549" spans="1:21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2">
        <v>42380.696342592593</v>
      </c>
      <c r="L549" s="12">
        <v>42410.696342592593</v>
      </c>
      <c r="M549" s="13">
        <f t="shared" si="26"/>
        <v>2016</v>
      </c>
      <c r="N549" t="b">
        <v>0</v>
      </c>
      <c r="O549">
        <v>0</v>
      </c>
      <c r="P549" t="b">
        <v>0</v>
      </c>
      <c r="Q549" t="s">
        <v>8272</v>
      </c>
      <c r="R549" s="5">
        <f t="shared" si="24"/>
        <v>0</v>
      </c>
      <c r="S549" s="6" t="e">
        <f t="shared" si="25"/>
        <v>#DIV/0!</v>
      </c>
      <c r="T549" t="s">
        <v>8321</v>
      </c>
      <c r="U549" t="s">
        <v>8322</v>
      </c>
    </row>
    <row r="550" spans="1:21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2">
        <v>42276.903333333335</v>
      </c>
      <c r="L550" s="12">
        <v>42306.903333333335</v>
      </c>
      <c r="M550" s="13">
        <f t="shared" si="26"/>
        <v>2015</v>
      </c>
      <c r="N550" t="b">
        <v>0</v>
      </c>
      <c r="O550">
        <v>1</v>
      </c>
      <c r="P550" t="b">
        <v>0</v>
      </c>
      <c r="Q550" t="s">
        <v>8272</v>
      </c>
      <c r="R550" s="5">
        <f t="shared" si="24"/>
        <v>8.9999999999999998E-4</v>
      </c>
      <c r="S550" s="6">
        <f t="shared" si="25"/>
        <v>9</v>
      </c>
      <c r="T550" t="s">
        <v>8321</v>
      </c>
      <c r="U550" t="s">
        <v>8322</v>
      </c>
    </row>
    <row r="551" spans="1:21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2">
        <v>42163.636828703704</v>
      </c>
      <c r="L551" s="12">
        <v>42193.636828703704</v>
      </c>
      <c r="M551" s="13">
        <f t="shared" si="26"/>
        <v>2015</v>
      </c>
      <c r="N551" t="b">
        <v>0</v>
      </c>
      <c r="O551">
        <v>8</v>
      </c>
      <c r="P551" t="b">
        <v>0</v>
      </c>
      <c r="Q551" t="s">
        <v>8272</v>
      </c>
      <c r="R551" s="5">
        <f t="shared" si="24"/>
        <v>2.7199999999999998E-2</v>
      </c>
      <c r="S551" s="6">
        <f t="shared" si="25"/>
        <v>8.5</v>
      </c>
      <c r="T551" t="s">
        <v>8321</v>
      </c>
      <c r="U551" t="s">
        <v>8322</v>
      </c>
    </row>
    <row r="552" spans="1:21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2">
        <v>42753.678761574076</v>
      </c>
      <c r="L552" s="12">
        <v>42766.208333333328</v>
      </c>
      <c r="M552" s="13">
        <f t="shared" si="26"/>
        <v>2017</v>
      </c>
      <c r="N552" t="b">
        <v>0</v>
      </c>
      <c r="O552">
        <v>4</v>
      </c>
      <c r="P552" t="b">
        <v>0</v>
      </c>
      <c r="Q552" t="s">
        <v>8272</v>
      </c>
      <c r="R552" s="5">
        <f t="shared" si="24"/>
        <v>7.0000000000000001E-3</v>
      </c>
      <c r="S552" s="6">
        <f t="shared" si="25"/>
        <v>8.75</v>
      </c>
      <c r="T552" t="s">
        <v>8321</v>
      </c>
      <c r="U552" t="s">
        <v>8322</v>
      </c>
    </row>
    <row r="553" spans="1:21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2">
        <v>42173.275740740741</v>
      </c>
      <c r="L553" s="12">
        <v>42217.745138888888</v>
      </c>
      <c r="M553" s="13">
        <f t="shared" si="26"/>
        <v>2015</v>
      </c>
      <c r="N553" t="b">
        <v>0</v>
      </c>
      <c r="O553">
        <v>28</v>
      </c>
      <c r="P553" t="b">
        <v>0</v>
      </c>
      <c r="Q553" t="s">
        <v>8272</v>
      </c>
      <c r="R553" s="5">
        <f t="shared" si="24"/>
        <v>5.0413333333333331E-2</v>
      </c>
      <c r="S553" s="6">
        <f t="shared" si="25"/>
        <v>135.03571428571428</v>
      </c>
      <c r="T553" t="s">
        <v>8321</v>
      </c>
      <c r="U553" t="s">
        <v>8322</v>
      </c>
    </row>
    <row r="554" spans="1:21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2">
        <v>42318.616851851853</v>
      </c>
      <c r="L554" s="12">
        <v>42378.616851851853</v>
      </c>
      <c r="M554" s="13">
        <f t="shared" si="26"/>
        <v>2015</v>
      </c>
      <c r="N554" t="b">
        <v>0</v>
      </c>
      <c r="O554">
        <v>0</v>
      </c>
      <c r="P554" t="b">
        <v>0</v>
      </c>
      <c r="Q554" t="s">
        <v>8272</v>
      </c>
      <c r="R554" s="5">
        <f t="shared" si="24"/>
        <v>0</v>
      </c>
      <c r="S554" s="6" t="e">
        <f t="shared" si="25"/>
        <v>#DIV/0!</v>
      </c>
      <c r="T554" t="s">
        <v>8321</v>
      </c>
      <c r="U554" t="s">
        <v>8322</v>
      </c>
    </row>
    <row r="555" spans="1:21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2">
        <v>41927.71980324074</v>
      </c>
      <c r="L555" s="12">
        <v>41957.761469907404</v>
      </c>
      <c r="M555" s="13">
        <f t="shared" si="26"/>
        <v>2014</v>
      </c>
      <c r="N555" t="b">
        <v>0</v>
      </c>
      <c r="O555">
        <v>6</v>
      </c>
      <c r="P555" t="b">
        <v>0</v>
      </c>
      <c r="Q555" t="s">
        <v>8272</v>
      </c>
      <c r="R555" s="5">
        <f t="shared" si="24"/>
        <v>4.9199999999999999E-3</v>
      </c>
      <c r="S555" s="6">
        <f t="shared" si="25"/>
        <v>20.5</v>
      </c>
      <c r="T555" t="s">
        <v>8321</v>
      </c>
      <c r="U555" t="s">
        <v>8322</v>
      </c>
    </row>
    <row r="556" spans="1:21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2">
        <v>41901.684861111113</v>
      </c>
      <c r="L556" s="12">
        <v>41931.684861111113</v>
      </c>
      <c r="M556" s="13">
        <f t="shared" si="26"/>
        <v>2014</v>
      </c>
      <c r="N556" t="b">
        <v>0</v>
      </c>
      <c r="O556">
        <v>22</v>
      </c>
      <c r="P556" t="b">
        <v>0</v>
      </c>
      <c r="Q556" t="s">
        <v>8272</v>
      </c>
      <c r="R556" s="5">
        <f t="shared" si="24"/>
        <v>0.36589147286821705</v>
      </c>
      <c r="S556" s="6">
        <f t="shared" si="25"/>
        <v>64.36363636363636</v>
      </c>
      <c r="T556" t="s">
        <v>8321</v>
      </c>
      <c r="U556" t="s">
        <v>8322</v>
      </c>
    </row>
    <row r="557" spans="1:21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2">
        <v>42503.353506944448</v>
      </c>
      <c r="L557" s="12">
        <v>42533.353506944448</v>
      </c>
      <c r="M557" s="13">
        <f t="shared" si="26"/>
        <v>2016</v>
      </c>
      <c r="N557" t="b">
        <v>0</v>
      </c>
      <c r="O557">
        <v>0</v>
      </c>
      <c r="P557" t="b">
        <v>0</v>
      </c>
      <c r="Q557" t="s">
        <v>8272</v>
      </c>
      <c r="R557" s="5">
        <f t="shared" si="24"/>
        <v>0</v>
      </c>
      <c r="S557" s="6" t="e">
        <f t="shared" si="25"/>
        <v>#DIV/0!</v>
      </c>
      <c r="T557" t="s">
        <v>8321</v>
      </c>
      <c r="U557" t="s">
        <v>8322</v>
      </c>
    </row>
    <row r="558" spans="1:21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2">
        <v>42345.860150462962</v>
      </c>
      <c r="L558" s="12">
        <v>42375.860150462962</v>
      </c>
      <c r="M558" s="13">
        <f t="shared" si="26"/>
        <v>2015</v>
      </c>
      <c r="N558" t="b">
        <v>0</v>
      </c>
      <c r="O558">
        <v>1</v>
      </c>
      <c r="P558" t="b">
        <v>0</v>
      </c>
      <c r="Q558" t="s">
        <v>8272</v>
      </c>
      <c r="R558" s="5">
        <f t="shared" si="24"/>
        <v>2.5000000000000001E-2</v>
      </c>
      <c r="S558" s="6">
        <f t="shared" si="25"/>
        <v>200</v>
      </c>
      <c r="T558" t="s">
        <v>8321</v>
      </c>
      <c r="U558" t="s">
        <v>8322</v>
      </c>
    </row>
    <row r="559" spans="1:21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2">
        <v>42676.942164351851</v>
      </c>
      <c r="L559" s="12">
        <v>42706.983831018515</v>
      </c>
      <c r="M559" s="13">
        <f t="shared" si="26"/>
        <v>2016</v>
      </c>
      <c r="N559" t="b">
        <v>0</v>
      </c>
      <c r="O559">
        <v>20</v>
      </c>
      <c r="P559" t="b">
        <v>0</v>
      </c>
      <c r="Q559" t="s">
        <v>8272</v>
      </c>
      <c r="R559" s="5">
        <f t="shared" si="24"/>
        <v>9.1066666666666674E-3</v>
      </c>
      <c r="S559" s="6">
        <f t="shared" si="25"/>
        <v>68.3</v>
      </c>
      <c r="T559" t="s">
        <v>8321</v>
      </c>
      <c r="U559" t="s">
        <v>8322</v>
      </c>
    </row>
    <row r="560" spans="1:21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2">
        <v>42057.883159722223</v>
      </c>
      <c r="L560" s="12">
        <v>42087.841493055559</v>
      </c>
      <c r="M560" s="13">
        <f t="shared" si="26"/>
        <v>2015</v>
      </c>
      <c r="N560" t="b">
        <v>0</v>
      </c>
      <c r="O560">
        <v>0</v>
      </c>
      <c r="P560" t="b">
        <v>0</v>
      </c>
      <c r="Q560" t="s">
        <v>8272</v>
      </c>
      <c r="R560" s="5">
        <f t="shared" si="24"/>
        <v>0</v>
      </c>
      <c r="S560" s="6" t="e">
        <f t="shared" si="25"/>
        <v>#DIV/0!</v>
      </c>
      <c r="T560" t="s">
        <v>8321</v>
      </c>
      <c r="U560" t="s">
        <v>8322</v>
      </c>
    </row>
    <row r="561" spans="1:21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2">
        <v>42321.283101851848</v>
      </c>
      <c r="L561" s="12">
        <v>42351.283101851848</v>
      </c>
      <c r="M561" s="13">
        <f t="shared" si="26"/>
        <v>2015</v>
      </c>
      <c r="N561" t="b">
        <v>0</v>
      </c>
      <c r="O561">
        <v>1</v>
      </c>
      <c r="P561" t="b">
        <v>0</v>
      </c>
      <c r="Q561" t="s">
        <v>8272</v>
      </c>
      <c r="R561" s="5">
        <f t="shared" si="24"/>
        <v>2.0833333333333335E-4</v>
      </c>
      <c r="S561" s="6">
        <f t="shared" si="25"/>
        <v>50</v>
      </c>
      <c r="T561" t="s">
        <v>8321</v>
      </c>
      <c r="U561" t="s">
        <v>8322</v>
      </c>
    </row>
    <row r="562" spans="1:21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2">
        <v>41960.771354166667</v>
      </c>
      <c r="L562" s="12">
        <v>41990.771354166667</v>
      </c>
      <c r="M562" s="13">
        <f t="shared" si="26"/>
        <v>2014</v>
      </c>
      <c r="N562" t="b">
        <v>0</v>
      </c>
      <c r="O562">
        <v>3</v>
      </c>
      <c r="P562" t="b">
        <v>0</v>
      </c>
      <c r="Q562" t="s">
        <v>8272</v>
      </c>
      <c r="R562" s="5">
        <f t="shared" si="24"/>
        <v>1.2E-4</v>
      </c>
      <c r="S562" s="6">
        <f t="shared" si="25"/>
        <v>4</v>
      </c>
      <c r="T562" t="s">
        <v>8321</v>
      </c>
      <c r="U562" t="s">
        <v>8322</v>
      </c>
    </row>
    <row r="563" spans="1:21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2">
        <v>42268.658715277779</v>
      </c>
      <c r="L563" s="12">
        <v>42303.658715277779</v>
      </c>
      <c r="M563" s="13">
        <f t="shared" si="26"/>
        <v>2015</v>
      </c>
      <c r="N563" t="b">
        <v>0</v>
      </c>
      <c r="O563">
        <v>2</v>
      </c>
      <c r="P563" t="b">
        <v>0</v>
      </c>
      <c r="Q563" t="s">
        <v>8272</v>
      </c>
      <c r="R563" s="5">
        <f t="shared" si="24"/>
        <v>3.6666666666666666E-3</v>
      </c>
      <c r="S563" s="6">
        <f t="shared" si="25"/>
        <v>27.5</v>
      </c>
      <c r="T563" t="s">
        <v>8321</v>
      </c>
      <c r="U563" t="s">
        <v>8322</v>
      </c>
    </row>
    <row r="564" spans="1:21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2">
        <v>42692.389062500006</v>
      </c>
      <c r="L564" s="12">
        <v>42722.389062500006</v>
      </c>
      <c r="M564" s="13">
        <f t="shared" si="26"/>
        <v>2016</v>
      </c>
      <c r="N564" t="b">
        <v>0</v>
      </c>
      <c r="O564">
        <v>0</v>
      </c>
      <c r="P564" t="b">
        <v>0</v>
      </c>
      <c r="Q564" t="s">
        <v>8272</v>
      </c>
      <c r="R564" s="5">
        <f t="shared" si="24"/>
        <v>0</v>
      </c>
      <c r="S564" s="6" t="e">
        <f t="shared" si="25"/>
        <v>#DIV/0!</v>
      </c>
      <c r="T564" t="s">
        <v>8321</v>
      </c>
      <c r="U564" t="s">
        <v>8322</v>
      </c>
    </row>
    <row r="565" spans="1:21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2">
        <v>42022.069988425923</v>
      </c>
      <c r="L565" s="12">
        <v>42052.069988425923</v>
      </c>
      <c r="M565" s="13">
        <f t="shared" si="26"/>
        <v>2015</v>
      </c>
      <c r="N565" t="b">
        <v>0</v>
      </c>
      <c r="O565">
        <v>2</v>
      </c>
      <c r="P565" t="b">
        <v>0</v>
      </c>
      <c r="Q565" t="s">
        <v>8272</v>
      </c>
      <c r="R565" s="5">
        <f t="shared" si="24"/>
        <v>9.0666666666666662E-4</v>
      </c>
      <c r="S565" s="6">
        <f t="shared" si="25"/>
        <v>34</v>
      </c>
      <c r="T565" t="s">
        <v>8321</v>
      </c>
      <c r="U565" t="s">
        <v>8322</v>
      </c>
    </row>
    <row r="566" spans="1:21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2">
        <v>42411.942997685182</v>
      </c>
      <c r="L566" s="12">
        <v>42441.942997685182</v>
      </c>
      <c r="M566" s="13">
        <f t="shared" si="26"/>
        <v>2016</v>
      </c>
      <c r="N566" t="b">
        <v>0</v>
      </c>
      <c r="O566">
        <v>1</v>
      </c>
      <c r="P566" t="b">
        <v>0</v>
      </c>
      <c r="Q566" t="s">
        <v>8272</v>
      </c>
      <c r="R566" s="5">
        <f t="shared" si="24"/>
        <v>5.5555555555555558E-5</v>
      </c>
      <c r="S566" s="6">
        <f t="shared" si="25"/>
        <v>1</v>
      </c>
      <c r="T566" t="s">
        <v>8321</v>
      </c>
      <c r="U566" t="s">
        <v>8322</v>
      </c>
    </row>
    <row r="567" spans="1:21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2">
        <v>42165.785289351858</v>
      </c>
      <c r="L567" s="12">
        <v>42195.785289351858</v>
      </c>
      <c r="M567" s="13">
        <f t="shared" si="26"/>
        <v>2015</v>
      </c>
      <c r="N567" t="b">
        <v>0</v>
      </c>
      <c r="O567">
        <v>0</v>
      </c>
      <c r="P567" t="b">
        <v>0</v>
      </c>
      <c r="Q567" t="s">
        <v>8272</v>
      </c>
      <c r="R567" s="5">
        <f t="shared" si="24"/>
        <v>0</v>
      </c>
      <c r="S567" s="6" t="e">
        <f t="shared" si="25"/>
        <v>#DIV/0!</v>
      </c>
      <c r="T567" t="s">
        <v>8321</v>
      </c>
      <c r="U567" t="s">
        <v>8322</v>
      </c>
    </row>
    <row r="568" spans="1:21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2">
        <v>42535.68440972222</v>
      </c>
      <c r="L568" s="12">
        <v>42565.68440972222</v>
      </c>
      <c r="M568" s="13">
        <f t="shared" si="26"/>
        <v>2016</v>
      </c>
      <c r="N568" t="b">
        <v>0</v>
      </c>
      <c r="O568">
        <v>1</v>
      </c>
      <c r="P568" t="b">
        <v>0</v>
      </c>
      <c r="Q568" t="s">
        <v>8272</v>
      </c>
      <c r="R568" s="5">
        <f t="shared" si="24"/>
        <v>2.0000000000000001E-4</v>
      </c>
      <c r="S568" s="6">
        <f t="shared" si="25"/>
        <v>1</v>
      </c>
      <c r="T568" t="s">
        <v>8321</v>
      </c>
      <c r="U568" t="s">
        <v>8322</v>
      </c>
    </row>
    <row r="569" spans="1:21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2">
        <v>41975.842523148152</v>
      </c>
      <c r="L569" s="12">
        <v>42005.842523148152</v>
      </c>
      <c r="M569" s="13">
        <f t="shared" si="26"/>
        <v>2014</v>
      </c>
      <c r="N569" t="b">
        <v>0</v>
      </c>
      <c r="O569">
        <v>0</v>
      </c>
      <c r="P569" t="b">
        <v>0</v>
      </c>
      <c r="Q569" t="s">
        <v>8272</v>
      </c>
      <c r="R569" s="5">
        <f t="shared" si="24"/>
        <v>0</v>
      </c>
      <c r="S569" s="6" t="e">
        <f t="shared" si="25"/>
        <v>#DIV/0!</v>
      </c>
      <c r="T569" t="s">
        <v>8321</v>
      </c>
      <c r="U569" t="s">
        <v>8322</v>
      </c>
    </row>
    <row r="570" spans="1:21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2">
        <v>42348.9215625</v>
      </c>
      <c r="L570" s="12">
        <v>42385.458333333328</v>
      </c>
      <c r="M570" s="13">
        <f t="shared" si="26"/>
        <v>2015</v>
      </c>
      <c r="N570" t="b">
        <v>0</v>
      </c>
      <c r="O570">
        <v>5</v>
      </c>
      <c r="P570" t="b">
        <v>0</v>
      </c>
      <c r="Q570" t="s">
        <v>8272</v>
      </c>
      <c r="R570" s="5">
        <f t="shared" si="24"/>
        <v>0.01</v>
      </c>
      <c r="S570" s="6">
        <f t="shared" si="25"/>
        <v>49</v>
      </c>
      <c r="T570" t="s">
        <v>8321</v>
      </c>
      <c r="U570" t="s">
        <v>8322</v>
      </c>
    </row>
    <row r="571" spans="1:21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2">
        <v>42340.847361111111</v>
      </c>
      <c r="L571" s="12">
        <v>42370.847361111111</v>
      </c>
      <c r="M571" s="13">
        <f t="shared" si="26"/>
        <v>2015</v>
      </c>
      <c r="N571" t="b">
        <v>0</v>
      </c>
      <c r="O571">
        <v>1</v>
      </c>
      <c r="P571" t="b">
        <v>0</v>
      </c>
      <c r="Q571" t="s">
        <v>8272</v>
      </c>
      <c r="R571" s="5">
        <f t="shared" si="24"/>
        <v>8.0000000000000002E-3</v>
      </c>
      <c r="S571" s="6">
        <f t="shared" si="25"/>
        <v>20</v>
      </c>
      <c r="T571" t="s">
        <v>8321</v>
      </c>
      <c r="U571" t="s">
        <v>8322</v>
      </c>
    </row>
    <row r="572" spans="1:21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2">
        <v>42388.798252314817</v>
      </c>
      <c r="L572" s="12">
        <v>42418.798252314817</v>
      </c>
      <c r="M572" s="13">
        <f t="shared" si="26"/>
        <v>2016</v>
      </c>
      <c r="N572" t="b">
        <v>0</v>
      </c>
      <c r="O572">
        <v>1</v>
      </c>
      <c r="P572" t="b">
        <v>0</v>
      </c>
      <c r="Q572" t="s">
        <v>8272</v>
      </c>
      <c r="R572" s="5">
        <f t="shared" si="24"/>
        <v>1.6705882352941177E-3</v>
      </c>
      <c r="S572" s="6">
        <f t="shared" si="25"/>
        <v>142</v>
      </c>
      <c r="T572" t="s">
        <v>8321</v>
      </c>
      <c r="U572" t="s">
        <v>8322</v>
      </c>
    </row>
    <row r="573" spans="1:21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2">
        <v>42192.816238425927</v>
      </c>
      <c r="L573" s="12">
        <v>42212.165972222225</v>
      </c>
      <c r="M573" s="13">
        <f t="shared" si="26"/>
        <v>2015</v>
      </c>
      <c r="N573" t="b">
        <v>0</v>
      </c>
      <c r="O573">
        <v>2</v>
      </c>
      <c r="P573" t="b">
        <v>0</v>
      </c>
      <c r="Q573" t="s">
        <v>8272</v>
      </c>
      <c r="R573" s="5">
        <f t="shared" si="24"/>
        <v>4.2399999999999998E-3</v>
      </c>
      <c r="S573" s="6">
        <f t="shared" si="25"/>
        <v>53</v>
      </c>
      <c r="T573" t="s">
        <v>8321</v>
      </c>
      <c r="U573" t="s">
        <v>8322</v>
      </c>
    </row>
    <row r="574" spans="1:21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2">
        <v>42282.71629629629</v>
      </c>
      <c r="L574" s="12">
        <v>42312.757962962962</v>
      </c>
      <c r="M574" s="13">
        <f t="shared" si="26"/>
        <v>2015</v>
      </c>
      <c r="N574" t="b">
        <v>0</v>
      </c>
      <c r="O574">
        <v>0</v>
      </c>
      <c r="P574" t="b">
        <v>0</v>
      </c>
      <c r="Q574" t="s">
        <v>8272</v>
      </c>
      <c r="R574" s="5">
        <f t="shared" si="24"/>
        <v>0</v>
      </c>
      <c r="S574" s="6" t="e">
        <f t="shared" si="25"/>
        <v>#DIV/0!</v>
      </c>
      <c r="T574" t="s">
        <v>8321</v>
      </c>
      <c r="U574" t="s">
        <v>8322</v>
      </c>
    </row>
    <row r="575" spans="1:21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2">
        <v>41963.050127314811</v>
      </c>
      <c r="L575" s="12">
        <v>42022.05</v>
      </c>
      <c r="M575" s="13">
        <f t="shared" si="26"/>
        <v>2014</v>
      </c>
      <c r="N575" t="b">
        <v>0</v>
      </c>
      <c r="O575">
        <v>9</v>
      </c>
      <c r="P575" t="b">
        <v>0</v>
      </c>
      <c r="Q575" t="s">
        <v>8272</v>
      </c>
      <c r="R575" s="5">
        <f t="shared" si="24"/>
        <v>3.892538925389254E-3</v>
      </c>
      <c r="S575" s="6">
        <f t="shared" si="25"/>
        <v>38.444444444444443</v>
      </c>
      <c r="T575" t="s">
        <v>8321</v>
      </c>
      <c r="U575" t="s">
        <v>8322</v>
      </c>
    </row>
    <row r="576" spans="1:21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2">
        <v>42632.443368055552</v>
      </c>
      <c r="L576" s="12">
        <v>42662.443368055552</v>
      </c>
      <c r="M576" s="13">
        <f t="shared" si="26"/>
        <v>2016</v>
      </c>
      <c r="N576" t="b">
        <v>0</v>
      </c>
      <c r="O576">
        <v>4</v>
      </c>
      <c r="P576" t="b">
        <v>0</v>
      </c>
      <c r="Q576" t="s">
        <v>8272</v>
      </c>
      <c r="R576" s="5">
        <f t="shared" si="24"/>
        <v>7.1556350626118068E-3</v>
      </c>
      <c r="S576" s="6">
        <f t="shared" si="25"/>
        <v>20</v>
      </c>
      <c r="T576" t="s">
        <v>8321</v>
      </c>
      <c r="U576" t="s">
        <v>8322</v>
      </c>
    </row>
    <row r="577" spans="1:21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2">
        <v>42138.692627314813</v>
      </c>
      <c r="L577" s="12">
        <v>42168.692627314813</v>
      </c>
      <c r="M577" s="13">
        <f t="shared" si="26"/>
        <v>2015</v>
      </c>
      <c r="N577" t="b">
        <v>0</v>
      </c>
      <c r="O577">
        <v>4</v>
      </c>
      <c r="P577" t="b">
        <v>0</v>
      </c>
      <c r="Q577" t="s">
        <v>8272</v>
      </c>
      <c r="R577" s="5">
        <f t="shared" si="24"/>
        <v>4.3166666666666666E-3</v>
      </c>
      <c r="S577" s="6">
        <f t="shared" si="25"/>
        <v>64.75</v>
      </c>
      <c r="T577" t="s">
        <v>8321</v>
      </c>
      <c r="U577" t="s">
        <v>8322</v>
      </c>
    </row>
    <row r="578" spans="1:21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2">
        <v>42031.471666666665</v>
      </c>
      <c r="L578" s="12">
        <v>42091.43</v>
      </c>
      <c r="M578" s="13">
        <f t="shared" si="26"/>
        <v>2015</v>
      </c>
      <c r="N578" t="b">
        <v>0</v>
      </c>
      <c r="O578">
        <v>1</v>
      </c>
      <c r="P578" t="b">
        <v>0</v>
      </c>
      <c r="Q578" t="s">
        <v>8272</v>
      </c>
      <c r="R578" s="5">
        <f t="shared" ref="R578:R641" si="27">E578/D578</f>
        <v>1.2500000000000001E-5</v>
      </c>
      <c r="S578" s="6">
        <f t="shared" ref="S578:S641" si="28">E578/O578</f>
        <v>1</v>
      </c>
      <c r="T578" t="s">
        <v>8321</v>
      </c>
      <c r="U578" t="s">
        <v>8322</v>
      </c>
    </row>
    <row r="579" spans="1:21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2">
        <v>42450.589143518519</v>
      </c>
      <c r="L579" s="12">
        <v>42510.589143518519</v>
      </c>
      <c r="M579" s="13">
        <f t="shared" ref="M579:M642" si="29">YEAR(K579)</f>
        <v>2016</v>
      </c>
      <c r="N579" t="b">
        <v>0</v>
      </c>
      <c r="O579">
        <v>1</v>
      </c>
      <c r="P579" t="b">
        <v>0</v>
      </c>
      <c r="Q579" t="s">
        <v>8272</v>
      </c>
      <c r="R579" s="5">
        <f t="shared" si="27"/>
        <v>2E-3</v>
      </c>
      <c r="S579" s="6">
        <f t="shared" si="28"/>
        <v>10</v>
      </c>
      <c r="T579" t="s">
        <v>8321</v>
      </c>
      <c r="U579" t="s">
        <v>8322</v>
      </c>
    </row>
    <row r="580" spans="1:21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2">
        <v>42230.578622685185</v>
      </c>
      <c r="L580" s="12">
        <v>42254.578622685185</v>
      </c>
      <c r="M580" s="13">
        <f t="shared" si="29"/>
        <v>2015</v>
      </c>
      <c r="N580" t="b">
        <v>0</v>
      </c>
      <c r="O580">
        <v>7</v>
      </c>
      <c r="P580" t="b">
        <v>0</v>
      </c>
      <c r="Q580" t="s">
        <v>8272</v>
      </c>
      <c r="R580" s="5">
        <f t="shared" si="27"/>
        <v>1.12E-4</v>
      </c>
      <c r="S580" s="6">
        <f t="shared" si="28"/>
        <v>2</v>
      </c>
      <c r="T580" t="s">
        <v>8321</v>
      </c>
      <c r="U580" t="s">
        <v>8322</v>
      </c>
    </row>
    <row r="581" spans="1:21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2">
        <v>41968.852118055554</v>
      </c>
      <c r="L581" s="12">
        <v>41998.852118055554</v>
      </c>
      <c r="M581" s="13">
        <f t="shared" si="29"/>
        <v>2014</v>
      </c>
      <c r="N581" t="b">
        <v>0</v>
      </c>
      <c r="O581">
        <v>5</v>
      </c>
      <c r="P581" t="b">
        <v>0</v>
      </c>
      <c r="Q581" t="s">
        <v>8272</v>
      </c>
      <c r="R581" s="5">
        <f t="shared" si="27"/>
        <v>1.4583333333333334E-2</v>
      </c>
      <c r="S581" s="6">
        <f t="shared" si="28"/>
        <v>35</v>
      </c>
      <c r="T581" t="s">
        <v>8321</v>
      </c>
      <c r="U581" t="s">
        <v>8322</v>
      </c>
    </row>
    <row r="582" spans="1:21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2">
        <v>42605.908182870371</v>
      </c>
      <c r="L582" s="12">
        <v>42635.908182870371</v>
      </c>
      <c r="M582" s="13">
        <f t="shared" si="29"/>
        <v>2016</v>
      </c>
      <c r="N582" t="b">
        <v>0</v>
      </c>
      <c r="O582">
        <v>1</v>
      </c>
      <c r="P582" t="b">
        <v>0</v>
      </c>
      <c r="Q582" t="s">
        <v>8272</v>
      </c>
      <c r="R582" s="5">
        <f t="shared" si="27"/>
        <v>3.3333333333333332E-4</v>
      </c>
      <c r="S582" s="6">
        <f t="shared" si="28"/>
        <v>1</v>
      </c>
      <c r="T582" t="s">
        <v>8321</v>
      </c>
      <c r="U582" t="s">
        <v>8322</v>
      </c>
    </row>
    <row r="583" spans="1:21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2">
        <v>42188.012777777782</v>
      </c>
      <c r="L583" s="12">
        <v>42218.012777777782</v>
      </c>
      <c r="M583" s="13">
        <f t="shared" si="29"/>
        <v>2015</v>
      </c>
      <c r="N583" t="b">
        <v>0</v>
      </c>
      <c r="O583">
        <v>0</v>
      </c>
      <c r="P583" t="b">
        <v>0</v>
      </c>
      <c r="Q583" t="s">
        <v>8272</v>
      </c>
      <c r="R583" s="5">
        <f t="shared" si="27"/>
        <v>0</v>
      </c>
      <c r="S583" s="6" t="e">
        <f t="shared" si="28"/>
        <v>#DIV/0!</v>
      </c>
      <c r="T583" t="s">
        <v>8321</v>
      </c>
      <c r="U583" t="s">
        <v>8322</v>
      </c>
    </row>
    <row r="584" spans="1:21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2">
        <v>42055.739803240736</v>
      </c>
      <c r="L584" s="12">
        <v>42078.75</v>
      </c>
      <c r="M584" s="13">
        <f t="shared" si="29"/>
        <v>2015</v>
      </c>
      <c r="N584" t="b">
        <v>0</v>
      </c>
      <c r="O584">
        <v>0</v>
      </c>
      <c r="P584" t="b">
        <v>0</v>
      </c>
      <c r="Q584" t="s">
        <v>8272</v>
      </c>
      <c r="R584" s="5">
        <f t="shared" si="27"/>
        <v>0</v>
      </c>
      <c r="S584" s="6" t="e">
        <f t="shared" si="28"/>
        <v>#DIV/0!</v>
      </c>
      <c r="T584" t="s">
        <v>8321</v>
      </c>
      <c r="U584" t="s">
        <v>8322</v>
      </c>
    </row>
    <row r="585" spans="1:21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2">
        <v>42052.93850694444</v>
      </c>
      <c r="L585" s="12">
        <v>42082.896840277783</v>
      </c>
      <c r="M585" s="13">
        <f t="shared" si="29"/>
        <v>2015</v>
      </c>
      <c r="N585" t="b">
        <v>0</v>
      </c>
      <c r="O585">
        <v>1</v>
      </c>
      <c r="P585" t="b">
        <v>0</v>
      </c>
      <c r="Q585" t="s">
        <v>8272</v>
      </c>
      <c r="R585" s="5">
        <f t="shared" si="27"/>
        <v>1.1111111111111112E-4</v>
      </c>
      <c r="S585" s="6">
        <f t="shared" si="28"/>
        <v>1</v>
      </c>
      <c r="T585" t="s">
        <v>8321</v>
      </c>
      <c r="U585" t="s">
        <v>8322</v>
      </c>
    </row>
    <row r="586" spans="1:21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2">
        <v>42049.716620370367</v>
      </c>
      <c r="L586" s="12">
        <v>42079.674953703703</v>
      </c>
      <c r="M586" s="13">
        <f t="shared" si="29"/>
        <v>2015</v>
      </c>
      <c r="N586" t="b">
        <v>0</v>
      </c>
      <c r="O586">
        <v>2</v>
      </c>
      <c r="P586" t="b">
        <v>0</v>
      </c>
      <c r="Q586" t="s">
        <v>8272</v>
      </c>
      <c r="R586" s="5">
        <f t="shared" si="27"/>
        <v>0.01</v>
      </c>
      <c r="S586" s="6">
        <f t="shared" si="28"/>
        <v>5</v>
      </c>
      <c r="T586" t="s">
        <v>8321</v>
      </c>
      <c r="U586" t="s">
        <v>8322</v>
      </c>
    </row>
    <row r="587" spans="1:21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2">
        <v>42283.3909375</v>
      </c>
      <c r="L587" s="12">
        <v>42339</v>
      </c>
      <c r="M587" s="13">
        <f t="shared" si="29"/>
        <v>2015</v>
      </c>
      <c r="N587" t="b">
        <v>0</v>
      </c>
      <c r="O587">
        <v>0</v>
      </c>
      <c r="P587" t="b">
        <v>0</v>
      </c>
      <c r="Q587" t="s">
        <v>8272</v>
      </c>
      <c r="R587" s="5">
        <f t="shared" si="27"/>
        <v>0</v>
      </c>
      <c r="S587" s="6" t="e">
        <f t="shared" si="28"/>
        <v>#DIV/0!</v>
      </c>
      <c r="T587" t="s">
        <v>8321</v>
      </c>
      <c r="U587" t="s">
        <v>8322</v>
      </c>
    </row>
    <row r="588" spans="1:21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2">
        <v>42020.854247685187</v>
      </c>
      <c r="L588" s="12">
        <v>42050.854247685187</v>
      </c>
      <c r="M588" s="13">
        <f t="shared" si="29"/>
        <v>2015</v>
      </c>
      <c r="N588" t="b">
        <v>0</v>
      </c>
      <c r="O588">
        <v>4</v>
      </c>
      <c r="P588" t="b">
        <v>0</v>
      </c>
      <c r="Q588" t="s">
        <v>8272</v>
      </c>
      <c r="R588" s="5">
        <f t="shared" si="27"/>
        <v>5.5999999999999999E-3</v>
      </c>
      <c r="S588" s="6">
        <f t="shared" si="28"/>
        <v>14</v>
      </c>
      <c r="T588" t="s">
        <v>8321</v>
      </c>
      <c r="U588" t="s">
        <v>8322</v>
      </c>
    </row>
    <row r="589" spans="1:21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2">
        <v>42080.757326388892</v>
      </c>
      <c r="L589" s="12">
        <v>42110.757326388892</v>
      </c>
      <c r="M589" s="13">
        <f t="shared" si="29"/>
        <v>2015</v>
      </c>
      <c r="N589" t="b">
        <v>0</v>
      </c>
      <c r="O589">
        <v>7</v>
      </c>
      <c r="P589" t="b">
        <v>0</v>
      </c>
      <c r="Q589" t="s">
        <v>8272</v>
      </c>
      <c r="R589" s="5">
        <f t="shared" si="27"/>
        <v>9.0833333333333335E-2</v>
      </c>
      <c r="S589" s="6">
        <f t="shared" si="28"/>
        <v>389.28571428571428</v>
      </c>
      <c r="T589" t="s">
        <v>8321</v>
      </c>
      <c r="U589" t="s">
        <v>8322</v>
      </c>
    </row>
    <row r="590" spans="1:21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2">
        <v>42631.769513888896</v>
      </c>
      <c r="L590" s="12">
        <v>42691.811180555553</v>
      </c>
      <c r="M590" s="13">
        <f t="shared" si="29"/>
        <v>2016</v>
      </c>
      <c r="N590" t="b">
        <v>0</v>
      </c>
      <c r="O590">
        <v>2</v>
      </c>
      <c r="P590" t="b">
        <v>0</v>
      </c>
      <c r="Q590" t="s">
        <v>8272</v>
      </c>
      <c r="R590" s="5">
        <f t="shared" si="27"/>
        <v>3.3444444444444443E-2</v>
      </c>
      <c r="S590" s="6">
        <f t="shared" si="28"/>
        <v>150.5</v>
      </c>
      <c r="T590" t="s">
        <v>8321</v>
      </c>
      <c r="U590" t="s">
        <v>8322</v>
      </c>
    </row>
    <row r="591" spans="1:21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2">
        <v>42178.614571759259</v>
      </c>
      <c r="L591" s="12">
        <v>42193.614571759259</v>
      </c>
      <c r="M591" s="13">
        <f t="shared" si="29"/>
        <v>2015</v>
      </c>
      <c r="N591" t="b">
        <v>0</v>
      </c>
      <c r="O591">
        <v>1</v>
      </c>
      <c r="P591" t="b">
        <v>0</v>
      </c>
      <c r="Q591" t="s">
        <v>8272</v>
      </c>
      <c r="R591" s="5">
        <f t="shared" si="27"/>
        <v>1.3333333333333334E-4</v>
      </c>
      <c r="S591" s="6">
        <f t="shared" si="28"/>
        <v>1</v>
      </c>
      <c r="T591" t="s">
        <v>8321</v>
      </c>
      <c r="U591" t="s">
        <v>8322</v>
      </c>
    </row>
    <row r="592" spans="1:21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2">
        <v>42377.554756944446</v>
      </c>
      <c r="L592" s="12">
        <v>42408.542361111111</v>
      </c>
      <c r="M592" s="13">
        <f t="shared" si="29"/>
        <v>2016</v>
      </c>
      <c r="N592" t="b">
        <v>0</v>
      </c>
      <c r="O592">
        <v>9</v>
      </c>
      <c r="P592" t="b">
        <v>0</v>
      </c>
      <c r="Q592" t="s">
        <v>8272</v>
      </c>
      <c r="R592" s="5">
        <f t="shared" si="27"/>
        <v>4.4600000000000001E-2</v>
      </c>
      <c r="S592" s="6">
        <f t="shared" si="28"/>
        <v>24.777777777777779</v>
      </c>
      <c r="T592" t="s">
        <v>8321</v>
      </c>
      <c r="U592" t="s">
        <v>8322</v>
      </c>
    </row>
    <row r="593" spans="1:21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2">
        <v>42177.543171296296</v>
      </c>
      <c r="L593" s="12">
        <v>42207.543171296296</v>
      </c>
      <c r="M593" s="13">
        <f t="shared" si="29"/>
        <v>2015</v>
      </c>
      <c r="N593" t="b">
        <v>0</v>
      </c>
      <c r="O593">
        <v>2</v>
      </c>
      <c r="P593" t="b">
        <v>0</v>
      </c>
      <c r="Q593" t="s">
        <v>8272</v>
      </c>
      <c r="R593" s="5">
        <f t="shared" si="27"/>
        <v>6.0999999999999997E-4</v>
      </c>
      <c r="S593" s="6">
        <f t="shared" si="28"/>
        <v>30.5</v>
      </c>
      <c r="T593" t="s">
        <v>8321</v>
      </c>
      <c r="U593" t="s">
        <v>8322</v>
      </c>
    </row>
    <row r="594" spans="1:21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2">
        <v>41946.232175925928</v>
      </c>
      <c r="L594" s="12">
        <v>41976.232175925921</v>
      </c>
      <c r="M594" s="13">
        <f t="shared" si="29"/>
        <v>2014</v>
      </c>
      <c r="N594" t="b">
        <v>0</v>
      </c>
      <c r="O594">
        <v>1</v>
      </c>
      <c r="P594" t="b">
        <v>0</v>
      </c>
      <c r="Q594" t="s">
        <v>8272</v>
      </c>
      <c r="R594" s="5">
        <f t="shared" si="27"/>
        <v>3.3333333333333333E-2</v>
      </c>
      <c r="S594" s="6">
        <f t="shared" si="28"/>
        <v>250</v>
      </c>
      <c r="T594" t="s">
        <v>8321</v>
      </c>
      <c r="U594" t="s">
        <v>8322</v>
      </c>
    </row>
    <row r="595" spans="1:21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2">
        <v>42070.677604166667</v>
      </c>
      <c r="L595" s="12">
        <v>42100.635937500003</v>
      </c>
      <c r="M595" s="13">
        <f t="shared" si="29"/>
        <v>2015</v>
      </c>
      <c r="N595" t="b">
        <v>0</v>
      </c>
      <c r="O595">
        <v>7</v>
      </c>
      <c r="P595" t="b">
        <v>0</v>
      </c>
      <c r="Q595" t="s">
        <v>8272</v>
      </c>
      <c r="R595" s="5">
        <f t="shared" si="27"/>
        <v>0.23</v>
      </c>
      <c r="S595" s="6">
        <f t="shared" si="28"/>
        <v>16.428571428571427</v>
      </c>
      <c r="T595" t="s">
        <v>8321</v>
      </c>
      <c r="U595" t="s">
        <v>8322</v>
      </c>
    </row>
    <row r="596" spans="1:21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2">
        <v>42446.780162037037</v>
      </c>
      <c r="L596" s="12">
        <v>42476.780162037037</v>
      </c>
      <c r="M596" s="13">
        <f t="shared" si="29"/>
        <v>2016</v>
      </c>
      <c r="N596" t="b">
        <v>0</v>
      </c>
      <c r="O596">
        <v>2</v>
      </c>
      <c r="P596" t="b">
        <v>0</v>
      </c>
      <c r="Q596" t="s">
        <v>8272</v>
      </c>
      <c r="R596" s="5">
        <f t="shared" si="27"/>
        <v>1.0399999999999999E-3</v>
      </c>
      <c r="S596" s="6">
        <f t="shared" si="28"/>
        <v>13</v>
      </c>
      <c r="T596" t="s">
        <v>8321</v>
      </c>
      <c r="U596" t="s">
        <v>8322</v>
      </c>
    </row>
    <row r="597" spans="1:21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2">
        <v>42083.069884259254</v>
      </c>
      <c r="L597" s="12">
        <v>42128.069884259254</v>
      </c>
      <c r="M597" s="13">
        <f t="shared" si="29"/>
        <v>2015</v>
      </c>
      <c r="N597" t="b">
        <v>0</v>
      </c>
      <c r="O597">
        <v>8</v>
      </c>
      <c r="P597" t="b">
        <v>0</v>
      </c>
      <c r="Q597" t="s">
        <v>8272</v>
      </c>
      <c r="R597" s="5">
        <f t="shared" si="27"/>
        <v>4.2599999999999999E-3</v>
      </c>
      <c r="S597" s="6">
        <f t="shared" si="28"/>
        <v>53.25</v>
      </c>
      <c r="T597" t="s">
        <v>8321</v>
      </c>
      <c r="U597" t="s">
        <v>8322</v>
      </c>
    </row>
    <row r="598" spans="1:21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2">
        <v>42646.896898148145</v>
      </c>
      <c r="L598" s="12">
        <v>42676.896898148145</v>
      </c>
      <c r="M598" s="13">
        <f t="shared" si="29"/>
        <v>2016</v>
      </c>
      <c r="N598" t="b">
        <v>0</v>
      </c>
      <c r="O598">
        <v>2</v>
      </c>
      <c r="P598" t="b">
        <v>0</v>
      </c>
      <c r="Q598" t="s">
        <v>8272</v>
      </c>
      <c r="R598" s="5">
        <f t="shared" si="27"/>
        <v>2.9999999999999997E-4</v>
      </c>
      <c r="S598" s="6">
        <f t="shared" si="28"/>
        <v>3</v>
      </c>
      <c r="T598" t="s">
        <v>8321</v>
      </c>
      <c r="U598" t="s">
        <v>8322</v>
      </c>
    </row>
    <row r="599" spans="1:21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2">
        <v>42545.705266203702</v>
      </c>
      <c r="L599" s="12">
        <v>42582.666666666672</v>
      </c>
      <c r="M599" s="13">
        <f t="shared" si="29"/>
        <v>2016</v>
      </c>
      <c r="N599" t="b">
        <v>0</v>
      </c>
      <c r="O599">
        <v>2</v>
      </c>
      <c r="P599" t="b">
        <v>0</v>
      </c>
      <c r="Q599" t="s">
        <v>8272</v>
      </c>
      <c r="R599" s="5">
        <f t="shared" si="27"/>
        <v>2.6666666666666666E-3</v>
      </c>
      <c r="S599" s="6">
        <f t="shared" si="28"/>
        <v>10</v>
      </c>
      <c r="T599" t="s">
        <v>8321</v>
      </c>
      <c r="U599" t="s">
        <v>8322</v>
      </c>
    </row>
    <row r="600" spans="1:21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2">
        <v>41948.00209490741</v>
      </c>
      <c r="L600" s="12">
        <v>41978.00209490741</v>
      </c>
      <c r="M600" s="13">
        <f t="shared" si="29"/>
        <v>2014</v>
      </c>
      <c r="N600" t="b">
        <v>0</v>
      </c>
      <c r="O600">
        <v>7</v>
      </c>
      <c r="P600" t="b">
        <v>0</v>
      </c>
      <c r="Q600" t="s">
        <v>8272</v>
      </c>
      <c r="R600" s="5">
        <f t="shared" si="27"/>
        <v>0.34</v>
      </c>
      <c r="S600" s="6">
        <f t="shared" si="28"/>
        <v>121.42857142857143</v>
      </c>
      <c r="T600" t="s">
        <v>8321</v>
      </c>
      <c r="U600" t="s">
        <v>8322</v>
      </c>
    </row>
    <row r="601" spans="1:21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2">
        <v>42047.812523148154</v>
      </c>
      <c r="L601" s="12">
        <v>42071.636111111111</v>
      </c>
      <c r="M601" s="13">
        <f t="shared" si="29"/>
        <v>2015</v>
      </c>
      <c r="N601" t="b">
        <v>0</v>
      </c>
      <c r="O601">
        <v>2</v>
      </c>
      <c r="P601" t="b">
        <v>0</v>
      </c>
      <c r="Q601" t="s">
        <v>8272</v>
      </c>
      <c r="R601" s="5">
        <f t="shared" si="27"/>
        <v>6.2E-4</v>
      </c>
      <c r="S601" s="6">
        <f t="shared" si="28"/>
        <v>15.5</v>
      </c>
      <c r="T601" t="s">
        <v>8321</v>
      </c>
      <c r="U601" t="s">
        <v>8322</v>
      </c>
    </row>
    <row r="602" spans="1:21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2">
        <v>42073.798171296294</v>
      </c>
      <c r="L602" s="12">
        <v>42133.798171296294</v>
      </c>
      <c r="M602" s="13">
        <f t="shared" si="29"/>
        <v>2015</v>
      </c>
      <c r="N602" t="b">
        <v>0</v>
      </c>
      <c r="O602">
        <v>1</v>
      </c>
      <c r="P602" t="b">
        <v>0</v>
      </c>
      <c r="Q602" t="s">
        <v>8272</v>
      </c>
      <c r="R602" s="5">
        <f t="shared" si="27"/>
        <v>0.02</v>
      </c>
      <c r="S602" s="6">
        <f t="shared" si="28"/>
        <v>100</v>
      </c>
      <c r="T602" t="s">
        <v>8321</v>
      </c>
      <c r="U602" t="s">
        <v>8322</v>
      </c>
    </row>
    <row r="603" spans="1:21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2">
        <v>41969.858090277776</v>
      </c>
      <c r="L603" s="12">
        <v>41999.858090277776</v>
      </c>
      <c r="M603" s="13">
        <f t="shared" si="29"/>
        <v>2014</v>
      </c>
      <c r="N603" t="b">
        <v>0</v>
      </c>
      <c r="O603">
        <v>6</v>
      </c>
      <c r="P603" t="b">
        <v>0</v>
      </c>
      <c r="Q603" t="s">
        <v>8272</v>
      </c>
      <c r="R603" s="5">
        <f t="shared" si="27"/>
        <v>1.4E-2</v>
      </c>
      <c r="S603" s="6">
        <f t="shared" si="28"/>
        <v>23.333333333333332</v>
      </c>
      <c r="T603" t="s">
        <v>8321</v>
      </c>
      <c r="U603" t="s">
        <v>8322</v>
      </c>
    </row>
    <row r="604" spans="1:21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2">
        <v>42143.79415509259</v>
      </c>
      <c r="L604" s="12">
        <v>42173.79415509259</v>
      </c>
      <c r="M604" s="13">
        <f t="shared" si="29"/>
        <v>2015</v>
      </c>
      <c r="N604" t="b">
        <v>0</v>
      </c>
      <c r="O604">
        <v>0</v>
      </c>
      <c r="P604" t="b">
        <v>0</v>
      </c>
      <c r="Q604" t="s">
        <v>8272</v>
      </c>
      <c r="R604" s="5">
        <f t="shared" si="27"/>
        <v>0</v>
      </c>
      <c r="S604" s="6" t="e">
        <f t="shared" si="28"/>
        <v>#DIV/0!</v>
      </c>
      <c r="T604" t="s">
        <v>8321</v>
      </c>
      <c r="U604" t="s">
        <v>8322</v>
      </c>
    </row>
    <row r="605" spans="1:21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2">
        <v>41835.639155092591</v>
      </c>
      <c r="L605" s="12">
        <v>41865.639155092591</v>
      </c>
      <c r="M605" s="13">
        <f t="shared" si="29"/>
        <v>2014</v>
      </c>
      <c r="N605" t="b">
        <v>0</v>
      </c>
      <c r="O605">
        <v>13</v>
      </c>
      <c r="P605" t="b">
        <v>0</v>
      </c>
      <c r="Q605" t="s">
        <v>8272</v>
      </c>
      <c r="R605" s="5">
        <f t="shared" si="27"/>
        <v>3.9334666666666664E-2</v>
      </c>
      <c r="S605" s="6">
        <f t="shared" si="28"/>
        <v>45.386153846153846</v>
      </c>
      <c r="T605" t="s">
        <v>8321</v>
      </c>
      <c r="U605" t="s">
        <v>8322</v>
      </c>
    </row>
    <row r="606" spans="1:21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2">
        <v>41849.035370370373</v>
      </c>
      <c r="L606" s="12">
        <v>41879.035370370373</v>
      </c>
      <c r="M606" s="13">
        <f t="shared" si="29"/>
        <v>2014</v>
      </c>
      <c r="N606" t="b">
        <v>0</v>
      </c>
      <c r="O606">
        <v>0</v>
      </c>
      <c r="P606" t="b">
        <v>0</v>
      </c>
      <c r="Q606" t="s">
        <v>8272</v>
      </c>
      <c r="R606" s="5">
        <f t="shared" si="27"/>
        <v>0</v>
      </c>
      <c r="S606" s="6" t="e">
        <f t="shared" si="28"/>
        <v>#DIV/0!</v>
      </c>
      <c r="T606" t="s">
        <v>8321</v>
      </c>
      <c r="U606" t="s">
        <v>8322</v>
      </c>
    </row>
    <row r="607" spans="1:21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2">
        <v>42194.357731481476</v>
      </c>
      <c r="L607" s="12">
        <v>42239.357731481476</v>
      </c>
      <c r="M607" s="13">
        <f t="shared" si="29"/>
        <v>2015</v>
      </c>
      <c r="N607" t="b">
        <v>0</v>
      </c>
      <c r="O607">
        <v>8</v>
      </c>
      <c r="P607" t="b">
        <v>0</v>
      </c>
      <c r="Q607" t="s">
        <v>8272</v>
      </c>
      <c r="R607" s="5">
        <f t="shared" si="27"/>
        <v>2.6200000000000001E-2</v>
      </c>
      <c r="S607" s="6">
        <f t="shared" si="28"/>
        <v>16.375</v>
      </c>
      <c r="T607" t="s">
        <v>8321</v>
      </c>
      <c r="U607" t="s">
        <v>8322</v>
      </c>
    </row>
    <row r="608" spans="1:21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2">
        <v>42102.650567129633</v>
      </c>
      <c r="L608" s="12">
        <v>42148.625</v>
      </c>
      <c r="M608" s="13">
        <f t="shared" si="29"/>
        <v>2015</v>
      </c>
      <c r="N608" t="b">
        <v>0</v>
      </c>
      <c r="O608">
        <v>1</v>
      </c>
      <c r="P608" t="b">
        <v>0</v>
      </c>
      <c r="Q608" t="s">
        <v>8272</v>
      </c>
      <c r="R608" s="5">
        <f t="shared" si="27"/>
        <v>2E-3</v>
      </c>
      <c r="S608" s="6">
        <f t="shared" si="28"/>
        <v>10</v>
      </c>
      <c r="T608" t="s">
        <v>8321</v>
      </c>
      <c r="U608" t="s">
        <v>8322</v>
      </c>
    </row>
    <row r="609" spans="1:21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2">
        <v>42300.825648148151</v>
      </c>
      <c r="L609" s="12">
        <v>42330.867314814815</v>
      </c>
      <c r="M609" s="13">
        <f t="shared" si="29"/>
        <v>2015</v>
      </c>
      <c r="N609" t="b">
        <v>0</v>
      </c>
      <c r="O609">
        <v>0</v>
      </c>
      <c r="P609" t="b">
        <v>0</v>
      </c>
      <c r="Q609" t="s">
        <v>8272</v>
      </c>
      <c r="R609" s="5">
        <f t="shared" si="27"/>
        <v>0</v>
      </c>
      <c r="S609" s="6" t="e">
        <f t="shared" si="28"/>
        <v>#DIV/0!</v>
      </c>
      <c r="T609" t="s">
        <v>8321</v>
      </c>
      <c r="U609" t="s">
        <v>8322</v>
      </c>
    </row>
    <row r="610" spans="1:21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2">
        <v>42140.921064814815</v>
      </c>
      <c r="L610" s="12">
        <v>42170.921064814815</v>
      </c>
      <c r="M610" s="13">
        <f t="shared" si="29"/>
        <v>2015</v>
      </c>
      <c r="N610" t="b">
        <v>0</v>
      </c>
      <c r="O610">
        <v>5</v>
      </c>
      <c r="P610" t="b">
        <v>0</v>
      </c>
      <c r="Q610" t="s">
        <v>8272</v>
      </c>
      <c r="R610" s="5">
        <f t="shared" si="27"/>
        <v>9.7400000000000004E-3</v>
      </c>
      <c r="S610" s="6">
        <f t="shared" si="28"/>
        <v>292.2</v>
      </c>
      <c r="T610" t="s">
        <v>8321</v>
      </c>
      <c r="U610" t="s">
        <v>8322</v>
      </c>
    </row>
    <row r="611" spans="1:21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2">
        <v>42307.034074074079</v>
      </c>
      <c r="L611" s="12">
        <v>42337.075740740736</v>
      </c>
      <c r="M611" s="13">
        <f t="shared" si="29"/>
        <v>2015</v>
      </c>
      <c r="N611" t="b">
        <v>0</v>
      </c>
      <c r="O611">
        <v>1</v>
      </c>
      <c r="P611" t="b">
        <v>0</v>
      </c>
      <c r="Q611" t="s">
        <v>8272</v>
      </c>
      <c r="R611" s="5">
        <f t="shared" si="27"/>
        <v>6.41025641025641E-3</v>
      </c>
      <c r="S611" s="6">
        <f t="shared" si="28"/>
        <v>5</v>
      </c>
      <c r="T611" t="s">
        <v>8321</v>
      </c>
      <c r="U611" t="s">
        <v>8322</v>
      </c>
    </row>
    <row r="612" spans="1:21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2">
        <v>42086.83085648148</v>
      </c>
      <c r="L612" s="12">
        <v>42116.83085648148</v>
      </c>
      <c r="M612" s="13">
        <f t="shared" si="29"/>
        <v>2015</v>
      </c>
      <c r="N612" t="b">
        <v>0</v>
      </c>
      <c r="O612">
        <v>0</v>
      </c>
      <c r="P612" t="b">
        <v>0</v>
      </c>
      <c r="Q612" t="s">
        <v>8272</v>
      </c>
      <c r="R612" s="5">
        <f t="shared" si="27"/>
        <v>0</v>
      </c>
      <c r="S612" s="6" t="e">
        <f t="shared" si="28"/>
        <v>#DIV/0!</v>
      </c>
      <c r="T612" t="s">
        <v>8321</v>
      </c>
      <c r="U612" t="s">
        <v>8322</v>
      </c>
    </row>
    <row r="613" spans="1:21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2">
        <v>42328.560613425929</v>
      </c>
      <c r="L613" s="12">
        <v>42388.560613425929</v>
      </c>
      <c r="M613" s="13">
        <f t="shared" si="29"/>
        <v>2015</v>
      </c>
      <c r="N613" t="b">
        <v>0</v>
      </c>
      <c r="O613">
        <v>0</v>
      </c>
      <c r="P613" t="b">
        <v>0</v>
      </c>
      <c r="Q613" t="s">
        <v>8272</v>
      </c>
      <c r="R613" s="5">
        <f t="shared" si="27"/>
        <v>0</v>
      </c>
      <c r="S613" s="6" t="e">
        <f t="shared" si="28"/>
        <v>#DIV/0!</v>
      </c>
      <c r="T613" t="s">
        <v>8321</v>
      </c>
      <c r="U613" t="s">
        <v>8322</v>
      </c>
    </row>
    <row r="614" spans="1:21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2">
        <v>42585.031782407401</v>
      </c>
      <c r="L614" s="12">
        <v>42615.031782407401</v>
      </c>
      <c r="M614" s="13">
        <f t="shared" si="29"/>
        <v>2016</v>
      </c>
      <c r="N614" t="b">
        <v>0</v>
      </c>
      <c r="O614">
        <v>0</v>
      </c>
      <c r="P614" t="b">
        <v>0</v>
      </c>
      <c r="Q614" t="s">
        <v>8272</v>
      </c>
      <c r="R614" s="5">
        <f t="shared" si="27"/>
        <v>0</v>
      </c>
      <c r="S614" s="6" t="e">
        <f t="shared" si="28"/>
        <v>#DIV/0!</v>
      </c>
      <c r="T614" t="s">
        <v>8321</v>
      </c>
      <c r="U614" t="s">
        <v>8322</v>
      </c>
    </row>
    <row r="615" spans="1:21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2">
        <v>42247.496759259258</v>
      </c>
      <c r="L615" s="12">
        <v>42278.207638888889</v>
      </c>
      <c r="M615" s="13">
        <f t="shared" si="29"/>
        <v>2015</v>
      </c>
      <c r="N615" t="b">
        <v>0</v>
      </c>
      <c r="O615">
        <v>121</v>
      </c>
      <c r="P615" t="b">
        <v>0</v>
      </c>
      <c r="Q615" t="s">
        <v>8272</v>
      </c>
      <c r="R615" s="5">
        <f t="shared" si="27"/>
        <v>0.21363333333333334</v>
      </c>
      <c r="S615" s="6">
        <f t="shared" si="28"/>
        <v>105.93388429752066</v>
      </c>
      <c r="T615" t="s">
        <v>8321</v>
      </c>
      <c r="U615" t="s">
        <v>8322</v>
      </c>
    </row>
    <row r="616" spans="1:21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2">
        <v>42515.061805555553</v>
      </c>
      <c r="L616" s="12">
        <v>42545.061805555553</v>
      </c>
      <c r="M616" s="13">
        <f t="shared" si="29"/>
        <v>2016</v>
      </c>
      <c r="N616" t="b">
        <v>0</v>
      </c>
      <c r="O616">
        <v>0</v>
      </c>
      <c r="P616" t="b">
        <v>0</v>
      </c>
      <c r="Q616" t="s">
        <v>8272</v>
      </c>
      <c r="R616" s="5">
        <f t="shared" si="27"/>
        <v>0</v>
      </c>
      <c r="S616" s="6" t="e">
        <f t="shared" si="28"/>
        <v>#DIV/0!</v>
      </c>
      <c r="T616" t="s">
        <v>8321</v>
      </c>
      <c r="U616" t="s">
        <v>8322</v>
      </c>
    </row>
    <row r="617" spans="1:21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2">
        <v>42242.122210648144</v>
      </c>
      <c r="L617" s="12">
        <v>42272.122210648144</v>
      </c>
      <c r="M617" s="13">
        <f t="shared" si="29"/>
        <v>2015</v>
      </c>
      <c r="N617" t="b">
        <v>0</v>
      </c>
      <c r="O617">
        <v>0</v>
      </c>
      <c r="P617" t="b">
        <v>0</v>
      </c>
      <c r="Q617" t="s">
        <v>8272</v>
      </c>
      <c r="R617" s="5">
        <f t="shared" si="27"/>
        <v>0</v>
      </c>
      <c r="S617" s="6" t="e">
        <f t="shared" si="28"/>
        <v>#DIV/0!</v>
      </c>
      <c r="T617" t="s">
        <v>8321</v>
      </c>
      <c r="U617" t="s">
        <v>8322</v>
      </c>
    </row>
    <row r="618" spans="1:21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2">
        <v>42761.376238425932</v>
      </c>
      <c r="L618" s="12">
        <v>42791.376238425932</v>
      </c>
      <c r="M618" s="13">
        <f t="shared" si="29"/>
        <v>2017</v>
      </c>
      <c r="N618" t="b">
        <v>0</v>
      </c>
      <c r="O618">
        <v>0</v>
      </c>
      <c r="P618" t="b">
        <v>0</v>
      </c>
      <c r="Q618" t="s">
        <v>8272</v>
      </c>
      <c r="R618" s="5">
        <f t="shared" si="27"/>
        <v>0</v>
      </c>
      <c r="S618" s="6" t="e">
        <f t="shared" si="28"/>
        <v>#DIV/0!</v>
      </c>
      <c r="T618" t="s">
        <v>8321</v>
      </c>
      <c r="U618" t="s">
        <v>8322</v>
      </c>
    </row>
    <row r="619" spans="1:21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2">
        <v>42087.343090277776</v>
      </c>
      <c r="L619" s="12">
        <v>42132.343090277776</v>
      </c>
      <c r="M619" s="13">
        <f t="shared" si="29"/>
        <v>2015</v>
      </c>
      <c r="N619" t="b">
        <v>0</v>
      </c>
      <c r="O619">
        <v>3</v>
      </c>
      <c r="P619" t="b">
        <v>0</v>
      </c>
      <c r="Q619" t="s">
        <v>8272</v>
      </c>
      <c r="R619" s="5">
        <f t="shared" si="27"/>
        <v>0.03</v>
      </c>
      <c r="S619" s="6">
        <f t="shared" si="28"/>
        <v>20</v>
      </c>
      <c r="T619" t="s">
        <v>8321</v>
      </c>
      <c r="U619" t="s">
        <v>8322</v>
      </c>
    </row>
    <row r="620" spans="1:21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2">
        <v>42317.810219907406</v>
      </c>
      <c r="L620" s="12">
        <v>42347.810219907406</v>
      </c>
      <c r="M620" s="13">
        <f t="shared" si="29"/>
        <v>2015</v>
      </c>
      <c r="N620" t="b">
        <v>0</v>
      </c>
      <c r="O620">
        <v>0</v>
      </c>
      <c r="P620" t="b">
        <v>0</v>
      </c>
      <c r="Q620" t="s">
        <v>8272</v>
      </c>
      <c r="R620" s="5">
        <f t="shared" si="27"/>
        <v>0</v>
      </c>
      <c r="S620" s="6" t="e">
        <f t="shared" si="28"/>
        <v>#DIV/0!</v>
      </c>
      <c r="T620" t="s">
        <v>8321</v>
      </c>
      <c r="U620" t="s">
        <v>8322</v>
      </c>
    </row>
    <row r="621" spans="1:21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2">
        <v>41908.650347222225</v>
      </c>
      <c r="L621" s="12">
        <v>41968.692013888889</v>
      </c>
      <c r="M621" s="13">
        <f t="shared" si="29"/>
        <v>2014</v>
      </c>
      <c r="N621" t="b">
        <v>0</v>
      </c>
      <c r="O621">
        <v>1</v>
      </c>
      <c r="P621" t="b">
        <v>0</v>
      </c>
      <c r="Q621" t="s">
        <v>8272</v>
      </c>
      <c r="R621" s="5">
        <f t="shared" si="27"/>
        <v>3.9999999999999998E-7</v>
      </c>
      <c r="S621" s="6">
        <f t="shared" si="28"/>
        <v>1</v>
      </c>
      <c r="T621" t="s">
        <v>8321</v>
      </c>
      <c r="U621" t="s">
        <v>8322</v>
      </c>
    </row>
    <row r="622" spans="1:21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2">
        <v>41831.716874999998</v>
      </c>
      <c r="L622" s="12">
        <v>41876.716874999998</v>
      </c>
      <c r="M622" s="13">
        <f t="shared" si="29"/>
        <v>2014</v>
      </c>
      <c r="N622" t="b">
        <v>0</v>
      </c>
      <c r="O622">
        <v>1</v>
      </c>
      <c r="P622" t="b">
        <v>0</v>
      </c>
      <c r="Q622" t="s">
        <v>8272</v>
      </c>
      <c r="R622" s="5">
        <f t="shared" si="27"/>
        <v>0.01</v>
      </c>
      <c r="S622" s="6">
        <f t="shared" si="28"/>
        <v>300</v>
      </c>
      <c r="T622" t="s">
        <v>8321</v>
      </c>
      <c r="U622" t="s">
        <v>8322</v>
      </c>
    </row>
    <row r="623" spans="1:21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2">
        <v>42528.987696759257</v>
      </c>
      <c r="L623" s="12">
        <v>42558.987696759257</v>
      </c>
      <c r="M623" s="13">
        <f t="shared" si="29"/>
        <v>2016</v>
      </c>
      <c r="N623" t="b">
        <v>0</v>
      </c>
      <c r="O623">
        <v>3</v>
      </c>
      <c r="P623" t="b">
        <v>0</v>
      </c>
      <c r="Q623" t="s">
        <v>8272</v>
      </c>
      <c r="R623" s="5">
        <f t="shared" si="27"/>
        <v>1.044E-2</v>
      </c>
      <c r="S623" s="6">
        <f t="shared" si="28"/>
        <v>87</v>
      </c>
      <c r="T623" t="s">
        <v>8321</v>
      </c>
      <c r="U623" t="s">
        <v>8322</v>
      </c>
    </row>
    <row r="624" spans="1:21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2">
        <v>42532.774745370371</v>
      </c>
      <c r="L624" s="12">
        <v>42552.774745370371</v>
      </c>
      <c r="M624" s="13">
        <f t="shared" si="29"/>
        <v>2016</v>
      </c>
      <c r="N624" t="b">
        <v>0</v>
      </c>
      <c r="O624">
        <v>9</v>
      </c>
      <c r="P624" t="b">
        <v>0</v>
      </c>
      <c r="Q624" t="s">
        <v>8272</v>
      </c>
      <c r="R624" s="5">
        <f t="shared" si="27"/>
        <v>5.6833333333333333E-2</v>
      </c>
      <c r="S624" s="6">
        <f t="shared" si="28"/>
        <v>37.888888888888886</v>
      </c>
      <c r="T624" t="s">
        <v>8321</v>
      </c>
      <c r="U624" t="s">
        <v>8322</v>
      </c>
    </row>
    <row r="625" spans="1:21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2">
        <v>42122.009224537032</v>
      </c>
      <c r="L625" s="12">
        <v>42152.009224537032</v>
      </c>
      <c r="M625" s="13">
        <f t="shared" si="29"/>
        <v>2015</v>
      </c>
      <c r="N625" t="b">
        <v>0</v>
      </c>
      <c r="O625">
        <v>0</v>
      </c>
      <c r="P625" t="b">
        <v>0</v>
      </c>
      <c r="Q625" t="s">
        <v>8272</v>
      </c>
      <c r="R625" s="5">
        <f t="shared" si="27"/>
        <v>0</v>
      </c>
      <c r="S625" s="6" t="e">
        <f t="shared" si="28"/>
        <v>#DIV/0!</v>
      </c>
      <c r="T625" t="s">
        <v>8321</v>
      </c>
      <c r="U625" t="s">
        <v>8322</v>
      </c>
    </row>
    <row r="626" spans="1:21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2">
        <v>42108.988900462966</v>
      </c>
      <c r="L626" s="12">
        <v>42138.988900462966</v>
      </c>
      <c r="M626" s="13">
        <f t="shared" si="29"/>
        <v>2015</v>
      </c>
      <c r="N626" t="b">
        <v>0</v>
      </c>
      <c r="O626">
        <v>0</v>
      </c>
      <c r="P626" t="b">
        <v>0</v>
      </c>
      <c r="Q626" t="s">
        <v>8272</v>
      </c>
      <c r="R626" s="5">
        <f t="shared" si="27"/>
        <v>0</v>
      </c>
      <c r="S626" s="6" t="e">
        <f t="shared" si="28"/>
        <v>#DIV/0!</v>
      </c>
      <c r="T626" t="s">
        <v>8321</v>
      </c>
      <c r="U626" t="s">
        <v>8322</v>
      </c>
    </row>
    <row r="627" spans="1:21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2">
        <v>42790.895567129628</v>
      </c>
      <c r="L627" s="12">
        <v>42820.853900462964</v>
      </c>
      <c r="M627" s="13">
        <f t="shared" si="29"/>
        <v>2017</v>
      </c>
      <c r="N627" t="b">
        <v>0</v>
      </c>
      <c r="O627">
        <v>0</v>
      </c>
      <c r="P627" t="b">
        <v>0</v>
      </c>
      <c r="Q627" t="s">
        <v>8272</v>
      </c>
      <c r="R627" s="5">
        <f t="shared" si="27"/>
        <v>0</v>
      </c>
      <c r="S627" s="6" t="e">
        <f t="shared" si="28"/>
        <v>#DIV/0!</v>
      </c>
      <c r="T627" t="s">
        <v>8321</v>
      </c>
      <c r="U627" t="s">
        <v>8322</v>
      </c>
    </row>
    <row r="628" spans="1:21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2">
        <v>42198.559479166666</v>
      </c>
      <c r="L628" s="12">
        <v>42231.556944444441</v>
      </c>
      <c r="M628" s="13">
        <f t="shared" si="29"/>
        <v>2015</v>
      </c>
      <c r="N628" t="b">
        <v>0</v>
      </c>
      <c r="O628">
        <v>39</v>
      </c>
      <c r="P628" t="b">
        <v>0</v>
      </c>
      <c r="Q628" t="s">
        <v>8272</v>
      </c>
      <c r="R628" s="5">
        <f t="shared" si="27"/>
        <v>0.17380000000000001</v>
      </c>
      <c r="S628" s="6">
        <f t="shared" si="28"/>
        <v>111.41025641025641</v>
      </c>
      <c r="T628" t="s">
        <v>8321</v>
      </c>
      <c r="U628" t="s">
        <v>8322</v>
      </c>
    </row>
    <row r="629" spans="1:21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2">
        <v>42384.306840277779</v>
      </c>
      <c r="L629" s="12">
        <v>42443.958333333328</v>
      </c>
      <c r="M629" s="13">
        <f t="shared" si="29"/>
        <v>2016</v>
      </c>
      <c r="N629" t="b">
        <v>0</v>
      </c>
      <c r="O629">
        <v>1</v>
      </c>
      <c r="P629" t="b">
        <v>0</v>
      </c>
      <c r="Q629" t="s">
        <v>8272</v>
      </c>
      <c r="R629" s="5">
        <f t="shared" si="27"/>
        <v>2.0000000000000001E-4</v>
      </c>
      <c r="S629" s="6">
        <f t="shared" si="28"/>
        <v>90</v>
      </c>
      <c r="T629" t="s">
        <v>8321</v>
      </c>
      <c r="U629" t="s">
        <v>8322</v>
      </c>
    </row>
    <row r="630" spans="1:21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2">
        <v>41803.692789351851</v>
      </c>
      <c r="L630" s="12">
        <v>41833.692789351851</v>
      </c>
      <c r="M630" s="13">
        <f t="shared" si="29"/>
        <v>2014</v>
      </c>
      <c r="N630" t="b">
        <v>0</v>
      </c>
      <c r="O630">
        <v>0</v>
      </c>
      <c r="P630" t="b">
        <v>0</v>
      </c>
      <c r="Q630" t="s">
        <v>8272</v>
      </c>
      <c r="R630" s="5">
        <f t="shared" si="27"/>
        <v>0</v>
      </c>
      <c r="S630" s="6" t="e">
        <f t="shared" si="28"/>
        <v>#DIV/0!</v>
      </c>
      <c r="T630" t="s">
        <v>8321</v>
      </c>
      <c r="U630" t="s">
        <v>8322</v>
      </c>
    </row>
    <row r="631" spans="1:21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2">
        <v>42474.637824074074</v>
      </c>
      <c r="L631" s="12">
        <v>42504.637824074074</v>
      </c>
      <c r="M631" s="13">
        <f t="shared" si="29"/>
        <v>2016</v>
      </c>
      <c r="N631" t="b">
        <v>0</v>
      </c>
      <c r="O631">
        <v>3</v>
      </c>
      <c r="P631" t="b">
        <v>0</v>
      </c>
      <c r="Q631" t="s">
        <v>8272</v>
      </c>
      <c r="R631" s="5">
        <f t="shared" si="27"/>
        <v>1.75E-3</v>
      </c>
      <c r="S631" s="6">
        <f t="shared" si="28"/>
        <v>116.66666666666667</v>
      </c>
      <c r="T631" t="s">
        <v>8321</v>
      </c>
      <c r="U631" t="s">
        <v>8322</v>
      </c>
    </row>
    <row r="632" spans="1:21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2">
        <v>42223.619456018518</v>
      </c>
      <c r="L632" s="12">
        <v>42253.215277777781</v>
      </c>
      <c r="M632" s="13">
        <f t="shared" si="29"/>
        <v>2015</v>
      </c>
      <c r="N632" t="b">
        <v>0</v>
      </c>
      <c r="O632">
        <v>1</v>
      </c>
      <c r="P632" t="b">
        <v>0</v>
      </c>
      <c r="Q632" t="s">
        <v>8272</v>
      </c>
      <c r="R632" s="5">
        <f t="shared" si="27"/>
        <v>8.3340278356529708E-4</v>
      </c>
      <c r="S632" s="6">
        <f t="shared" si="28"/>
        <v>10</v>
      </c>
      <c r="T632" t="s">
        <v>8321</v>
      </c>
      <c r="U632" t="s">
        <v>8322</v>
      </c>
    </row>
    <row r="633" spans="1:21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2">
        <v>42489.772326388891</v>
      </c>
      <c r="L633" s="12">
        <v>42518.772326388891</v>
      </c>
      <c r="M633" s="13">
        <f t="shared" si="29"/>
        <v>2016</v>
      </c>
      <c r="N633" t="b">
        <v>0</v>
      </c>
      <c r="O633">
        <v>9</v>
      </c>
      <c r="P633" t="b">
        <v>0</v>
      </c>
      <c r="Q633" t="s">
        <v>8272</v>
      </c>
      <c r="R633" s="5">
        <f t="shared" si="27"/>
        <v>1.38E-2</v>
      </c>
      <c r="S633" s="6">
        <f t="shared" si="28"/>
        <v>76.666666666666671</v>
      </c>
      <c r="T633" t="s">
        <v>8321</v>
      </c>
      <c r="U633" t="s">
        <v>8322</v>
      </c>
    </row>
    <row r="634" spans="1:21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2">
        <v>42303.659317129626</v>
      </c>
      <c r="L634" s="12">
        <v>42333.700983796298</v>
      </c>
      <c r="M634" s="13">
        <f t="shared" si="29"/>
        <v>2015</v>
      </c>
      <c r="N634" t="b">
        <v>0</v>
      </c>
      <c r="O634">
        <v>0</v>
      </c>
      <c r="P634" t="b">
        <v>0</v>
      </c>
      <c r="Q634" t="s">
        <v>8272</v>
      </c>
      <c r="R634" s="5">
        <f t="shared" si="27"/>
        <v>0</v>
      </c>
      <c r="S634" s="6" t="e">
        <f t="shared" si="28"/>
        <v>#DIV/0!</v>
      </c>
      <c r="T634" t="s">
        <v>8321</v>
      </c>
      <c r="U634" t="s">
        <v>8322</v>
      </c>
    </row>
    <row r="635" spans="1:21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2">
        <v>42507.29932870371</v>
      </c>
      <c r="L635" s="12">
        <v>42538.958333333328</v>
      </c>
      <c r="M635" s="13">
        <f t="shared" si="29"/>
        <v>2016</v>
      </c>
      <c r="N635" t="b">
        <v>0</v>
      </c>
      <c r="O635">
        <v>25</v>
      </c>
      <c r="P635" t="b">
        <v>0</v>
      </c>
      <c r="Q635" t="s">
        <v>8272</v>
      </c>
      <c r="R635" s="5">
        <f t="shared" si="27"/>
        <v>0.1245</v>
      </c>
      <c r="S635" s="6">
        <f t="shared" si="28"/>
        <v>49.8</v>
      </c>
      <c r="T635" t="s">
        <v>8321</v>
      </c>
      <c r="U635" t="s">
        <v>8322</v>
      </c>
    </row>
    <row r="636" spans="1:21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2">
        <v>42031.928576388891</v>
      </c>
      <c r="L636" s="12">
        <v>42061.928576388891</v>
      </c>
      <c r="M636" s="13">
        <f t="shared" si="29"/>
        <v>2015</v>
      </c>
      <c r="N636" t="b">
        <v>0</v>
      </c>
      <c r="O636">
        <v>1</v>
      </c>
      <c r="P636" t="b">
        <v>0</v>
      </c>
      <c r="Q636" t="s">
        <v>8272</v>
      </c>
      <c r="R636" s="5">
        <f t="shared" si="27"/>
        <v>2.0000000000000001E-4</v>
      </c>
      <c r="S636" s="6">
        <f t="shared" si="28"/>
        <v>1</v>
      </c>
      <c r="T636" t="s">
        <v>8321</v>
      </c>
      <c r="U636" t="s">
        <v>8322</v>
      </c>
    </row>
    <row r="637" spans="1:21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2">
        <v>42076.092152777783</v>
      </c>
      <c r="L637" s="12">
        <v>42106.092152777783</v>
      </c>
      <c r="M637" s="13">
        <f t="shared" si="29"/>
        <v>2015</v>
      </c>
      <c r="N637" t="b">
        <v>0</v>
      </c>
      <c r="O637">
        <v>1</v>
      </c>
      <c r="P637" t="b">
        <v>0</v>
      </c>
      <c r="Q637" t="s">
        <v>8272</v>
      </c>
      <c r="R637" s="5">
        <f t="shared" si="27"/>
        <v>8.0000000000000007E-5</v>
      </c>
      <c r="S637" s="6">
        <f t="shared" si="28"/>
        <v>2</v>
      </c>
      <c r="T637" t="s">
        <v>8321</v>
      </c>
      <c r="U637" t="s">
        <v>8322</v>
      </c>
    </row>
    <row r="638" spans="1:21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2">
        <v>42131.455439814818</v>
      </c>
      <c r="L638" s="12">
        <v>42161.44930555555</v>
      </c>
      <c r="M638" s="13">
        <f t="shared" si="29"/>
        <v>2015</v>
      </c>
      <c r="N638" t="b">
        <v>0</v>
      </c>
      <c r="O638">
        <v>1</v>
      </c>
      <c r="P638" t="b">
        <v>0</v>
      </c>
      <c r="Q638" t="s">
        <v>8272</v>
      </c>
      <c r="R638" s="5">
        <f t="shared" si="27"/>
        <v>2E-3</v>
      </c>
      <c r="S638" s="6">
        <f t="shared" si="28"/>
        <v>4</v>
      </c>
      <c r="T638" t="s">
        <v>8321</v>
      </c>
      <c r="U638" t="s">
        <v>8322</v>
      </c>
    </row>
    <row r="639" spans="1:21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2">
        <v>42762.962013888886</v>
      </c>
      <c r="L639" s="12">
        <v>42791.961111111115</v>
      </c>
      <c r="M639" s="13">
        <f t="shared" si="29"/>
        <v>2017</v>
      </c>
      <c r="N639" t="b">
        <v>0</v>
      </c>
      <c r="O639">
        <v>0</v>
      </c>
      <c r="P639" t="b">
        <v>0</v>
      </c>
      <c r="Q639" t="s">
        <v>8272</v>
      </c>
      <c r="R639" s="5">
        <f t="shared" si="27"/>
        <v>0</v>
      </c>
      <c r="S639" s="6" t="e">
        <f t="shared" si="28"/>
        <v>#DIV/0!</v>
      </c>
      <c r="T639" t="s">
        <v>8321</v>
      </c>
      <c r="U639" t="s">
        <v>8322</v>
      </c>
    </row>
    <row r="640" spans="1:21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2">
        <v>42759.593310185184</v>
      </c>
      <c r="L640" s="12">
        <v>42819.55164351852</v>
      </c>
      <c r="M640" s="13">
        <f t="shared" si="29"/>
        <v>2017</v>
      </c>
      <c r="N640" t="b">
        <v>0</v>
      </c>
      <c r="O640">
        <v>6</v>
      </c>
      <c r="P640" t="b">
        <v>0</v>
      </c>
      <c r="Q640" t="s">
        <v>8272</v>
      </c>
      <c r="R640" s="5">
        <f t="shared" si="27"/>
        <v>9.0000000000000006E-5</v>
      </c>
      <c r="S640" s="6">
        <f t="shared" si="28"/>
        <v>3</v>
      </c>
      <c r="T640" t="s">
        <v>8321</v>
      </c>
      <c r="U640" t="s">
        <v>8322</v>
      </c>
    </row>
    <row r="641" spans="1:21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2">
        <v>41865.583275462966</v>
      </c>
      <c r="L641" s="12">
        <v>41925.583275462966</v>
      </c>
      <c r="M641" s="13">
        <f t="shared" si="29"/>
        <v>2014</v>
      </c>
      <c r="N641" t="b">
        <v>0</v>
      </c>
      <c r="O641">
        <v>1</v>
      </c>
      <c r="P641" t="b">
        <v>0</v>
      </c>
      <c r="Q641" t="s">
        <v>8272</v>
      </c>
      <c r="R641" s="5">
        <f t="shared" si="27"/>
        <v>9.9999999999999995E-7</v>
      </c>
      <c r="S641" s="6">
        <f t="shared" si="28"/>
        <v>1</v>
      </c>
      <c r="T641" t="s">
        <v>8321</v>
      </c>
      <c r="U641" t="s">
        <v>8322</v>
      </c>
    </row>
    <row r="642" spans="1:21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2">
        <v>42683.420312500006</v>
      </c>
      <c r="L642" s="12">
        <v>42698.958333333328</v>
      </c>
      <c r="M642" s="13">
        <f t="shared" si="29"/>
        <v>2016</v>
      </c>
      <c r="N642" t="b">
        <v>0</v>
      </c>
      <c r="O642">
        <v>2</v>
      </c>
      <c r="P642" t="b">
        <v>1</v>
      </c>
      <c r="Q642" t="s">
        <v>8273</v>
      </c>
      <c r="R642" s="5">
        <f t="shared" ref="R642:R705" si="30">E642/D642</f>
        <v>1.4428571428571428</v>
      </c>
      <c r="S642" s="6">
        <f t="shared" ref="S642:S705" si="31">E642/O642</f>
        <v>50.5</v>
      </c>
      <c r="T642" t="s">
        <v>8321</v>
      </c>
      <c r="U642" t="s">
        <v>8323</v>
      </c>
    </row>
    <row r="643" spans="1:21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2">
        <v>42199.57</v>
      </c>
      <c r="L643" s="12">
        <v>42229.57</v>
      </c>
      <c r="M643" s="13">
        <f t="shared" ref="M643:M706" si="32">YEAR(K643)</f>
        <v>2015</v>
      </c>
      <c r="N643" t="b">
        <v>0</v>
      </c>
      <c r="O643">
        <v>315</v>
      </c>
      <c r="P643" t="b">
        <v>1</v>
      </c>
      <c r="Q643" t="s">
        <v>8273</v>
      </c>
      <c r="R643" s="5">
        <f t="shared" si="30"/>
        <v>1.1916249999999999</v>
      </c>
      <c r="S643" s="6">
        <f t="shared" si="31"/>
        <v>151.31746031746033</v>
      </c>
      <c r="T643" t="s">
        <v>8321</v>
      </c>
      <c r="U643" t="s">
        <v>8323</v>
      </c>
    </row>
    <row r="644" spans="1:21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2">
        <v>42199.651319444441</v>
      </c>
      <c r="L644" s="12">
        <v>42235.651319444441</v>
      </c>
      <c r="M644" s="13">
        <f t="shared" si="32"/>
        <v>2015</v>
      </c>
      <c r="N644" t="b">
        <v>0</v>
      </c>
      <c r="O644">
        <v>2174</v>
      </c>
      <c r="P644" t="b">
        <v>1</v>
      </c>
      <c r="Q644" t="s">
        <v>8273</v>
      </c>
      <c r="R644" s="5">
        <f t="shared" si="30"/>
        <v>14.604850000000001</v>
      </c>
      <c r="S644" s="6">
        <f t="shared" si="31"/>
        <v>134.3592456301748</v>
      </c>
      <c r="T644" t="s">
        <v>8321</v>
      </c>
      <c r="U644" t="s">
        <v>8323</v>
      </c>
    </row>
    <row r="645" spans="1:21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2">
        <v>42100.642071759255</v>
      </c>
      <c r="L645" s="12">
        <v>42155.642071759255</v>
      </c>
      <c r="M645" s="13">
        <f t="shared" si="32"/>
        <v>2015</v>
      </c>
      <c r="N645" t="b">
        <v>0</v>
      </c>
      <c r="O645">
        <v>152</v>
      </c>
      <c r="P645" t="b">
        <v>1</v>
      </c>
      <c r="Q645" t="s">
        <v>8273</v>
      </c>
      <c r="R645" s="5">
        <f t="shared" si="30"/>
        <v>1.0580799999999999</v>
      </c>
      <c r="S645" s="6">
        <f t="shared" si="31"/>
        <v>174.02631578947367</v>
      </c>
      <c r="T645" t="s">
        <v>8321</v>
      </c>
      <c r="U645" t="s">
        <v>8323</v>
      </c>
    </row>
    <row r="646" spans="1:21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2">
        <v>41898.665960648148</v>
      </c>
      <c r="L646" s="12">
        <v>41941.041666666664</v>
      </c>
      <c r="M646" s="13">
        <f t="shared" si="32"/>
        <v>2014</v>
      </c>
      <c r="N646" t="b">
        <v>0</v>
      </c>
      <c r="O646">
        <v>1021</v>
      </c>
      <c r="P646" t="b">
        <v>1</v>
      </c>
      <c r="Q646" t="s">
        <v>8273</v>
      </c>
      <c r="R646" s="5">
        <f t="shared" si="30"/>
        <v>3.0011791999999997</v>
      </c>
      <c r="S646" s="6">
        <f t="shared" si="31"/>
        <v>73.486268364348675</v>
      </c>
      <c r="T646" t="s">
        <v>8321</v>
      </c>
      <c r="U646" t="s">
        <v>8323</v>
      </c>
    </row>
    <row r="647" spans="1:21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2">
        <v>42564.026319444441</v>
      </c>
      <c r="L647" s="12">
        <v>42594.026319444441</v>
      </c>
      <c r="M647" s="13">
        <f t="shared" si="32"/>
        <v>2016</v>
      </c>
      <c r="N647" t="b">
        <v>0</v>
      </c>
      <c r="O647">
        <v>237</v>
      </c>
      <c r="P647" t="b">
        <v>1</v>
      </c>
      <c r="Q647" t="s">
        <v>8273</v>
      </c>
      <c r="R647" s="5">
        <f t="shared" si="30"/>
        <v>2.7869999999999999</v>
      </c>
      <c r="S647" s="6">
        <f t="shared" si="31"/>
        <v>23.518987341772153</v>
      </c>
      <c r="T647" t="s">
        <v>8321</v>
      </c>
      <c r="U647" t="s">
        <v>8323</v>
      </c>
    </row>
    <row r="648" spans="1:21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2">
        <v>41832.852627314816</v>
      </c>
      <c r="L648" s="12">
        <v>41862.852627314816</v>
      </c>
      <c r="M648" s="13">
        <f t="shared" si="32"/>
        <v>2014</v>
      </c>
      <c r="N648" t="b">
        <v>0</v>
      </c>
      <c r="O648">
        <v>27</v>
      </c>
      <c r="P648" t="b">
        <v>1</v>
      </c>
      <c r="Q648" t="s">
        <v>8273</v>
      </c>
      <c r="R648" s="5">
        <f t="shared" si="30"/>
        <v>1.3187625000000001</v>
      </c>
      <c r="S648" s="6">
        <f t="shared" si="31"/>
        <v>39.074444444444445</v>
      </c>
      <c r="T648" t="s">
        <v>8321</v>
      </c>
      <c r="U648" t="s">
        <v>8323</v>
      </c>
    </row>
    <row r="649" spans="1:21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2">
        <v>42416.767928240741</v>
      </c>
      <c r="L649" s="12">
        <v>42446.726261574076</v>
      </c>
      <c r="M649" s="13">
        <f t="shared" si="32"/>
        <v>2016</v>
      </c>
      <c r="N649" t="b">
        <v>0</v>
      </c>
      <c r="O649">
        <v>17</v>
      </c>
      <c r="P649" t="b">
        <v>1</v>
      </c>
      <c r="Q649" t="s">
        <v>8273</v>
      </c>
      <c r="R649" s="5">
        <f t="shared" si="30"/>
        <v>1.0705</v>
      </c>
      <c r="S649" s="6">
        <f t="shared" si="31"/>
        <v>125.94117647058823</v>
      </c>
      <c r="T649" t="s">
        <v>8321</v>
      </c>
      <c r="U649" t="s">
        <v>8323</v>
      </c>
    </row>
    <row r="650" spans="1:21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2">
        <v>41891.693379629629</v>
      </c>
      <c r="L650" s="12">
        <v>41926.693379629629</v>
      </c>
      <c r="M650" s="13">
        <f t="shared" si="32"/>
        <v>2014</v>
      </c>
      <c r="N650" t="b">
        <v>0</v>
      </c>
      <c r="O650">
        <v>27</v>
      </c>
      <c r="P650" t="b">
        <v>1</v>
      </c>
      <c r="Q650" t="s">
        <v>8273</v>
      </c>
      <c r="R650" s="5">
        <f t="shared" si="30"/>
        <v>1.2682285714285715</v>
      </c>
      <c r="S650" s="6">
        <f t="shared" si="31"/>
        <v>1644</v>
      </c>
      <c r="T650" t="s">
        <v>8321</v>
      </c>
      <c r="U650" t="s">
        <v>8323</v>
      </c>
    </row>
    <row r="651" spans="1:21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2">
        <v>41877.912187499998</v>
      </c>
      <c r="L651" s="12">
        <v>41898.912187499998</v>
      </c>
      <c r="M651" s="13">
        <f t="shared" si="32"/>
        <v>2014</v>
      </c>
      <c r="N651" t="b">
        <v>0</v>
      </c>
      <c r="O651">
        <v>82</v>
      </c>
      <c r="P651" t="b">
        <v>1</v>
      </c>
      <c r="Q651" t="s">
        <v>8273</v>
      </c>
      <c r="R651" s="5">
        <f t="shared" si="30"/>
        <v>1.3996</v>
      </c>
      <c r="S651" s="6">
        <f t="shared" si="31"/>
        <v>42.670731707317074</v>
      </c>
      <c r="T651" t="s">
        <v>8321</v>
      </c>
      <c r="U651" t="s">
        <v>8323</v>
      </c>
    </row>
    <row r="652" spans="1:21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2">
        <v>41932.036851851852</v>
      </c>
      <c r="L652" s="12">
        <v>41992.078518518523</v>
      </c>
      <c r="M652" s="13">
        <f t="shared" si="32"/>
        <v>2014</v>
      </c>
      <c r="N652" t="b">
        <v>0</v>
      </c>
      <c r="O652">
        <v>48</v>
      </c>
      <c r="P652" t="b">
        <v>1</v>
      </c>
      <c r="Q652" t="s">
        <v>8273</v>
      </c>
      <c r="R652" s="5">
        <f t="shared" si="30"/>
        <v>1.1240000000000001</v>
      </c>
      <c r="S652" s="6">
        <f t="shared" si="31"/>
        <v>35.125</v>
      </c>
      <c r="T652" t="s">
        <v>8321</v>
      </c>
      <c r="U652" t="s">
        <v>8323</v>
      </c>
    </row>
    <row r="653" spans="1:21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2">
        <v>41956.017488425925</v>
      </c>
      <c r="L653" s="12">
        <v>41986.017488425925</v>
      </c>
      <c r="M653" s="13">
        <f t="shared" si="32"/>
        <v>2014</v>
      </c>
      <c r="N653" t="b">
        <v>0</v>
      </c>
      <c r="O653">
        <v>105</v>
      </c>
      <c r="P653" t="b">
        <v>1</v>
      </c>
      <c r="Q653" t="s">
        <v>8273</v>
      </c>
      <c r="R653" s="5">
        <f t="shared" si="30"/>
        <v>1.00528</v>
      </c>
      <c r="S653" s="6">
        <f t="shared" si="31"/>
        <v>239.35238095238094</v>
      </c>
      <c r="T653" t="s">
        <v>8321</v>
      </c>
      <c r="U653" t="s">
        <v>8323</v>
      </c>
    </row>
    <row r="654" spans="1:21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2">
        <v>42675.690393518518</v>
      </c>
      <c r="L654" s="12">
        <v>42705.732060185182</v>
      </c>
      <c r="M654" s="13">
        <f t="shared" si="32"/>
        <v>2016</v>
      </c>
      <c r="N654" t="b">
        <v>0</v>
      </c>
      <c r="O654">
        <v>28</v>
      </c>
      <c r="P654" t="b">
        <v>1</v>
      </c>
      <c r="Q654" t="s">
        <v>8273</v>
      </c>
      <c r="R654" s="5">
        <f t="shared" si="30"/>
        <v>1.0046666666666666</v>
      </c>
      <c r="S654" s="6">
        <f t="shared" si="31"/>
        <v>107.64285714285714</v>
      </c>
      <c r="T654" t="s">
        <v>8321</v>
      </c>
      <c r="U654" t="s">
        <v>8323</v>
      </c>
    </row>
    <row r="655" spans="1:21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2">
        <v>42199.618518518517</v>
      </c>
      <c r="L655" s="12">
        <v>42236.618518518517</v>
      </c>
      <c r="M655" s="13">
        <f t="shared" si="32"/>
        <v>2015</v>
      </c>
      <c r="N655" t="b">
        <v>0</v>
      </c>
      <c r="O655">
        <v>1107</v>
      </c>
      <c r="P655" t="b">
        <v>1</v>
      </c>
      <c r="Q655" t="s">
        <v>8273</v>
      </c>
      <c r="R655" s="5">
        <f t="shared" si="30"/>
        <v>1.4144600000000001</v>
      </c>
      <c r="S655" s="6">
        <f t="shared" si="31"/>
        <v>95.830623306233065</v>
      </c>
      <c r="T655" t="s">
        <v>8321</v>
      </c>
      <c r="U655" t="s">
        <v>8323</v>
      </c>
    </row>
    <row r="656" spans="1:21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2">
        <v>42163.957326388889</v>
      </c>
      <c r="L656" s="12">
        <v>42193.957326388889</v>
      </c>
      <c r="M656" s="13">
        <f t="shared" si="32"/>
        <v>2015</v>
      </c>
      <c r="N656" t="b">
        <v>0</v>
      </c>
      <c r="O656">
        <v>1013</v>
      </c>
      <c r="P656" t="b">
        <v>1</v>
      </c>
      <c r="Q656" t="s">
        <v>8273</v>
      </c>
      <c r="R656" s="5">
        <f t="shared" si="30"/>
        <v>2.6729166666666666</v>
      </c>
      <c r="S656" s="6">
        <f t="shared" si="31"/>
        <v>31.663376110562684</v>
      </c>
      <c r="T656" t="s">
        <v>8321</v>
      </c>
      <c r="U656" t="s">
        <v>8323</v>
      </c>
    </row>
    <row r="657" spans="1:21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2">
        <v>42045.957314814819</v>
      </c>
      <c r="L657" s="12">
        <v>42075.915648148148</v>
      </c>
      <c r="M657" s="13">
        <f t="shared" si="32"/>
        <v>2015</v>
      </c>
      <c r="N657" t="b">
        <v>0</v>
      </c>
      <c r="O657">
        <v>274</v>
      </c>
      <c r="P657" t="b">
        <v>1</v>
      </c>
      <c r="Q657" t="s">
        <v>8273</v>
      </c>
      <c r="R657" s="5">
        <f t="shared" si="30"/>
        <v>1.4688749999999999</v>
      </c>
      <c r="S657" s="6">
        <f t="shared" si="31"/>
        <v>42.886861313868614</v>
      </c>
      <c r="T657" t="s">
        <v>8321</v>
      </c>
      <c r="U657" t="s">
        <v>8323</v>
      </c>
    </row>
    <row r="658" spans="1:21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2">
        <v>42417.804618055554</v>
      </c>
      <c r="L658" s="12">
        <v>42477.762951388882</v>
      </c>
      <c r="M658" s="13">
        <f t="shared" si="32"/>
        <v>2016</v>
      </c>
      <c r="N658" t="b">
        <v>0</v>
      </c>
      <c r="O658">
        <v>87</v>
      </c>
      <c r="P658" t="b">
        <v>1</v>
      </c>
      <c r="Q658" t="s">
        <v>8273</v>
      </c>
      <c r="R658" s="5">
        <f t="shared" si="30"/>
        <v>2.1356000000000002</v>
      </c>
      <c r="S658" s="6">
        <f t="shared" si="31"/>
        <v>122.73563218390805</v>
      </c>
      <c r="T658" t="s">
        <v>8321</v>
      </c>
      <c r="U658" t="s">
        <v>8323</v>
      </c>
    </row>
    <row r="659" spans="1:21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2">
        <v>42331.84574074074</v>
      </c>
      <c r="L659" s="12">
        <v>42361.84574074074</v>
      </c>
      <c r="M659" s="13">
        <f t="shared" si="32"/>
        <v>2015</v>
      </c>
      <c r="N659" t="b">
        <v>0</v>
      </c>
      <c r="O659">
        <v>99</v>
      </c>
      <c r="P659" t="b">
        <v>1</v>
      </c>
      <c r="Q659" t="s">
        <v>8273</v>
      </c>
      <c r="R659" s="5">
        <f t="shared" si="30"/>
        <v>1.2569999999999999</v>
      </c>
      <c r="S659" s="6">
        <f t="shared" si="31"/>
        <v>190.45454545454547</v>
      </c>
      <c r="T659" t="s">
        <v>8321</v>
      </c>
      <c r="U659" t="s">
        <v>8323</v>
      </c>
    </row>
    <row r="660" spans="1:21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2">
        <v>42179.160752314812</v>
      </c>
      <c r="L660" s="12">
        <v>42211.75</v>
      </c>
      <c r="M660" s="13">
        <f t="shared" si="32"/>
        <v>2015</v>
      </c>
      <c r="N660" t="b">
        <v>0</v>
      </c>
      <c r="O660">
        <v>276</v>
      </c>
      <c r="P660" t="b">
        <v>1</v>
      </c>
      <c r="Q660" t="s">
        <v>8273</v>
      </c>
      <c r="R660" s="5">
        <f t="shared" si="30"/>
        <v>1.0446206037108834</v>
      </c>
      <c r="S660" s="6">
        <f t="shared" si="31"/>
        <v>109.33695652173913</v>
      </c>
      <c r="T660" t="s">
        <v>8321</v>
      </c>
      <c r="U660" t="s">
        <v>8323</v>
      </c>
    </row>
    <row r="661" spans="1:21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2">
        <v>42209.593692129631</v>
      </c>
      <c r="L661" s="12">
        <v>42239.593692129631</v>
      </c>
      <c r="M661" s="13">
        <f t="shared" si="32"/>
        <v>2015</v>
      </c>
      <c r="N661" t="b">
        <v>0</v>
      </c>
      <c r="O661">
        <v>21</v>
      </c>
      <c r="P661" t="b">
        <v>1</v>
      </c>
      <c r="Q661" t="s">
        <v>8273</v>
      </c>
      <c r="R661" s="5">
        <f t="shared" si="30"/>
        <v>1.0056666666666667</v>
      </c>
      <c r="S661" s="6">
        <f t="shared" si="31"/>
        <v>143.66666666666666</v>
      </c>
      <c r="T661" t="s">
        <v>8321</v>
      </c>
      <c r="U661" t="s">
        <v>8323</v>
      </c>
    </row>
    <row r="662" spans="1:21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2">
        <v>41922.741655092592</v>
      </c>
      <c r="L662" s="12">
        <v>41952.783321759263</v>
      </c>
      <c r="M662" s="13">
        <f t="shared" si="32"/>
        <v>2014</v>
      </c>
      <c r="N662" t="b">
        <v>0</v>
      </c>
      <c r="O662">
        <v>18</v>
      </c>
      <c r="P662" t="b">
        <v>0</v>
      </c>
      <c r="Q662" t="s">
        <v>8273</v>
      </c>
      <c r="R662" s="5">
        <f t="shared" si="30"/>
        <v>3.058E-2</v>
      </c>
      <c r="S662" s="6">
        <f t="shared" si="31"/>
        <v>84.944444444444443</v>
      </c>
      <c r="T662" t="s">
        <v>8321</v>
      </c>
      <c r="U662" t="s">
        <v>8323</v>
      </c>
    </row>
    <row r="663" spans="1:21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2">
        <v>42636.645358796297</v>
      </c>
      <c r="L663" s="12">
        <v>42666.645358796297</v>
      </c>
      <c r="M663" s="13">
        <f t="shared" si="32"/>
        <v>2016</v>
      </c>
      <c r="N663" t="b">
        <v>0</v>
      </c>
      <c r="O663">
        <v>9</v>
      </c>
      <c r="P663" t="b">
        <v>0</v>
      </c>
      <c r="Q663" t="s">
        <v>8273</v>
      </c>
      <c r="R663" s="5">
        <f t="shared" si="30"/>
        <v>9.4999999999999998E-3</v>
      </c>
      <c r="S663" s="6">
        <f t="shared" si="31"/>
        <v>10.555555555555555</v>
      </c>
      <c r="T663" t="s">
        <v>8321</v>
      </c>
      <c r="U663" t="s">
        <v>8323</v>
      </c>
    </row>
    <row r="664" spans="1:21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2">
        <v>41990.438043981485</v>
      </c>
      <c r="L664" s="12">
        <v>42020.438043981485</v>
      </c>
      <c r="M664" s="13">
        <f t="shared" si="32"/>
        <v>2014</v>
      </c>
      <c r="N664" t="b">
        <v>0</v>
      </c>
      <c r="O664">
        <v>4</v>
      </c>
      <c r="P664" t="b">
        <v>0</v>
      </c>
      <c r="Q664" t="s">
        <v>8273</v>
      </c>
      <c r="R664" s="5">
        <f t="shared" si="30"/>
        <v>4.0000000000000001E-3</v>
      </c>
      <c r="S664" s="6">
        <f t="shared" si="31"/>
        <v>39</v>
      </c>
      <c r="T664" t="s">
        <v>8321</v>
      </c>
      <c r="U664" t="s">
        <v>8323</v>
      </c>
    </row>
    <row r="665" spans="1:21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2">
        <v>42173.843240740738</v>
      </c>
      <c r="L665" s="12">
        <v>42203.843240740738</v>
      </c>
      <c r="M665" s="13">
        <f t="shared" si="32"/>
        <v>2015</v>
      </c>
      <c r="N665" t="b">
        <v>0</v>
      </c>
      <c r="O665">
        <v>7</v>
      </c>
      <c r="P665" t="b">
        <v>0</v>
      </c>
      <c r="Q665" t="s">
        <v>8273</v>
      </c>
      <c r="R665" s="5">
        <f t="shared" si="30"/>
        <v>3.5000000000000001E-3</v>
      </c>
      <c r="S665" s="6">
        <f t="shared" si="31"/>
        <v>100</v>
      </c>
      <c r="T665" t="s">
        <v>8321</v>
      </c>
      <c r="U665" t="s">
        <v>8323</v>
      </c>
    </row>
    <row r="666" spans="1:21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2">
        <v>42077.666377314818</v>
      </c>
      <c r="L666" s="12">
        <v>42107.666377314818</v>
      </c>
      <c r="M666" s="13">
        <f t="shared" si="32"/>
        <v>2015</v>
      </c>
      <c r="N666" t="b">
        <v>0</v>
      </c>
      <c r="O666">
        <v>29</v>
      </c>
      <c r="P666" t="b">
        <v>0</v>
      </c>
      <c r="Q666" t="s">
        <v>8273</v>
      </c>
      <c r="R666" s="5">
        <f t="shared" si="30"/>
        <v>7.5333333333333335E-2</v>
      </c>
      <c r="S666" s="6">
        <f t="shared" si="31"/>
        <v>31.172413793103448</v>
      </c>
      <c r="T666" t="s">
        <v>8321</v>
      </c>
      <c r="U666" t="s">
        <v>8323</v>
      </c>
    </row>
    <row r="667" spans="1:21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2">
        <v>42688.711354166662</v>
      </c>
      <c r="L667" s="12">
        <v>42748.711354166662</v>
      </c>
      <c r="M667" s="13">
        <f t="shared" si="32"/>
        <v>2016</v>
      </c>
      <c r="N667" t="b">
        <v>0</v>
      </c>
      <c r="O667">
        <v>12</v>
      </c>
      <c r="P667" t="b">
        <v>0</v>
      </c>
      <c r="Q667" t="s">
        <v>8273</v>
      </c>
      <c r="R667" s="5">
        <f t="shared" si="30"/>
        <v>0.18640000000000001</v>
      </c>
      <c r="S667" s="6">
        <f t="shared" si="31"/>
        <v>155.33333333333334</v>
      </c>
      <c r="T667" t="s">
        <v>8321</v>
      </c>
      <c r="U667" t="s">
        <v>8323</v>
      </c>
    </row>
    <row r="668" spans="1:21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2">
        <v>41838.832152777781</v>
      </c>
      <c r="L668" s="12">
        <v>41868.832152777781</v>
      </c>
      <c r="M668" s="13">
        <f t="shared" si="32"/>
        <v>2014</v>
      </c>
      <c r="N668" t="b">
        <v>0</v>
      </c>
      <c r="O668">
        <v>4</v>
      </c>
      <c r="P668" t="b">
        <v>0</v>
      </c>
      <c r="Q668" t="s">
        <v>8273</v>
      </c>
      <c r="R668" s="5">
        <f t="shared" si="30"/>
        <v>4.0000000000000003E-5</v>
      </c>
      <c r="S668" s="6">
        <f t="shared" si="31"/>
        <v>2</v>
      </c>
      <c r="T668" t="s">
        <v>8321</v>
      </c>
      <c r="U668" t="s">
        <v>8323</v>
      </c>
    </row>
    <row r="669" spans="1:21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2">
        <v>42632.373414351852</v>
      </c>
      <c r="L669" s="12">
        <v>42672.373414351852</v>
      </c>
      <c r="M669" s="13">
        <f t="shared" si="32"/>
        <v>2016</v>
      </c>
      <c r="N669" t="b">
        <v>0</v>
      </c>
      <c r="O669">
        <v>28</v>
      </c>
      <c r="P669" t="b">
        <v>0</v>
      </c>
      <c r="Q669" t="s">
        <v>8273</v>
      </c>
      <c r="R669" s="5">
        <f t="shared" si="30"/>
        <v>0.1002</v>
      </c>
      <c r="S669" s="6">
        <f t="shared" si="31"/>
        <v>178.92857142857142</v>
      </c>
      <c r="T669" t="s">
        <v>8321</v>
      </c>
      <c r="U669" t="s">
        <v>8323</v>
      </c>
    </row>
    <row r="670" spans="1:21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2">
        <v>42090.831273148149</v>
      </c>
      <c r="L670" s="12">
        <v>42135.831273148149</v>
      </c>
      <c r="M670" s="13">
        <f t="shared" si="32"/>
        <v>2015</v>
      </c>
      <c r="N670" t="b">
        <v>0</v>
      </c>
      <c r="O670">
        <v>25</v>
      </c>
      <c r="P670" t="b">
        <v>0</v>
      </c>
      <c r="Q670" t="s">
        <v>8273</v>
      </c>
      <c r="R670" s="5">
        <f t="shared" si="30"/>
        <v>4.5600000000000002E-2</v>
      </c>
      <c r="S670" s="6">
        <f t="shared" si="31"/>
        <v>27.36</v>
      </c>
      <c r="T670" t="s">
        <v>8321</v>
      </c>
      <c r="U670" t="s">
        <v>8323</v>
      </c>
    </row>
    <row r="671" spans="1:21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2">
        <v>42527.625671296293</v>
      </c>
      <c r="L671" s="12">
        <v>42557.625671296293</v>
      </c>
      <c r="M671" s="13">
        <f t="shared" si="32"/>
        <v>2016</v>
      </c>
      <c r="N671" t="b">
        <v>0</v>
      </c>
      <c r="O671">
        <v>28</v>
      </c>
      <c r="P671" t="b">
        <v>0</v>
      </c>
      <c r="Q671" t="s">
        <v>8273</v>
      </c>
      <c r="R671" s="5">
        <f t="shared" si="30"/>
        <v>0.21507499999999999</v>
      </c>
      <c r="S671" s="6">
        <f t="shared" si="31"/>
        <v>1536.25</v>
      </c>
      <c r="T671" t="s">
        <v>8321</v>
      </c>
      <c r="U671" t="s">
        <v>8323</v>
      </c>
    </row>
    <row r="672" spans="1:21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2">
        <v>42506.709722222222</v>
      </c>
      <c r="L672" s="12">
        <v>42540.340277777781</v>
      </c>
      <c r="M672" s="13">
        <f t="shared" si="32"/>
        <v>2016</v>
      </c>
      <c r="N672" t="b">
        <v>0</v>
      </c>
      <c r="O672">
        <v>310</v>
      </c>
      <c r="P672" t="b">
        <v>0</v>
      </c>
      <c r="Q672" t="s">
        <v>8273</v>
      </c>
      <c r="R672" s="5">
        <f t="shared" si="30"/>
        <v>0.29276666666666668</v>
      </c>
      <c r="S672" s="6">
        <f t="shared" si="31"/>
        <v>84.99677419354839</v>
      </c>
      <c r="T672" t="s">
        <v>8321</v>
      </c>
      <c r="U672" t="s">
        <v>8323</v>
      </c>
    </row>
    <row r="673" spans="1:21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2">
        <v>41984.692731481482</v>
      </c>
      <c r="L673" s="12">
        <v>42018.166666666672</v>
      </c>
      <c r="M673" s="13">
        <f t="shared" si="32"/>
        <v>2014</v>
      </c>
      <c r="N673" t="b">
        <v>0</v>
      </c>
      <c r="O673">
        <v>15</v>
      </c>
      <c r="P673" t="b">
        <v>0</v>
      </c>
      <c r="Q673" t="s">
        <v>8273</v>
      </c>
      <c r="R673" s="5">
        <f t="shared" si="30"/>
        <v>0.39426666666666665</v>
      </c>
      <c r="S673" s="6">
        <f t="shared" si="31"/>
        <v>788.5333333333333</v>
      </c>
      <c r="T673" t="s">
        <v>8321</v>
      </c>
      <c r="U673" t="s">
        <v>8323</v>
      </c>
    </row>
    <row r="674" spans="1:21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2">
        <v>41974.219490740739</v>
      </c>
      <c r="L674" s="12">
        <v>42005.207638888889</v>
      </c>
      <c r="M674" s="13">
        <f t="shared" si="32"/>
        <v>2014</v>
      </c>
      <c r="N674" t="b">
        <v>0</v>
      </c>
      <c r="O674">
        <v>215</v>
      </c>
      <c r="P674" t="b">
        <v>0</v>
      </c>
      <c r="Q674" t="s">
        <v>8273</v>
      </c>
      <c r="R674" s="5">
        <f t="shared" si="30"/>
        <v>0.21628</v>
      </c>
      <c r="S674" s="6">
        <f t="shared" si="31"/>
        <v>50.29767441860465</v>
      </c>
      <c r="T674" t="s">
        <v>8321</v>
      </c>
      <c r="U674" t="s">
        <v>8323</v>
      </c>
    </row>
    <row r="675" spans="1:21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2">
        <v>41838.840474537035</v>
      </c>
      <c r="L675" s="12">
        <v>41883.840474537035</v>
      </c>
      <c r="M675" s="13">
        <f t="shared" si="32"/>
        <v>2014</v>
      </c>
      <c r="N675" t="b">
        <v>0</v>
      </c>
      <c r="O675">
        <v>3</v>
      </c>
      <c r="P675" t="b">
        <v>0</v>
      </c>
      <c r="Q675" t="s">
        <v>8273</v>
      </c>
      <c r="R675" s="5">
        <f t="shared" si="30"/>
        <v>2.0500000000000002E-3</v>
      </c>
      <c r="S675" s="6">
        <f t="shared" si="31"/>
        <v>68.333333333333329</v>
      </c>
      <c r="T675" t="s">
        <v>8321</v>
      </c>
      <c r="U675" t="s">
        <v>8323</v>
      </c>
    </row>
    <row r="676" spans="1:21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2">
        <v>41803.116053240738</v>
      </c>
      <c r="L676" s="12">
        <v>41863.116053240738</v>
      </c>
      <c r="M676" s="13">
        <f t="shared" si="32"/>
        <v>2014</v>
      </c>
      <c r="N676" t="b">
        <v>0</v>
      </c>
      <c r="O676">
        <v>2</v>
      </c>
      <c r="P676" t="b">
        <v>0</v>
      </c>
      <c r="Q676" t="s">
        <v>8273</v>
      </c>
      <c r="R676" s="5">
        <f t="shared" si="30"/>
        <v>2.9999999999999997E-4</v>
      </c>
      <c r="S676" s="6">
        <f t="shared" si="31"/>
        <v>7.5</v>
      </c>
      <c r="T676" t="s">
        <v>8321</v>
      </c>
      <c r="U676" t="s">
        <v>8323</v>
      </c>
    </row>
    <row r="677" spans="1:21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2">
        <v>41975.930601851855</v>
      </c>
      <c r="L677" s="12">
        <v>42005.290972222225</v>
      </c>
      <c r="M677" s="13">
        <f t="shared" si="32"/>
        <v>2014</v>
      </c>
      <c r="N677" t="b">
        <v>0</v>
      </c>
      <c r="O677">
        <v>26</v>
      </c>
      <c r="P677" t="b">
        <v>0</v>
      </c>
      <c r="Q677" t="s">
        <v>8273</v>
      </c>
      <c r="R677" s="5">
        <f t="shared" si="30"/>
        <v>0.14849999999999999</v>
      </c>
      <c r="S677" s="6">
        <f t="shared" si="31"/>
        <v>34.269230769230766</v>
      </c>
      <c r="T677" t="s">
        <v>8321</v>
      </c>
      <c r="U677" t="s">
        <v>8323</v>
      </c>
    </row>
    <row r="678" spans="1:21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2">
        <v>42012.768298611118</v>
      </c>
      <c r="L678" s="12">
        <v>42042.768298611118</v>
      </c>
      <c r="M678" s="13">
        <f t="shared" si="32"/>
        <v>2015</v>
      </c>
      <c r="N678" t="b">
        <v>0</v>
      </c>
      <c r="O678">
        <v>24</v>
      </c>
      <c r="P678" t="b">
        <v>0</v>
      </c>
      <c r="Q678" t="s">
        <v>8273</v>
      </c>
      <c r="R678" s="5">
        <f t="shared" si="30"/>
        <v>1.4710000000000001E-2</v>
      </c>
      <c r="S678" s="6">
        <f t="shared" si="31"/>
        <v>61.291666666666664</v>
      </c>
      <c r="T678" t="s">
        <v>8321</v>
      </c>
      <c r="U678" t="s">
        <v>8323</v>
      </c>
    </row>
    <row r="679" spans="1:21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2">
        <v>42504.403877314813</v>
      </c>
      <c r="L679" s="12">
        <v>42549.403877314813</v>
      </c>
      <c r="M679" s="13">
        <f t="shared" si="32"/>
        <v>2016</v>
      </c>
      <c r="N679" t="b">
        <v>0</v>
      </c>
      <c r="O679">
        <v>96</v>
      </c>
      <c r="P679" t="b">
        <v>0</v>
      </c>
      <c r="Q679" t="s">
        <v>8273</v>
      </c>
      <c r="R679" s="5">
        <f t="shared" si="30"/>
        <v>0.25584000000000001</v>
      </c>
      <c r="S679" s="6">
        <f t="shared" si="31"/>
        <v>133.25</v>
      </c>
      <c r="T679" t="s">
        <v>8321</v>
      </c>
      <c r="U679" t="s">
        <v>8323</v>
      </c>
    </row>
    <row r="680" spans="1:21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2">
        <v>42481.376597222217</v>
      </c>
      <c r="L680" s="12">
        <v>42511.376597222217</v>
      </c>
      <c r="M680" s="13">
        <f t="shared" si="32"/>
        <v>2016</v>
      </c>
      <c r="N680" t="b">
        <v>0</v>
      </c>
      <c r="O680">
        <v>17</v>
      </c>
      <c r="P680" t="b">
        <v>0</v>
      </c>
      <c r="Q680" t="s">
        <v>8273</v>
      </c>
      <c r="R680" s="5">
        <f t="shared" si="30"/>
        <v>3.8206896551724136E-2</v>
      </c>
      <c r="S680" s="6">
        <f t="shared" si="31"/>
        <v>65.17647058823529</v>
      </c>
      <c r="T680" t="s">
        <v>8321</v>
      </c>
      <c r="U680" t="s">
        <v>8323</v>
      </c>
    </row>
    <row r="681" spans="1:21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2">
        <v>42556.695706018523</v>
      </c>
      <c r="L681" s="12">
        <v>42616.695706018523</v>
      </c>
      <c r="M681" s="13">
        <f t="shared" si="32"/>
        <v>2016</v>
      </c>
      <c r="N681" t="b">
        <v>0</v>
      </c>
      <c r="O681">
        <v>94</v>
      </c>
      <c r="P681" t="b">
        <v>0</v>
      </c>
      <c r="Q681" t="s">
        <v>8273</v>
      </c>
      <c r="R681" s="5">
        <f t="shared" si="30"/>
        <v>0.15485964912280703</v>
      </c>
      <c r="S681" s="6">
        <f t="shared" si="31"/>
        <v>93.90425531914893</v>
      </c>
      <c r="T681" t="s">
        <v>8321</v>
      </c>
      <c r="U681" t="s">
        <v>8323</v>
      </c>
    </row>
    <row r="682" spans="1:21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2">
        <v>41864.501516203702</v>
      </c>
      <c r="L682" s="12">
        <v>41899.501516203702</v>
      </c>
      <c r="M682" s="13">
        <f t="shared" si="32"/>
        <v>2014</v>
      </c>
      <c r="N682" t="b">
        <v>0</v>
      </c>
      <c r="O682">
        <v>129</v>
      </c>
      <c r="P682" t="b">
        <v>0</v>
      </c>
      <c r="Q682" t="s">
        <v>8273</v>
      </c>
      <c r="R682" s="5">
        <f t="shared" si="30"/>
        <v>0.25912000000000002</v>
      </c>
      <c r="S682" s="6">
        <f t="shared" si="31"/>
        <v>150.65116279069767</v>
      </c>
      <c r="T682" t="s">
        <v>8321</v>
      </c>
      <c r="U682" t="s">
        <v>8323</v>
      </c>
    </row>
    <row r="683" spans="1:21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2">
        <v>42639.805601851855</v>
      </c>
      <c r="L683" s="12">
        <v>42669.805601851855</v>
      </c>
      <c r="M683" s="13">
        <f t="shared" si="32"/>
        <v>2016</v>
      </c>
      <c r="N683" t="b">
        <v>0</v>
      </c>
      <c r="O683">
        <v>1</v>
      </c>
      <c r="P683" t="b">
        <v>0</v>
      </c>
      <c r="Q683" t="s">
        <v>8273</v>
      </c>
      <c r="R683" s="5">
        <f t="shared" si="30"/>
        <v>4.0000000000000002E-4</v>
      </c>
      <c r="S683" s="6">
        <f t="shared" si="31"/>
        <v>1</v>
      </c>
      <c r="T683" t="s">
        <v>8321</v>
      </c>
      <c r="U683" t="s">
        <v>8323</v>
      </c>
    </row>
    <row r="684" spans="1:21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2">
        <v>42778.765300925923</v>
      </c>
      <c r="L684" s="12">
        <v>42808.723634259266</v>
      </c>
      <c r="M684" s="13">
        <f t="shared" si="32"/>
        <v>2017</v>
      </c>
      <c r="N684" t="b">
        <v>0</v>
      </c>
      <c r="O684">
        <v>4</v>
      </c>
      <c r="P684" t="b">
        <v>0</v>
      </c>
      <c r="Q684" t="s">
        <v>8273</v>
      </c>
      <c r="R684" s="5">
        <f t="shared" si="30"/>
        <v>1.06E-3</v>
      </c>
      <c r="S684" s="6">
        <f t="shared" si="31"/>
        <v>13.25</v>
      </c>
      <c r="T684" t="s">
        <v>8321</v>
      </c>
      <c r="U684" t="s">
        <v>8323</v>
      </c>
    </row>
    <row r="685" spans="1:21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2">
        <v>42634.900046296301</v>
      </c>
      <c r="L685" s="12">
        <v>42674.900046296301</v>
      </c>
      <c r="M685" s="13">
        <f t="shared" si="32"/>
        <v>2016</v>
      </c>
      <c r="N685" t="b">
        <v>0</v>
      </c>
      <c r="O685">
        <v>3</v>
      </c>
      <c r="P685" t="b">
        <v>0</v>
      </c>
      <c r="Q685" t="s">
        <v>8273</v>
      </c>
      <c r="R685" s="5">
        <f t="shared" si="30"/>
        <v>8.5142857142857138E-3</v>
      </c>
      <c r="S685" s="6">
        <f t="shared" si="31"/>
        <v>99.333333333333329</v>
      </c>
      <c r="T685" t="s">
        <v>8321</v>
      </c>
      <c r="U685" t="s">
        <v>8323</v>
      </c>
    </row>
    <row r="686" spans="1:21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2">
        <v>41809.473275462966</v>
      </c>
      <c r="L686" s="12">
        <v>41845.125</v>
      </c>
      <c r="M686" s="13">
        <f t="shared" si="32"/>
        <v>2014</v>
      </c>
      <c r="N686" t="b">
        <v>0</v>
      </c>
      <c r="O686">
        <v>135</v>
      </c>
      <c r="P686" t="b">
        <v>0</v>
      </c>
      <c r="Q686" t="s">
        <v>8273</v>
      </c>
      <c r="R686" s="5">
        <f t="shared" si="30"/>
        <v>7.4837500000000001E-2</v>
      </c>
      <c r="S686" s="6">
        <f t="shared" si="31"/>
        <v>177.39259259259259</v>
      </c>
      <c r="T686" t="s">
        <v>8321</v>
      </c>
      <c r="U686" t="s">
        <v>8323</v>
      </c>
    </row>
    <row r="687" spans="1:21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2">
        <v>41971.866574074069</v>
      </c>
      <c r="L687" s="12">
        <v>42016.866574074069</v>
      </c>
      <c r="M687" s="13">
        <f t="shared" si="32"/>
        <v>2014</v>
      </c>
      <c r="N687" t="b">
        <v>0</v>
      </c>
      <c r="O687">
        <v>10</v>
      </c>
      <c r="P687" t="b">
        <v>0</v>
      </c>
      <c r="Q687" t="s">
        <v>8273</v>
      </c>
      <c r="R687" s="5">
        <f t="shared" si="30"/>
        <v>0.27650000000000002</v>
      </c>
      <c r="S687" s="6">
        <f t="shared" si="31"/>
        <v>55.3</v>
      </c>
      <c r="T687" t="s">
        <v>8321</v>
      </c>
      <c r="U687" t="s">
        <v>8323</v>
      </c>
    </row>
    <row r="688" spans="1:21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2">
        <v>42189.673263888893</v>
      </c>
      <c r="L688" s="12">
        <v>42219.673263888893</v>
      </c>
      <c r="M688" s="13">
        <f t="shared" si="32"/>
        <v>2015</v>
      </c>
      <c r="N688" t="b">
        <v>0</v>
      </c>
      <c r="O688">
        <v>0</v>
      </c>
      <c r="P688" t="b">
        <v>0</v>
      </c>
      <c r="Q688" t="s">
        <v>8273</v>
      </c>
      <c r="R688" s="5">
        <f t="shared" si="30"/>
        <v>0</v>
      </c>
      <c r="S688" s="6" t="e">
        <f t="shared" si="31"/>
        <v>#DIV/0!</v>
      </c>
      <c r="T688" t="s">
        <v>8321</v>
      </c>
      <c r="U688" t="s">
        <v>8323</v>
      </c>
    </row>
    <row r="689" spans="1:21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2">
        <v>42711.750613425931</v>
      </c>
      <c r="L689" s="12">
        <v>42771.750613425931</v>
      </c>
      <c r="M689" s="13">
        <f t="shared" si="32"/>
        <v>2016</v>
      </c>
      <c r="N689" t="b">
        <v>0</v>
      </c>
      <c r="O689">
        <v>6</v>
      </c>
      <c r="P689" t="b">
        <v>0</v>
      </c>
      <c r="Q689" t="s">
        <v>8273</v>
      </c>
      <c r="R689" s="5">
        <f t="shared" si="30"/>
        <v>3.5499999999999997E-2</v>
      </c>
      <c r="S689" s="6">
        <f t="shared" si="31"/>
        <v>591.66666666666663</v>
      </c>
      <c r="T689" t="s">
        <v>8321</v>
      </c>
      <c r="U689" t="s">
        <v>8323</v>
      </c>
    </row>
    <row r="690" spans="1:21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2">
        <v>42262.104780092588</v>
      </c>
      <c r="L690" s="12">
        <v>42292.104780092588</v>
      </c>
      <c r="M690" s="13">
        <f t="shared" si="32"/>
        <v>2015</v>
      </c>
      <c r="N690" t="b">
        <v>0</v>
      </c>
      <c r="O690">
        <v>36</v>
      </c>
      <c r="P690" t="b">
        <v>0</v>
      </c>
      <c r="Q690" t="s">
        <v>8273</v>
      </c>
      <c r="R690" s="5">
        <f t="shared" si="30"/>
        <v>0.72989999999999999</v>
      </c>
      <c r="S690" s="6">
        <f t="shared" si="31"/>
        <v>405.5</v>
      </c>
      <c r="T690" t="s">
        <v>8321</v>
      </c>
      <c r="U690" t="s">
        <v>8323</v>
      </c>
    </row>
    <row r="691" spans="1:21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2">
        <v>42675.66778935185</v>
      </c>
      <c r="L691" s="12">
        <v>42712.207638888889</v>
      </c>
      <c r="M691" s="13">
        <f t="shared" si="32"/>
        <v>2016</v>
      </c>
      <c r="N691" t="b">
        <v>0</v>
      </c>
      <c r="O691">
        <v>336</v>
      </c>
      <c r="P691" t="b">
        <v>0</v>
      </c>
      <c r="Q691" t="s">
        <v>8273</v>
      </c>
      <c r="R691" s="5">
        <f t="shared" si="30"/>
        <v>0.57648750000000004</v>
      </c>
      <c r="S691" s="6">
        <f t="shared" si="31"/>
        <v>343.14732142857144</v>
      </c>
      <c r="T691" t="s">
        <v>8321</v>
      </c>
      <c r="U691" t="s">
        <v>8323</v>
      </c>
    </row>
    <row r="692" spans="1:21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2">
        <v>42579.634733796294</v>
      </c>
      <c r="L692" s="12">
        <v>42622.25</v>
      </c>
      <c r="M692" s="13">
        <f t="shared" si="32"/>
        <v>2016</v>
      </c>
      <c r="N692" t="b">
        <v>0</v>
      </c>
      <c r="O692">
        <v>34</v>
      </c>
      <c r="P692" t="b">
        <v>0</v>
      </c>
      <c r="Q692" t="s">
        <v>8273</v>
      </c>
      <c r="R692" s="5">
        <f t="shared" si="30"/>
        <v>0.1234</v>
      </c>
      <c r="S692" s="6">
        <f t="shared" si="31"/>
        <v>72.588235294117652</v>
      </c>
      <c r="T692" t="s">
        <v>8321</v>
      </c>
      <c r="U692" t="s">
        <v>8323</v>
      </c>
    </row>
    <row r="693" spans="1:21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2">
        <v>42158.028310185182</v>
      </c>
      <c r="L693" s="12">
        <v>42186.028310185182</v>
      </c>
      <c r="M693" s="13">
        <f t="shared" si="32"/>
        <v>2015</v>
      </c>
      <c r="N693" t="b">
        <v>0</v>
      </c>
      <c r="O693">
        <v>10</v>
      </c>
      <c r="P693" t="b">
        <v>0</v>
      </c>
      <c r="Q693" t="s">
        <v>8273</v>
      </c>
      <c r="R693" s="5">
        <f t="shared" si="30"/>
        <v>5.1999999999999998E-3</v>
      </c>
      <c r="S693" s="6">
        <f t="shared" si="31"/>
        <v>26</v>
      </c>
      <c r="T693" t="s">
        <v>8321</v>
      </c>
      <c r="U693" t="s">
        <v>8323</v>
      </c>
    </row>
    <row r="694" spans="1:21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2">
        <v>42696.37572916667</v>
      </c>
      <c r="L694" s="12">
        <v>42726.37572916667</v>
      </c>
      <c r="M694" s="13">
        <f t="shared" si="32"/>
        <v>2016</v>
      </c>
      <c r="N694" t="b">
        <v>0</v>
      </c>
      <c r="O694">
        <v>201</v>
      </c>
      <c r="P694" t="b">
        <v>0</v>
      </c>
      <c r="Q694" t="s">
        <v>8273</v>
      </c>
      <c r="R694" s="5">
        <f t="shared" si="30"/>
        <v>6.5299999999999997E-2</v>
      </c>
      <c r="S694" s="6">
        <f t="shared" si="31"/>
        <v>6.4975124378109452</v>
      </c>
      <c r="T694" t="s">
        <v>8321</v>
      </c>
      <c r="U694" t="s">
        <v>8323</v>
      </c>
    </row>
    <row r="695" spans="1:21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2">
        <v>42094.808182870373</v>
      </c>
      <c r="L695" s="12">
        <v>42124.808182870373</v>
      </c>
      <c r="M695" s="13">
        <f t="shared" si="32"/>
        <v>2015</v>
      </c>
      <c r="N695" t="b">
        <v>0</v>
      </c>
      <c r="O695">
        <v>296</v>
      </c>
      <c r="P695" t="b">
        <v>0</v>
      </c>
      <c r="Q695" t="s">
        <v>8273</v>
      </c>
      <c r="R695" s="5">
        <f t="shared" si="30"/>
        <v>0.35338000000000003</v>
      </c>
      <c r="S695" s="6">
        <f t="shared" si="31"/>
        <v>119.38513513513513</v>
      </c>
      <c r="T695" t="s">
        <v>8321</v>
      </c>
      <c r="U695" t="s">
        <v>8323</v>
      </c>
    </row>
    <row r="696" spans="1:21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2">
        <v>42737.663877314815</v>
      </c>
      <c r="L696" s="12">
        <v>42767.663877314815</v>
      </c>
      <c r="M696" s="13">
        <f t="shared" si="32"/>
        <v>2017</v>
      </c>
      <c r="N696" t="b">
        <v>0</v>
      </c>
      <c r="O696">
        <v>7</v>
      </c>
      <c r="P696" t="b">
        <v>0</v>
      </c>
      <c r="Q696" t="s">
        <v>8273</v>
      </c>
      <c r="R696" s="5">
        <f t="shared" si="30"/>
        <v>3.933333333333333E-3</v>
      </c>
      <c r="S696" s="6">
        <f t="shared" si="31"/>
        <v>84.285714285714292</v>
      </c>
      <c r="T696" t="s">
        <v>8321</v>
      </c>
      <c r="U696" t="s">
        <v>8323</v>
      </c>
    </row>
    <row r="697" spans="1:21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2">
        <v>41913.521064814813</v>
      </c>
      <c r="L697" s="12">
        <v>41943.521064814813</v>
      </c>
      <c r="M697" s="13">
        <f t="shared" si="32"/>
        <v>2014</v>
      </c>
      <c r="N697" t="b">
        <v>0</v>
      </c>
      <c r="O697">
        <v>7</v>
      </c>
      <c r="P697" t="b">
        <v>0</v>
      </c>
      <c r="Q697" t="s">
        <v>8273</v>
      </c>
      <c r="R697" s="5">
        <f t="shared" si="30"/>
        <v>1.06E-2</v>
      </c>
      <c r="S697" s="6">
        <f t="shared" si="31"/>
        <v>90.857142857142861</v>
      </c>
      <c r="T697" t="s">
        <v>8321</v>
      </c>
      <c r="U697" t="s">
        <v>8323</v>
      </c>
    </row>
    <row r="698" spans="1:21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2">
        <v>41815.927106481482</v>
      </c>
      <c r="L698" s="12">
        <v>41845.927106481482</v>
      </c>
      <c r="M698" s="13">
        <f t="shared" si="32"/>
        <v>2014</v>
      </c>
      <c r="N698" t="b">
        <v>0</v>
      </c>
      <c r="O698">
        <v>1</v>
      </c>
      <c r="P698" t="b">
        <v>0</v>
      </c>
      <c r="Q698" t="s">
        <v>8273</v>
      </c>
      <c r="R698" s="5">
        <f t="shared" si="30"/>
        <v>5.7142857142857145E-6</v>
      </c>
      <c r="S698" s="6">
        <f t="shared" si="31"/>
        <v>1</v>
      </c>
      <c r="T698" t="s">
        <v>8321</v>
      </c>
      <c r="U698" t="s">
        <v>8323</v>
      </c>
    </row>
    <row r="699" spans="1:21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2">
        <v>42388.523020833338</v>
      </c>
      <c r="L699" s="12">
        <v>42403.523020833338</v>
      </c>
      <c r="M699" s="13">
        <f t="shared" si="32"/>
        <v>2016</v>
      </c>
      <c r="N699" t="b">
        <v>0</v>
      </c>
      <c r="O699">
        <v>114</v>
      </c>
      <c r="P699" t="b">
        <v>0</v>
      </c>
      <c r="Q699" t="s">
        <v>8273</v>
      </c>
      <c r="R699" s="5">
        <f t="shared" si="30"/>
        <v>0.46379999999999999</v>
      </c>
      <c r="S699" s="6">
        <f t="shared" si="31"/>
        <v>20.342105263157894</v>
      </c>
      <c r="T699" t="s">
        <v>8321</v>
      </c>
      <c r="U699" t="s">
        <v>8323</v>
      </c>
    </row>
    <row r="700" spans="1:21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2">
        <v>41866.931076388886</v>
      </c>
      <c r="L700" s="12">
        <v>41900.083333333336</v>
      </c>
      <c r="M700" s="13">
        <f t="shared" si="32"/>
        <v>2014</v>
      </c>
      <c r="N700" t="b">
        <v>0</v>
      </c>
      <c r="O700">
        <v>29</v>
      </c>
      <c r="P700" t="b">
        <v>0</v>
      </c>
      <c r="Q700" t="s">
        <v>8273</v>
      </c>
      <c r="R700" s="5">
        <f t="shared" si="30"/>
        <v>0.15390000000000001</v>
      </c>
      <c r="S700" s="6">
        <f t="shared" si="31"/>
        <v>530.68965517241384</v>
      </c>
      <c r="T700" t="s">
        <v>8321</v>
      </c>
      <c r="U700" t="s">
        <v>8323</v>
      </c>
    </row>
    <row r="701" spans="1:21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2">
        <v>41563.485509259262</v>
      </c>
      <c r="L701" s="12">
        <v>41600.666666666664</v>
      </c>
      <c r="M701" s="13">
        <f t="shared" si="32"/>
        <v>2013</v>
      </c>
      <c r="N701" t="b">
        <v>0</v>
      </c>
      <c r="O701">
        <v>890</v>
      </c>
      <c r="P701" t="b">
        <v>0</v>
      </c>
      <c r="Q701" t="s">
        <v>8273</v>
      </c>
      <c r="R701" s="5">
        <f t="shared" si="30"/>
        <v>0.824221076923077</v>
      </c>
      <c r="S701" s="6">
        <f t="shared" si="31"/>
        <v>120.39184269662923</v>
      </c>
      <c r="T701" t="s">
        <v>8321</v>
      </c>
      <c r="U701" t="s">
        <v>8323</v>
      </c>
    </row>
    <row r="702" spans="1:21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2">
        <v>42715.688437500001</v>
      </c>
      <c r="L702" s="12">
        <v>42745.688437500001</v>
      </c>
      <c r="M702" s="13">
        <f t="shared" si="32"/>
        <v>2016</v>
      </c>
      <c r="N702" t="b">
        <v>0</v>
      </c>
      <c r="O702">
        <v>31</v>
      </c>
      <c r="P702" t="b">
        <v>0</v>
      </c>
      <c r="Q702" t="s">
        <v>8273</v>
      </c>
      <c r="R702" s="5">
        <f t="shared" si="30"/>
        <v>2.6866666666666667E-2</v>
      </c>
      <c r="S702" s="6">
        <f t="shared" si="31"/>
        <v>13</v>
      </c>
      <c r="T702" t="s">
        <v>8321</v>
      </c>
      <c r="U702" t="s">
        <v>8323</v>
      </c>
    </row>
    <row r="703" spans="1:21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2">
        <v>41813.662962962961</v>
      </c>
      <c r="L703" s="12">
        <v>41843.662962962961</v>
      </c>
      <c r="M703" s="13">
        <f t="shared" si="32"/>
        <v>2014</v>
      </c>
      <c r="N703" t="b">
        <v>0</v>
      </c>
      <c r="O703">
        <v>21</v>
      </c>
      <c r="P703" t="b">
        <v>0</v>
      </c>
      <c r="Q703" t="s">
        <v>8273</v>
      </c>
      <c r="R703" s="5">
        <f t="shared" si="30"/>
        <v>0.26600000000000001</v>
      </c>
      <c r="S703" s="6">
        <f t="shared" si="31"/>
        <v>291.33333333333331</v>
      </c>
      <c r="T703" t="s">
        <v>8321</v>
      </c>
      <c r="U703" t="s">
        <v>8323</v>
      </c>
    </row>
    <row r="704" spans="1:21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2">
        <v>42668.726701388892</v>
      </c>
      <c r="L704" s="12">
        <v>42698.768368055549</v>
      </c>
      <c r="M704" s="13">
        <f t="shared" si="32"/>
        <v>2016</v>
      </c>
      <c r="N704" t="b">
        <v>0</v>
      </c>
      <c r="O704">
        <v>37</v>
      </c>
      <c r="P704" t="b">
        <v>0</v>
      </c>
      <c r="Q704" t="s">
        <v>8273</v>
      </c>
      <c r="R704" s="5">
        <f t="shared" si="30"/>
        <v>0.30813400000000002</v>
      </c>
      <c r="S704" s="6">
        <f t="shared" si="31"/>
        <v>124.9191891891892</v>
      </c>
      <c r="T704" t="s">
        <v>8321</v>
      </c>
      <c r="U704" t="s">
        <v>8323</v>
      </c>
    </row>
    <row r="705" spans="1:21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2">
        <v>42711.950798611113</v>
      </c>
      <c r="L705" s="12">
        <v>42766.98055555555</v>
      </c>
      <c r="M705" s="13">
        <f t="shared" si="32"/>
        <v>2016</v>
      </c>
      <c r="N705" t="b">
        <v>0</v>
      </c>
      <c r="O705">
        <v>7</v>
      </c>
      <c r="P705" t="b">
        <v>0</v>
      </c>
      <c r="Q705" t="s">
        <v>8273</v>
      </c>
      <c r="R705" s="5">
        <f t="shared" si="30"/>
        <v>5.5800000000000002E-2</v>
      </c>
      <c r="S705" s="6">
        <f t="shared" si="31"/>
        <v>119.57142857142857</v>
      </c>
      <c r="T705" t="s">
        <v>8321</v>
      </c>
      <c r="U705" t="s">
        <v>8323</v>
      </c>
    </row>
    <row r="706" spans="1:21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2">
        <v>42726.192916666667</v>
      </c>
      <c r="L706" s="12">
        <v>42786.192916666667</v>
      </c>
      <c r="M706" s="13">
        <f t="shared" si="32"/>
        <v>2016</v>
      </c>
      <c r="N706" t="b">
        <v>0</v>
      </c>
      <c r="O706">
        <v>4</v>
      </c>
      <c r="P706" t="b">
        <v>0</v>
      </c>
      <c r="Q706" t="s">
        <v>8273</v>
      </c>
      <c r="R706" s="5">
        <f t="shared" ref="R706:R769" si="33">E706/D706</f>
        <v>8.7454545454545458E-3</v>
      </c>
      <c r="S706" s="6">
        <f t="shared" ref="S706:S769" si="34">E706/O706</f>
        <v>120.25</v>
      </c>
      <c r="T706" t="s">
        <v>8321</v>
      </c>
      <c r="U706" t="s">
        <v>8323</v>
      </c>
    </row>
    <row r="707" spans="1:21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2">
        <v>42726.491643518515</v>
      </c>
      <c r="L707" s="12">
        <v>42756.491643518515</v>
      </c>
      <c r="M707" s="13">
        <f t="shared" ref="M707:M770" si="35">YEAR(K707)</f>
        <v>2016</v>
      </c>
      <c r="N707" t="b">
        <v>0</v>
      </c>
      <c r="O707">
        <v>5</v>
      </c>
      <c r="P707" t="b">
        <v>0</v>
      </c>
      <c r="Q707" t="s">
        <v>8273</v>
      </c>
      <c r="R707" s="5">
        <f t="shared" si="33"/>
        <v>9.7699999999999992E-3</v>
      </c>
      <c r="S707" s="6">
        <f t="shared" si="34"/>
        <v>195.4</v>
      </c>
      <c r="T707" t="s">
        <v>8321</v>
      </c>
      <c r="U707" t="s">
        <v>8323</v>
      </c>
    </row>
    <row r="708" spans="1:21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2">
        <v>42676.995173611111</v>
      </c>
      <c r="L708" s="12">
        <v>42718.777083333334</v>
      </c>
      <c r="M708" s="13">
        <f t="shared" si="35"/>
        <v>2016</v>
      </c>
      <c r="N708" t="b">
        <v>0</v>
      </c>
      <c r="O708">
        <v>0</v>
      </c>
      <c r="P708" t="b">
        <v>0</v>
      </c>
      <c r="Q708" t="s">
        <v>8273</v>
      </c>
      <c r="R708" s="5">
        <f t="shared" si="33"/>
        <v>0</v>
      </c>
      <c r="S708" s="6" t="e">
        <f t="shared" si="34"/>
        <v>#DIV/0!</v>
      </c>
      <c r="T708" t="s">
        <v>8321</v>
      </c>
      <c r="U708" t="s">
        <v>8323</v>
      </c>
    </row>
    <row r="709" spans="1:21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2">
        <v>42696.663506944446</v>
      </c>
      <c r="L709" s="12">
        <v>42736.663506944446</v>
      </c>
      <c r="M709" s="13">
        <f t="shared" si="35"/>
        <v>2016</v>
      </c>
      <c r="N709" t="b">
        <v>0</v>
      </c>
      <c r="O709">
        <v>456</v>
      </c>
      <c r="P709" t="b">
        <v>0</v>
      </c>
      <c r="Q709" t="s">
        <v>8273</v>
      </c>
      <c r="R709" s="5">
        <f t="shared" si="33"/>
        <v>0.78927352941176465</v>
      </c>
      <c r="S709" s="6">
        <f t="shared" si="34"/>
        <v>117.69868421052631</v>
      </c>
      <c r="T709" t="s">
        <v>8321</v>
      </c>
      <c r="U709" t="s">
        <v>8323</v>
      </c>
    </row>
    <row r="710" spans="1:21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2">
        <v>41835.581018518518</v>
      </c>
      <c r="L710" s="12">
        <v>41895.581018518518</v>
      </c>
      <c r="M710" s="13">
        <f t="shared" si="35"/>
        <v>2014</v>
      </c>
      <c r="N710" t="b">
        <v>0</v>
      </c>
      <c r="O710">
        <v>369</v>
      </c>
      <c r="P710" t="b">
        <v>0</v>
      </c>
      <c r="Q710" t="s">
        <v>8273</v>
      </c>
      <c r="R710" s="5">
        <f t="shared" si="33"/>
        <v>0.22092500000000001</v>
      </c>
      <c r="S710" s="6">
        <f t="shared" si="34"/>
        <v>23.948509485094849</v>
      </c>
      <c r="T710" t="s">
        <v>8321</v>
      </c>
      <c r="U710" t="s">
        <v>8323</v>
      </c>
    </row>
    <row r="711" spans="1:21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2">
        <v>41948.041192129633</v>
      </c>
      <c r="L711" s="12">
        <v>41978.041192129633</v>
      </c>
      <c r="M711" s="13">
        <f t="shared" si="35"/>
        <v>2014</v>
      </c>
      <c r="N711" t="b">
        <v>0</v>
      </c>
      <c r="O711">
        <v>2</v>
      </c>
      <c r="P711" t="b">
        <v>0</v>
      </c>
      <c r="Q711" t="s">
        <v>8273</v>
      </c>
      <c r="R711" s="5">
        <f t="shared" si="33"/>
        <v>4.0666666666666663E-3</v>
      </c>
      <c r="S711" s="6">
        <f t="shared" si="34"/>
        <v>30.5</v>
      </c>
      <c r="T711" t="s">
        <v>8321</v>
      </c>
      <c r="U711" t="s">
        <v>8323</v>
      </c>
    </row>
    <row r="712" spans="1:21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2">
        <v>41837.984976851854</v>
      </c>
      <c r="L712" s="12">
        <v>41871.030555555553</v>
      </c>
      <c r="M712" s="13">
        <f t="shared" si="35"/>
        <v>2014</v>
      </c>
      <c r="N712" t="b">
        <v>0</v>
      </c>
      <c r="O712">
        <v>0</v>
      </c>
      <c r="P712" t="b">
        <v>0</v>
      </c>
      <c r="Q712" t="s">
        <v>8273</v>
      </c>
      <c r="R712" s="5">
        <f t="shared" si="33"/>
        <v>0</v>
      </c>
      <c r="S712" s="6" t="e">
        <f t="shared" si="34"/>
        <v>#DIV/0!</v>
      </c>
      <c r="T712" t="s">
        <v>8321</v>
      </c>
      <c r="U712" t="s">
        <v>8323</v>
      </c>
    </row>
    <row r="713" spans="1:21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2">
        <v>42678.459120370375</v>
      </c>
      <c r="L713" s="12">
        <v>42718.500787037032</v>
      </c>
      <c r="M713" s="13">
        <f t="shared" si="35"/>
        <v>2016</v>
      </c>
      <c r="N713" t="b">
        <v>0</v>
      </c>
      <c r="O713">
        <v>338</v>
      </c>
      <c r="P713" t="b">
        <v>0</v>
      </c>
      <c r="Q713" t="s">
        <v>8273</v>
      </c>
      <c r="R713" s="5">
        <f t="shared" si="33"/>
        <v>0.33790999999999999</v>
      </c>
      <c r="S713" s="6">
        <f t="shared" si="34"/>
        <v>99.973372781065095</v>
      </c>
      <c r="T713" t="s">
        <v>8321</v>
      </c>
      <c r="U713" t="s">
        <v>8323</v>
      </c>
    </row>
    <row r="714" spans="1:21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2">
        <v>42384.680925925932</v>
      </c>
      <c r="L714" s="12">
        <v>42414.680925925932</v>
      </c>
      <c r="M714" s="13">
        <f t="shared" si="35"/>
        <v>2016</v>
      </c>
      <c r="N714" t="b">
        <v>0</v>
      </c>
      <c r="O714">
        <v>4</v>
      </c>
      <c r="P714" t="b">
        <v>0</v>
      </c>
      <c r="Q714" t="s">
        <v>8273</v>
      </c>
      <c r="R714" s="5">
        <f t="shared" si="33"/>
        <v>2.1649484536082476E-3</v>
      </c>
      <c r="S714" s="6">
        <f t="shared" si="34"/>
        <v>26.25</v>
      </c>
      <c r="T714" t="s">
        <v>8321</v>
      </c>
      <c r="U714" t="s">
        <v>8323</v>
      </c>
    </row>
    <row r="715" spans="1:21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2">
        <v>42496.529305555552</v>
      </c>
      <c r="L715" s="12">
        <v>42526.529305555552</v>
      </c>
      <c r="M715" s="13">
        <f t="shared" si="35"/>
        <v>2016</v>
      </c>
      <c r="N715" t="b">
        <v>0</v>
      </c>
      <c r="O715">
        <v>1</v>
      </c>
      <c r="P715" t="b">
        <v>0</v>
      </c>
      <c r="Q715" t="s">
        <v>8273</v>
      </c>
      <c r="R715" s="5">
        <f t="shared" si="33"/>
        <v>7.9600000000000001E-3</v>
      </c>
      <c r="S715" s="6">
        <f t="shared" si="34"/>
        <v>199</v>
      </c>
      <c r="T715" t="s">
        <v>8321</v>
      </c>
      <c r="U715" t="s">
        <v>8323</v>
      </c>
    </row>
    <row r="716" spans="1:21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2">
        <v>42734.787986111114</v>
      </c>
      <c r="L716" s="12">
        <v>42794.787986111114</v>
      </c>
      <c r="M716" s="13">
        <f t="shared" si="35"/>
        <v>2016</v>
      </c>
      <c r="N716" t="b">
        <v>0</v>
      </c>
      <c r="O716">
        <v>28</v>
      </c>
      <c r="P716" t="b">
        <v>0</v>
      </c>
      <c r="Q716" t="s">
        <v>8273</v>
      </c>
      <c r="R716" s="5">
        <f t="shared" si="33"/>
        <v>0.14993333333333334</v>
      </c>
      <c r="S716" s="6">
        <f t="shared" si="34"/>
        <v>80.321428571428569</v>
      </c>
      <c r="T716" t="s">
        <v>8321</v>
      </c>
      <c r="U716" t="s">
        <v>8323</v>
      </c>
    </row>
    <row r="717" spans="1:21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2">
        <v>42273.090740740736</v>
      </c>
      <c r="L717" s="12">
        <v>42313.132407407407</v>
      </c>
      <c r="M717" s="13">
        <f t="shared" si="35"/>
        <v>2015</v>
      </c>
      <c r="N717" t="b">
        <v>0</v>
      </c>
      <c r="O717">
        <v>12</v>
      </c>
      <c r="P717" t="b">
        <v>0</v>
      </c>
      <c r="Q717" t="s">
        <v>8273</v>
      </c>
      <c r="R717" s="5">
        <f t="shared" si="33"/>
        <v>5.0509090909090906E-2</v>
      </c>
      <c r="S717" s="6">
        <f t="shared" si="34"/>
        <v>115.75</v>
      </c>
      <c r="T717" t="s">
        <v>8321</v>
      </c>
      <c r="U717" t="s">
        <v>8323</v>
      </c>
    </row>
    <row r="718" spans="1:21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2">
        <v>41940.658645833333</v>
      </c>
      <c r="L718" s="12">
        <v>41974</v>
      </c>
      <c r="M718" s="13">
        <f t="shared" si="35"/>
        <v>2014</v>
      </c>
      <c r="N718" t="b">
        <v>0</v>
      </c>
      <c r="O718">
        <v>16</v>
      </c>
      <c r="P718" t="b">
        <v>0</v>
      </c>
      <c r="Q718" t="s">
        <v>8273</v>
      </c>
      <c r="R718" s="5">
        <f t="shared" si="33"/>
        <v>0.10214285714285715</v>
      </c>
      <c r="S718" s="6">
        <f t="shared" si="34"/>
        <v>44.6875</v>
      </c>
      <c r="T718" t="s">
        <v>8321</v>
      </c>
      <c r="U718" t="s">
        <v>8323</v>
      </c>
    </row>
    <row r="719" spans="1:21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2">
        <v>41857.854189814818</v>
      </c>
      <c r="L719" s="12">
        <v>41887.854189814818</v>
      </c>
      <c r="M719" s="13">
        <f t="shared" si="35"/>
        <v>2014</v>
      </c>
      <c r="N719" t="b">
        <v>0</v>
      </c>
      <c r="O719">
        <v>4</v>
      </c>
      <c r="P719" t="b">
        <v>0</v>
      </c>
      <c r="Q719" t="s">
        <v>8273</v>
      </c>
      <c r="R719" s="5">
        <f t="shared" si="33"/>
        <v>3.0500000000000002E-3</v>
      </c>
      <c r="S719" s="6">
        <f t="shared" si="34"/>
        <v>76.25</v>
      </c>
      <c r="T719" t="s">
        <v>8321</v>
      </c>
      <c r="U719" t="s">
        <v>8323</v>
      </c>
    </row>
    <row r="720" spans="1:21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2">
        <v>42752.845451388886</v>
      </c>
      <c r="L720" s="12">
        <v>42784.249305555553</v>
      </c>
      <c r="M720" s="13">
        <f t="shared" si="35"/>
        <v>2017</v>
      </c>
      <c r="N720" t="b">
        <v>0</v>
      </c>
      <c r="O720">
        <v>4</v>
      </c>
      <c r="P720" t="b">
        <v>0</v>
      </c>
      <c r="Q720" t="s">
        <v>8273</v>
      </c>
      <c r="R720" s="5">
        <f t="shared" si="33"/>
        <v>7.4999999999999997E-3</v>
      </c>
      <c r="S720" s="6">
        <f t="shared" si="34"/>
        <v>22.5</v>
      </c>
      <c r="T720" t="s">
        <v>8321</v>
      </c>
      <c r="U720" t="s">
        <v>8323</v>
      </c>
    </row>
    <row r="721" spans="1:21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2">
        <v>42409.040231481486</v>
      </c>
      <c r="L721" s="12">
        <v>42423.040231481486</v>
      </c>
      <c r="M721" s="13">
        <f t="shared" si="35"/>
        <v>2016</v>
      </c>
      <c r="N721" t="b">
        <v>0</v>
      </c>
      <c r="O721">
        <v>10</v>
      </c>
      <c r="P721" t="b">
        <v>0</v>
      </c>
      <c r="Q721" t="s">
        <v>8273</v>
      </c>
      <c r="R721" s="5">
        <f t="shared" si="33"/>
        <v>1.2933333333333333E-2</v>
      </c>
      <c r="S721" s="6">
        <f t="shared" si="34"/>
        <v>19.399999999999999</v>
      </c>
      <c r="T721" t="s">
        <v>8321</v>
      </c>
      <c r="U721" t="s">
        <v>8323</v>
      </c>
    </row>
    <row r="722" spans="1:21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2">
        <v>40909.649201388893</v>
      </c>
      <c r="L722" s="12">
        <v>40937.649201388893</v>
      </c>
      <c r="M722" s="13">
        <f t="shared" si="35"/>
        <v>2012</v>
      </c>
      <c r="N722" t="b">
        <v>0</v>
      </c>
      <c r="O722">
        <v>41</v>
      </c>
      <c r="P722" t="b">
        <v>1</v>
      </c>
      <c r="Q722" t="s">
        <v>8274</v>
      </c>
      <c r="R722" s="5">
        <f t="shared" si="33"/>
        <v>1.4394736842105262</v>
      </c>
      <c r="S722" s="6">
        <f t="shared" si="34"/>
        <v>66.707317073170728</v>
      </c>
      <c r="T722" t="s">
        <v>8324</v>
      </c>
      <c r="U722" t="s">
        <v>8325</v>
      </c>
    </row>
    <row r="723" spans="1:21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2">
        <v>41807.571840277778</v>
      </c>
      <c r="L723" s="12">
        <v>41852.571840277778</v>
      </c>
      <c r="M723" s="13">
        <f t="shared" si="35"/>
        <v>2014</v>
      </c>
      <c r="N723" t="b">
        <v>0</v>
      </c>
      <c r="O723">
        <v>119</v>
      </c>
      <c r="P723" t="b">
        <v>1</v>
      </c>
      <c r="Q723" t="s">
        <v>8274</v>
      </c>
      <c r="R723" s="5">
        <f t="shared" si="33"/>
        <v>1.2210975609756098</v>
      </c>
      <c r="S723" s="6">
        <f t="shared" si="34"/>
        <v>84.142857142857139</v>
      </c>
      <c r="T723" t="s">
        <v>8324</v>
      </c>
      <c r="U723" t="s">
        <v>8325</v>
      </c>
    </row>
    <row r="724" spans="1:21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2">
        <v>40977.805300925924</v>
      </c>
      <c r="L724" s="12">
        <v>41007.76363425926</v>
      </c>
      <c r="M724" s="13">
        <f t="shared" si="35"/>
        <v>2012</v>
      </c>
      <c r="N724" t="b">
        <v>0</v>
      </c>
      <c r="O724">
        <v>153</v>
      </c>
      <c r="P724" t="b">
        <v>1</v>
      </c>
      <c r="Q724" t="s">
        <v>8274</v>
      </c>
      <c r="R724" s="5">
        <f t="shared" si="33"/>
        <v>1.3202400000000001</v>
      </c>
      <c r="S724" s="6">
        <f t="shared" si="34"/>
        <v>215.72549019607843</v>
      </c>
      <c r="T724" t="s">
        <v>8324</v>
      </c>
      <c r="U724" t="s">
        <v>8325</v>
      </c>
    </row>
    <row r="725" spans="1:21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2">
        <v>42184.816539351858</v>
      </c>
      <c r="L725" s="12">
        <v>42215.165972222225</v>
      </c>
      <c r="M725" s="13">
        <f t="shared" si="35"/>
        <v>2015</v>
      </c>
      <c r="N725" t="b">
        <v>0</v>
      </c>
      <c r="O725">
        <v>100</v>
      </c>
      <c r="P725" t="b">
        <v>1</v>
      </c>
      <c r="Q725" t="s">
        <v>8274</v>
      </c>
      <c r="R725" s="5">
        <f t="shared" si="33"/>
        <v>1.0938000000000001</v>
      </c>
      <c r="S725" s="6">
        <f t="shared" si="34"/>
        <v>54.69</v>
      </c>
      <c r="T725" t="s">
        <v>8324</v>
      </c>
      <c r="U725" t="s">
        <v>8325</v>
      </c>
    </row>
    <row r="726" spans="1:21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2">
        <v>40694.638460648144</v>
      </c>
      <c r="L726" s="12">
        <v>40724.638460648144</v>
      </c>
      <c r="M726" s="13">
        <f t="shared" si="35"/>
        <v>2011</v>
      </c>
      <c r="N726" t="b">
        <v>0</v>
      </c>
      <c r="O726">
        <v>143</v>
      </c>
      <c r="P726" t="b">
        <v>1</v>
      </c>
      <c r="Q726" t="s">
        <v>8274</v>
      </c>
      <c r="R726" s="5">
        <f t="shared" si="33"/>
        <v>1.0547157142857144</v>
      </c>
      <c r="S726" s="6">
        <f t="shared" si="34"/>
        <v>51.62944055944056</v>
      </c>
      <c r="T726" t="s">
        <v>8324</v>
      </c>
      <c r="U726" t="s">
        <v>8325</v>
      </c>
    </row>
    <row r="727" spans="1:21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2">
        <v>42321.626296296294</v>
      </c>
      <c r="L727" s="12">
        <v>42351.626296296294</v>
      </c>
      <c r="M727" s="13">
        <f t="shared" si="35"/>
        <v>2015</v>
      </c>
      <c r="N727" t="b">
        <v>0</v>
      </c>
      <c r="O727">
        <v>140</v>
      </c>
      <c r="P727" t="b">
        <v>1</v>
      </c>
      <c r="Q727" t="s">
        <v>8274</v>
      </c>
      <c r="R727" s="5">
        <f t="shared" si="33"/>
        <v>1.0035000000000001</v>
      </c>
      <c r="S727" s="6">
        <f t="shared" si="34"/>
        <v>143.35714285714286</v>
      </c>
      <c r="T727" t="s">
        <v>8324</v>
      </c>
      <c r="U727" t="s">
        <v>8325</v>
      </c>
    </row>
    <row r="728" spans="1:21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2">
        <v>41346.042673611111</v>
      </c>
      <c r="L728" s="12">
        <v>41376.042673611111</v>
      </c>
      <c r="M728" s="13">
        <f t="shared" si="35"/>
        <v>2013</v>
      </c>
      <c r="N728" t="b">
        <v>0</v>
      </c>
      <c r="O728">
        <v>35</v>
      </c>
      <c r="P728" t="b">
        <v>1</v>
      </c>
      <c r="Q728" t="s">
        <v>8274</v>
      </c>
      <c r="R728" s="5">
        <f t="shared" si="33"/>
        <v>1.014</v>
      </c>
      <c r="S728" s="6">
        <f t="shared" si="34"/>
        <v>72.428571428571431</v>
      </c>
      <c r="T728" t="s">
        <v>8324</v>
      </c>
      <c r="U728" t="s">
        <v>8325</v>
      </c>
    </row>
    <row r="729" spans="1:21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2">
        <v>41247.020243055551</v>
      </c>
      <c r="L729" s="12">
        <v>41288.888888888891</v>
      </c>
      <c r="M729" s="13">
        <f t="shared" si="35"/>
        <v>2012</v>
      </c>
      <c r="N729" t="b">
        <v>0</v>
      </c>
      <c r="O729">
        <v>149</v>
      </c>
      <c r="P729" t="b">
        <v>1</v>
      </c>
      <c r="Q729" t="s">
        <v>8274</v>
      </c>
      <c r="R729" s="5">
        <f t="shared" si="33"/>
        <v>1.5551428571428572</v>
      </c>
      <c r="S729" s="6">
        <f t="shared" si="34"/>
        <v>36.530201342281877</v>
      </c>
      <c r="T729" t="s">
        <v>8324</v>
      </c>
      <c r="U729" t="s">
        <v>8325</v>
      </c>
    </row>
    <row r="730" spans="1:21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2">
        <v>40731.837465277778</v>
      </c>
      <c r="L730" s="12">
        <v>40776.837465277778</v>
      </c>
      <c r="M730" s="13">
        <f t="shared" si="35"/>
        <v>2011</v>
      </c>
      <c r="N730" t="b">
        <v>0</v>
      </c>
      <c r="O730">
        <v>130</v>
      </c>
      <c r="P730" t="b">
        <v>1</v>
      </c>
      <c r="Q730" t="s">
        <v>8274</v>
      </c>
      <c r="R730" s="5">
        <f t="shared" si="33"/>
        <v>1.05566</v>
      </c>
      <c r="S730" s="6">
        <f t="shared" si="34"/>
        <v>60.903461538461535</v>
      </c>
      <c r="T730" t="s">
        <v>8324</v>
      </c>
      <c r="U730" t="s">
        <v>8325</v>
      </c>
    </row>
    <row r="731" spans="1:21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2">
        <v>41111.185891203706</v>
      </c>
      <c r="L731" s="12">
        <v>41171.185891203706</v>
      </c>
      <c r="M731" s="13">
        <f t="shared" si="35"/>
        <v>2012</v>
      </c>
      <c r="N731" t="b">
        <v>0</v>
      </c>
      <c r="O731">
        <v>120</v>
      </c>
      <c r="P731" t="b">
        <v>1</v>
      </c>
      <c r="Q731" t="s">
        <v>8274</v>
      </c>
      <c r="R731" s="5">
        <f t="shared" si="33"/>
        <v>1.3065</v>
      </c>
      <c r="S731" s="6">
        <f t="shared" si="34"/>
        <v>43.55</v>
      </c>
      <c r="T731" t="s">
        <v>8324</v>
      </c>
      <c r="U731" t="s">
        <v>8325</v>
      </c>
    </row>
    <row r="732" spans="1:21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2">
        <v>40854.745266203703</v>
      </c>
      <c r="L732" s="12">
        <v>40884.745266203703</v>
      </c>
      <c r="M732" s="13">
        <f t="shared" si="35"/>
        <v>2011</v>
      </c>
      <c r="N732" t="b">
        <v>0</v>
      </c>
      <c r="O732">
        <v>265</v>
      </c>
      <c r="P732" t="b">
        <v>1</v>
      </c>
      <c r="Q732" t="s">
        <v>8274</v>
      </c>
      <c r="R732" s="5">
        <f t="shared" si="33"/>
        <v>1.3219000000000001</v>
      </c>
      <c r="S732" s="6">
        <f t="shared" si="34"/>
        <v>99.766037735849054</v>
      </c>
      <c r="T732" t="s">
        <v>8324</v>
      </c>
      <c r="U732" t="s">
        <v>8325</v>
      </c>
    </row>
    <row r="733" spans="1:21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2">
        <v>40879.795682870368</v>
      </c>
      <c r="L733" s="12">
        <v>40930.25</v>
      </c>
      <c r="M733" s="13">
        <f t="shared" si="35"/>
        <v>2011</v>
      </c>
      <c r="N733" t="b">
        <v>0</v>
      </c>
      <c r="O733">
        <v>71</v>
      </c>
      <c r="P733" t="b">
        <v>1</v>
      </c>
      <c r="Q733" t="s">
        <v>8274</v>
      </c>
      <c r="R733" s="5">
        <f t="shared" si="33"/>
        <v>1.26</v>
      </c>
      <c r="S733" s="6">
        <f t="shared" si="34"/>
        <v>88.732394366197184</v>
      </c>
      <c r="T733" t="s">
        <v>8324</v>
      </c>
      <c r="U733" t="s">
        <v>8325</v>
      </c>
    </row>
    <row r="734" spans="1:21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2">
        <v>41486.424317129626</v>
      </c>
      <c r="L734" s="12">
        <v>41546.424317129626</v>
      </c>
      <c r="M734" s="13">
        <f t="shared" si="35"/>
        <v>2013</v>
      </c>
      <c r="N734" t="b">
        <v>0</v>
      </c>
      <c r="O734">
        <v>13</v>
      </c>
      <c r="P734" t="b">
        <v>1</v>
      </c>
      <c r="Q734" t="s">
        <v>8274</v>
      </c>
      <c r="R734" s="5">
        <f t="shared" si="33"/>
        <v>1.6</v>
      </c>
      <c r="S734" s="6">
        <f t="shared" si="34"/>
        <v>4.9230769230769234</v>
      </c>
      <c r="T734" t="s">
        <v>8324</v>
      </c>
      <c r="U734" t="s">
        <v>8325</v>
      </c>
    </row>
    <row r="735" spans="1:21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2">
        <v>41598.420046296298</v>
      </c>
      <c r="L735" s="12">
        <v>41628.420046296298</v>
      </c>
      <c r="M735" s="13">
        <f t="shared" si="35"/>
        <v>2013</v>
      </c>
      <c r="N735" t="b">
        <v>0</v>
      </c>
      <c r="O735">
        <v>169</v>
      </c>
      <c r="P735" t="b">
        <v>1</v>
      </c>
      <c r="Q735" t="s">
        <v>8274</v>
      </c>
      <c r="R735" s="5">
        <f t="shared" si="33"/>
        <v>1.2048000000000001</v>
      </c>
      <c r="S735" s="6">
        <f t="shared" si="34"/>
        <v>17.822485207100591</v>
      </c>
      <c r="T735" t="s">
        <v>8324</v>
      </c>
      <c r="U735" t="s">
        <v>8325</v>
      </c>
    </row>
    <row r="736" spans="1:21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2">
        <v>42102.164583333331</v>
      </c>
      <c r="L736" s="12">
        <v>42133.208333333328</v>
      </c>
      <c r="M736" s="13">
        <f t="shared" si="35"/>
        <v>2015</v>
      </c>
      <c r="N736" t="b">
        <v>0</v>
      </c>
      <c r="O736">
        <v>57</v>
      </c>
      <c r="P736" t="b">
        <v>1</v>
      </c>
      <c r="Q736" t="s">
        <v>8274</v>
      </c>
      <c r="R736" s="5">
        <f t="shared" si="33"/>
        <v>1.2552941176470589</v>
      </c>
      <c r="S736" s="6">
        <f t="shared" si="34"/>
        <v>187.19298245614036</v>
      </c>
      <c r="T736" t="s">
        <v>8324</v>
      </c>
      <c r="U736" t="s">
        <v>8325</v>
      </c>
    </row>
    <row r="737" spans="1:21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2">
        <v>41946.029467592591</v>
      </c>
      <c r="L737" s="12">
        <v>41977.027083333334</v>
      </c>
      <c r="M737" s="13">
        <f t="shared" si="35"/>
        <v>2014</v>
      </c>
      <c r="N737" t="b">
        <v>0</v>
      </c>
      <c r="O737">
        <v>229</v>
      </c>
      <c r="P737" t="b">
        <v>1</v>
      </c>
      <c r="Q737" t="s">
        <v>8274</v>
      </c>
      <c r="R737" s="5">
        <f t="shared" si="33"/>
        <v>1.1440638297872341</v>
      </c>
      <c r="S737" s="6">
        <f t="shared" si="34"/>
        <v>234.80786026200875</v>
      </c>
      <c r="T737" t="s">
        <v>8324</v>
      </c>
      <c r="U737" t="s">
        <v>8325</v>
      </c>
    </row>
    <row r="738" spans="1:21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2">
        <v>41579.734259259261</v>
      </c>
      <c r="L738" s="12">
        <v>41599.207638888889</v>
      </c>
      <c r="M738" s="13">
        <f t="shared" si="35"/>
        <v>2013</v>
      </c>
      <c r="N738" t="b">
        <v>0</v>
      </c>
      <c r="O738">
        <v>108</v>
      </c>
      <c r="P738" t="b">
        <v>1</v>
      </c>
      <c r="Q738" t="s">
        <v>8274</v>
      </c>
      <c r="R738" s="5">
        <f t="shared" si="33"/>
        <v>3.151388888888889</v>
      </c>
      <c r="S738" s="6">
        <f t="shared" si="34"/>
        <v>105.04629629629629</v>
      </c>
      <c r="T738" t="s">
        <v>8324</v>
      </c>
      <c r="U738" t="s">
        <v>8325</v>
      </c>
    </row>
    <row r="739" spans="1:21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2">
        <v>41667.275312500002</v>
      </c>
      <c r="L739" s="12">
        <v>41684.833333333336</v>
      </c>
      <c r="M739" s="13">
        <f t="shared" si="35"/>
        <v>2014</v>
      </c>
      <c r="N739" t="b">
        <v>0</v>
      </c>
      <c r="O739">
        <v>108</v>
      </c>
      <c r="P739" t="b">
        <v>1</v>
      </c>
      <c r="Q739" t="s">
        <v>8274</v>
      </c>
      <c r="R739" s="5">
        <f t="shared" si="33"/>
        <v>1.224</v>
      </c>
      <c r="S739" s="6">
        <f t="shared" si="34"/>
        <v>56.666666666666664</v>
      </c>
      <c r="T739" t="s">
        <v>8324</v>
      </c>
      <c r="U739" t="s">
        <v>8325</v>
      </c>
    </row>
    <row r="740" spans="1:21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2">
        <v>41943.604097222218</v>
      </c>
      <c r="L740" s="12">
        <v>41974.207638888889</v>
      </c>
      <c r="M740" s="13">
        <f t="shared" si="35"/>
        <v>2014</v>
      </c>
      <c r="N740" t="b">
        <v>0</v>
      </c>
      <c r="O740">
        <v>41</v>
      </c>
      <c r="P740" t="b">
        <v>1</v>
      </c>
      <c r="Q740" t="s">
        <v>8274</v>
      </c>
      <c r="R740" s="5">
        <f t="shared" si="33"/>
        <v>1.0673333333333332</v>
      </c>
      <c r="S740" s="6">
        <f t="shared" si="34"/>
        <v>39.048780487804876</v>
      </c>
      <c r="T740" t="s">
        <v>8324</v>
      </c>
      <c r="U740" t="s">
        <v>8325</v>
      </c>
    </row>
    <row r="741" spans="1:21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2">
        <v>41829.502650462964</v>
      </c>
      <c r="L741" s="12">
        <v>41862.502650462964</v>
      </c>
      <c r="M741" s="13">
        <f t="shared" si="35"/>
        <v>2014</v>
      </c>
      <c r="N741" t="b">
        <v>0</v>
      </c>
      <c r="O741">
        <v>139</v>
      </c>
      <c r="P741" t="b">
        <v>1</v>
      </c>
      <c r="Q741" t="s">
        <v>8274</v>
      </c>
      <c r="R741" s="5">
        <f t="shared" si="33"/>
        <v>1.5833333333333333</v>
      </c>
      <c r="S741" s="6">
        <f t="shared" si="34"/>
        <v>68.345323741007192</v>
      </c>
      <c r="T741" t="s">
        <v>8324</v>
      </c>
      <c r="U741" t="s">
        <v>8325</v>
      </c>
    </row>
    <row r="742" spans="1:21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2">
        <v>42162.146782407406</v>
      </c>
      <c r="L742" s="12">
        <v>42176.146782407406</v>
      </c>
      <c r="M742" s="13">
        <f t="shared" si="35"/>
        <v>2015</v>
      </c>
      <c r="N742" t="b">
        <v>0</v>
      </c>
      <c r="O742">
        <v>19</v>
      </c>
      <c r="P742" t="b">
        <v>1</v>
      </c>
      <c r="Q742" t="s">
        <v>8274</v>
      </c>
      <c r="R742" s="5">
        <f t="shared" si="33"/>
        <v>1.0740000000000001</v>
      </c>
      <c r="S742" s="6">
        <f t="shared" si="34"/>
        <v>169.57894736842104</v>
      </c>
      <c r="T742" t="s">
        <v>8324</v>
      </c>
      <c r="U742" t="s">
        <v>8325</v>
      </c>
    </row>
    <row r="743" spans="1:21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2">
        <v>41401.648217592592</v>
      </c>
      <c r="L743" s="12">
        <v>41436.648217592592</v>
      </c>
      <c r="M743" s="13">
        <f t="shared" si="35"/>
        <v>2013</v>
      </c>
      <c r="N743" t="b">
        <v>0</v>
      </c>
      <c r="O743">
        <v>94</v>
      </c>
      <c r="P743" t="b">
        <v>1</v>
      </c>
      <c r="Q743" t="s">
        <v>8274</v>
      </c>
      <c r="R743" s="5">
        <f t="shared" si="33"/>
        <v>1.0226</v>
      </c>
      <c r="S743" s="6">
        <f t="shared" si="34"/>
        <v>141.42340425531913</v>
      </c>
      <c r="T743" t="s">
        <v>8324</v>
      </c>
      <c r="U743" t="s">
        <v>8325</v>
      </c>
    </row>
    <row r="744" spans="1:21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2">
        <v>41689.917962962965</v>
      </c>
      <c r="L744" s="12">
        <v>41719.876296296294</v>
      </c>
      <c r="M744" s="13">
        <f t="shared" si="35"/>
        <v>2014</v>
      </c>
      <c r="N744" t="b">
        <v>0</v>
      </c>
      <c r="O744">
        <v>23</v>
      </c>
      <c r="P744" t="b">
        <v>1</v>
      </c>
      <c r="Q744" t="s">
        <v>8274</v>
      </c>
      <c r="R744" s="5">
        <f t="shared" si="33"/>
        <v>1.1071428571428572</v>
      </c>
      <c r="S744" s="6">
        <f t="shared" si="34"/>
        <v>67.391304347826093</v>
      </c>
      <c r="T744" t="s">
        <v>8324</v>
      </c>
      <c r="U744" t="s">
        <v>8325</v>
      </c>
    </row>
    <row r="745" spans="1:21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2">
        <v>40990.709317129629</v>
      </c>
      <c r="L745" s="12">
        <v>41015.875</v>
      </c>
      <c r="M745" s="13">
        <f t="shared" si="35"/>
        <v>2012</v>
      </c>
      <c r="N745" t="b">
        <v>0</v>
      </c>
      <c r="O745">
        <v>15</v>
      </c>
      <c r="P745" t="b">
        <v>1</v>
      </c>
      <c r="Q745" t="s">
        <v>8274</v>
      </c>
      <c r="R745" s="5">
        <f t="shared" si="33"/>
        <v>1.48</v>
      </c>
      <c r="S745" s="6">
        <f t="shared" si="34"/>
        <v>54.266666666666666</v>
      </c>
      <c r="T745" t="s">
        <v>8324</v>
      </c>
      <c r="U745" t="s">
        <v>8325</v>
      </c>
    </row>
    <row r="746" spans="1:21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2">
        <v>41226.95721064815</v>
      </c>
      <c r="L746" s="12">
        <v>41256.95721064815</v>
      </c>
      <c r="M746" s="13">
        <f t="shared" si="35"/>
        <v>2012</v>
      </c>
      <c r="N746" t="b">
        <v>0</v>
      </c>
      <c r="O746">
        <v>62</v>
      </c>
      <c r="P746" t="b">
        <v>1</v>
      </c>
      <c r="Q746" t="s">
        <v>8274</v>
      </c>
      <c r="R746" s="5">
        <f t="shared" si="33"/>
        <v>1.0232000000000001</v>
      </c>
      <c r="S746" s="6">
        <f t="shared" si="34"/>
        <v>82.516129032258064</v>
      </c>
      <c r="T746" t="s">
        <v>8324</v>
      </c>
      <c r="U746" t="s">
        <v>8325</v>
      </c>
    </row>
    <row r="747" spans="1:21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2">
        <v>41367.572280092594</v>
      </c>
      <c r="L747" s="12">
        <v>41397.572280092594</v>
      </c>
      <c r="M747" s="13">
        <f t="shared" si="35"/>
        <v>2013</v>
      </c>
      <c r="N747" t="b">
        <v>0</v>
      </c>
      <c r="O747">
        <v>74</v>
      </c>
      <c r="P747" t="b">
        <v>1</v>
      </c>
      <c r="Q747" t="s">
        <v>8274</v>
      </c>
      <c r="R747" s="5">
        <f t="shared" si="33"/>
        <v>1.7909909909909909</v>
      </c>
      <c r="S747" s="6">
        <f t="shared" si="34"/>
        <v>53.729729729729726</v>
      </c>
      <c r="T747" t="s">
        <v>8324</v>
      </c>
      <c r="U747" t="s">
        <v>8325</v>
      </c>
    </row>
    <row r="748" spans="1:21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2">
        <v>41157.042928240742</v>
      </c>
      <c r="L748" s="12">
        <v>41175.165972222225</v>
      </c>
      <c r="M748" s="13">
        <f t="shared" si="35"/>
        <v>2012</v>
      </c>
      <c r="N748" t="b">
        <v>0</v>
      </c>
      <c r="O748">
        <v>97</v>
      </c>
      <c r="P748" t="b">
        <v>1</v>
      </c>
      <c r="Q748" t="s">
        <v>8274</v>
      </c>
      <c r="R748" s="5">
        <f t="shared" si="33"/>
        <v>1.1108135252761968</v>
      </c>
      <c r="S748" s="6">
        <f t="shared" si="34"/>
        <v>34.206185567010309</v>
      </c>
      <c r="T748" t="s">
        <v>8324</v>
      </c>
      <c r="U748" t="s">
        <v>8325</v>
      </c>
    </row>
    <row r="749" spans="1:21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2">
        <v>41988.548831018517</v>
      </c>
      <c r="L749" s="12">
        <v>42019.454166666663</v>
      </c>
      <c r="M749" s="13">
        <f t="shared" si="35"/>
        <v>2014</v>
      </c>
      <c r="N749" t="b">
        <v>0</v>
      </c>
      <c r="O749">
        <v>55</v>
      </c>
      <c r="P749" t="b">
        <v>1</v>
      </c>
      <c r="Q749" t="s">
        <v>8274</v>
      </c>
      <c r="R749" s="5">
        <f t="shared" si="33"/>
        <v>1.0004285714285714</v>
      </c>
      <c r="S749" s="6">
        <f t="shared" si="34"/>
        <v>127.32727272727273</v>
      </c>
      <c r="T749" t="s">
        <v>8324</v>
      </c>
      <c r="U749" t="s">
        <v>8325</v>
      </c>
    </row>
    <row r="750" spans="1:21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2">
        <v>41831.846828703703</v>
      </c>
      <c r="L750" s="12">
        <v>41861.846828703703</v>
      </c>
      <c r="M750" s="13">
        <f t="shared" si="35"/>
        <v>2014</v>
      </c>
      <c r="N750" t="b">
        <v>0</v>
      </c>
      <c r="O750">
        <v>44</v>
      </c>
      <c r="P750" t="b">
        <v>1</v>
      </c>
      <c r="Q750" t="s">
        <v>8274</v>
      </c>
      <c r="R750" s="5">
        <f t="shared" si="33"/>
        <v>1.0024999999999999</v>
      </c>
      <c r="S750" s="6">
        <f t="shared" si="34"/>
        <v>45.56818181818182</v>
      </c>
      <c r="T750" t="s">
        <v>8324</v>
      </c>
      <c r="U750" t="s">
        <v>8325</v>
      </c>
    </row>
    <row r="751" spans="1:21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2">
        <v>42733.94131944445</v>
      </c>
      <c r="L751" s="12">
        <v>42763.94131944445</v>
      </c>
      <c r="M751" s="13">
        <f t="shared" si="35"/>
        <v>2016</v>
      </c>
      <c r="N751" t="b">
        <v>0</v>
      </c>
      <c r="O751">
        <v>110</v>
      </c>
      <c r="P751" t="b">
        <v>1</v>
      </c>
      <c r="Q751" t="s">
        <v>8274</v>
      </c>
      <c r="R751" s="5">
        <f t="shared" si="33"/>
        <v>1.0556000000000001</v>
      </c>
      <c r="S751" s="6">
        <f t="shared" si="34"/>
        <v>95.963636363636368</v>
      </c>
      <c r="T751" t="s">
        <v>8324</v>
      </c>
      <c r="U751" t="s">
        <v>8325</v>
      </c>
    </row>
    <row r="752" spans="1:21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2">
        <v>41299.878148148149</v>
      </c>
      <c r="L752" s="12">
        <v>41329.878148148149</v>
      </c>
      <c r="M752" s="13">
        <f t="shared" si="35"/>
        <v>2013</v>
      </c>
      <c r="N752" t="b">
        <v>0</v>
      </c>
      <c r="O752">
        <v>59</v>
      </c>
      <c r="P752" t="b">
        <v>1</v>
      </c>
      <c r="Q752" t="s">
        <v>8274</v>
      </c>
      <c r="R752" s="5">
        <f t="shared" si="33"/>
        <v>1.0258775877587758</v>
      </c>
      <c r="S752" s="6">
        <f t="shared" si="34"/>
        <v>77.271186440677965</v>
      </c>
      <c r="T752" t="s">
        <v>8324</v>
      </c>
      <c r="U752" t="s">
        <v>8325</v>
      </c>
    </row>
    <row r="753" spans="1:21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2">
        <v>40713.630497685182</v>
      </c>
      <c r="L753" s="12">
        <v>40759.630497685182</v>
      </c>
      <c r="M753" s="13">
        <f t="shared" si="35"/>
        <v>2011</v>
      </c>
      <c r="N753" t="b">
        <v>0</v>
      </c>
      <c r="O753">
        <v>62</v>
      </c>
      <c r="P753" t="b">
        <v>1</v>
      </c>
      <c r="Q753" t="s">
        <v>8274</v>
      </c>
      <c r="R753" s="5">
        <f t="shared" si="33"/>
        <v>1.1850000000000001</v>
      </c>
      <c r="S753" s="6">
        <f t="shared" si="34"/>
        <v>57.338709677419352</v>
      </c>
      <c r="T753" t="s">
        <v>8324</v>
      </c>
      <c r="U753" t="s">
        <v>8325</v>
      </c>
    </row>
    <row r="754" spans="1:21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2">
        <v>42639.421493055561</v>
      </c>
      <c r="L754" s="12">
        <v>42659.458333333328</v>
      </c>
      <c r="M754" s="13">
        <f t="shared" si="35"/>
        <v>2016</v>
      </c>
      <c r="N754" t="b">
        <v>0</v>
      </c>
      <c r="O754">
        <v>105</v>
      </c>
      <c r="P754" t="b">
        <v>1</v>
      </c>
      <c r="Q754" t="s">
        <v>8274</v>
      </c>
      <c r="R754" s="5">
        <f t="shared" si="33"/>
        <v>1.117</v>
      </c>
      <c r="S754" s="6">
        <f t="shared" si="34"/>
        <v>53.19047619047619</v>
      </c>
      <c r="T754" t="s">
        <v>8324</v>
      </c>
      <c r="U754" t="s">
        <v>8325</v>
      </c>
    </row>
    <row r="755" spans="1:21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2">
        <v>42019.590173611112</v>
      </c>
      <c r="L755" s="12">
        <v>42049.590173611112</v>
      </c>
      <c r="M755" s="13">
        <f t="shared" si="35"/>
        <v>2015</v>
      </c>
      <c r="N755" t="b">
        <v>0</v>
      </c>
      <c r="O755">
        <v>26</v>
      </c>
      <c r="P755" t="b">
        <v>1</v>
      </c>
      <c r="Q755" t="s">
        <v>8274</v>
      </c>
      <c r="R755" s="5">
        <f t="shared" si="33"/>
        <v>1.28</v>
      </c>
      <c r="S755" s="6">
        <f t="shared" si="34"/>
        <v>492.30769230769232</v>
      </c>
      <c r="T755" t="s">
        <v>8324</v>
      </c>
      <c r="U755" t="s">
        <v>8325</v>
      </c>
    </row>
    <row r="756" spans="1:21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2">
        <v>41249.749085648145</v>
      </c>
      <c r="L756" s="12">
        <v>41279.749085648145</v>
      </c>
      <c r="M756" s="13">
        <f t="shared" si="35"/>
        <v>2012</v>
      </c>
      <c r="N756" t="b">
        <v>0</v>
      </c>
      <c r="O756">
        <v>49</v>
      </c>
      <c r="P756" t="b">
        <v>1</v>
      </c>
      <c r="Q756" t="s">
        <v>8274</v>
      </c>
      <c r="R756" s="5">
        <f t="shared" si="33"/>
        <v>1.0375000000000001</v>
      </c>
      <c r="S756" s="6">
        <f t="shared" si="34"/>
        <v>42.346938775510203</v>
      </c>
      <c r="T756" t="s">
        <v>8324</v>
      </c>
      <c r="U756" t="s">
        <v>8325</v>
      </c>
    </row>
    <row r="757" spans="1:21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2">
        <v>41383.605057870373</v>
      </c>
      <c r="L757" s="12">
        <v>41414.02847222222</v>
      </c>
      <c r="M757" s="13">
        <f t="shared" si="35"/>
        <v>2013</v>
      </c>
      <c r="N757" t="b">
        <v>0</v>
      </c>
      <c r="O757">
        <v>68</v>
      </c>
      <c r="P757" t="b">
        <v>1</v>
      </c>
      <c r="Q757" t="s">
        <v>8274</v>
      </c>
      <c r="R757" s="5">
        <f t="shared" si="33"/>
        <v>1.0190760000000001</v>
      </c>
      <c r="S757" s="6">
        <f t="shared" si="34"/>
        <v>37.466029411764708</v>
      </c>
      <c r="T757" t="s">
        <v>8324</v>
      </c>
      <c r="U757" t="s">
        <v>8325</v>
      </c>
    </row>
    <row r="758" spans="1:21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2">
        <v>40590.766886574071</v>
      </c>
      <c r="L758" s="12">
        <v>40651.725219907406</v>
      </c>
      <c r="M758" s="13">
        <f t="shared" si="35"/>
        <v>2011</v>
      </c>
      <c r="N758" t="b">
        <v>0</v>
      </c>
      <c r="O758">
        <v>22</v>
      </c>
      <c r="P758" t="b">
        <v>1</v>
      </c>
      <c r="Q758" t="s">
        <v>8274</v>
      </c>
      <c r="R758" s="5">
        <f t="shared" si="33"/>
        <v>1.177142857142857</v>
      </c>
      <c r="S758" s="6">
        <f t="shared" si="34"/>
        <v>37.454545454545453</v>
      </c>
      <c r="T758" t="s">
        <v>8324</v>
      </c>
      <c r="U758" t="s">
        <v>8325</v>
      </c>
    </row>
    <row r="759" spans="1:21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2">
        <v>41235.054560185185</v>
      </c>
      <c r="L759" s="12">
        <v>41249.054560185185</v>
      </c>
      <c r="M759" s="13">
        <f t="shared" si="35"/>
        <v>2012</v>
      </c>
      <c r="N759" t="b">
        <v>0</v>
      </c>
      <c r="O759">
        <v>18</v>
      </c>
      <c r="P759" t="b">
        <v>1</v>
      </c>
      <c r="Q759" t="s">
        <v>8274</v>
      </c>
      <c r="R759" s="5">
        <f t="shared" si="33"/>
        <v>2.38</v>
      </c>
      <c r="S759" s="6">
        <f t="shared" si="34"/>
        <v>33.055555555555557</v>
      </c>
      <c r="T759" t="s">
        <v>8324</v>
      </c>
      <c r="U759" t="s">
        <v>8325</v>
      </c>
    </row>
    <row r="760" spans="1:21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2">
        <v>40429.836435185185</v>
      </c>
      <c r="L760" s="12">
        <v>40459.836435185185</v>
      </c>
      <c r="M760" s="13">
        <f t="shared" si="35"/>
        <v>2010</v>
      </c>
      <c r="N760" t="b">
        <v>0</v>
      </c>
      <c r="O760">
        <v>19</v>
      </c>
      <c r="P760" t="b">
        <v>1</v>
      </c>
      <c r="Q760" t="s">
        <v>8274</v>
      </c>
      <c r="R760" s="5">
        <f t="shared" si="33"/>
        <v>1.02</v>
      </c>
      <c r="S760" s="6">
        <f t="shared" si="34"/>
        <v>134.21052631578948</v>
      </c>
      <c r="T760" t="s">
        <v>8324</v>
      </c>
      <c r="U760" t="s">
        <v>8325</v>
      </c>
    </row>
    <row r="761" spans="1:21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2">
        <v>41789.330312500002</v>
      </c>
      <c r="L761" s="12">
        <v>41829.330312500002</v>
      </c>
      <c r="M761" s="13">
        <f t="shared" si="35"/>
        <v>2014</v>
      </c>
      <c r="N761" t="b">
        <v>0</v>
      </c>
      <c r="O761">
        <v>99</v>
      </c>
      <c r="P761" t="b">
        <v>1</v>
      </c>
      <c r="Q761" t="s">
        <v>8274</v>
      </c>
      <c r="R761" s="5">
        <f t="shared" si="33"/>
        <v>1.0192000000000001</v>
      </c>
      <c r="S761" s="6">
        <f t="shared" si="34"/>
        <v>51.474747474747474</v>
      </c>
      <c r="T761" t="s">
        <v>8324</v>
      </c>
      <c r="U761" t="s">
        <v>8325</v>
      </c>
    </row>
    <row r="762" spans="1:21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2">
        <v>42670.764039351852</v>
      </c>
      <c r="L762" s="12">
        <v>42700.805706018517</v>
      </c>
      <c r="M762" s="13">
        <f t="shared" si="35"/>
        <v>2016</v>
      </c>
      <c r="N762" t="b">
        <v>0</v>
      </c>
      <c r="O762">
        <v>0</v>
      </c>
      <c r="P762" t="b">
        <v>0</v>
      </c>
      <c r="Q762" t="s">
        <v>8275</v>
      </c>
      <c r="R762" s="5">
        <f t="shared" si="33"/>
        <v>0</v>
      </c>
      <c r="S762" s="6" t="e">
        <f t="shared" si="34"/>
        <v>#DIV/0!</v>
      </c>
      <c r="T762" t="s">
        <v>8324</v>
      </c>
      <c r="U762" t="s">
        <v>8326</v>
      </c>
    </row>
    <row r="763" spans="1:21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2">
        <v>41642.751458333332</v>
      </c>
      <c r="L763" s="12">
        <v>41672.751458333332</v>
      </c>
      <c r="M763" s="13">
        <f t="shared" si="35"/>
        <v>2014</v>
      </c>
      <c r="N763" t="b">
        <v>0</v>
      </c>
      <c r="O763">
        <v>6</v>
      </c>
      <c r="P763" t="b">
        <v>0</v>
      </c>
      <c r="Q763" t="s">
        <v>8275</v>
      </c>
      <c r="R763" s="5">
        <f t="shared" si="33"/>
        <v>4.7E-2</v>
      </c>
      <c r="S763" s="6">
        <f t="shared" si="34"/>
        <v>39.166666666666664</v>
      </c>
      <c r="T763" t="s">
        <v>8324</v>
      </c>
      <c r="U763" t="s">
        <v>8326</v>
      </c>
    </row>
    <row r="764" spans="1:21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2">
        <v>42690.858449074076</v>
      </c>
      <c r="L764" s="12">
        <v>42708.25</v>
      </c>
      <c r="M764" s="13">
        <f t="shared" si="35"/>
        <v>2016</v>
      </c>
      <c r="N764" t="b">
        <v>0</v>
      </c>
      <c r="O764">
        <v>0</v>
      </c>
      <c r="P764" t="b">
        <v>0</v>
      </c>
      <c r="Q764" t="s">
        <v>8275</v>
      </c>
      <c r="R764" s="5">
        <f t="shared" si="33"/>
        <v>0</v>
      </c>
      <c r="S764" s="6" t="e">
        <f t="shared" si="34"/>
        <v>#DIV/0!</v>
      </c>
      <c r="T764" t="s">
        <v>8324</v>
      </c>
      <c r="U764" t="s">
        <v>8326</v>
      </c>
    </row>
    <row r="765" spans="1:21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2">
        <v>41471.446851851848</v>
      </c>
      <c r="L765" s="12">
        <v>41501.446851851848</v>
      </c>
      <c r="M765" s="13">
        <f t="shared" si="35"/>
        <v>2013</v>
      </c>
      <c r="N765" t="b">
        <v>0</v>
      </c>
      <c r="O765">
        <v>1</v>
      </c>
      <c r="P765" t="b">
        <v>0</v>
      </c>
      <c r="Q765" t="s">
        <v>8275</v>
      </c>
      <c r="R765" s="5">
        <f t="shared" si="33"/>
        <v>1.1655011655011655E-3</v>
      </c>
      <c r="S765" s="6">
        <f t="shared" si="34"/>
        <v>5</v>
      </c>
      <c r="T765" t="s">
        <v>8324</v>
      </c>
      <c r="U765" t="s">
        <v>8326</v>
      </c>
    </row>
    <row r="766" spans="1:21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2">
        <v>42227.173159722224</v>
      </c>
      <c r="L766" s="12">
        <v>42257.173159722224</v>
      </c>
      <c r="M766" s="13">
        <f t="shared" si="35"/>
        <v>2015</v>
      </c>
      <c r="N766" t="b">
        <v>0</v>
      </c>
      <c r="O766">
        <v>0</v>
      </c>
      <c r="P766" t="b">
        <v>0</v>
      </c>
      <c r="Q766" t="s">
        <v>8275</v>
      </c>
      <c r="R766" s="5">
        <f t="shared" si="33"/>
        <v>0</v>
      </c>
      <c r="S766" s="6" t="e">
        <f t="shared" si="34"/>
        <v>#DIV/0!</v>
      </c>
      <c r="T766" t="s">
        <v>8324</v>
      </c>
      <c r="U766" t="s">
        <v>8326</v>
      </c>
    </row>
    <row r="767" spans="1:21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2">
        <v>41901.542638888888</v>
      </c>
      <c r="L767" s="12">
        <v>41931.542638888888</v>
      </c>
      <c r="M767" s="13">
        <f t="shared" si="35"/>
        <v>2014</v>
      </c>
      <c r="N767" t="b">
        <v>0</v>
      </c>
      <c r="O767">
        <v>44</v>
      </c>
      <c r="P767" t="b">
        <v>0</v>
      </c>
      <c r="Q767" t="s">
        <v>8275</v>
      </c>
      <c r="R767" s="5">
        <f t="shared" si="33"/>
        <v>0.36014285714285715</v>
      </c>
      <c r="S767" s="6">
        <f t="shared" si="34"/>
        <v>57.295454545454547</v>
      </c>
      <c r="T767" t="s">
        <v>8324</v>
      </c>
      <c r="U767" t="s">
        <v>8326</v>
      </c>
    </row>
    <row r="768" spans="1:21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2">
        <v>42021.783368055556</v>
      </c>
      <c r="L768" s="12">
        <v>42051.783368055556</v>
      </c>
      <c r="M768" s="13">
        <f t="shared" si="35"/>
        <v>2015</v>
      </c>
      <c r="N768" t="b">
        <v>0</v>
      </c>
      <c r="O768">
        <v>0</v>
      </c>
      <c r="P768" t="b">
        <v>0</v>
      </c>
      <c r="Q768" t="s">
        <v>8275</v>
      </c>
      <c r="R768" s="5">
        <f t="shared" si="33"/>
        <v>0</v>
      </c>
      <c r="S768" s="6" t="e">
        <f t="shared" si="34"/>
        <v>#DIV/0!</v>
      </c>
      <c r="T768" t="s">
        <v>8324</v>
      </c>
      <c r="U768" t="s">
        <v>8326</v>
      </c>
    </row>
    <row r="769" spans="1:21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2">
        <v>42115.143634259264</v>
      </c>
      <c r="L769" s="12">
        <v>42145.143634259264</v>
      </c>
      <c r="M769" s="13">
        <f t="shared" si="35"/>
        <v>2015</v>
      </c>
      <c r="N769" t="b">
        <v>0</v>
      </c>
      <c r="O769">
        <v>3</v>
      </c>
      <c r="P769" t="b">
        <v>0</v>
      </c>
      <c r="Q769" t="s">
        <v>8275</v>
      </c>
      <c r="R769" s="5">
        <f t="shared" si="33"/>
        <v>3.5400000000000001E-2</v>
      </c>
      <c r="S769" s="6">
        <f t="shared" si="34"/>
        <v>59</v>
      </c>
      <c r="T769" t="s">
        <v>8324</v>
      </c>
      <c r="U769" t="s">
        <v>8326</v>
      </c>
    </row>
    <row r="770" spans="1:21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2">
        <v>41594.207060185188</v>
      </c>
      <c r="L770" s="12">
        <v>41624.207060185188</v>
      </c>
      <c r="M770" s="13">
        <f t="shared" si="35"/>
        <v>2013</v>
      </c>
      <c r="N770" t="b">
        <v>0</v>
      </c>
      <c r="O770">
        <v>0</v>
      </c>
      <c r="P770" t="b">
        <v>0</v>
      </c>
      <c r="Q770" t="s">
        <v>8275</v>
      </c>
      <c r="R770" s="5">
        <f t="shared" ref="R770:R833" si="36">E770/D770</f>
        <v>0</v>
      </c>
      <c r="S770" s="6" t="e">
        <f t="shared" ref="S770:S833" si="37">E770/O770</f>
        <v>#DIV/0!</v>
      </c>
      <c r="T770" t="s">
        <v>8324</v>
      </c>
      <c r="U770" t="s">
        <v>8326</v>
      </c>
    </row>
    <row r="771" spans="1:21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2">
        <v>41604.996458333335</v>
      </c>
      <c r="L771" s="12">
        <v>41634.996458333335</v>
      </c>
      <c r="M771" s="13">
        <f t="shared" ref="M771:M834" si="38">YEAR(K771)</f>
        <v>2013</v>
      </c>
      <c r="N771" t="b">
        <v>0</v>
      </c>
      <c r="O771">
        <v>52</v>
      </c>
      <c r="P771" t="b">
        <v>0</v>
      </c>
      <c r="Q771" t="s">
        <v>8275</v>
      </c>
      <c r="R771" s="5">
        <f t="shared" si="36"/>
        <v>0.41399999999999998</v>
      </c>
      <c r="S771" s="6">
        <f t="shared" si="37"/>
        <v>31.846153846153847</v>
      </c>
      <c r="T771" t="s">
        <v>8324</v>
      </c>
      <c r="U771" t="s">
        <v>8326</v>
      </c>
    </row>
    <row r="772" spans="1:21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2">
        <v>41289.999641203707</v>
      </c>
      <c r="L772" s="12">
        <v>41329.999641203707</v>
      </c>
      <c r="M772" s="13">
        <f t="shared" si="38"/>
        <v>2013</v>
      </c>
      <c r="N772" t="b">
        <v>0</v>
      </c>
      <c r="O772">
        <v>0</v>
      </c>
      <c r="P772" t="b">
        <v>0</v>
      </c>
      <c r="Q772" t="s">
        <v>8275</v>
      </c>
      <c r="R772" s="5">
        <f t="shared" si="36"/>
        <v>0</v>
      </c>
      <c r="S772" s="6" t="e">
        <f t="shared" si="37"/>
        <v>#DIV/0!</v>
      </c>
      <c r="T772" t="s">
        <v>8324</v>
      </c>
      <c r="U772" t="s">
        <v>8326</v>
      </c>
    </row>
    <row r="773" spans="1:21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2">
        <v>42349.824097222227</v>
      </c>
      <c r="L773" s="12">
        <v>42399.824097222227</v>
      </c>
      <c r="M773" s="13">
        <f t="shared" si="38"/>
        <v>2015</v>
      </c>
      <c r="N773" t="b">
        <v>0</v>
      </c>
      <c r="O773">
        <v>1</v>
      </c>
      <c r="P773" t="b">
        <v>0</v>
      </c>
      <c r="Q773" t="s">
        <v>8275</v>
      </c>
      <c r="R773" s="5">
        <f t="shared" si="36"/>
        <v>2.631578947368421E-4</v>
      </c>
      <c r="S773" s="6">
        <f t="shared" si="37"/>
        <v>10</v>
      </c>
      <c r="T773" t="s">
        <v>8324</v>
      </c>
      <c r="U773" t="s">
        <v>8326</v>
      </c>
    </row>
    <row r="774" spans="1:21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2">
        <v>40068.056932870371</v>
      </c>
      <c r="L774" s="12">
        <v>40118.165972222225</v>
      </c>
      <c r="M774" s="13">
        <f t="shared" si="38"/>
        <v>2009</v>
      </c>
      <c r="N774" t="b">
        <v>0</v>
      </c>
      <c r="O774">
        <v>1</v>
      </c>
      <c r="P774" t="b">
        <v>0</v>
      </c>
      <c r="Q774" t="s">
        <v>8275</v>
      </c>
      <c r="R774" s="5">
        <f t="shared" si="36"/>
        <v>3.3333333333333333E-2</v>
      </c>
      <c r="S774" s="6">
        <f t="shared" si="37"/>
        <v>50</v>
      </c>
      <c r="T774" t="s">
        <v>8324</v>
      </c>
      <c r="U774" t="s">
        <v>8326</v>
      </c>
    </row>
    <row r="775" spans="1:21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2">
        <v>42100.735937499994</v>
      </c>
      <c r="L775" s="12">
        <v>42134.959027777775</v>
      </c>
      <c r="M775" s="13">
        <f t="shared" si="38"/>
        <v>2015</v>
      </c>
      <c r="N775" t="b">
        <v>0</v>
      </c>
      <c r="O775">
        <v>2</v>
      </c>
      <c r="P775" t="b">
        <v>0</v>
      </c>
      <c r="Q775" t="s">
        <v>8275</v>
      </c>
      <c r="R775" s="5">
        <f t="shared" si="36"/>
        <v>8.5129023676509714E-3</v>
      </c>
      <c r="S775" s="6">
        <f t="shared" si="37"/>
        <v>16</v>
      </c>
      <c r="T775" t="s">
        <v>8324</v>
      </c>
      <c r="U775" t="s">
        <v>8326</v>
      </c>
    </row>
    <row r="776" spans="1:21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2">
        <v>41663.780300925922</v>
      </c>
      <c r="L776" s="12">
        <v>41693.780300925922</v>
      </c>
      <c r="M776" s="13">
        <f t="shared" si="38"/>
        <v>2014</v>
      </c>
      <c r="N776" t="b">
        <v>0</v>
      </c>
      <c r="O776">
        <v>9</v>
      </c>
      <c r="P776" t="b">
        <v>0</v>
      </c>
      <c r="Q776" t="s">
        <v>8275</v>
      </c>
      <c r="R776" s="5">
        <f t="shared" si="36"/>
        <v>0.70199999999999996</v>
      </c>
      <c r="S776" s="6">
        <f t="shared" si="37"/>
        <v>39</v>
      </c>
      <c r="T776" t="s">
        <v>8324</v>
      </c>
      <c r="U776" t="s">
        <v>8326</v>
      </c>
    </row>
    <row r="777" spans="1:21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2">
        <v>40863.060127314813</v>
      </c>
      <c r="L777" s="12">
        <v>40893.060127314813</v>
      </c>
      <c r="M777" s="13">
        <f t="shared" si="38"/>
        <v>2011</v>
      </c>
      <c r="N777" t="b">
        <v>0</v>
      </c>
      <c r="O777">
        <v>5</v>
      </c>
      <c r="P777" t="b">
        <v>0</v>
      </c>
      <c r="Q777" t="s">
        <v>8275</v>
      </c>
      <c r="R777" s="5">
        <f t="shared" si="36"/>
        <v>1.7000000000000001E-2</v>
      </c>
      <c r="S777" s="6">
        <f t="shared" si="37"/>
        <v>34</v>
      </c>
      <c r="T777" t="s">
        <v>8324</v>
      </c>
      <c r="U777" t="s">
        <v>8326</v>
      </c>
    </row>
    <row r="778" spans="1:21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2">
        <v>42250.685706018514</v>
      </c>
      <c r="L778" s="12">
        <v>42288.208333333328</v>
      </c>
      <c r="M778" s="13">
        <f t="shared" si="38"/>
        <v>2015</v>
      </c>
      <c r="N778" t="b">
        <v>0</v>
      </c>
      <c r="O778">
        <v>57</v>
      </c>
      <c r="P778" t="b">
        <v>0</v>
      </c>
      <c r="Q778" t="s">
        <v>8275</v>
      </c>
      <c r="R778" s="5">
        <f t="shared" si="36"/>
        <v>0.51400000000000001</v>
      </c>
      <c r="S778" s="6">
        <f t="shared" si="37"/>
        <v>63.122807017543863</v>
      </c>
      <c r="T778" t="s">
        <v>8324</v>
      </c>
      <c r="U778" t="s">
        <v>8326</v>
      </c>
    </row>
    <row r="779" spans="1:21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2">
        <v>41456.981215277774</v>
      </c>
      <c r="L779" s="12">
        <v>41486.981215277774</v>
      </c>
      <c r="M779" s="13">
        <f t="shared" si="38"/>
        <v>2013</v>
      </c>
      <c r="N779" t="b">
        <v>0</v>
      </c>
      <c r="O779">
        <v>3</v>
      </c>
      <c r="P779" t="b">
        <v>0</v>
      </c>
      <c r="Q779" t="s">
        <v>8275</v>
      </c>
      <c r="R779" s="5">
        <f t="shared" si="36"/>
        <v>7.0000000000000001E-3</v>
      </c>
      <c r="S779" s="6">
        <f t="shared" si="37"/>
        <v>7</v>
      </c>
      <c r="T779" t="s">
        <v>8324</v>
      </c>
      <c r="U779" t="s">
        <v>8326</v>
      </c>
    </row>
    <row r="780" spans="1:21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2">
        <v>41729.702314814815</v>
      </c>
      <c r="L780" s="12">
        <v>41759.702314814815</v>
      </c>
      <c r="M780" s="13">
        <f t="shared" si="38"/>
        <v>2014</v>
      </c>
      <c r="N780" t="b">
        <v>0</v>
      </c>
      <c r="O780">
        <v>1</v>
      </c>
      <c r="P780" t="b">
        <v>0</v>
      </c>
      <c r="Q780" t="s">
        <v>8275</v>
      </c>
      <c r="R780" s="5">
        <f t="shared" si="36"/>
        <v>4.0000000000000001E-3</v>
      </c>
      <c r="S780" s="6">
        <f t="shared" si="37"/>
        <v>2</v>
      </c>
      <c r="T780" t="s">
        <v>8324</v>
      </c>
      <c r="U780" t="s">
        <v>8326</v>
      </c>
    </row>
    <row r="781" spans="1:21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2">
        <v>40436.68408564815</v>
      </c>
      <c r="L781" s="12">
        <v>40466.166666666664</v>
      </c>
      <c r="M781" s="13">
        <f t="shared" si="38"/>
        <v>2010</v>
      </c>
      <c r="N781" t="b">
        <v>0</v>
      </c>
      <c r="O781">
        <v>6</v>
      </c>
      <c r="P781" t="b">
        <v>0</v>
      </c>
      <c r="Q781" t="s">
        <v>8275</v>
      </c>
      <c r="R781" s="5">
        <f t="shared" si="36"/>
        <v>2.6666666666666668E-2</v>
      </c>
      <c r="S781" s="6">
        <f t="shared" si="37"/>
        <v>66.666666666666671</v>
      </c>
      <c r="T781" t="s">
        <v>8324</v>
      </c>
      <c r="U781" t="s">
        <v>8326</v>
      </c>
    </row>
    <row r="782" spans="1:21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2">
        <v>40636.673900462964</v>
      </c>
      <c r="L782" s="12">
        <v>40666.673900462964</v>
      </c>
      <c r="M782" s="13">
        <f t="shared" si="38"/>
        <v>2011</v>
      </c>
      <c r="N782" t="b">
        <v>0</v>
      </c>
      <c r="O782">
        <v>27</v>
      </c>
      <c r="P782" t="b">
        <v>1</v>
      </c>
      <c r="Q782" t="s">
        <v>8276</v>
      </c>
      <c r="R782" s="5">
        <f t="shared" si="36"/>
        <v>1.04</v>
      </c>
      <c r="S782" s="6">
        <f t="shared" si="37"/>
        <v>38.518518518518519</v>
      </c>
      <c r="T782" t="s">
        <v>8327</v>
      </c>
      <c r="U782" t="s">
        <v>8328</v>
      </c>
    </row>
    <row r="783" spans="1:21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2">
        <v>41403.000856481485</v>
      </c>
      <c r="L783" s="12">
        <v>41433.000856481485</v>
      </c>
      <c r="M783" s="13">
        <f t="shared" si="38"/>
        <v>2013</v>
      </c>
      <c r="N783" t="b">
        <v>0</v>
      </c>
      <c r="O783">
        <v>25</v>
      </c>
      <c r="P783" t="b">
        <v>1</v>
      </c>
      <c r="Q783" t="s">
        <v>8276</v>
      </c>
      <c r="R783" s="5">
        <f t="shared" si="36"/>
        <v>1.3315375</v>
      </c>
      <c r="S783" s="6">
        <f t="shared" si="37"/>
        <v>42.609200000000001</v>
      </c>
      <c r="T783" t="s">
        <v>8327</v>
      </c>
      <c r="U783" t="s">
        <v>8328</v>
      </c>
    </row>
    <row r="784" spans="1:21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2">
        <v>41116.758125</v>
      </c>
      <c r="L784" s="12">
        <v>41146.758125</v>
      </c>
      <c r="M784" s="13">
        <f t="shared" si="38"/>
        <v>2012</v>
      </c>
      <c r="N784" t="b">
        <v>0</v>
      </c>
      <c r="O784">
        <v>14</v>
      </c>
      <c r="P784" t="b">
        <v>1</v>
      </c>
      <c r="Q784" t="s">
        <v>8276</v>
      </c>
      <c r="R784" s="5">
        <f t="shared" si="36"/>
        <v>1</v>
      </c>
      <c r="S784" s="6">
        <f t="shared" si="37"/>
        <v>50</v>
      </c>
      <c r="T784" t="s">
        <v>8327</v>
      </c>
      <c r="U784" t="s">
        <v>8328</v>
      </c>
    </row>
    <row r="785" spans="1:21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2">
        <v>40987.773715277777</v>
      </c>
      <c r="L785" s="12">
        <v>41026.916666666664</v>
      </c>
      <c r="M785" s="13">
        <f t="shared" si="38"/>
        <v>2012</v>
      </c>
      <c r="N785" t="b">
        <v>0</v>
      </c>
      <c r="O785">
        <v>35</v>
      </c>
      <c r="P785" t="b">
        <v>1</v>
      </c>
      <c r="Q785" t="s">
        <v>8276</v>
      </c>
      <c r="R785" s="5">
        <f t="shared" si="36"/>
        <v>1.4813333333333334</v>
      </c>
      <c r="S785" s="6">
        <f t="shared" si="37"/>
        <v>63.485714285714288</v>
      </c>
      <c r="T785" t="s">
        <v>8327</v>
      </c>
      <c r="U785" t="s">
        <v>8328</v>
      </c>
    </row>
    <row r="786" spans="1:21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2">
        <v>41675.149525462963</v>
      </c>
      <c r="L786" s="12">
        <v>41715.107858796298</v>
      </c>
      <c r="M786" s="13">
        <f t="shared" si="38"/>
        <v>2014</v>
      </c>
      <c r="N786" t="b">
        <v>0</v>
      </c>
      <c r="O786">
        <v>10</v>
      </c>
      <c r="P786" t="b">
        <v>1</v>
      </c>
      <c r="Q786" t="s">
        <v>8276</v>
      </c>
      <c r="R786" s="5">
        <f t="shared" si="36"/>
        <v>1.0249999999999999</v>
      </c>
      <c r="S786" s="6">
        <f t="shared" si="37"/>
        <v>102.5</v>
      </c>
      <c r="T786" t="s">
        <v>8327</v>
      </c>
      <c r="U786" t="s">
        <v>8328</v>
      </c>
    </row>
    <row r="787" spans="1:21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2">
        <v>41303.593923611108</v>
      </c>
      <c r="L787" s="12">
        <v>41333.593923611108</v>
      </c>
      <c r="M787" s="13">
        <f t="shared" si="38"/>
        <v>2013</v>
      </c>
      <c r="N787" t="b">
        <v>0</v>
      </c>
      <c r="O787">
        <v>29</v>
      </c>
      <c r="P787" t="b">
        <v>1</v>
      </c>
      <c r="Q787" t="s">
        <v>8276</v>
      </c>
      <c r="R787" s="5">
        <f t="shared" si="36"/>
        <v>1.8062799999999999</v>
      </c>
      <c r="S787" s="6">
        <f t="shared" si="37"/>
        <v>31.142758620689655</v>
      </c>
      <c r="T787" t="s">
        <v>8327</v>
      </c>
      <c r="U787" t="s">
        <v>8328</v>
      </c>
    </row>
    <row r="788" spans="1:21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2">
        <v>40983.055949074071</v>
      </c>
      <c r="L788" s="12">
        <v>41040.657638888886</v>
      </c>
      <c r="M788" s="13">
        <f t="shared" si="38"/>
        <v>2012</v>
      </c>
      <c r="N788" t="b">
        <v>0</v>
      </c>
      <c r="O788">
        <v>44</v>
      </c>
      <c r="P788" t="b">
        <v>1</v>
      </c>
      <c r="Q788" t="s">
        <v>8276</v>
      </c>
      <c r="R788" s="5">
        <f t="shared" si="36"/>
        <v>1.4279999999999999</v>
      </c>
      <c r="S788" s="6">
        <f t="shared" si="37"/>
        <v>162.27272727272728</v>
      </c>
      <c r="T788" t="s">
        <v>8327</v>
      </c>
      <c r="U788" t="s">
        <v>8328</v>
      </c>
    </row>
    <row r="789" spans="1:21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2">
        <v>41549.627615740741</v>
      </c>
      <c r="L789" s="12">
        <v>41579.627615740741</v>
      </c>
      <c r="M789" s="13">
        <f t="shared" si="38"/>
        <v>2013</v>
      </c>
      <c r="N789" t="b">
        <v>0</v>
      </c>
      <c r="O789">
        <v>17</v>
      </c>
      <c r="P789" t="b">
        <v>1</v>
      </c>
      <c r="Q789" t="s">
        <v>8276</v>
      </c>
      <c r="R789" s="5">
        <f t="shared" si="36"/>
        <v>1.1416666666666666</v>
      </c>
      <c r="S789" s="6">
        <f t="shared" si="37"/>
        <v>80.588235294117652</v>
      </c>
      <c r="T789" t="s">
        <v>8327</v>
      </c>
      <c r="U789" t="s">
        <v>8328</v>
      </c>
    </row>
    <row r="790" spans="1:21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2">
        <v>41059.006805555553</v>
      </c>
      <c r="L790" s="12">
        <v>41097.165972222225</v>
      </c>
      <c r="M790" s="13">
        <f t="shared" si="38"/>
        <v>2012</v>
      </c>
      <c r="N790" t="b">
        <v>0</v>
      </c>
      <c r="O790">
        <v>34</v>
      </c>
      <c r="P790" t="b">
        <v>1</v>
      </c>
      <c r="Q790" t="s">
        <v>8276</v>
      </c>
      <c r="R790" s="5">
        <f t="shared" si="36"/>
        <v>2.03505</v>
      </c>
      <c r="S790" s="6">
        <f t="shared" si="37"/>
        <v>59.85441176470588</v>
      </c>
      <c r="T790" t="s">
        <v>8327</v>
      </c>
      <c r="U790" t="s">
        <v>8328</v>
      </c>
    </row>
    <row r="791" spans="1:21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2">
        <v>41277.186111111114</v>
      </c>
      <c r="L791" s="12">
        <v>41295.332638888889</v>
      </c>
      <c r="M791" s="13">
        <f t="shared" si="38"/>
        <v>2013</v>
      </c>
      <c r="N791" t="b">
        <v>0</v>
      </c>
      <c r="O791">
        <v>14</v>
      </c>
      <c r="P791" t="b">
        <v>1</v>
      </c>
      <c r="Q791" t="s">
        <v>8276</v>
      </c>
      <c r="R791" s="5">
        <f t="shared" si="36"/>
        <v>1.0941176470588236</v>
      </c>
      <c r="S791" s="6">
        <f t="shared" si="37"/>
        <v>132.85714285714286</v>
      </c>
      <c r="T791" t="s">
        <v>8327</v>
      </c>
      <c r="U791" t="s">
        <v>8328</v>
      </c>
    </row>
    <row r="792" spans="1:21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2">
        <v>41276.047905092593</v>
      </c>
      <c r="L792" s="12">
        <v>41306.047905092593</v>
      </c>
      <c r="M792" s="13">
        <f t="shared" si="38"/>
        <v>2013</v>
      </c>
      <c r="N792" t="b">
        <v>0</v>
      </c>
      <c r="O792">
        <v>156</v>
      </c>
      <c r="P792" t="b">
        <v>1</v>
      </c>
      <c r="Q792" t="s">
        <v>8276</v>
      </c>
      <c r="R792" s="5">
        <f t="shared" si="36"/>
        <v>1.443746</v>
      </c>
      <c r="S792" s="6">
        <f t="shared" si="37"/>
        <v>92.547820512820508</v>
      </c>
      <c r="T792" t="s">
        <v>8327</v>
      </c>
      <c r="U792" t="s">
        <v>8328</v>
      </c>
    </row>
    <row r="793" spans="1:21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2">
        <v>41557.780624999999</v>
      </c>
      <c r="L793" s="12">
        <v>41591.249305555553</v>
      </c>
      <c r="M793" s="13">
        <f t="shared" si="38"/>
        <v>2013</v>
      </c>
      <c r="N793" t="b">
        <v>0</v>
      </c>
      <c r="O793">
        <v>128</v>
      </c>
      <c r="P793" t="b">
        <v>1</v>
      </c>
      <c r="Q793" t="s">
        <v>8276</v>
      </c>
      <c r="R793" s="5">
        <f t="shared" si="36"/>
        <v>1.0386666666666666</v>
      </c>
      <c r="S793" s="6">
        <f t="shared" si="37"/>
        <v>60.859375</v>
      </c>
      <c r="T793" t="s">
        <v>8327</v>
      </c>
      <c r="U793" t="s">
        <v>8328</v>
      </c>
    </row>
    <row r="794" spans="1:21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2">
        <v>41555.873645833337</v>
      </c>
      <c r="L794" s="12">
        <v>41585.915312500001</v>
      </c>
      <c r="M794" s="13">
        <f t="shared" si="38"/>
        <v>2013</v>
      </c>
      <c r="N794" t="b">
        <v>0</v>
      </c>
      <c r="O794">
        <v>60</v>
      </c>
      <c r="P794" t="b">
        <v>1</v>
      </c>
      <c r="Q794" t="s">
        <v>8276</v>
      </c>
      <c r="R794" s="5">
        <f t="shared" si="36"/>
        <v>1.0044440000000001</v>
      </c>
      <c r="S794" s="6">
        <f t="shared" si="37"/>
        <v>41.851833333333339</v>
      </c>
      <c r="T794" t="s">
        <v>8327</v>
      </c>
      <c r="U794" t="s">
        <v>8328</v>
      </c>
    </row>
    <row r="795" spans="1:21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2">
        <v>41442.741249999999</v>
      </c>
      <c r="L795" s="12">
        <v>41458.207638888889</v>
      </c>
      <c r="M795" s="13">
        <f t="shared" si="38"/>
        <v>2013</v>
      </c>
      <c r="N795" t="b">
        <v>0</v>
      </c>
      <c r="O795">
        <v>32</v>
      </c>
      <c r="P795" t="b">
        <v>1</v>
      </c>
      <c r="Q795" t="s">
        <v>8276</v>
      </c>
      <c r="R795" s="5">
        <f t="shared" si="36"/>
        <v>1.0277927272727272</v>
      </c>
      <c r="S795" s="6">
        <f t="shared" si="37"/>
        <v>88.325937499999995</v>
      </c>
      <c r="T795" t="s">
        <v>8327</v>
      </c>
      <c r="U795" t="s">
        <v>8328</v>
      </c>
    </row>
    <row r="796" spans="1:21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2">
        <v>40736.115011574075</v>
      </c>
      <c r="L796" s="12">
        <v>40791.712500000001</v>
      </c>
      <c r="M796" s="13">
        <f t="shared" si="38"/>
        <v>2011</v>
      </c>
      <c r="N796" t="b">
        <v>0</v>
      </c>
      <c r="O796">
        <v>53</v>
      </c>
      <c r="P796" t="b">
        <v>1</v>
      </c>
      <c r="Q796" t="s">
        <v>8276</v>
      </c>
      <c r="R796" s="5">
        <f t="shared" si="36"/>
        <v>1.0531250000000001</v>
      </c>
      <c r="S796" s="6">
        <f t="shared" si="37"/>
        <v>158.96226415094338</v>
      </c>
      <c r="T796" t="s">
        <v>8327</v>
      </c>
      <c r="U796" t="s">
        <v>8328</v>
      </c>
    </row>
    <row r="797" spans="1:21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2">
        <v>40963.613032407404</v>
      </c>
      <c r="L797" s="12">
        <v>41006.207638888889</v>
      </c>
      <c r="M797" s="13">
        <f t="shared" si="38"/>
        <v>2012</v>
      </c>
      <c r="N797" t="b">
        <v>0</v>
      </c>
      <c r="O797">
        <v>184</v>
      </c>
      <c r="P797" t="b">
        <v>1</v>
      </c>
      <c r="Q797" t="s">
        <v>8276</v>
      </c>
      <c r="R797" s="5">
        <f t="shared" si="36"/>
        <v>1.1178571428571429</v>
      </c>
      <c r="S797" s="6">
        <f t="shared" si="37"/>
        <v>85.054347826086953</v>
      </c>
      <c r="T797" t="s">
        <v>8327</v>
      </c>
      <c r="U797" t="s">
        <v>8328</v>
      </c>
    </row>
    <row r="798" spans="1:21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2">
        <v>41502.882928240739</v>
      </c>
      <c r="L798" s="12">
        <v>41532.881944444445</v>
      </c>
      <c r="M798" s="13">
        <f t="shared" si="38"/>
        <v>2013</v>
      </c>
      <c r="N798" t="b">
        <v>0</v>
      </c>
      <c r="O798">
        <v>90</v>
      </c>
      <c r="P798" t="b">
        <v>1</v>
      </c>
      <c r="Q798" t="s">
        <v>8276</v>
      </c>
      <c r="R798" s="5">
        <f t="shared" si="36"/>
        <v>1.0135000000000001</v>
      </c>
      <c r="S798" s="6">
        <f t="shared" si="37"/>
        <v>112.61111111111111</v>
      </c>
      <c r="T798" t="s">
        <v>8327</v>
      </c>
      <c r="U798" t="s">
        <v>8328</v>
      </c>
    </row>
    <row r="799" spans="1:21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2">
        <v>40996.994074074071</v>
      </c>
      <c r="L799" s="12">
        <v>41028.166666666664</v>
      </c>
      <c r="M799" s="13">
        <f t="shared" si="38"/>
        <v>2012</v>
      </c>
      <c r="N799" t="b">
        <v>0</v>
      </c>
      <c r="O799">
        <v>71</v>
      </c>
      <c r="P799" t="b">
        <v>1</v>
      </c>
      <c r="Q799" t="s">
        <v>8276</v>
      </c>
      <c r="R799" s="5">
        <f t="shared" si="36"/>
        <v>1.0753333333333333</v>
      </c>
      <c r="S799" s="6">
        <f t="shared" si="37"/>
        <v>45.436619718309856</v>
      </c>
      <c r="T799" t="s">
        <v>8327</v>
      </c>
      <c r="U799" t="s">
        <v>8328</v>
      </c>
    </row>
    <row r="800" spans="1:21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2">
        <v>41882.590127314819</v>
      </c>
      <c r="L800" s="12">
        <v>41912.590127314819</v>
      </c>
      <c r="M800" s="13">
        <f t="shared" si="38"/>
        <v>2014</v>
      </c>
      <c r="N800" t="b">
        <v>0</v>
      </c>
      <c r="O800">
        <v>87</v>
      </c>
      <c r="P800" t="b">
        <v>1</v>
      </c>
      <c r="Q800" t="s">
        <v>8276</v>
      </c>
      <c r="R800" s="5">
        <f t="shared" si="36"/>
        <v>1.1488571428571428</v>
      </c>
      <c r="S800" s="6">
        <f t="shared" si="37"/>
        <v>46.218390804597703</v>
      </c>
      <c r="T800" t="s">
        <v>8327</v>
      </c>
      <c r="U800" t="s">
        <v>8328</v>
      </c>
    </row>
    <row r="801" spans="1:21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2">
        <v>40996.667199074072</v>
      </c>
      <c r="L801" s="12">
        <v>41026.667199074072</v>
      </c>
      <c r="M801" s="13">
        <f t="shared" si="38"/>
        <v>2012</v>
      </c>
      <c r="N801" t="b">
        <v>0</v>
      </c>
      <c r="O801">
        <v>28</v>
      </c>
      <c r="P801" t="b">
        <v>1</v>
      </c>
      <c r="Q801" t="s">
        <v>8276</v>
      </c>
      <c r="R801" s="5">
        <f t="shared" si="36"/>
        <v>1.0002</v>
      </c>
      <c r="S801" s="6">
        <f t="shared" si="37"/>
        <v>178.60714285714286</v>
      </c>
      <c r="T801" t="s">
        <v>8327</v>
      </c>
      <c r="U801" t="s">
        <v>8328</v>
      </c>
    </row>
    <row r="802" spans="1:21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2">
        <v>41863.433495370373</v>
      </c>
      <c r="L802" s="12">
        <v>41893.433495370373</v>
      </c>
      <c r="M802" s="13">
        <f t="shared" si="38"/>
        <v>2014</v>
      </c>
      <c r="N802" t="b">
        <v>0</v>
      </c>
      <c r="O802">
        <v>56</v>
      </c>
      <c r="P802" t="b">
        <v>1</v>
      </c>
      <c r="Q802" t="s">
        <v>8276</v>
      </c>
      <c r="R802" s="5">
        <f t="shared" si="36"/>
        <v>1.5213333333333334</v>
      </c>
      <c r="S802" s="6">
        <f t="shared" si="37"/>
        <v>40.75</v>
      </c>
      <c r="T802" t="s">
        <v>8327</v>
      </c>
      <c r="U802" t="s">
        <v>8328</v>
      </c>
    </row>
    <row r="803" spans="1:21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2">
        <v>40695.795370370368</v>
      </c>
      <c r="L803" s="12">
        <v>40725.795370370368</v>
      </c>
      <c r="M803" s="13">
        <f t="shared" si="38"/>
        <v>2011</v>
      </c>
      <c r="N803" t="b">
        <v>0</v>
      </c>
      <c r="O803">
        <v>51</v>
      </c>
      <c r="P803" t="b">
        <v>1</v>
      </c>
      <c r="Q803" t="s">
        <v>8276</v>
      </c>
      <c r="R803" s="5">
        <f t="shared" si="36"/>
        <v>1.1152149999999998</v>
      </c>
      <c r="S803" s="6">
        <f t="shared" si="37"/>
        <v>43.733921568627444</v>
      </c>
      <c r="T803" t="s">
        <v>8327</v>
      </c>
      <c r="U803" t="s">
        <v>8328</v>
      </c>
    </row>
    <row r="804" spans="1:21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2">
        <v>41123.022268518522</v>
      </c>
      <c r="L804" s="12">
        <v>41169.170138888891</v>
      </c>
      <c r="M804" s="13">
        <f t="shared" si="38"/>
        <v>2012</v>
      </c>
      <c r="N804" t="b">
        <v>0</v>
      </c>
      <c r="O804">
        <v>75</v>
      </c>
      <c r="P804" t="b">
        <v>1</v>
      </c>
      <c r="Q804" t="s">
        <v>8276</v>
      </c>
      <c r="R804" s="5">
        <f t="shared" si="36"/>
        <v>1.0133333333333334</v>
      </c>
      <c r="S804" s="6">
        <f t="shared" si="37"/>
        <v>81.066666666666663</v>
      </c>
      <c r="T804" t="s">
        <v>8327</v>
      </c>
      <c r="U804" t="s">
        <v>8328</v>
      </c>
    </row>
    <row r="805" spans="1:21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2">
        <v>40665.949976851851</v>
      </c>
      <c r="L805" s="12">
        <v>40692.041666666664</v>
      </c>
      <c r="M805" s="13">
        <f t="shared" si="38"/>
        <v>2011</v>
      </c>
      <c r="N805" t="b">
        <v>0</v>
      </c>
      <c r="O805">
        <v>38</v>
      </c>
      <c r="P805" t="b">
        <v>1</v>
      </c>
      <c r="Q805" t="s">
        <v>8276</v>
      </c>
      <c r="R805" s="5">
        <f t="shared" si="36"/>
        <v>1.232608695652174</v>
      </c>
      <c r="S805" s="6">
        <f t="shared" si="37"/>
        <v>74.60526315789474</v>
      </c>
      <c r="T805" t="s">
        <v>8327</v>
      </c>
      <c r="U805" t="s">
        <v>8328</v>
      </c>
    </row>
    <row r="806" spans="1:21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2">
        <v>40730.105625000004</v>
      </c>
      <c r="L806" s="12">
        <v>40747.165972222225</v>
      </c>
      <c r="M806" s="13">
        <f t="shared" si="38"/>
        <v>2011</v>
      </c>
      <c r="N806" t="b">
        <v>0</v>
      </c>
      <c r="O806">
        <v>18</v>
      </c>
      <c r="P806" t="b">
        <v>1</v>
      </c>
      <c r="Q806" t="s">
        <v>8276</v>
      </c>
      <c r="R806" s="5">
        <f t="shared" si="36"/>
        <v>1</v>
      </c>
      <c r="S806" s="6">
        <f t="shared" si="37"/>
        <v>305.55555555555554</v>
      </c>
      <c r="T806" t="s">
        <v>8327</v>
      </c>
      <c r="U806" t="s">
        <v>8328</v>
      </c>
    </row>
    <row r="807" spans="1:21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2">
        <v>40690.823055555556</v>
      </c>
      <c r="L807" s="12">
        <v>40740.958333333336</v>
      </c>
      <c r="M807" s="13">
        <f t="shared" si="38"/>
        <v>2011</v>
      </c>
      <c r="N807" t="b">
        <v>0</v>
      </c>
      <c r="O807">
        <v>54</v>
      </c>
      <c r="P807" t="b">
        <v>1</v>
      </c>
      <c r="Q807" t="s">
        <v>8276</v>
      </c>
      <c r="R807" s="5">
        <f t="shared" si="36"/>
        <v>1.05</v>
      </c>
      <c r="S807" s="6">
        <f t="shared" si="37"/>
        <v>58.333333333333336</v>
      </c>
      <c r="T807" t="s">
        <v>8327</v>
      </c>
      <c r="U807" t="s">
        <v>8328</v>
      </c>
    </row>
    <row r="808" spans="1:21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2">
        <v>40763.691423611112</v>
      </c>
      <c r="L808" s="12">
        <v>40793.691423611112</v>
      </c>
      <c r="M808" s="13">
        <f t="shared" si="38"/>
        <v>2011</v>
      </c>
      <c r="N808" t="b">
        <v>0</v>
      </c>
      <c r="O808">
        <v>71</v>
      </c>
      <c r="P808" t="b">
        <v>1</v>
      </c>
      <c r="Q808" t="s">
        <v>8276</v>
      </c>
      <c r="R808" s="5">
        <f t="shared" si="36"/>
        <v>1.0443750000000001</v>
      </c>
      <c r="S808" s="6">
        <f t="shared" si="37"/>
        <v>117.67605633802818</v>
      </c>
      <c r="T808" t="s">
        <v>8327</v>
      </c>
      <c r="U808" t="s">
        <v>8328</v>
      </c>
    </row>
    <row r="809" spans="1:21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2">
        <v>42759.628599537042</v>
      </c>
      <c r="L809" s="12">
        <v>42795.083333333328</v>
      </c>
      <c r="M809" s="13">
        <f t="shared" si="38"/>
        <v>2017</v>
      </c>
      <c r="N809" t="b">
        <v>0</v>
      </c>
      <c r="O809">
        <v>57</v>
      </c>
      <c r="P809" t="b">
        <v>1</v>
      </c>
      <c r="Q809" t="s">
        <v>8276</v>
      </c>
      <c r="R809" s="5">
        <f t="shared" si="36"/>
        <v>1.05125</v>
      </c>
      <c r="S809" s="6">
        <f t="shared" si="37"/>
        <v>73.771929824561397</v>
      </c>
      <c r="T809" t="s">
        <v>8327</v>
      </c>
      <c r="U809" t="s">
        <v>8328</v>
      </c>
    </row>
    <row r="810" spans="1:21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2">
        <v>41962.100532407407</v>
      </c>
      <c r="L810" s="12">
        <v>41995.207638888889</v>
      </c>
      <c r="M810" s="13">
        <f t="shared" si="38"/>
        <v>2014</v>
      </c>
      <c r="N810" t="b">
        <v>0</v>
      </c>
      <c r="O810">
        <v>43</v>
      </c>
      <c r="P810" t="b">
        <v>1</v>
      </c>
      <c r="Q810" t="s">
        <v>8276</v>
      </c>
      <c r="R810" s="5">
        <f t="shared" si="36"/>
        <v>1</v>
      </c>
      <c r="S810" s="6">
        <f t="shared" si="37"/>
        <v>104.65116279069767</v>
      </c>
      <c r="T810" t="s">
        <v>8327</v>
      </c>
      <c r="U810" t="s">
        <v>8328</v>
      </c>
    </row>
    <row r="811" spans="1:21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2">
        <v>41628.833680555559</v>
      </c>
      <c r="L811" s="12">
        <v>41658.833680555559</v>
      </c>
      <c r="M811" s="13">
        <f t="shared" si="38"/>
        <v>2013</v>
      </c>
      <c r="N811" t="b">
        <v>0</v>
      </c>
      <c r="O811">
        <v>52</v>
      </c>
      <c r="P811" t="b">
        <v>1</v>
      </c>
      <c r="Q811" t="s">
        <v>8276</v>
      </c>
      <c r="R811" s="5">
        <f t="shared" si="36"/>
        <v>1.03775</v>
      </c>
      <c r="S811" s="6">
        <f t="shared" si="37"/>
        <v>79.82692307692308</v>
      </c>
      <c r="T811" t="s">
        <v>8327</v>
      </c>
      <c r="U811" t="s">
        <v>8328</v>
      </c>
    </row>
    <row r="812" spans="1:21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2">
        <v>41123.056273148148</v>
      </c>
      <c r="L812" s="12">
        <v>41153.056273148148</v>
      </c>
      <c r="M812" s="13">
        <f t="shared" si="38"/>
        <v>2012</v>
      </c>
      <c r="N812" t="b">
        <v>0</v>
      </c>
      <c r="O812">
        <v>27</v>
      </c>
      <c r="P812" t="b">
        <v>1</v>
      </c>
      <c r="Q812" t="s">
        <v>8276</v>
      </c>
      <c r="R812" s="5">
        <f t="shared" si="36"/>
        <v>1.05</v>
      </c>
      <c r="S812" s="6">
        <f t="shared" si="37"/>
        <v>58.333333333333336</v>
      </c>
      <c r="T812" t="s">
        <v>8327</v>
      </c>
      <c r="U812" t="s">
        <v>8328</v>
      </c>
    </row>
    <row r="813" spans="1:21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2">
        <v>41443.643541666665</v>
      </c>
      <c r="L813" s="12">
        <v>41465.702777777777</v>
      </c>
      <c r="M813" s="13">
        <f t="shared" si="38"/>
        <v>2013</v>
      </c>
      <c r="N813" t="b">
        <v>0</v>
      </c>
      <c r="O813">
        <v>12</v>
      </c>
      <c r="P813" t="b">
        <v>1</v>
      </c>
      <c r="Q813" t="s">
        <v>8276</v>
      </c>
      <c r="R813" s="5">
        <f t="shared" si="36"/>
        <v>1.04</v>
      </c>
      <c r="S813" s="6">
        <f t="shared" si="37"/>
        <v>86.666666666666671</v>
      </c>
      <c r="T813" t="s">
        <v>8327</v>
      </c>
      <c r="U813" t="s">
        <v>8328</v>
      </c>
    </row>
    <row r="814" spans="1:21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2">
        <v>41282.017962962964</v>
      </c>
      <c r="L814" s="12">
        <v>41334.581944444442</v>
      </c>
      <c r="M814" s="13">
        <f t="shared" si="38"/>
        <v>2013</v>
      </c>
      <c r="N814" t="b">
        <v>0</v>
      </c>
      <c r="O814">
        <v>33</v>
      </c>
      <c r="P814" t="b">
        <v>1</v>
      </c>
      <c r="Q814" t="s">
        <v>8276</v>
      </c>
      <c r="R814" s="5">
        <f t="shared" si="36"/>
        <v>1.5183333333333333</v>
      </c>
      <c r="S814" s="6">
        <f t="shared" si="37"/>
        <v>27.606060606060606</v>
      </c>
      <c r="T814" t="s">
        <v>8327</v>
      </c>
      <c r="U814" t="s">
        <v>8328</v>
      </c>
    </row>
    <row r="815" spans="1:21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2">
        <v>41080.960243055553</v>
      </c>
      <c r="L815" s="12">
        <v>41110.960243055553</v>
      </c>
      <c r="M815" s="13">
        <f t="shared" si="38"/>
        <v>2012</v>
      </c>
      <c r="N815" t="b">
        <v>0</v>
      </c>
      <c r="O815">
        <v>96</v>
      </c>
      <c r="P815" t="b">
        <v>1</v>
      </c>
      <c r="Q815" t="s">
        <v>8276</v>
      </c>
      <c r="R815" s="5">
        <f t="shared" si="36"/>
        <v>1.59996</v>
      </c>
      <c r="S815" s="6">
        <f t="shared" si="37"/>
        <v>24.999375000000001</v>
      </c>
      <c r="T815" t="s">
        <v>8327</v>
      </c>
      <c r="U815" t="s">
        <v>8328</v>
      </c>
    </row>
    <row r="816" spans="1:21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2">
        <v>40679.743067129632</v>
      </c>
      <c r="L816" s="12">
        <v>40694.75277777778</v>
      </c>
      <c r="M816" s="13">
        <f t="shared" si="38"/>
        <v>2011</v>
      </c>
      <c r="N816" t="b">
        <v>0</v>
      </c>
      <c r="O816">
        <v>28</v>
      </c>
      <c r="P816" t="b">
        <v>1</v>
      </c>
      <c r="Q816" t="s">
        <v>8276</v>
      </c>
      <c r="R816" s="5">
        <f t="shared" si="36"/>
        <v>1.2729999999999999</v>
      </c>
      <c r="S816" s="6">
        <f t="shared" si="37"/>
        <v>45.464285714285715</v>
      </c>
      <c r="T816" t="s">
        <v>8327</v>
      </c>
      <c r="U816" t="s">
        <v>8328</v>
      </c>
    </row>
    <row r="817" spans="1:21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2">
        <v>41914.917858796296</v>
      </c>
      <c r="L817" s="12">
        <v>41944.917858796296</v>
      </c>
      <c r="M817" s="13">
        <f t="shared" si="38"/>
        <v>2014</v>
      </c>
      <c r="N817" t="b">
        <v>0</v>
      </c>
      <c r="O817">
        <v>43</v>
      </c>
      <c r="P817" t="b">
        <v>1</v>
      </c>
      <c r="Q817" t="s">
        <v>8276</v>
      </c>
      <c r="R817" s="5">
        <f t="shared" si="36"/>
        <v>1.07</v>
      </c>
      <c r="S817" s="6">
        <f t="shared" si="37"/>
        <v>99.534883720930239</v>
      </c>
      <c r="T817" t="s">
        <v>8327</v>
      </c>
      <c r="U817" t="s">
        <v>8328</v>
      </c>
    </row>
    <row r="818" spans="1:21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2">
        <v>41341.870868055557</v>
      </c>
      <c r="L818" s="12">
        <v>41373.270833333336</v>
      </c>
      <c r="M818" s="13">
        <f t="shared" si="38"/>
        <v>2013</v>
      </c>
      <c r="N818" t="b">
        <v>0</v>
      </c>
      <c r="O818">
        <v>205</v>
      </c>
      <c r="P818" t="b">
        <v>1</v>
      </c>
      <c r="Q818" t="s">
        <v>8276</v>
      </c>
      <c r="R818" s="5">
        <f t="shared" si="36"/>
        <v>1.1512214285714286</v>
      </c>
      <c r="S818" s="6">
        <f t="shared" si="37"/>
        <v>39.31</v>
      </c>
      <c r="T818" t="s">
        <v>8327</v>
      </c>
      <c r="U818" t="s">
        <v>8328</v>
      </c>
    </row>
    <row r="819" spans="1:21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2">
        <v>40925.599664351852</v>
      </c>
      <c r="L819" s="12">
        <v>40979.207638888889</v>
      </c>
      <c r="M819" s="13">
        <f t="shared" si="38"/>
        <v>2012</v>
      </c>
      <c r="N819" t="b">
        <v>0</v>
      </c>
      <c r="O819">
        <v>23</v>
      </c>
      <c r="P819" t="b">
        <v>1</v>
      </c>
      <c r="Q819" t="s">
        <v>8276</v>
      </c>
      <c r="R819" s="5">
        <f t="shared" si="36"/>
        <v>1.3711066666666665</v>
      </c>
      <c r="S819" s="6">
        <f t="shared" si="37"/>
        <v>89.419999999999987</v>
      </c>
      <c r="T819" t="s">
        <v>8327</v>
      </c>
      <c r="U819" t="s">
        <v>8328</v>
      </c>
    </row>
    <row r="820" spans="1:21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2">
        <v>41120.882881944446</v>
      </c>
      <c r="L820" s="12">
        <v>41128.709027777775</v>
      </c>
      <c r="M820" s="13">
        <f t="shared" si="38"/>
        <v>2012</v>
      </c>
      <c r="N820" t="b">
        <v>0</v>
      </c>
      <c r="O820">
        <v>19</v>
      </c>
      <c r="P820" t="b">
        <v>1</v>
      </c>
      <c r="Q820" t="s">
        <v>8276</v>
      </c>
      <c r="R820" s="5">
        <f t="shared" si="36"/>
        <v>1.5571428571428572</v>
      </c>
      <c r="S820" s="6">
        <f t="shared" si="37"/>
        <v>28.684210526315791</v>
      </c>
      <c r="T820" t="s">
        <v>8327</v>
      </c>
      <c r="U820" t="s">
        <v>8328</v>
      </c>
    </row>
    <row r="821" spans="1:21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2">
        <v>41619.998310185183</v>
      </c>
      <c r="L821" s="12">
        <v>41629.197222222225</v>
      </c>
      <c r="M821" s="13">
        <f t="shared" si="38"/>
        <v>2013</v>
      </c>
      <c r="N821" t="b">
        <v>0</v>
      </c>
      <c r="O821">
        <v>14</v>
      </c>
      <c r="P821" t="b">
        <v>1</v>
      </c>
      <c r="Q821" t="s">
        <v>8276</v>
      </c>
      <c r="R821" s="5">
        <f t="shared" si="36"/>
        <v>1.0874999999999999</v>
      </c>
      <c r="S821" s="6">
        <f t="shared" si="37"/>
        <v>31.071428571428573</v>
      </c>
      <c r="T821" t="s">
        <v>8327</v>
      </c>
      <c r="U821" t="s">
        <v>8328</v>
      </c>
    </row>
    <row r="822" spans="1:21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2">
        <v>41768.841921296298</v>
      </c>
      <c r="L822" s="12">
        <v>41799.208333333336</v>
      </c>
      <c r="M822" s="13">
        <f t="shared" si="38"/>
        <v>2014</v>
      </c>
      <c r="N822" t="b">
        <v>0</v>
      </c>
      <c r="O822">
        <v>38</v>
      </c>
      <c r="P822" t="b">
        <v>1</v>
      </c>
      <c r="Q822" t="s">
        <v>8276</v>
      </c>
      <c r="R822" s="5">
        <f t="shared" si="36"/>
        <v>1.3405</v>
      </c>
      <c r="S822" s="6">
        <f t="shared" si="37"/>
        <v>70.55263157894737</v>
      </c>
      <c r="T822" t="s">
        <v>8327</v>
      </c>
      <c r="U822" t="s">
        <v>8328</v>
      </c>
    </row>
    <row r="823" spans="1:21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2">
        <v>42093.922048611115</v>
      </c>
      <c r="L823" s="12">
        <v>42128.167361111111</v>
      </c>
      <c r="M823" s="13">
        <f t="shared" si="38"/>
        <v>2015</v>
      </c>
      <c r="N823" t="b">
        <v>0</v>
      </c>
      <c r="O823">
        <v>78</v>
      </c>
      <c r="P823" t="b">
        <v>1</v>
      </c>
      <c r="Q823" t="s">
        <v>8276</v>
      </c>
      <c r="R823" s="5">
        <f t="shared" si="36"/>
        <v>1</v>
      </c>
      <c r="S823" s="6">
        <f t="shared" si="37"/>
        <v>224.12820512820514</v>
      </c>
      <c r="T823" t="s">
        <v>8327</v>
      </c>
      <c r="U823" t="s">
        <v>8328</v>
      </c>
    </row>
    <row r="824" spans="1:21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2">
        <v>41157.947337962964</v>
      </c>
      <c r="L824" s="12">
        <v>41187.947337962964</v>
      </c>
      <c r="M824" s="13">
        <f t="shared" si="38"/>
        <v>2012</v>
      </c>
      <c r="N824" t="b">
        <v>0</v>
      </c>
      <c r="O824">
        <v>69</v>
      </c>
      <c r="P824" t="b">
        <v>1</v>
      </c>
      <c r="Q824" t="s">
        <v>8276</v>
      </c>
      <c r="R824" s="5">
        <f t="shared" si="36"/>
        <v>1.1916666666666667</v>
      </c>
      <c r="S824" s="6">
        <f t="shared" si="37"/>
        <v>51.811594202898547</v>
      </c>
      <c r="T824" t="s">
        <v>8327</v>
      </c>
      <c r="U824" t="s">
        <v>8328</v>
      </c>
    </row>
    <row r="825" spans="1:21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2">
        <v>42055.972824074073</v>
      </c>
      <c r="L825" s="12">
        <v>42085.931157407409</v>
      </c>
      <c r="M825" s="13">
        <f t="shared" si="38"/>
        <v>2015</v>
      </c>
      <c r="N825" t="b">
        <v>0</v>
      </c>
      <c r="O825">
        <v>33</v>
      </c>
      <c r="P825" t="b">
        <v>1</v>
      </c>
      <c r="Q825" t="s">
        <v>8276</v>
      </c>
      <c r="R825" s="5">
        <f t="shared" si="36"/>
        <v>1.7949999999999999</v>
      </c>
      <c r="S825" s="6">
        <f t="shared" si="37"/>
        <v>43.515151515151516</v>
      </c>
      <c r="T825" t="s">
        <v>8327</v>
      </c>
      <c r="U825" t="s">
        <v>8328</v>
      </c>
    </row>
    <row r="826" spans="1:21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2">
        <v>40250.242106481484</v>
      </c>
      <c r="L826" s="12">
        <v>40286.290972222225</v>
      </c>
      <c r="M826" s="13">
        <f t="shared" si="38"/>
        <v>2010</v>
      </c>
      <c r="N826" t="b">
        <v>0</v>
      </c>
      <c r="O826">
        <v>54</v>
      </c>
      <c r="P826" t="b">
        <v>1</v>
      </c>
      <c r="Q826" t="s">
        <v>8276</v>
      </c>
      <c r="R826" s="5">
        <f t="shared" si="36"/>
        <v>1.3438124999999999</v>
      </c>
      <c r="S826" s="6">
        <f t="shared" si="37"/>
        <v>39.816666666666663</v>
      </c>
      <c r="T826" t="s">
        <v>8327</v>
      </c>
      <c r="U826" t="s">
        <v>8328</v>
      </c>
    </row>
    <row r="827" spans="1:21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2">
        <v>41186.306527777779</v>
      </c>
      <c r="L827" s="12">
        <v>41211.306527777779</v>
      </c>
      <c r="M827" s="13">
        <f t="shared" si="38"/>
        <v>2012</v>
      </c>
      <c r="N827" t="b">
        <v>0</v>
      </c>
      <c r="O827">
        <v>99</v>
      </c>
      <c r="P827" t="b">
        <v>1</v>
      </c>
      <c r="Q827" t="s">
        <v>8276</v>
      </c>
      <c r="R827" s="5">
        <f t="shared" si="36"/>
        <v>1.0043200000000001</v>
      </c>
      <c r="S827" s="6">
        <f t="shared" si="37"/>
        <v>126.8080808080808</v>
      </c>
      <c r="T827" t="s">
        <v>8327</v>
      </c>
      <c r="U827" t="s">
        <v>8328</v>
      </c>
    </row>
    <row r="828" spans="1:21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2">
        <v>40973.038541666669</v>
      </c>
      <c r="L828" s="12">
        <v>40993.996874999997</v>
      </c>
      <c r="M828" s="13">
        <f t="shared" si="38"/>
        <v>2012</v>
      </c>
      <c r="N828" t="b">
        <v>0</v>
      </c>
      <c r="O828">
        <v>49</v>
      </c>
      <c r="P828" t="b">
        <v>1</v>
      </c>
      <c r="Q828" t="s">
        <v>8276</v>
      </c>
      <c r="R828" s="5">
        <f t="shared" si="36"/>
        <v>1.0145454545454546</v>
      </c>
      <c r="S828" s="6">
        <f t="shared" si="37"/>
        <v>113.87755102040816</v>
      </c>
      <c r="T828" t="s">
        <v>8327</v>
      </c>
      <c r="U828" t="s">
        <v>8328</v>
      </c>
    </row>
    <row r="829" spans="1:21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2">
        <v>40927.473460648151</v>
      </c>
      <c r="L829" s="12">
        <v>40953.825694444444</v>
      </c>
      <c r="M829" s="13">
        <f t="shared" si="38"/>
        <v>2012</v>
      </c>
      <c r="N829" t="b">
        <v>0</v>
      </c>
      <c r="O829">
        <v>11</v>
      </c>
      <c r="P829" t="b">
        <v>1</v>
      </c>
      <c r="Q829" t="s">
        <v>8276</v>
      </c>
      <c r="R829" s="5">
        <f t="shared" si="36"/>
        <v>1.0333333333333334</v>
      </c>
      <c r="S829" s="6">
        <f t="shared" si="37"/>
        <v>28.181818181818183</v>
      </c>
      <c r="T829" t="s">
        <v>8327</v>
      </c>
      <c r="U829" t="s">
        <v>8328</v>
      </c>
    </row>
    <row r="830" spans="1:21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2">
        <v>41073.050717592596</v>
      </c>
      <c r="L830" s="12">
        <v>41085.683333333334</v>
      </c>
      <c r="M830" s="13">
        <f t="shared" si="38"/>
        <v>2012</v>
      </c>
      <c r="N830" t="b">
        <v>0</v>
      </c>
      <c r="O830">
        <v>38</v>
      </c>
      <c r="P830" t="b">
        <v>1</v>
      </c>
      <c r="Q830" t="s">
        <v>8276</v>
      </c>
      <c r="R830" s="5">
        <f t="shared" si="36"/>
        <v>1.07</v>
      </c>
      <c r="S830" s="6">
        <f t="shared" si="37"/>
        <v>36.60526315789474</v>
      </c>
      <c r="T830" t="s">
        <v>8327</v>
      </c>
      <c r="U830" t="s">
        <v>8328</v>
      </c>
    </row>
    <row r="831" spans="1:21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2">
        <v>42504.801388888889</v>
      </c>
      <c r="L831" s="12">
        <v>42564.801388888889</v>
      </c>
      <c r="M831" s="13">
        <f t="shared" si="38"/>
        <v>2016</v>
      </c>
      <c r="N831" t="b">
        <v>0</v>
      </c>
      <c r="O831">
        <v>16</v>
      </c>
      <c r="P831" t="b">
        <v>1</v>
      </c>
      <c r="Q831" t="s">
        <v>8276</v>
      </c>
      <c r="R831" s="5">
        <f t="shared" si="36"/>
        <v>1.04</v>
      </c>
      <c r="S831" s="6">
        <f t="shared" si="37"/>
        <v>32.5</v>
      </c>
      <c r="T831" t="s">
        <v>8327</v>
      </c>
      <c r="U831" t="s">
        <v>8328</v>
      </c>
    </row>
    <row r="832" spans="1:21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2">
        <v>41325.525752314818</v>
      </c>
      <c r="L832" s="12">
        <v>41355.484085648146</v>
      </c>
      <c r="M832" s="13">
        <f t="shared" si="38"/>
        <v>2013</v>
      </c>
      <c r="N832" t="b">
        <v>0</v>
      </c>
      <c r="O832">
        <v>32</v>
      </c>
      <c r="P832" t="b">
        <v>1</v>
      </c>
      <c r="Q832" t="s">
        <v>8276</v>
      </c>
      <c r="R832" s="5">
        <f t="shared" si="36"/>
        <v>1.0783333333333334</v>
      </c>
      <c r="S832" s="6">
        <f t="shared" si="37"/>
        <v>60.65625</v>
      </c>
      <c r="T832" t="s">
        <v>8327</v>
      </c>
      <c r="U832" t="s">
        <v>8328</v>
      </c>
    </row>
    <row r="833" spans="1:21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2">
        <v>40996.646921296298</v>
      </c>
      <c r="L833" s="12">
        <v>41026.646921296298</v>
      </c>
      <c r="M833" s="13">
        <f t="shared" si="38"/>
        <v>2012</v>
      </c>
      <c r="N833" t="b">
        <v>0</v>
      </c>
      <c r="O833">
        <v>20</v>
      </c>
      <c r="P833" t="b">
        <v>1</v>
      </c>
      <c r="Q833" t="s">
        <v>8276</v>
      </c>
      <c r="R833" s="5">
        <f t="shared" si="36"/>
        <v>2.3333333333333335</v>
      </c>
      <c r="S833" s="6">
        <f t="shared" si="37"/>
        <v>175</v>
      </c>
      <c r="T833" t="s">
        <v>8327</v>
      </c>
      <c r="U833" t="s">
        <v>8328</v>
      </c>
    </row>
    <row r="834" spans="1:21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2">
        <v>40869.675173611111</v>
      </c>
      <c r="L834" s="12">
        <v>40929.342361111114</v>
      </c>
      <c r="M834" s="13">
        <f t="shared" si="38"/>
        <v>2011</v>
      </c>
      <c r="N834" t="b">
        <v>0</v>
      </c>
      <c r="O834">
        <v>154</v>
      </c>
      <c r="P834" t="b">
        <v>1</v>
      </c>
      <c r="Q834" t="s">
        <v>8276</v>
      </c>
      <c r="R834" s="5">
        <f t="shared" ref="R834:R897" si="39">E834/D834</f>
        <v>1.0060706666666666</v>
      </c>
      <c r="S834" s="6">
        <f t="shared" ref="S834:S897" si="40">E834/O834</f>
        <v>97.993896103896105</v>
      </c>
      <c r="T834" t="s">
        <v>8327</v>
      </c>
      <c r="U834" t="s">
        <v>8328</v>
      </c>
    </row>
    <row r="835" spans="1:21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2">
        <v>41718.878182870372</v>
      </c>
      <c r="L835" s="12">
        <v>41748.878182870372</v>
      </c>
      <c r="M835" s="13">
        <f t="shared" ref="M835:M898" si="41">YEAR(K835)</f>
        <v>2014</v>
      </c>
      <c r="N835" t="b">
        <v>0</v>
      </c>
      <c r="O835">
        <v>41</v>
      </c>
      <c r="P835" t="b">
        <v>1</v>
      </c>
      <c r="Q835" t="s">
        <v>8276</v>
      </c>
      <c r="R835" s="5">
        <f t="shared" si="39"/>
        <v>1.0166666666666666</v>
      </c>
      <c r="S835" s="6">
        <f t="shared" si="40"/>
        <v>148.78048780487805</v>
      </c>
      <c r="T835" t="s">
        <v>8327</v>
      </c>
      <c r="U835" t="s">
        <v>8328</v>
      </c>
    </row>
    <row r="836" spans="1:21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2">
        <v>41422.822824074072</v>
      </c>
      <c r="L836" s="12">
        <v>41456.165972222225</v>
      </c>
      <c r="M836" s="13">
        <f t="shared" si="41"/>
        <v>2013</v>
      </c>
      <c r="N836" t="b">
        <v>0</v>
      </c>
      <c r="O836">
        <v>75</v>
      </c>
      <c r="P836" t="b">
        <v>1</v>
      </c>
      <c r="Q836" t="s">
        <v>8276</v>
      </c>
      <c r="R836" s="5">
        <f t="shared" si="39"/>
        <v>1.3101818181818181</v>
      </c>
      <c r="S836" s="6">
        <f t="shared" si="40"/>
        <v>96.08</v>
      </c>
      <c r="T836" t="s">
        <v>8327</v>
      </c>
      <c r="U836" t="s">
        <v>8328</v>
      </c>
    </row>
    <row r="837" spans="1:21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2">
        <v>41005.45784722222</v>
      </c>
      <c r="L837" s="12">
        <v>41048.125</v>
      </c>
      <c r="M837" s="13">
        <f t="shared" si="41"/>
        <v>2012</v>
      </c>
      <c r="N837" t="b">
        <v>0</v>
      </c>
      <c r="O837">
        <v>40</v>
      </c>
      <c r="P837" t="b">
        <v>1</v>
      </c>
      <c r="Q837" t="s">
        <v>8276</v>
      </c>
      <c r="R837" s="5">
        <f t="shared" si="39"/>
        <v>1.1725000000000001</v>
      </c>
      <c r="S837" s="6">
        <f t="shared" si="40"/>
        <v>58.625</v>
      </c>
      <c r="T837" t="s">
        <v>8327</v>
      </c>
      <c r="U837" t="s">
        <v>8328</v>
      </c>
    </row>
    <row r="838" spans="1:21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2">
        <v>41524.056921296295</v>
      </c>
      <c r="L838" s="12">
        <v>41554.056921296295</v>
      </c>
      <c r="M838" s="13">
        <f t="shared" si="41"/>
        <v>2013</v>
      </c>
      <c r="N838" t="b">
        <v>0</v>
      </c>
      <c r="O838">
        <v>46</v>
      </c>
      <c r="P838" t="b">
        <v>1</v>
      </c>
      <c r="Q838" t="s">
        <v>8276</v>
      </c>
      <c r="R838" s="5">
        <f t="shared" si="39"/>
        <v>1.009304</v>
      </c>
      <c r="S838" s="6">
        <f t="shared" si="40"/>
        <v>109.70695652173914</v>
      </c>
      <c r="T838" t="s">
        <v>8327</v>
      </c>
      <c r="U838" t="s">
        <v>8328</v>
      </c>
    </row>
    <row r="839" spans="1:21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2">
        <v>41730.998402777775</v>
      </c>
      <c r="L839" s="12">
        <v>41760.998402777775</v>
      </c>
      <c r="M839" s="13">
        <f t="shared" si="41"/>
        <v>2014</v>
      </c>
      <c r="N839" t="b">
        <v>0</v>
      </c>
      <c r="O839">
        <v>62</v>
      </c>
      <c r="P839" t="b">
        <v>1</v>
      </c>
      <c r="Q839" t="s">
        <v>8276</v>
      </c>
      <c r="R839" s="5">
        <f t="shared" si="39"/>
        <v>1.218</v>
      </c>
      <c r="S839" s="6">
        <f t="shared" si="40"/>
        <v>49.112903225806448</v>
      </c>
      <c r="T839" t="s">
        <v>8327</v>
      </c>
      <c r="U839" t="s">
        <v>8328</v>
      </c>
    </row>
    <row r="840" spans="1:21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2">
        <v>40895.897974537038</v>
      </c>
      <c r="L840" s="12">
        <v>40925.897974537038</v>
      </c>
      <c r="M840" s="13">
        <f t="shared" si="41"/>
        <v>2011</v>
      </c>
      <c r="N840" t="b">
        <v>0</v>
      </c>
      <c r="O840">
        <v>61</v>
      </c>
      <c r="P840" t="b">
        <v>1</v>
      </c>
      <c r="Q840" t="s">
        <v>8276</v>
      </c>
      <c r="R840" s="5">
        <f t="shared" si="39"/>
        <v>1.454</v>
      </c>
      <c r="S840" s="6">
        <f t="shared" si="40"/>
        <v>47.672131147540981</v>
      </c>
      <c r="T840" t="s">
        <v>8327</v>
      </c>
      <c r="U840" t="s">
        <v>8328</v>
      </c>
    </row>
    <row r="841" spans="1:21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2">
        <v>41144.763379629629</v>
      </c>
      <c r="L841" s="12">
        <v>41174.763379629629</v>
      </c>
      <c r="M841" s="13">
        <f t="shared" si="41"/>
        <v>2012</v>
      </c>
      <c r="N841" t="b">
        <v>0</v>
      </c>
      <c r="O841">
        <v>96</v>
      </c>
      <c r="P841" t="b">
        <v>1</v>
      </c>
      <c r="Q841" t="s">
        <v>8276</v>
      </c>
      <c r="R841" s="5">
        <f t="shared" si="39"/>
        <v>1.166166</v>
      </c>
      <c r="S841" s="6">
        <f t="shared" si="40"/>
        <v>60.737812499999997</v>
      </c>
      <c r="T841" t="s">
        <v>8327</v>
      </c>
      <c r="U841" t="s">
        <v>8328</v>
      </c>
    </row>
    <row r="842" spans="1:21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2">
        <v>42607.226701388892</v>
      </c>
      <c r="L842" s="12">
        <v>42637.226701388892</v>
      </c>
      <c r="M842" s="13">
        <f t="shared" si="41"/>
        <v>2016</v>
      </c>
      <c r="N842" t="b">
        <v>0</v>
      </c>
      <c r="O842">
        <v>190</v>
      </c>
      <c r="P842" t="b">
        <v>1</v>
      </c>
      <c r="Q842" t="s">
        <v>8277</v>
      </c>
      <c r="R842" s="5">
        <f t="shared" si="39"/>
        <v>1.2041660000000001</v>
      </c>
      <c r="S842" s="6">
        <f t="shared" si="40"/>
        <v>63.37715789473684</v>
      </c>
      <c r="T842" t="s">
        <v>8327</v>
      </c>
      <c r="U842" t="s">
        <v>8329</v>
      </c>
    </row>
    <row r="843" spans="1:21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2">
        <v>41923.838692129626</v>
      </c>
      <c r="L843" s="12">
        <v>41953.88035879629</v>
      </c>
      <c r="M843" s="13">
        <f t="shared" si="41"/>
        <v>2014</v>
      </c>
      <c r="N843" t="b">
        <v>1</v>
      </c>
      <c r="O843">
        <v>94</v>
      </c>
      <c r="P843" t="b">
        <v>1</v>
      </c>
      <c r="Q843" t="s">
        <v>8277</v>
      </c>
      <c r="R843" s="5">
        <f t="shared" si="39"/>
        <v>1.0132000000000001</v>
      </c>
      <c r="S843" s="6">
        <f t="shared" si="40"/>
        <v>53.893617021276597</v>
      </c>
      <c r="T843" t="s">
        <v>8327</v>
      </c>
      <c r="U843" t="s">
        <v>8329</v>
      </c>
    </row>
    <row r="844" spans="1:21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2">
        <v>41526.592395833337</v>
      </c>
      <c r="L844" s="12">
        <v>41561.165972222225</v>
      </c>
      <c r="M844" s="13">
        <f t="shared" si="41"/>
        <v>2013</v>
      </c>
      <c r="N844" t="b">
        <v>1</v>
      </c>
      <c r="O844">
        <v>39</v>
      </c>
      <c r="P844" t="b">
        <v>1</v>
      </c>
      <c r="Q844" t="s">
        <v>8277</v>
      </c>
      <c r="R844" s="5">
        <f t="shared" si="39"/>
        <v>1.0431999999999999</v>
      </c>
      <c r="S844" s="6">
        <f t="shared" si="40"/>
        <v>66.871794871794876</v>
      </c>
      <c r="T844" t="s">
        <v>8327</v>
      </c>
      <c r="U844" t="s">
        <v>8329</v>
      </c>
    </row>
    <row r="845" spans="1:21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2">
        <v>42695.257870370369</v>
      </c>
      <c r="L845" s="12">
        <v>42712.333333333328</v>
      </c>
      <c r="M845" s="13">
        <f t="shared" si="41"/>
        <v>2016</v>
      </c>
      <c r="N845" t="b">
        <v>0</v>
      </c>
      <c r="O845">
        <v>127</v>
      </c>
      <c r="P845" t="b">
        <v>1</v>
      </c>
      <c r="Q845" t="s">
        <v>8277</v>
      </c>
      <c r="R845" s="5">
        <f t="shared" si="39"/>
        <v>2.6713333333333331</v>
      </c>
      <c r="S845" s="6">
        <f t="shared" si="40"/>
        <v>63.102362204724407</v>
      </c>
      <c r="T845" t="s">
        <v>8327</v>
      </c>
      <c r="U845" t="s">
        <v>8329</v>
      </c>
    </row>
    <row r="846" spans="1:21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2">
        <v>41905.684629629628</v>
      </c>
      <c r="L846" s="12">
        <v>41944.207638888889</v>
      </c>
      <c r="M846" s="13">
        <f t="shared" si="41"/>
        <v>2014</v>
      </c>
      <c r="N846" t="b">
        <v>1</v>
      </c>
      <c r="O846">
        <v>159</v>
      </c>
      <c r="P846" t="b">
        <v>1</v>
      </c>
      <c r="Q846" t="s">
        <v>8277</v>
      </c>
      <c r="R846" s="5">
        <f t="shared" si="39"/>
        <v>1.9413333333333334</v>
      </c>
      <c r="S846" s="6">
        <f t="shared" si="40"/>
        <v>36.628930817610062</v>
      </c>
      <c r="T846" t="s">
        <v>8327</v>
      </c>
      <c r="U846" t="s">
        <v>8329</v>
      </c>
    </row>
    <row r="847" spans="1:21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2">
        <v>42578.205972222218</v>
      </c>
      <c r="L847" s="12">
        <v>42618.165972222225</v>
      </c>
      <c r="M847" s="13">
        <f t="shared" si="41"/>
        <v>2016</v>
      </c>
      <c r="N847" t="b">
        <v>0</v>
      </c>
      <c r="O847">
        <v>177</v>
      </c>
      <c r="P847" t="b">
        <v>1</v>
      </c>
      <c r="Q847" t="s">
        <v>8277</v>
      </c>
      <c r="R847" s="5">
        <f t="shared" si="39"/>
        <v>1.203802</v>
      </c>
      <c r="S847" s="6">
        <f t="shared" si="40"/>
        <v>34.005706214689269</v>
      </c>
      <c r="T847" t="s">
        <v>8327</v>
      </c>
      <c r="U847" t="s">
        <v>8329</v>
      </c>
    </row>
    <row r="848" spans="1:21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2">
        <v>41694.391840277778</v>
      </c>
      <c r="L848" s="12">
        <v>41708.583333333336</v>
      </c>
      <c r="M848" s="13">
        <f t="shared" si="41"/>
        <v>2014</v>
      </c>
      <c r="N848" t="b">
        <v>0</v>
      </c>
      <c r="O848">
        <v>47</v>
      </c>
      <c r="P848" t="b">
        <v>1</v>
      </c>
      <c r="Q848" t="s">
        <v>8277</v>
      </c>
      <c r="R848" s="5">
        <f t="shared" si="39"/>
        <v>1.2200090909090908</v>
      </c>
      <c r="S848" s="6">
        <f t="shared" si="40"/>
        <v>28.553404255319148</v>
      </c>
      <c r="T848" t="s">
        <v>8327</v>
      </c>
      <c r="U848" t="s">
        <v>8329</v>
      </c>
    </row>
    <row r="849" spans="1:21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2">
        <v>42165.79833333334</v>
      </c>
      <c r="L849" s="12">
        <v>42195.79833333334</v>
      </c>
      <c r="M849" s="13">
        <f t="shared" si="41"/>
        <v>2015</v>
      </c>
      <c r="N849" t="b">
        <v>0</v>
      </c>
      <c r="O849">
        <v>1</v>
      </c>
      <c r="P849" t="b">
        <v>1</v>
      </c>
      <c r="Q849" t="s">
        <v>8277</v>
      </c>
      <c r="R849" s="5">
        <f t="shared" si="39"/>
        <v>1</v>
      </c>
      <c r="S849" s="6">
        <f t="shared" si="40"/>
        <v>10</v>
      </c>
      <c r="T849" t="s">
        <v>8327</v>
      </c>
      <c r="U849" t="s">
        <v>8329</v>
      </c>
    </row>
    <row r="850" spans="1:21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2">
        <v>42078.792048611111</v>
      </c>
      <c r="L850" s="12">
        <v>42108.792048611111</v>
      </c>
      <c r="M850" s="13">
        <f t="shared" si="41"/>
        <v>2015</v>
      </c>
      <c r="N850" t="b">
        <v>0</v>
      </c>
      <c r="O850">
        <v>16</v>
      </c>
      <c r="P850" t="b">
        <v>1</v>
      </c>
      <c r="Q850" t="s">
        <v>8277</v>
      </c>
      <c r="R850" s="5">
        <f t="shared" si="39"/>
        <v>1</v>
      </c>
      <c r="S850" s="6">
        <f t="shared" si="40"/>
        <v>18.75</v>
      </c>
      <c r="T850" t="s">
        <v>8327</v>
      </c>
      <c r="U850" t="s">
        <v>8329</v>
      </c>
    </row>
    <row r="851" spans="1:21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2">
        <v>42051.148888888885</v>
      </c>
      <c r="L851" s="12">
        <v>42079.107222222221</v>
      </c>
      <c r="M851" s="13">
        <f t="shared" si="41"/>
        <v>2015</v>
      </c>
      <c r="N851" t="b">
        <v>0</v>
      </c>
      <c r="O851">
        <v>115</v>
      </c>
      <c r="P851" t="b">
        <v>1</v>
      </c>
      <c r="Q851" t="s">
        <v>8277</v>
      </c>
      <c r="R851" s="5">
        <f t="shared" si="39"/>
        <v>1.1990000000000001</v>
      </c>
      <c r="S851" s="6">
        <f t="shared" si="40"/>
        <v>41.704347826086959</v>
      </c>
      <c r="T851" t="s">
        <v>8327</v>
      </c>
      <c r="U851" t="s">
        <v>8329</v>
      </c>
    </row>
    <row r="852" spans="1:21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2">
        <v>42452.827743055561</v>
      </c>
      <c r="L852" s="12">
        <v>42485.207638888889</v>
      </c>
      <c r="M852" s="13">
        <f t="shared" si="41"/>
        <v>2016</v>
      </c>
      <c r="N852" t="b">
        <v>0</v>
      </c>
      <c r="O852">
        <v>133</v>
      </c>
      <c r="P852" t="b">
        <v>1</v>
      </c>
      <c r="Q852" t="s">
        <v>8277</v>
      </c>
      <c r="R852" s="5">
        <f t="shared" si="39"/>
        <v>1.55175</v>
      </c>
      <c r="S852" s="6">
        <f t="shared" si="40"/>
        <v>46.669172932330824</v>
      </c>
      <c r="T852" t="s">
        <v>8327</v>
      </c>
      <c r="U852" t="s">
        <v>8329</v>
      </c>
    </row>
    <row r="853" spans="1:21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2">
        <v>42522.880243055552</v>
      </c>
      <c r="L853" s="12">
        <v>42582.822916666672</v>
      </c>
      <c r="M853" s="13">
        <f t="shared" si="41"/>
        <v>2016</v>
      </c>
      <c r="N853" t="b">
        <v>0</v>
      </c>
      <c r="O853">
        <v>70</v>
      </c>
      <c r="P853" t="b">
        <v>1</v>
      </c>
      <c r="Q853" t="s">
        <v>8277</v>
      </c>
      <c r="R853" s="5">
        <f t="shared" si="39"/>
        <v>1.3045</v>
      </c>
      <c r="S853" s="6">
        <f t="shared" si="40"/>
        <v>37.271428571428572</v>
      </c>
      <c r="T853" t="s">
        <v>8327</v>
      </c>
      <c r="U853" t="s">
        <v>8329</v>
      </c>
    </row>
    <row r="854" spans="1:21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2">
        <v>42656.805497685185</v>
      </c>
      <c r="L854" s="12">
        <v>42667.875</v>
      </c>
      <c r="M854" s="13">
        <f t="shared" si="41"/>
        <v>2016</v>
      </c>
      <c r="N854" t="b">
        <v>0</v>
      </c>
      <c r="O854">
        <v>62</v>
      </c>
      <c r="P854" t="b">
        <v>1</v>
      </c>
      <c r="Q854" t="s">
        <v>8277</v>
      </c>
      <c r="R854" s="5">
        <f t="shared" si="39"/>
        <v>1.0497142857142858</v>
      </c>
      <c r="S854" s="6">
        <f t="shared" si="40"/>
        <v>59.258064516129032</v>
      </c>
      <c r="T854" t="s">
        <v>8327</v>
      </c>
      <c r="U854" t="s">
        <v>8329</v>
      </c>
    </row>
    <row r="855" spans="1:21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2">
        <v>42021.832280092596</v>
      </c>
      <c r="L855" s="12">
        <v>42051.832280092596</v>
      </c>
      <c r="M855" s="13">
        <f t="shared" si="41"/>
        <v>2015</v>
      </c>
      <c r="N855" t="b">
        <v>0</v>
      </c>
      <c r="O855">
        <v>10</v>
      </c>
      <c r="P855" t="b">
        <v>1</v>
      </c>
      <c r="Q855" t="s">
        <v>8277</v>
      </c>
      <c r="R855" s="5">
        <f t="shared" si="39"/>
        <v>1</v>
      </c>
      <c r="S855" s="6">
        <f t="shared" si="40"/>
        <v>30</v>
      </c>
      <c r="T855" t="s">
        <v>8327</v>
      </c>
      <c r="U855" t="s">
        <v>8329</v>
      </c>
    </row>
    <row r="856" spans="1:21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2">
        <v>42702.212337962963</v>
      </c>
      <c r="L856" s="12">
        <v>42732.212337962963</v>
      </c>
      <c r="M856" s="13">
        <f t="shared" si="41"/>
        <v>2016</v>
      </c>
      <c r="N856" t="b">
        <v>0</v>
      </c>
      <c r="O856">
        <v>499</v>
      </c>
      <c r="P856" t="b">
        <v>1</v>
      </c>
      <c r="Q856" t="s">
        <v>8277</v>
      </c>
      <c r="R856" s="5">
        <f t="shared" si="39"/>
        <v>1.1822050359712231</v>
      </c>
      <c r="S856" s="6">
        <f t="shared" si="40"/>
        <v>65.8623246492986</v>
      </c>
      <c r="T856" t="s">
        <v>8327</v>
      </c>
      <c r="U856" t="s">
        <v>8329</v>
      </c>
    </row>
    <row r="857" spans="1:21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2">
        <v>42545.125196759262</v>
      </c>
      <c r="L857" s="12">
        <v>42575.125196759262</v>
      </c>
      <c r="M857" s="13">
        <f t="shared" si="41"/>
        <v>2016</v>
      </c>
      <c r="N857" t="b">
        <v>0</v>
      </c>
      <c r="O857">
        <v>47</v>
      </c>
      <c r="P857" t="b">
        <v>1</v>
      </c>
      <c r="Q857" t="s">
        <v>8277</v>
      </c>
      <c r="R857" s="5">
        <f t="shared" si="39"/>
        <v>1.0344827586206897</v>
      </c>
      <c r="S857" s="6">
        <f t="shared" si="40"/>
        <v>31.914893617021278</v>
      </c>
      <c r="T857" t="s">
        <v>8327</v>
      </c>
      <c r="U857" t="s">
        <v>8329</v>
      </c>
    </row>
    <row r="858" spans="1:21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2">
        <v>42609.311990740738</v>
      </c>
      <c r="L858" s="12">
        <v>42668.791666666672</v>
      </c>
      <c r="M858" s="13">
        <f t="shared" si="41"/>
        <v>2016</v>
      </c>
      <c r="N858" t="b">
        <v>0</v>
      </c>
      <c r="O858">
        <v>28</v>
      </c>
      <c r="P858" t="b">
        <v>1</v>
      </c>
      <c r="Q858" t="s">
        <v>8277</v>
      </c>
      <c r="R858" s="5">
        <f t="shared" si="39"/>
        <v>2.1800000000000002</v>
      </c>
      <c r="S858" s="6">
        <f t="shared" si="40"/>
        <v>19.464285714285715</v>
      </c>
      <c r="T858" t="s">
        <v>8327</v>
      </c>
      <c r="U858" t="s">
        <v>8329</v>
      </c>
    </row>
    <row r="859" spans="1:21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2">
        <v>42291.581377314811</v>
      </c>
      <c r="L859" s="12">
        <v>42333.623043981483</v>
      </c>
      <c r="M859" s="13">
        <f t="shared" si="41"/>
        <v>2015</v>
      </c>
      <c r="N859" t="b">
        <v>0</v>
      </c>
      <c r="O859">
        <v>24</v>
      </c>
      <c r="P859" t="b">
        <v>1</v>
      </c>
      <c r="Q859" t="s">
        <v>8277</v>
      </c>
      <c r="R859" s="5">
        <f t="shared" si="39"/>
        <v>1</v>
      </c>
      <c r="S859" s="6">
        <f t="shared" si="40"/>
        <v>50</v>
      </c>
      <c r="T859" t="s">
        <v>8327</v>
      </c>
      <c r="U859" t="s">
        <v>8329</v>
      </c>
    </row>
    <row r="860" spans="1:21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2">
        <v>42079.745578703703</v>
      </c>
      <c r="L860" s="12">
        <v>42109.957638888889</v>
      </c>
      <c r="M860" s="13">
        <f t="shared" si="41"/>
        <v>2015</v>
      </c>
      <c r="N860" t="b">
        <v>0</v>
      </c>
      <c r="O860">
        <v>76</v>
      </c>
      <c r="P860" t="b">
        <v>1</v>
      </c>
      <c r="Q860" t="s">
        <v>8277</v>
      </c>
      <c r="R860" s="5">
        <f t="shared" si="39"/>
        <v>1.4400583333333332</v>
      </c>
      <c r="S860" s="6">
        <f t="shared" si="40"/>
        <v>22.737763157894737</v>
      </c>
      <c r="T860" t="s">
        <v>8327</v>
      </c>
      <c r="U860" t="s">
        <v>8329</v>
      </c>
    </row>
    <row r="861" spans="1:21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2">
        <v>42128.820231481484</v>
      </c>
      <c r="L861" s="12">
        <v>42159</v>
      </c>
      <c r="M861" s="13">
        <f t="shared" si="41"/>
        <v>2015</v>
      </c>
      <c r="N861" t="b">
        <v>0</v>
      </c>
      <c r="O861">
        <v>98</v>
      </c>
      <c r="P861" t="b">
        <v>1</v>
      </c>
      <c r="Q861" t="s">
        <v>8277</v>
      </c>
      <c r="R861" s="5">
        <f t="shared" si="39"/>
        <v>1.0467500000000001</v>
      </c>
      <c r="S861" s="6">
        <f t="shared" si="40"/>
        <v>42.724489795918366</v>
      </c>
      <c r="T861" t="s">
        <v>8327</v>
      </c>
      <c r="U861" t="s">
        <v>8329</v>
      </c>
    </row>
    <row r="862" spans="1:21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2">
        <v>41570.482789351852</v>
      </c>
      <c r="L862" s="12">
        <v>41600.524456018517</v>
      </c>
      <c r="M862" s="13">
        <f t="shared" si="41"/>
        <v>2013</v>
      </c>
      <c r="N862" t="b">
        <v>0</v>
      </c>
      <c r="O862">
        <v>48</v>
      </c>
      <c r="P862" t="b">
        <v>0</v>
      </c>
      <c r="Q862" t="s">
        <v>8278</v>
      </c>
      <c r="R862" s="5">
        <f t="shared" si="39"/>
        <v>0.18142857142857144</v>
      </c>
      <c r="S862" s="6">
        <f t="shared" si="40"/>
        <v>52.916666666666664</v>
      </c>
      <c r="T862" t="s">
        <v>8327</v>
      </c>
      <c r="U862" t="s">
        <v>8330</v>
      </c>
    </row>
    <row r="863" spans="1:21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2">
        <v>42599.965324074074</v>
      </c>
      <c r="L863" s="12">
        <v>42629.965324074074</v>
      </c>
      <c r="M863" s="13">
        <f t="shared" si="41"/>
        <v>2016</v>
      </c>
      <c r="N863" t="b">
        <v>0</v>
      </c>
      <c r="O863">
        <v>2</v>
      </c>
      <c r="P863" t="b">
        <v>0</v>
      </c>
      <c r="Q863" t="s">
        <v>8278</v>
      </c>
      <c r="R863" s="5">
        <f t="shared" si="39"/>
        <v>2.2444444444444444E-2</v>
      </c>
      <c r="S863" s="6">
        <f t="shared" si="40"/>
        <v>50.5</v>
      </c>
      <c r="T863" t="s">
        <v>8327</v>
      </c>
      <c r="U863" t="s">
        <v>8330</v>
      </c>
    </row>
    <row r="864" spans="1:21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2">
        <v>41559.5549537037</v>
      </c>
      <c r="L864" s="12">
        <v>41589.596620370372</v>
      </c>
      <c r="M864" s="13">
        <f t="shared" si="41"/>
        <v>2013</v>
      </c>
      <c r="N864" t="b">
        <v>0</v>
      </c>
      <c r="O864">
        <v>4</v>
      </c>
      <c r="P864" t="b">
        <v>0</v>
      </c>
      <c r="Q864" t="s">
        <v>8278</v>
      </c>
      <c r="R864" s="5">
        <f t="shared" si="39"/>
        <v>3.3999999999999998E-3</v>
      </c>
      <c r="S864" s="6">
        <f t="shared" si="40"/>
        <v>42.5</v>
      </c>
      <c r="T864" t="s">
        <v>8327</v>
      </c>
      <c r="U864" t="s">
        <v>8330</v>
      </c>
    </row>
    <row r="865" spans="1:21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2">
        <v>40921.117662037039</v>
      </c>
      <c r="L865" s="12">
        <v>40951.117662037039</v>
      </c>
      <c r="M865" s="13">
        <f t="shared" si="41"/>
        <v>2012</v>
      </c>
      <c r="N865" t="b">
        <v>0</v>
      </c>
      <c r="O865">
        <v>5</v>
      </c>
      <c r="P865" t="b">
        <v>0</v>
      </c>
      <c r="Q865" t="s">
        <v>8278</v>
      </c>
      <c r="R865" s="5">
        <f t="shared" si="39"/>
        <v>4.4999999999999998E-2</v>
      </c>
      <c r="S865" s="6">
        <f t="shared" si="40"/>
        <v>18</v>
      </c>
      <c r="T865" t="s">
        <v>8327</v>
      </c>
      <c r="U865" t="s">
        <v>8330</v>
      </c>
    </row>
    <row r="866" spans="1:21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2">
        <v>41541.106921296298</v>
      </c>
      <c r="L866" s="12">
        <v>41563.415972222225</v>
      </c>
      <c r="M866" s="13">
        <f t="shared" si="41"/>
        <v>2013</v>
      </c>
      <c r="N866" t="b">
        <v>0</v>
      </c>
      <c r="O866">
        <v>79</v>
      </c>
      <c r="P866" t="b">
        <v>0</v>
      </c>
      <c r="Q866" t="s">
        <v>8278</v>
      </c>
      <c r="R866" s="5">
        <f t="shared" si="39"/>
        <v>0.41538461538461541</v>
      </c>
      <c r="S866" s="6">
        <f t="shared" si="40"/>
        <v>34.177215189873415</v>
      </c>
      <c r="T866" t="s">
        <v>8327</v>
      </c>
      <c r="U866" t="s">
        <v>8330</v>
      </c>
    </row>
    <row r="867" spans="1:21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2">
        <v>41230.77311342593</v>
      </c>
      <c r="L867" s="12">
        <v>41290.77311342593</v>
      </c>
      <c r="M867" s="13">
        <f t="shared" si="41"/>
        <v>2012</v>
      </c>
      <c r="N867" t="b">
        <v>0</v>
      </c>
      <c r="O867">
        <v>2</v>
      </c>
      <c r="P867" t="b">
        <v>0</v>
      </c>
      <c r="Q867" t="s">
        <v>8278</v>
      </c>
      <c r="R867" s="5">
        <f t="shared" si="39"/>
        <v>2.0454545454545454E-2</v>
      </c>
      <c r="S867" s="6">
        <f t="shared" si="40"/>
        <v>22.5</v>
      </c>
      <c r="T867" t="s">
        <v>8327</v>
      </c>
      <c r="U867" t="s">
        <v>8330</v>
      </c>
    </row>
    <row r="868" spans="1:21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2">
        <v>42025.637939814813</v>
      </c>
      <c r="L868" s="12">
        <v>42063.631944444445</v>
      </c>
      <c r="M868" s="13">
        <f t="shared" si="41"/>
        <v>2015</v>
      </c>
      <c r="N868" t="b">
        <v>0</v>
      </c>
      <c r="O868">
        <v>11</v>
      </c>
      <c r="P868" t="b">
        <v>0</v>
      </c>
      <c r="Q868" t="s">
        <v>8278</v>
      </c>
      <c r="R868" s="5">
        <f t="shared" si="39"/>
        <v>0.18285714285714286</v>
      </c>
      <c r="S868" s="6">
        <f t="shared" si="40"/>
        <v>58.18181818181818</v>
      </c>
      <c r="T868" t="s">
        <v>8327</v>
      </c>
      <c r="U868" t="s">
        <v>8330</v>
      </c>
    </row>
    <row r="869" spans="1:21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2">
        <v>40088.105393518519</v>
      </c>
      <c r="L869" s="12">
        <v>40148.207638888889</v>
      </c>
      <c r="M869" s="13">
        <f t="shared" si="41"/>
        <v>2009</v>
      </c>
      <c r="N869" t="b">
        <v>0</v>
      </c>
      <c r="O869">
        <v>11</v>
      </c>
      <c r="P869" t="b">
        <v>0</v>
      </c>
      <c r="Q869" t="s">
        <v>8278</v>
      </c>
      <c r="R869" s="5">
        <f t="shared" si="39"/>
        <v>0.2402</v>
      </c>
      <c r="S869" s="6">
        <f t="shared" si="40"/>
        <v>109.18181818181819</v>
      </c>
      <c r="T869" t="s">
        <v>8327</v>
      </c>
      <c r="U869" t="s">
        <v>8330</v>
      </c>
    </row>
    <row r="870" spans="1:21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2">
        <v>41616.027754629627</v>
      </c>
      <c r="L870" s="12">
        <v>41646.027754629627</v>
      </c>
      <c r="M870" s="13">
        <f t="shared" si="41"/>
        <v>2013</v>
      </c>
      <c r="N870" t="b">
        <v>0</v>
      </c>
      <c r="O870">
        <v>1</v>
      </c>
      <c r="P870" t="b">
        <v>0</v>
      </c>
      <c r="Q870" t="s">
        <v>8278</v>
      </c>
      <c r="R870" s="5">
        <f t="shared" si="39"/>
        <v>1.1111111111111111E-3</v>
      </c>
      <c r="S870" s="6">
        <f t="shared" si="40"/>
        <v>50</v>
      </c>
      <c r="T870" t="s">
        <v>8327</v>
      </c>
      <c r="U870" t="s">
        <v>8330</v>
      </c>
    </row>
    <row r="871" spans="1:21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2">
        <v>41342.845567129632</v>
      </c>
      <c r="L871" s="12">
        <v>41372.803900462961</v>
      </c>
      <c r="M871" s="13">
        <f t="shared" si="41"/>
        <v>2013</v>
      </c>
      <c r="N871" t="b">
        <v>0</v>
      </c>
      <c r="O871">
        <v>3</v>
      </c>
      <c r="P871" t="b">
        <v>0</v>
      </c>
      <c r="Q871" t="s">
        <v>8278</v>
      </c>
      <c r="R871" s="5">
        <f t="shared" si="39"/>
        <v>0.11818181818181818</v>
      </c>
      <c r="S871" s="6">
        <f t="shared" si="40"/>
        <v>346.66666666666669</v>
      </c>
      <c r="T871" t="s">
        <v>8327</v>
      </c>
      <c r="U871" t="s">
        <v>8330</v>
      </c>
    </row>
    <row r="872" spans="1:21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2">
        <v>41488.022256944445</v>
      </c>
      <c r="L872" s="12">
        <v>41518.022256944445</v>
      </c>
      <c r="M872" s="13">
        <f t="shared" si="41"/>
        <v>2013</v>
      </c>
      <c r="N872" t="b">
        <v>0</v>
      </c>
      <c r="O872">
        <v>5</v>
      </c>
      <c r="P872" t="b">
        <v>0</v>
      </c>
      <c r="Q872" t="s">
        <v>8278</v>
      </c>
      <c r="R872" s="5">
        <f t="shared" si="39"/>
        <v>3.0999999999999999E-3</v>
      </c>
      <c r="S872" s="6">
        <f t="shared" si="40"/>
        <v>12.4</v>
      </c>
      <c r="T872" t="s">
        <v>8327</v>
      </c>
      <c r="U872" t="s">
        <v>8330</v>
      </c>
    </row>
    <row r="873" spans="1:21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2">
        <v>41577.561284722222</v>
      </c>
      <c r="L873" s="12">
        <v>41607.602951388886</v>
      </c>
      <c r="M873" s="13">
        <f t="shared" si="41"/>
        <v>2013</v>
      </c>
      <c r="N873" t="b">
        <v>0</v>
      </c>
      <c r="O873">
        <v>12</v>
      </c>
      <c r="P873" t="b">
        <v>0</v>
      </c>
      <c r="Q873" t="s">
        <v>8278</v>
      </c>
      <c r="R873" s="5">
        <f t="shared" si="39"/>
        <v>5.4166666666666669E-2</v>
      </c>
      <c r="S873" s="6">
        <f t="shared" si="40"/>
        <v>27.083333333333332</v>
      </c>
      <c r="T873" t="s">
        <v>8327</v>
      </c>
      <c r="U873" t="s">
        <v>8330</v>
      </c>
    </row>
    <row r="874" spans="1:21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2">
        <v>40567.825543981482</v>
      </c>
      <c r="L874" s="12">
        <v>40612.825543981482</v>
      </c>
      <c r="M874" s="13">
        <f t="shared" si="41"/>
        <v>2011</v>
      </c>
      <c r="N874" t="b">
        <v>0</v>
      </c>
      <c r="O874">
        <v>2</v>
      </c>
      <c r="P874" t="b">
        <v>0</v>
      </c>
      <c r="Q874" t="s">
        <v>8278</v>
      </c>
      <c r="R874" s="5">
        <f t="shared" si="39"/>
        <v>8.1250000000000003E-3</v>
      </c>
      <c r="S874" s="6">
        <f t="shared" si="40"/>
        <v>32.5</v>
      </c>
      <c r="T874" t="s">
        <v>8327</v>
      </c>
      <c r="U874" t="s">
        <v>8330</v>
      </c>
    </row>
    <row r="875" spans="1:21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2">
        <v>41184.167129629634</v>
      </c>
      <c r="L875" s="12">
        <v>41224.208796296298</v>
      </c>
      <c r="M875" s="13">
        <f t="shared" si="41"/>
        <v>2012</v>
      </c>
      <c r="N875" t="b">
        <v>0</v>
      </c>
      <c r="O875">
        <v>5</v>
      </c>
      <c r="P875" t="b">
        <v>0</v>
      </c>
      <c r="Q875" t="s">
        <v>8278</v>
      </c>
      <c r="R875" s="5">
        <f t="shared" si="39"/>
        <v>1.2857142857142857E-2</v>
      </c>
      <c r="S875" s="6">
        <f t="shared" si="40"/>
        <v>9</v>
      </c>
      <c r="T875" t="s">
        <v>8327</v>
      </c>
      <c r="U875" t="s">
        <v>8330</v>
      </c>
    </row>
    <row r="876" spans="1:21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2">
        <v>41368.583726851852</v>
      </c>
      <c r="L876" s="12">
        <v>41398.583726851852</v>
      </c>
      <c r="M876" s="13">
        <f t="shared" si="41"/>
        <v>2013</v>
      </c>
      <c r="N876" t="b">
        <v>0</v>
      </c>
      <c r="O876">
        <v>21</v>
      </c>
      <c r="P876" t="b">
        <v>0</v>
      </c>
      <c r="Q876" t="s">
        <v>8278</v>
      </c>
      <c r="R876" s="5">
        <f t="shared" si="39"/>
        <v>0.24333333333333335</v>
      </c>
      <c r="S876" s="6">
        <f t="shared" si="40"/>
        <v>34.761904761904759</v>
      </c>
      <c r="T876" t="s">
        <v>8327</v>
      </c>
      <c r="U876" t="s">
        <v>8330</v>
      </c>
    </row>
    <row r="877" spans="1:21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2">
        <v>42248.723738425921</v>
      </c>
      <c r="L877" s="12">
        <v>42268.723738425921</v>
      </c>
      <c r="M877" s="13">
        <f t="shared" si="41"/>
        <v>2015</v>
      </c>
      <c r="N877" t="b">
        <v>0</v>
      </c>
      <c r="O877">
        <v>0</v>
      </c>
      <c r="P877" t="b">
        <v>0</v>
      </c>
      <c r="Q877" t="s">
        <v>8278</v>
      </c>
      <c r="R877" s="5">
        <f t="shared" si="39"/>
        <v>0</v>
      </c>
      <c r="S877" s="6" t="e">
        <f t="shared" si="40"/>
        <v>#DIV/0!</v>
      </c>
      <c r="T877" t="s">
        <v>8327</v>
      </c>
      <c r="U877" t="s">
        <v>8330</v>
      </c>
    </row>
    <row r="878" spans="1:21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2">
        <v>41276.496840277774</v>
      </c>
      <c r="L878" s="12">
        <v>41309.496840277774</v>
      </c>
      <c r="M878" s="13">
        <f t="shared" si="41"/>
        <v>2013</v>
      </c>
      <c r="N878" t="b">
        <v>0</v>
      </c>
      <c r="O878">
        <v>45</v>
      </c>
      <c r="P878" t="b">
        <v>0</v>
      </c>
      <c r="Q878" t="s">
        <v>8278</v>
      </c>
      <c r="R878" s="5">
        <f t="shared" si="39"/>
        <v>0.40799492385786801</v>
      </c>
      <c r="S878" s="6">
        <f t="shared" si="40"/>
        <v>28.577777777777779</v>
      </c>
      <c r="T878" t="s">
        <v>8327</v>
      </c>
      <c r="U878" t="s">
        <v>8330</v>
      </c>
    </row>
    <row r="879" spans="1:21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2">
        <v>41597.788888888892</v>
      </c>
      <c r="L879" s="12">
        <v>41627.788888888892</v>
      </c>
      <c r="M879" s="13">
        <f t="shared" si="41"/>
        <v>2013</v>
      </c>
      <c r="N879" t="b">
        <v>0</v>
      </c>
      <c r="O879">
        <v>29</v>
      </c>
      <c r="P879" t="b">
        <v>0</v>
      </c>
      <c r="Q879" t="s">
        <v>8278</v>
      </c>
      <c r="R879" s="5">
        <f t="shared" si="39"/>
        <v>0.67549999999999999</v>
      </c>
      <c r="S879" s="6">
        <f t="shared" si="40"/>
        <v>46.586206896551722</v>
      </c>
      <c r="T879" t="s">
        <v>8327</v>
      </c>
      <c r="U879" t="s">
        <v>8330</v>
      </c>
    </row>
    <row r="880" spans="1:21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2">
        <v>40505.232916666668</v>
      </c>
      <c r="L880" s="12">
        <v>40535.232916666668</v>
      </c>
      <c r="M880" s="13">
        <f t="shared" si="41"/>
        <v>2010</v>
      </c>
      <c r="N880" t="b">
        <v>0</v>
      </c>
      <c r="O880">
        <v>2</v>
      </c>
      <c r="P880" t="b">
        <v>0</v>
      </c>
      <c r="Q880" t="s">
        <v>8278</v>
      </c>
      <c r="R880" s="5">
        <f t="shared" si="39"/>
        <v>1.2999999999999999E-2</v>
      </c>
      <c r="S880" s="6">
        <f t="shared" si="40"/>
        <v>32.5</v>
      </c>
      <c r="T880" t="s">
        <v>8327</v>
      </c>
      <c r="U880" t="s">
        <v>8330</v>
      </c>
    </row>
    <row r="881" spans="1:21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2">
        <v>41037.829918981479</v>
      </c>
      <c r="L881" s="12">
        <v>41058.829918981479</v>
      </c>
      <c r="M881" s="13">
        <f t="shared" si="41"/>
        <v>2012</v>
      </c>
      <c r="N881" t="b">
        <v>0</v>
      </c>
      <c r="O881">
        <v>30</v>
      </c>
      <c r="P881" t="b">
        <v>0</v>
      </c>
      <c r="Q881" t="s">
        <v>8278</v>
      </c>
      <c r="R881" s="5">
        <f t="shared" si="39"/>
        <v>0.30666666666666664</v>
      </c>
      <c r="S881" s="6">
        <f t="shared" si="40"/>
        <v>21.466666666666665</v>
      </c>
      <c r="T881" t="s">
        <v>8327</v>
      </c>
      <c r="U881" t="s">
        <v>8330</v>
      </c>
    </row>
    <row r="882" spans="1:21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2">
        <v>41179.32104166667</v>
      </c>
      <c r="L882" s="12">
        <v>41212.32104166667</v>
      </c>
      <c r="M882" s="13">
        <f t="shared" si="41"/>
        <v>2012</v>
      </c>
      <c r="N882" t="b">
        <v>0</v>
      </c>
      <c r="O882">
        <v>8</v>
      </c>
      <c r="P882" t="b">
        <v>0</v>
      </c>
      <c r="Q882" t="s">
        <v>8279</v>
      </c>
      <c r="R882" s="5">
        <f t="shared" si="39"/>
        <v>2.9894179894179893E-2</v>
      </c>
      <c r="S882" s="6">
        <f t="shared" si="40"/>
        <v>14.125</v>
      </c>
      <c r="T882" t="s">
        <v>8327</v>
      </c>
      <c r="U882" t="s">
        <v>8331</v>
      </c>
    </row>
    <row r="883" spans="1:21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2">
        <v>40877.25099537037</v>
      </c>
      <c r="L883" s="12">
        <v>40922.25099537037</v>
      </c>
      <c r="M883" s="13">
        <f t="shared" si="41"/>
        <v>2011</v>
      </c>
      <c r="N883" t="b">
        <v>0</v>
      </c>
      <c r="O883">
        <v>1</v>
      </c>
      <c r="P883" t="b">
        <v>0</v>
      </c>
      <c r="Q883" t="s">
        <v>8279</v>
      </c>
      <c r="R883" s="5">
        <f t="shared" si="39"/>
        <v>8.0000000000000002E-3</v>
      </c>
      <c r="S883" s="6">
        <f t="shared" si="40"/>
        <v>30</v>
      </c>
      <c r="T883" t="s">
        <v>8327</v>
      </c>
      <c r="U883" t="s">
        <v>8331</v>
      </c>
    </row>
    <row r="884" spans="1:21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2">
        <v>40759.860532407409</v>
      </c>
      <c r="L884" s="12">
        <v>40792.860532407409</v>
      </c>
      <c r="M884" s="13">
        <f t="shared" si="41"/>
        <v>2011</v>
      </c>
      <c r="N884" t="b">
        <v>0</v>
      </c>
      <c r="O884">
        <v>14</v>
      </c>
      <c r="P884" t="b">
        <v>0</v>
      </c>
      <c r="Q884" t="s">
        <v>8279</v>
      </c>
      <c r="R884" s="5">
        <f t="shared" si="39"/>
        <v>0.20133333333333334</v>
      </c>
      <c r="S884" s="6">
        <f t="shared" si="40"/>
        <v>21.571428571428573</v>
      </c>
      <c r="T884" t="s">
        <v>8327</v>
      </c>
      <c r="U884" t="s">
        <v>8331</v>
      </c>
    </row>
    <row r="885" spans="1:21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2">
        <v>42371.935590277775</v>
      </c>
      <c r="L885" s="12">
        <v>42431.935590277775</v>
      </c>
      <c r="M885" s="13">
        <f t="shared" si="41"/>
        <v>2016</v>
      </c>
      <c r="N885" t="b">
        <v>0</v>
      </c>
      <c r="O885">
        <v>24</v>
      </c>
      <c r="P885" t="b">
        <v>0</v>
      </c>
      <c r="Q885" t="s">
        <v>8279</v>
      </c>
      <c r="R885" s="5">
        <f t="shared" si="39"/>
        <v>0.4002</v>
      </c>
      <c r="S885" s="6">
        <f t="shared" si="40"/>
        <v>83.375</v>
      </c>
      <c r="T885" t="s">
        <v>8327</v>
      </c>
      <c r="U885" t="s">
        <v>8331</v>
      </c>
    </row>
    <row r="886" spans="1:21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2">
        <v>40981.802615740737</v>
      </c>
      <c r="L886" s="12">
        <v>41041.104861111111</v>
      </c>
      <c r="M886" s="13">
        <f t="shared" si="41"/>
        <v>2012</v>
      </c>
      <c r="N886" t="b">
        <v>0</v>
      </c>
      <c r="O886">
        <v>2</v>
      </c>
      <c r="P886" t="b">
        <v>0</v>
      </c>
      <c r="Q886" t="s">
        <v>8279</v>
      </c>
      <c r="R886" s="5">
        <f t="shared" si="39"/>
        <v>0.01</v>
      </c>
      <c r="S886" s="6">
        <f t="shared" si="40"/>
        <v>10</v>
      </c>
      <c r="T886" t="s">
        <v>8327</v>
      </c>
      <c r="U886" t="s">
        <v>8331</v>
      </c>
    </row>
    <row r="887" spans="1:21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2">
        <v>42713.941099537042</v>
      </c>
      <c r="L887" s="12">
        <v>42734.941099537042</v>
      </c>
      <c r="M887" s="13">
        <f t="shared" si="41"/>
        <v>2016</v>
      </c>
      <c r="N887" t="b">
        <v>0</v>
      </c>
      <c r="O887">
        <v>21</v>
      </c>
      <c r="P887" t="b">
        <v>0</v>
      </c>
      <c r="Q887" t="s">
        <v>8279</v>
      </c>
      <c r="R887" s="5">
        <f t="shared" si="39"/>
        <v>0.75</v>
      </c>
      <c r="S887" s="6">
        <f t="shared" si="40"/>
        <v>35.714285714285715</v>
      </c>
      <c r="T887" t="s">
        <v>8327</v>
      </c>
      <c r="U887" t="s">
        <v>8331</v>
      </c>
    </row>
    <row r="888" spans="1:21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2">
        <v>42603.870520833334</v>
      </c>
      <c r="L888" s="12">
        <v>42628.870520833334</v>
      </c>
      <c r="M888" s="13">
        <f t="shared" si="41"/>
        <v>2016</v>
      </c>
      <c r="N888" t="b">
        <v>0</v>
      </c>
      <c r="O888">
        <v>7</v>
      </c>
      <c r="P888" t="b">
        <v>0</v>
      </c>
      <c r="Q888" t="s">
        <v>8279</v>
      </c>
      <c r="R888" s="5">
        <f t="shared" si="39"/>
        <v>0.41</v>
      </c>
      <c r="S888" s="6">
        <f t="shared" si="40"/>
        <v>29.285714285714285</v>
      </c>
      <c r="T888" t="s">
        <v>8327</v>
      </c>
      <c r="U888" t="s">
        <v>8331</v>
      </c>
    </row>
    <row r="889" spans="1:21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2">
        <v>41026.958969907406</v>
      </c>
      <c r="L889" s="12">
        <v>41056.958969907406</v>
      </c>
      <c r="M889" s="13">
        <f t="shared" si="41"/>
        <v>2012</v>
      </c>
      <c r="N889" t="b">
        <v>0</v>
      </c>
      <c r="O889">
        <v>0</v>
      </c>
      <c r="P889" t="b">
        <v>0</v>
      </c>
      <c r="Q889" t="s">
        <v>8279</v>
      </c>
      <c r="R889" s="5">
        <f t="shared" si="39"/>
        <v>0</v>
      </c>
      <c r="S889" s="6" t="e">
        <f t="shared" si="40"/>
        <v>#DIV/0!</v>
      </c>
      <c r="T889" t="s">
        <v>8327</v>
      </c>
      <c r="U889" t="s">
        <v>8331</v>
      </c>
    </row>
    <row r="890" spans="1:21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2">
        <v>40751.753298611111</v>
      </c>
      <c r="L890" s="12">
        <v>40787.25</v>
      </c>
      <c r="M890" s="13">
        <f t="shared" si="41"/>
        <v>2011</v>
      </c>
      <c r="N890" t="b">
        <v>0</v>
      </c>
      <c r="O890">
        <v>4</v>
      </c>
      <c r="P890" t="b">
        <v>0</v>
      </c>
      <c r="Q890" t="s">
        <v>8279</v>
      </c>
      <c r="R890" s="5">
        <f t="shared" si="39"/>
        <v>7.1999999999999995E-2</v>
      </c>
      <c r="S890" s="6">
        <f t="shared" si="40"/>
        <v>18</v>
      </c>
      <c r="T890" t="s">
        <v>8327</v>
      </c>
      <c r="U890" t="s">
        <v>8331</v>
      </c>
    </row>
    <row r="891" spans="1:21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2">
        <v>41887.784062500003</v>
      </c>
      <c r="L891" s="12">
        <v>41917.784062500003</v>
      </c>
      <c r="M891" s="13">
        <f t="shared" si="41"/>
        <v>2014</v>
      </c>
      <c r="N891" t="b">
        <v>0</v>
      </c>
      <c r="O891">
        <v>32</v>
      </c>
      <c r="P891" t="b">
        <v>0</v>
      </c>
      <c r="Q891" t="s">
        <v>8279</v>
      </c>
      <c r="R891" s="5">
        <f t="shared" si="39"/>
        <v>9.4412800000000005E-2</v>
      </c>
      <c r="S891" s="6">
        <f t="shared" si="40"/>
        <v>73.760000000000005</v>
      </c>
      <c r="T891" t="s">
        <v>8327</v>
      </c>
      <c r="U891" t="s">
        <v>8331</v>
      </c>
    </row>
    <row r="892" spans="1:21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2">
        <v>41569.698831018519</v>
      </c>
      <c r="L892" s="12">
        <v>41599.740497685183</v>
      </c>
      <c r="M892" s="13">
        <f t="shared" si="41"/>
        <v>2013</v>
      </c>
      <c r="N892" t="b">
        <v>0</v>
      </c>
      <c r="O892">
        <v>4</v>
      </c>
      <c r="P892" t="b">
        <v>0</v>
      </c>
      <c r="Q892" t="s">
        <v>8279</v>
      </c>
      <c r="R892" s="5">
        <f t="shared" si="39"/>
        <v>4.1666666666666664E-2</v>
      </c>
      <c r="S892" s="6">
        <f t="shared" si="40"/>
        <v>31.25</v>
      </c>
      <c r="T892" t="s">
        <v>8327</v>
      </c>
      <c r="U892" t="s">
        <v>8331</v>
      </c>
    </row>
    <row r="893" spans="1:21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2">
        <v>41842.031597222223</v>
      </c>
      <c r="L893" s="12">
        <v>41872.031597222223</v>
      </c>
      <c r="M893" s="13">
        <f t="shared" si="41"/>
        <v>2014</v>
      </c>
      <c r="N893" t="b">
        <v>0</v>
      </c>
      <c r="O893">
        <v>9</v>
      </c>
      <c r="P893" t="b">
        <v>0</v>
      </c>
      <c r="Q893" t="s">
        <v>8279</v>
      </c>
      <c r="R893" s="5">
        <f t="shared" si="39"/>
        <v>3.2500000000000001E-2</v>
      </c>
      <c r="S893" s="6">
        <f t="shared" si="40"/>
        <v>28.888888888888889</v>
      </c>
      <c r="T893" t="s">
        <v>8327</v>
      </c>
      <c r="U893" t="s">
        <v>8331</v>
      </c>
    </row>
    <row r="894" spans="1:21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2">
        <v>40304.20003472222</v>
      </c>
      <c r="L894" s="12">
        <v>40391.166666666664</v>
      </c>
      <c r="M894" s="13">
        <f t="shared" si="41"/>
        <v>2010</v>
      </c>
      <c r="N894" t="b">
        <v>0</v>
      </c>
      <c r="O894">
        <v>17</v>
      </c>
      <c r="P894" t="b">
        <v>0</v>
      </c>
      <c r="Q894" t="s">
        <v>8279</v>
      </c>
      <c r="R894" s="5">
        <f t="shared" si="39"/>
        <v>0.40749999999999997</v>
      </c>
      <c r="S894" s="6">
        <f t="shared" si="40"/>
        <v>143.8235294117647</v>
      </c>
      <c r="T894" t="s">
        <v>8327</v>
      </c>
      <c r="U894" t="s">
        <v>8331</v>
      </c>
    </row>
    <row r="895" spans="1:21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2">
        <v>42065.897719907407</v>
      </c>
      <c r="L895" s="12">
        <v>42095.856053240743</v>
      </c>
      <c r="M895" s="13">
        <f t="shared" si="41"/>
        <v>2015</v>
      </c>
      <c r="N895" t="b">
        <v>0</v>
      </c>
      <c r="O895">
        <v>5</v>
      </c>
      <c r="P895" t="b">
        <v>0</v>
      </c>
      <c r="Q895" t="s">
        <v>8279</v>
      </c>
      <c r="R895" s="5">
        <f t="shared" si="39"/>
        <v>0.1</v>
      </c>
      <c r="S895" s="6">
        <f t="shared" si="40"/>
        <v>40</v>
      </c>
      <c r="T895" t="s">
        <v>8327</v>
      </c>
      <c r="U895" t="s">
        <v>8331</v>
      </c>
    </row>
    <row r="896" spans="1:21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2">
        <v>42496.981597222228</v>
      </c>
      <c r="L896" s="12">
        <v>42526.981597222228</v>
      </c>
      <c r="M896" s="13">
        <f t="shared" si="41"/>
        <v>2016</v>
      </c>
      <c r="N896" t="b">
        <v>0</v>
      </c>
      <c r="O896">
        <v>53</v>
      </c>
      <c r="P896" t="b">
        <v>0</v>
      </c>
      <c r="Q896" t="s">
        <v>8279</v>
      </c>
      <c r="R896" s="5">
        <f t="shared" si="39"/>
        <v>0.39169999999999999</v>
      </c>
      <c r="S896" s="6">
        <f t="shared" si="40"/>
        <v>147.81132075471697</v>
      </c>
      <c r="T896" t="s">
        <v>8327</v>
      </c>
      <c r="U896" t="s">
        <v>8331</v>
      </c>
    </row>
    <row r="897" spans="1:21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2">
        <v>40431.127650462964</v>
      </c>
      <c r="L897" s="12">
        <v>40476.127650462964</v>
      </c>
      <c r="M897" s="13">
        <f t="shared" si="41"/>
        <v>2010</v>
      </c>
      <c r="N897" t="b">
        <v>0</v>
      </c>
      <c r="O897">
        <v>7</v>
      </c>
      <c r="P897" t="b">
        <v>0</v>
      </c>
      <c r="Q897" t="s">
        <v>8279</v>
      </c>
      <c r="R897" s="5">
        <f t="shared" si="39"/>
        <v>2.4375000000000001E-2</v>
      </c>
      <c r="S897" s="6">
        <f t="shared" si="40"/>
        <v>27.857142857142858</v>
      </c>
      <c r="T897" t="s">
        <v>8327</v>
      </c>
      <c r="U897" t="s">
        <v>8331</v>
      </c>
    </row>
    <row r="898" spans="1:21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2">
        <v>42218.872986111113</v>
      </c>
      <c r="L898" s="12">
        <v>42244.166666666672</v>
      </c>
      <c r="M898" s="13">
        <f t="shared" si="41"/>
        <v>2015</v>
      </c>
      <c r="N898" t="b">
        <v>0</v>
      </c>
      <c r="O898">
        <v>72</v>
      </c>
      <c r="P898" t="b">
        <v>0</v>
      </c>
      <c r="Q898" t="s">
        <v>8279</v>
      </c>
      <c r="R898" s="5">
        <f t="shared" ref="R898:R961" si="42">E898/D898</f>
        <v>0.4</v>
      </c>
      <c r="S898" s="6">
        <f t="shared" ref="S898:S961" si="43">E898/O898</f>
        <v>44.444444444444443</v>
      </c>
      <c r="T898" t="s">
        <v>8327</v>
      </c>
      <c r="U898" t="s">
        <v>8331</v>
      </c>
    </row>
    <row r="899" spans="1:21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2">
        <v>41211.688750000001</v>
      </c>
      <c r="L899" s="12">
        <v>41241.730416666665</v>
      </c>
      <c r="M899" s="13">
        <f t="shared" ref="M899:M962" si="44">YEAR(K899)</f>
        <v>2012</v>
      </c>
      <c r="N899" t="b">
        <v>0</v>
      </c>
      <c r="O899">
        <v>0</v>
      </c>
      <c r="P899" t="b">
        <v>0</v>
      </c>
      <c r="Q899" t="s">
        <v>8279</v>
      </c>
      <c r="R899" s="5">
        <f t="shared" si="42"/>
        <v>0</v>
      </c>
      <c r="S899" s="6" t="e">
        <f t="shared" si="43"/>
        <v>#DIV/0!</v>
      </c>
      <c r="T899" t="s">
        <v>8327</v>
      </c>
      <c r="U899" t="s">
        <v>8331</v>
      </c>
    </row>
    <row r="900" spans="1:21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2">
        <v>40878.758217592593</v>
      </c>
      <c r="L900" s="12">
        <v>40923.758217592593</v>
      </c>
      <c r="M900" s="13">
        <f t="shared" si="44"/>
        <v>2011</v>
      </c>
      <c r="N900" t="b">
        <v>0</v>
      </c>
      <c r="O900">
        <v>2</v>
      </c>
      <c r="P900" t="b">
        <v>0</v>
      </c>
      <c r="Q900" t="s">
        <v>8279</v>
      </c>
      <c r="R900" s="5">
        <f t="shared" si="42"/>
        <v>2.8000000000000001E-2</v>
      </c>
      <c r="S900" s="6">
        <f t="shared" si="43"/>
        <v>35</v>
      </c>
      <c r="T900" t="s">
        <v>8327</v>
      </c>
      <c r="U900" t="s">
        <v>8331</v>
      </c>
    </row>
    <row r="901" spans="1:21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2">
        <v>40646.099097222221</v>
      </c>
      <c r="L901" s="12">
        <v>40691.099097222221</v>
      </c>
      <c r="M901" s="13">
        <f t="shared" si="44"/>
        <v>2011</v>
      </c>
      <c r="N901" t="b">
        <v>0</v>
      </c>
      <c r="O901">
        <v>8</v>
      </c>
      <c r="P901" t="b">
        <v>0</v>
      </c>
      <c r="Q901" t="s">
        <v>8279</v>
      </c>
      <c r="R901" s="5">
        <f t="shared" si="42"/>
        <v>0.37333333333333335</v>
      </c>
      <c r="S901" s="6">
        <f t="shared" si="43"/>
        <v>35</v>
      </c>
      <c r="T901" t="s">
        <v>8327</v>
      </c>
      <c r="U901" t="s">
        <v>8331</v>
      </c>
    </row>
    <row r="902" spans="1:21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2">
        <v>42429.84956018519</v>
      </c>
      <c r="L902" s="12">
        <v>42459.807893518519</v>
      </c>
      <c r="M902" s="13">
        <f t="shared" si="44"/>
        <v>2016</v>
      </c>
      <c r="N902" t="b">
        <v>0</v>
      </c>
      <c r="O902">
        <v>2</v>
      </c>
      <c r="P902" t="b">
        <v>0</v>
      </c>
      <c r="Q902" t="s">
        <v>8278</v>
      </c>
      <c r="R902" s="5">
        <f t="shared" si="42"/>
        <v>4.1999999999999997E-3</v>
      </c>
      <c r="S902" s="6">
        <f t="shared" si="43"/>
        <v>10.5</v>
      </c>
      <c r="T902" t="s">
        <v>8327</v>
      </c>
      <c r="U902" t="s">
        <v>8330</v>
      </c>
    </row>
    <row r="903" spans="1:21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2">
        <v>40291.81150462963</v>
      </c>
      <c r="L903" s="12">
        <v>40337.799305555556</v>
      </c>
      <c r="M903" s="13">
        <f t="shared" si="44"/>
        <v>2010</v>
      </c>
      <c r="N903" t="b">
        <v>0</v>
      </c>
      <c r="O903">
        <v>0</v>
      </c>
      <c r="P903" t="b">
        <v>0</v>
      </c>
      <c r="Q903" t="s">
        <v>8278</v>
      </c>
      <c r="R903" s="5">
        <f t="shared" si="42"/>
        <v>0</v>
      </c>
      <c r="S903" s="6" t="e">
        <f t="shared" si="43"/>
        <v>#DIV/0!</v>
      </c>
      <c r="T903" t="s">
        <v>8327</v>
      </c>
      <c r="U903" t="s">
        <v>8330</v>
      </c>
    </row>
    <row r="904" spans="1:21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2">
        <v>41829.965532407405</v>
      </c>
      <c r="L904" s="12">
        <v>41881.645833333336</v>
      </c>
      <c r="M904" s="13">
        <f t="shared" si="44"/>
        <v>2014</v>
      </c>
      <c r="N904" t="b">
        <v>0</v>
      </c>
      <c r="O904">
        <v>3</v>
      </c>
      <c r="P904" t="b">
        <v>0</v>
      </c>
      <c r="Q904" t="s">
        <v>8278</v>
      </c>
      <c r="R904" s="5">
        <f t="shared" si="42"/>
        <v>3.0000000000000001E-3</v>
      </c>
      <c r="S904" s="6">
        <f t="shared" si="43"/>
        <v>30</v>
      </c>
      <c r="T904" t="s">
        <v>8327</v>
      </c>
      <c r="U904" t="s">
        <v>8330</v>
      </c>
    </row>
    <row r="905" spans="1:21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2">
        <v>41149.796064814815</v>
      </c>
      <c r="L905" s="12">
        <v>41175.100694444445</v>
      </c>
      <c r="M905" s="13">
        <f t="shared" si="44"/>
        <v>2012</v>
      </c>
      <c r="N905" t="b">
        <v>0</v>
      </c>
      <c r="O905">
        <v>4</v>
      </c>
      <c r="P905" t="b">
        <v>0</v>
      </c>
      <c r="Q905" t="s">
        <v>8278</v>
      </c>
      <c r="R905" s="5">
        <f t="shared" si="42"/>
        <v>3.2000000000000001E-2</v>
      </c>
      <c r="S905" s="6">
        <f t="shared" si="43"/>
        <v>40</v>
      </c>
      <c r="T905" t="s">
        <v>8327</v>
      </c>
      <c r="U905" t="s">
        <v>8330</v>
      </c>
    </row>
    <row r="906" spans="1:21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2">
        <v>42342.080289351856</v>
      </c>
      <c r="L906" s="12">
        <v>42372.080289351856</v>
      </c>
      <c r="M906" s="13">
        <f t="shared" si="44"/>
        <v>2015</v>
      </c>
      <c r="N906" t="b">
        <v>0</v>
      </c>
      <c r="O906">
        <v>3</v>
      </c>
      <c r="P906" t="b">
        <v>0</v>
      </c>
      <c r="Q906" t="s">
        <v>8278</v>
      </c>
      <c r="R906" s="5">
        <f t="shared" si="42"/>
        <v>3.0200000000000001E-3</v>
      </c>
      <c r="S906" s="6">
        <f t="shared" si="43"/>
        <v>50.333333333333336</v>
      </c>
      <c r="T906" t="s">
        <v>8327</v>
      </c>
      <c r="U906" t="s">
        <v>8330</v>
      </c>
    </row>
    <row r="907" spans="1:21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2">
        <v>40507.239884259259</v>
      </c>
      <c r="L907" s="12">
        <v>40567.239884259259</v>
      </c>
      <c r="M907" s="13">
        <f t="shared" si="44"/>
        <v>2010</v>
      </c>
      <c r="N907" t="b">
        <v>0</v>
      </c>
      <c r="O907">
        <v>6</v>
      </c>
      <c r="P907" t="b">
        <v>0</v>
      </c>
      <c r="Q907" t="s">
        <v>8278</v>
      </c>
      <c r="R907" s="5">
        <f t="shared" si="42"/>
        <v>3.0153846153846153E-2</v>
      </c>
      <c r="S907" s="6">
        <f t="shared" si="43"/>
        <v>32.666666666666664</v>
      </c>
      <c r="T907" t="s">
        <v>8327</v>
      </c>
      <c r="U907" t="s">
        <v>8330</v>
      </c>
    </row>
    <row r="908" spans="1:21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2">
        <v>41681.189699074072</v>
      </c>
      <c r="L908" s="12">
        <v>41711.148032407407</v>
      </c>
      <c r="M908" s="13">
        <f t="shared" si="44"/>
        <v>2014</v>
      </c>
      <c r="N908" t="b">
        <v>0</v>
      </c>
      <c r="O908">
        <v>0</v>
      </c>
      <c r="P908" t="b">
        <v>0</v>
      </c>
      <c r="Q908" t="s">
        <v>8278</v>
      </c>
      <c r="R908" s="5">
        <f t="shared" si="42"/>
        <v>0</v>
      </c>
      <c r="S908" s="6" t="e">
        <f t="shared" si="43"/>
        <v>#DIV/0!</v>
      </c>
      <c r="T908" t="s">
        <v>8327</v>
      </c>
      <c r="U908" t="s">
        <v>8330</v>
      </c>
    </row>
    <row r="909" spans="1:21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2">
        <v>40767.192395833335</v>
      </c>
      <c r="L909" s="12">
        <v>40797.192395833335</v>
      </c>
      <c r="M909" s="13">
        <f t="shared" si="44"/>
        <v>2011</v>
      </c>
      <c r="N909" t="b">
        <v>0</v>
      </c>
      <c r="O909">
        <v>0</v>
      </c>
      <c r="P909" t="b">
        <v>0</v>
      </c>
      <c r="Q909" t="s">
        <v>8278</v>
      </c>
      <c r="R909" s="5">
        <f t="shared" si="42"/>
        <v>0</v>
      </c>
      <c r="S909" s="6" t="e">
        <f t="shared" si="43"/>
        <v>#DIV/0!</v>
      </c>
      <c r="T909" t="s">
        <v>8327</v>
      </c>
      <c r="U909" t="s">
        <v>8330</v>
      </c>
    </row>
    <row r="910" spans="1:21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2">
        <v>40340.801562499997</v>
      </c>
      <c r="L910" s="12">
        <v>40386.207638888889</v>
      </c>
      <c r="M910" s="13">
        <f t="shared" si="44"/>
        <v>2010</v>
      </c>
      <c r="N910" t="b">
        <v>0</v>
      </c>
      <c r="O910">
        <v>0</v>
      </c>
      <c r="P910" t="b">
        <v>0</v>
      </c>
      <c r="Q910" t="s">
        <v>8278</v>
      </c>
      <c r="R910" s="5">
        <f t="shared" si="42"/>
        <v>0</v>
      </c>
      <c r="S910" s="6" t="e">
        <f t="shared" si="43"/>
        <v>#DIV/0!</v>
      </c>
      <c r="T910" t="s">
        <v>8327</v>
      </c>
      <c r="U910" t="s">
        <v>8330</v>
      </c>
    </row>
    <row r="911" spans="1:21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2">
        <v>41081.69027777778</v>
      </c>
      <c r="L911" s="12">
        <v>41113.166666666664</v>
      </c>
      <c r="M911" s="13">
        <f t="shared" si="44"/>
        <v>2012</v>
      </c>
      <c r="N911" t="b">
        <v>0</v>
      </c>
      <c r="O911">
        <v>8</v>
      </c>
      <c r="P911" t="b">
        <v>0</v>
      </c>
      <c r="Q911" t="s">
        <v>8278</v>
      </c>
      <c r="R911" s="5">
        <f t="shared" si="42"/>
        <v>3.2500000000000001E-2</v>
      </c>
      <c r="S911" s="6">
        <f t="shared" si="43"/>
        <v>65</v>
      </c>
      <c r="T911" t="s">
        <v>8327</v>
      </c>
      <c r="U911" t="s">
        <v>8330</v>
      </c>
    </row>
    <row r="912" spans="1:21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2">
        <v>42737.545358796298</v>
      </c>
      <c r="L912" s="12">
        <v>42797.545358796298</v>
      </c>
      <c r="M912" s="13">
        <f t="shared" si="44"/>
        <v>2017</v>
      </c>
      <c r="N912" t="b">
        <v>0</v>
      </c>
      <c r="O912">
        <v>5</v>
      </c>
      <c r="P912" t="b">
        <v>0</v>
      </c>
      <c r="Q912" t="s">
        <v>8278</v>
      </c>
      <c r="R912" s="5">
        <f t="shared" si="42"/>
        <v>0.22363636363636363</v>
      </c>
      <c r="S912" s="6">
        <f t="shared" si="43"/>
        <v>24.6</v>
      </c>
      <c r="T912" t="s">
        <v>8327</v>
      </c>
      <c r="U912" t="s">
        <v>8330</v>
      </c>
    </row>
    <row r="913" spans="1:21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2">
        <v>41642.005150462966</v>
      </c>
      <c r="L913" s="12">
        <v>41663.005150462966</v>
      </c>
      <c r="M913" s="13">
        <f t="shared" si="44"/>
        <v>2014</v>
      </c>
      <c r="N913" t="b">
        <v>0</v>
      </c>
      <c r="O913">
        <v>0</v>
      </c>
      <c r="P913" t="b">
        <v>0</v>
      </c>
      <c r="Q913" t="s">
        <v>8278</v>
      </c>
      <c r="R913" s="5">
        <f t="shared" si="42"/>
        <v>0</v>
      </c>
      <c r="S913" s="6" t="e">
        <f t="shared" si="43"/>
        <v>#DIV/0!</v>
      </c>
      <c r="T913" t="s">
        <v>8327</v>
      </c>
      <c r="U913" t="s">
        <v>8330</v>
      </c>
    </row>
    <row r="914" spans="1:21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2">
        <v>41194.109340277777</v>
      </c>
      <c r="L914" s="12">
        <v>41254.151006944441</v>
      </c>
      <c r="M914" s="13">
        <f t="shared" si="44"/>
        <v>2012</v>
      </c>
      <c r="N914" t="b">
        <v>0</v>
      </c>
      <c r="O914">
        <v>2</v>
      </c>
      <c r="P914" t="b">
        <v>0</v>
      </c>
      <c r="Q914" t="s">
        <v>8278</v>
      </c>
      <c r="R914" s="5">
        <f t="shared" si="42"/>
        <v>8.5714285714285719E-3</v>
      </c>
      <c r="S914" s="6">
        <f t="shared" si="43"/>
        <v>15</v>
      </c>
      <c r="T914" t="s">
        <v>8327</v>
      </c>
      <c r="U914" t="s">
        <v>8330</v>
      </c>
    </row>
    <row r="915" spans="1:21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2">
        <v>41004.139108796298</v>
      </c>
      <c r="L915" s="12">
        <v>41034.139108796298</v>
      </c>
      <c r="M915" s="13">
        <f t="shared" si="44"/>
        <v>2012</v>
      </c>
      <c r="N915" t="b">
        <v>0</v>
      </c>
      <c r="O915">
        <v>24</v>
      </c>
      <c r="P915" t="b">
        <v>0</v>
      </c>
      <c r="Q915" t="s">
        <v>8278</v>
      </c>
      <c r="R915" s="5">
        <f t="shared" si="42"/>
        <v>6.6066666666666662E-2</v>
      </c>
      <c r="S915" s="6">
        <f t="shared" si="43"/>
        <v>82.583333333333329</v>
      </c>
      <c r="T915" t="s">
        <v>8327</v>
      </c>
      <c r="U915" t="s">
        <v>8330</v>
      </c>
    </row>
    <row r="916" spans="1:21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2">
        <v>41116.763275462967</v>
      </c>
      <c r="L916" s="12">
        <v>41146.763275462967</v>
      </c>
      <c r="M916" s="13">
        <f t="shared" si="44"/>
        <v>2012</v>
      </c>
      <c r="N916" t="b">
        <v>0</v>
      </c>
      <c r="O916">
        <v>0</v>
      </c>
      <c r="P916" t="b">
        <v>0</v>
      </c>
      <c r="Q916" t="s">
        <v>8278</v>
      </c>
      <c r="R916" s="5">
        <f t="shared" si="42"/>
        <v>0</v>
      </c>
      <c r="S916" s="6" t="e">
        <f t="shared" si="43"/>
        <v>#DIV/0!</v>
      </c>
      <c r="T916" t="s">
        <v>8327</v>
      </c>
      <c r="U916" t="s">
        <v>8330</v>
      </c>
    </row>
    <row r="917" spans="1:21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2">
        <v>40937.679560185185</v>
      </c>
      <c r="L917" s="12">
        <v>40969.207638888889</v>
      </c>
      <c r="M917" s="13">
        <f t="shared" si="44"/>
        <v>2012</v>
      </c>
      <c r="N917" t="b">
        <v>0</v>
      </c>
      <c r="O917">
        <v>9</v>
      </c>
      <c r="P917" t="b">
        <v>0</v>
      </c>
      <c r="Q917" t="s">
        <v>8278</v>
      </c>
      <c r="R917" s="5">
        <f t="shared" si="42"/>
        <v>5.7692307692307696E-2</v>
      </c>
      <c r="S917" s="6">
        <f t="shared" si="43"/>
        <v>41.666666666666664</v>
      </c>
      <c r="T917" t="s">
        <v>8327</v>
      </c>
      <c r="U917" t="s">
        <v>8330</v>
      </c>
    </row>
    <row r="918" spans="1:21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2">
        <v>40434.853402777779</v>
      </c>
      <c r="L918" s="12">
        <v>40473.208333333336</v>
      </c>
      <c r="M918" s="13">
        <f t="shared" si="44"/>
        <v>2010</v>
      </c>
      <c r="N918" t="b">
        <v>0</v>
      </c>
      <c r="O918">
        <v>0</v>
      </c>
      <c r="P918" t="b">
        <v>0</v>
      </c>
      <c r="Q918" t="s">
        <v>8278</v>
      </c>
      <c r="R918" s="5">
        <f t="shared" si="42"/>
        <v>0</v>
      </c>
      <c r="S918" s="6" t="e">
        <f t="shared" si="43"/>
        <v>#DIV/0!</v>
      </c>
      <c r="T918" t="s">
        <v>8327</v>
      </c>
      <c r="U918" t="s">
        <v>8330</v>
      </c>
    </row>
    <row r="919" spans="1:21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2">
        <v>41802.94363425926</v>
      </c>
      <c r="L919" s="12">
        <v>41834.104166666664</v>
      </c>
      <c r="M919" s="13">
        <f t="shared" si="44"/>
        <v>2014</v>
      </c>
      <c r="N919" t="b">
        <v>0</v>
      </c>
      <c r="O919">
        <v>1</v>
      </c>
      <c r="P919" t="b">
        <v>0</v>
      </c>
      <c r="Q919" t="s">
        <v>8278</v>
      </c>
      <c r="R919" s="5">
        <f t="shared" si="42"/>
        <v>6.0000000000000001E-3</v>
      </c>
      <c r="S919" s="6">
        <f t="shared" si="43"/>
        <v>30</v>
      </c>
      <c r="T919" t="s">
        <v>8327</v>
      </c>
      <c r="U919" t="s">
        <v>8330</v>
      </c>
    </row>
    <row r="920" spans="1:21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2">
        <v>41944.916215277779</v>
      </c>
      <c r="L920" s="12">
        <v>41974.957881944443</v>
      </c>
      <c r="M920" s="13">
        <f t="shared" si="44"/>
        <v>2014</v>
      </c>
      <c r="N920" t="b">
        <v>0</v>
      </c>
      <c r="O920">
        <v>10</v>
      </c>
      <c r="P920" t="b">
        <v>0</v>
      </c>
      <c r="Q920" t="s">
        <v>8278</v>
      </c>
      <c r="R920" s="5">
        <f t="shared" si="42"/>
        <v>5.0256410256410255E-2</v>
      </c>
      <c r="S920" s="6">
        <f t="shared" si="43"/>
        <v>19.600000000000001</v>
      </c>
      <c r="T920" t="s">
        <v>8327</v>
      </c>
      <c r="U920" t="s">
        <v>8330</v>
      </c>
    </row>
    <row r="921" spans="1:21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2">
        <v>41227.641724537039</v>
      </c>
      <c r="L921" s="12">
        <v>41262.641724537039</v>
      </c>
      <c r="M921" s="13">
        <f t="shared" si="44"/>
        <v>2012</v>
      </c>
      <c r="N921" t="b">
        <v>0</v>
      </c>
      <c r="O921">
        <v>1</v>
      </c>
      <c r="P921" t="b">
        <v>0</v>
      </c>
      <c r="Q921" t="s">
        <v>8278</v>
      </c>
      <c r="R921" s="5">
        <f t="shared" si="42"/>
        <v>5.0000000000000001E-3</v>
      </c>
      <c r="S921" s="6">
        <f t="shared" si="43"/>
        <v>100</v>
      </c>
      <c r="T921" t="s">
        <v>8327</v>
      </c>
      <c r="U921" t="s">
        <v>8330</v>
      </c>
    </row>
    <row r="922" spans="1:21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2">
        <v>41562.67155092593</v>
      </c>
      <c r="L922" s="12">
        <v>41592.713217592594</v>
      </c>
      <c r="M922" s="13">
        <f t="shared" si="44"/>
        <v>2013</v>
      </c>
      <c r="N922" t="b">
        <v>0</v>
      </c>
      <c r="O922">
        <v>0</v>
      </c>
      <c r="P922" t="b">
        <v>0</v>
      </c>
      <c r="Q922" t="s">
        <v>8278</v>
      </c>
      <c r="R922" s="5">
        <f t="shared" si="42"/>
        <v>0</v>
      </c>
      <c r="S922" s="6" t="e">
        <f t="shared" si="43"/>
        <v>#DIV/0!</v>
      </c>
      <c r="T922" t="s">
        <v>8327</v>
      </c>
      <c r="U922" t="s">
        <v>8330</v>
      </c>
    </row>
    <row r="923" spans="1:21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2">
        <v>40847.171018518515</v>
      </c>
      <c r="L923" s="12">
        <v>40889.212685185186</v>
      </c>
      <c r="M923" s="13">
        <f t="shared" si="44"/>
        <v>2011</v>
      </c>
      <c r="N923" t="b">
        <v>0</v>
      </c>
      <c r="O923">
        <v>20</v>
      </c>
      <c r="P923" t="b">
        <v>0</v>
      </c>
      <c r="Q923" t="s">
        <v>8278</v>
      </c>
      <c r="R923" s="5">
        <f t="shared" si="42"/>
        <v>0.309</v>
      </c>
      <c r="S923" s="6">
        <f t="shared" si="43"/>
        <v>231.75</v>
      </c>
      <c r="T923" t="s">
        <v>8327</v>
      </c>
      <c r="U923" t="s">
        <v>8330</v>
      </c>
    </row>
    <row r="924" spans="1:21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2">
        <v>41878.530011574076</v>
      </c>
      <c r="L924" s="12">
        <v>41913.530011574076</v>
      </c>
      <c r="M924" s="13">
        <f t="shared" si="44"/>
        <v>2014</v>
      </c>
      <c r="N924" t="b">
        <v>0</v>
      </c>
      <c r="O924">
        <v>30</v>
      </c>
      <c r="P924" t="b">
        <v>0</v>
      </c>
      <c r="Q924" t="s">
        <v>8278</v>
      </c>
      <c r="R924" s="5">
        <f t="shared" si="42"/>
        <v>0.21037037037037037</v>
      </c>
      <c r="S924" s="6">
        <f t="shared" si="43"/>
        <v>189.33333333333334</v>
      </c>
      <c r="T924" t="s">
        <v>8327</v>
      </c>
      <c r="U924" t="s">
        <v>8330</v>
      </c>
    </row>
    <row r="925" spans="1:21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2">
        <v>41934.959756944445</v>
      </c>
      <c r="L925" s="12">
        <v>41965.001423611116</v>
      </c>
      <c r="M925" s="13">
        <f t="shared" si="44"/>
        <v>2014</v>
      </c>
      <c r="N925" t="b">
        <v>0</v>
      </c>
      <c r="O925">
        <v>6</v>
      </c>
      <c r="P925" t="b">
        <v>0</v>
      </c>
      <c r="Q925" t="s">
        <v>8278</v>
      </c>
      <c r="R925" s="5">
        <f t="shared" si="42"/>
        <v>2.1999999999999999E-2</v>
      </c>
      <c r="S925" s="6">
        <f t="shared" si="43"/>
        <v>55</v>
      </c>
      <c r="T925" t="s">
        <v>8327</v>
      </c>
      <c r="U925" t="s">
        <v>8330</v>
      </c>
    </row>
    <row r="926" spans="1:21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2">
        <v>41288.942928240744</v>
      </c>
      <c r="L926" s="12">
        <v>41318.942928240744</v>
      </c>
      <c r="M926" s="13">
        <f t="shared" si="44"/>
        <v>2013</v>
      </c>
      <c r="N926" t="b">
        <v>0</v>
      </c>
      <c r="O926">
        <v>15</v>
      </c>
      <c r="P926" t="b">
        <v>0</v>
      </c>
      <c r="Q926" t="s">
        <v>8278</v>
      </c>
      <c r="R926" s="5">
        <f t="shared" si="42"/>
        <v>0.109</v>
      </c>
      <c r="S926" s="6">
        <f t="shared" si="43"/>
        <v>21.8</v>
      </c>
      <c r="T926" t="s">
        <v>8327</v>
      </c>
      <c r="U926" t="s">
        <v>8330</v>
      </c>
    </row>
    <row r="927" spans="1:21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2">
        <v>41575.880914351852</v>
      </c>
      <c r="L927" s="12">
        <v>41605.922581018516</v>
      </c>
      <c r="M927" s="13">
        <f t="shared" si="44"/>
        <v>2013</v>
      </c>
      <c r="N927" t="b">
        <v>0</v>
      </c>
      <c r="O927">
        <v>5</v>
      </c>
      <c r="P927" t="b">
        <v>0</v>
      </c>
      <c r="Q927" t="s">
        <v>8278</v>
      </c>
      <c r="R927" s="5">
        <f t="shared" si="42"/>
        <v>2.6666666666666668E-2</v>
      </c>
      <c r="S927" s="6">
        <f t="shared" si="43"/>
        <v>32</v>
      </c>
      <c r="T927" t="s">
        <v>8327</v>
      </c>
      <c r="U927" t="s">
        <v>8330</v>
      </c>
    </row>
    <row r="928" spans="1:21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2">
        <v>40338.02002314815</v>
      </c>
      <c r="L928" s="12">
        <v>40367.944444444445</v>
      </c>
      <c r="M928" s="13">
        <f t="shared" si="44"/>
        <v>2010</v>
      </c>
      <c r="N928" t="b">
        <v>0</v>
      </c>
      <c r="O928">
        <v>0</v>
      </c>
      <c r="P928" t="b">
        <v>0</v>
      </c>
      <c r="Q928" t="s">
        <v>8278</v>
      </c>
      <c r="R928" s="5">
        <f t="shared" si="42"/>
        <v>0</v>
      </c>
      <c r="S928" s="6" t="e">
        <f t="shared" si="43"/>
        <v>#DIV/0!</v>
      </c>
      <c r="T928" t="s">
        <v>8327</v>
      </c>
      <c r="U928" t="s">
        <v>8330</v>
      </c>
    </row>
    <row r="929" spans="1:21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2">
        <v>41013.822858796295</v>
      </c>
      <c r="L929" s="12">
        <v>41043.822858796295</v>
      </c>
      <c r="M929" s="13">
        <f t="shared" si="44"/>
        <v>2012</v>
      </c>
      <c r="N929" t="b">
        <v>0</v>
      </c>
      <c r="O929">
        <v>0</v>
      </c>
      <c r="P929" t="b">
        <v>0</v>
      </c>
      <c r="Q929" t="s">
        <v>8278</v>
      </c>
      <c r="R929" s="5">
        <f t="shared" si="42"/>
        <v>0</v>
      </c>
      <c r="S929" s="6" t="e">
        <f t="shared" si="43"/>
        <v>#DIV/0!</v>
      </c>
      <c r="T929" t="s">
        <v>8327</v>
      </c>
      <c r="U929" t="s">
        <v>8330</v>
      </c>
    </row>
    <row r="930" spans="1:21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2">
        <v>41180.86241898148</v>
      </c>
      <c r="L930" s="12">
        <v>41231</v>
      </c>
      <c r="M930" s="13">
        <f t="shared" si="44"/>
        <v>2012</v>
      </c>
      <c r="N930" t="b">
        <v>0</v>
      </c>
      <c r="O930">
        <v>28</v>
      </c>
      <c r="P930" t="b">
        <v>0</v>
      </c>
      <c r="Q930" t="s">
        <v>8278</v>
      </c>
      <c r="R930" s="5">
        <f t="shared" si="42"/>
        <v>0.10862068965517241</v>
      </c>
      <c r="S930" s="6">
        <f t="shared" si="43"/>
        <v>56.25</v>
      </c>
      <c r="T930" t="s">
        <v>8327</v>
      </c>
      <c r="U930" t="s">
        <v>8330</v>
      </c>
    </row>
    <row r="931" spans="1:21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2">
        <v>40978.238067129627</v>
      </c>
      <c r="L931" s="12">
        <v>41008.196400462963</v>
      </c>
      <c r="M931" s="13">
        <f t="shared" si="44"/>
        <v>2012</v>
      </c>
      <c r="N931" t="b">
        <v>0</v>
      </c>
      <c r="O931">
        <v>0</v>
      </c>
      <c r="P931" t="b">
        <v>0</v>
      </c>
      <c r="Q931" t="s">
        <v>8278</v>
      </c>
      <c r="R931" s="5">
        <f t="shared" si="42"/>
        <v>0</v>
      </c>
      <c r="S931" s="6" t="e">
        <f t="shared" si="43"/>
        <v>#DIV/0!</v>
      </c>
      <c r="T931" t="s">
        <v>8327</v>
      </c>
      <c r="U931" t="s">
        <v>8330</v>
      </c>
    </row>
    <row r="932" spans="1:21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2">
        <v>40312.915578703702</v>
      </c>
      <c r="L932" s="12">
        <v>40354.897222222222</v>
      </c>
      <c r="M932" s="13">
        <f t="shared" si="44"/>
        <v>2010</v>
      </c>
      <c r="N932" t="b">
        <v>0</v>
      </c>
      <c r="O932">
        <v>5</v>
      </c>
      <c r="P932" t="b">
        <v>0</v>
      </c>
      <c r="Q932" t="s">
        <v>8278</v>
      </c>
      <c r="R932" s="5">
        <f t="shared" si="42"/>
        <v>0.38333333333333336</v>
      </c>
      <c r="S932" s="6">
        <f t="shared" si="43"/>
        <v>69</v>
      </c>
      <c r="T932" t="s">
        <v>8327</v>
      </c>
      <c r="U932" t="s">
        <v>8330</v>
      </c>
    </row>
    <row r="933" spans="1:21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2">
        <v>41680.359976851854</v>
      </c>
      <c r="L933" s="12">
        <v>41714.916666666664</v>
      </c>
      <c r="M933" s="13">
        <f t="shared" si="44"/>
        <v>2014</v>
      </c>
      <c r="N933" t="b">
        <v>0</v>
      </c>
      <c r="O933">
        <v>7</v>
      </c>
      <c r="P933" t="b">
        <v>0</v>
      </c>
      <c r="Q933" t="s">
        <v>8278</v>
      </c>
      <c r="R933" s="5">
        <f t="shared" si="42"/>
        <v>6.5500000000000003E-2</v>
      </c>
      <c r="S933" s="6">
        <f t="shared" si="43"/>
        <v>18.714285714285715</v>
      </c>
      <c r="T933" t="s">
        <v>8327</v>
      </c>
      <c r="U933" t="s">
        <v>8330</v>
      </c>
    </row>
    <row r="934" spans="1:21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2">
        <v>41310.969270833331</v>
      </c>
      <c r="L934" s="12">
        <v>41355.927604166667</v>
      </c>
      <c r="M934" s="13">
        <f t="shared" si="44"/>
        <v>2013</v>
      </c>
      <c r="N934" t="b">
        <v>0</v>
      </c>
      <c r="O934">
        <v>30</v>
      </c>
      <c r="P934" t="b">
        <v>0</v>
      </c>
      <c r="Q934" t="s">
        <v>8278</v>
      </c>
      <c r="R934" s="5">
        <f t="shared" si="42"/>
        <v>0.14536842105263159</v>
      </c>
      <c r="S934" s="6">
        <f t="shared" si="43"/>
        <v>46.033333333333331</v>
      </c>
      <c r="T934" t="s">
        <v>8327</v>
      </c>
      <c r="U934" t="s">
        <v>8330</v>
      </c>
    </row>
    <row r="935" spans="1:21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2">
        <v>41711.169085648151</v>
      </c>
      <c r="L935" s="12">
        <v>41771.169085648151</v>
      </c>
      <c r="M935" s="13">
        <f t="shared" si="44"/>
        <v>2014</v>
      </c>
      <c r="N935" t="b">
        <v>0</v>
      </c>
      <c r="O935">
        <v>2</v>
      </c>
      <c r="P935" t="b">
        <v>0</v>
      </c>
      <c r="Q935" t="s">
        <v>8278</v>
      </c>
      <c r="R935" s="5">
        <f t="shared" si="42"/>
        <v>0.06</v>
      </c>
      <c r="S935" s="6">
        <f t="shared" si="43"/>
        <v>60</v>
      </c>
      <c r="T935" t="s">
        <v>8327</v>
      </c>
      <c r="U935" t="s">
        <v>8330</v>
      </c>
    </row>
    <row r="936" spans="1:21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2">
        <v>41733.737083333333</v>
      </c>
      <c r="L936" s="12">
        <v>41763.25</v>
      </c>
      <c r="M936" s="13">
        <f t="shared" si="44"/>
        <v>2014</v>
      </c>
      <c r="N936" t="b">
        <v>0</v>
      </c>
      <c r="O936">
        <v>30</v>
      </c>
      <c r="P936" t="b">
        <v>0</v>
      </c>
      <c r="Q936" t="s">
        <v>8278</v>
      </c>
      <c r="R936" s="5">
        <f t="shared" si="42"/>
        <v>0.30399999999999999</v>
      </c>
      <c r="S936" s="6">
        <f t="shared" si="43"/>
        <v>50.666666666666664</v>
      </c>
      <c r="T936" t="s">
        <v>8327</v>
      </c>
      <c r="U936" t="s">
        <v>8330</v>
      </c>
    </row>
    <row r="937" spans="1:21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2">
        <v>42368.333668981482</v>
      </c>
      <c r="L937" s="12">
        <v>42398.333668981482</v>
      </c>
      <c r="M937" s="13">
        <f t="shared" si="44"/>
        <v>2015</v>
      </c>
      <c r="N937" t="b">
        <v>0</v>
      </c>
      <c r="O937">
        <v>2</v>
      </c>
      <c r="P937" t="b">
        <v>0</v>
      </c>
      <c r="Q937" t="s">
        <v>8278</v>
      </c>
      <c r="R937" s="5">
        <f t="shared" si="42"/>
        <v>1.4285714285714285E-2</v>
      </c>
      <c r="S937" s="6">
        <f t="shared" si="43"/>
        <v>25</v>
      </c>
      <c r="T937" t="s">
        <v>8327</v>
      </c>
      <c r="U937" t="s">
        <v>8330</v>
      </c>
    </row>
    <row r="938" spans="1:21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2">
        <v>40883.024178240739</v>
      </c>
      <c r="L938" s="12">
        <v>40926.833333333336</v>
      </c>
      <c r="M938" s="13">
        <f t="shared" si="44"/>
        <v>2011</v>
      </c>
      <c r="N938" t="b">
        <v>0</v>
      </c>
      <c r="O938">
        <v>0</v>
      </c>
      <c r="P938" t="b">
        <v>0</v>
      </c>
      <c r="Q938" t="s">
        <v>8278</v>
      </c>
      <c r="R938" s="5">
        <f t="shared" si="42"/>
        <v>0</v>
      </c>
      <c r="S938" s="6" t="e">
        <f t="shared" si="43"/>
        <v>#DIV/0!</v>
      </c>
      <c r="T938" t="s">
        <v>8327</v>
      </c>
      <c r="U938" t="s">
        <v>8330</v>
      </c>
    </row>
    <row r="939" spans="1:21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2">
        <v>41551.798113425924</v>
      </c>
      <c r="L939" s="12">
        <v>41581.839780092596</v>
      </c>
      <c r="M939" s="13">
        <f t="shared" si="44"/>
        <v>2013</v>
      </c>
      <c r="N939" t="b">
        <v>0</v>
      </c>
      <c r="O939">
        <v>2</v>
      </c>
      <c r="P939" t="b">
        <v>0</v>
      </c>
      <c r="Q939" t="s">
        <v>8278</v>
      </c>
      <c r="R939" s="5">
        <f t="shared" si="42"/>
        <v>1.1428571428571429E-2</v>
      </c>
      <c r="S939" s="6">
        <f t="shared" si="43"/>
        <v>20</v>
      </c>
      <c r="T939" t="s">
        <v>8327</v>
      </c>
      <c r="U939" t="s">
        <v>8330</v>
      </c>
    </row>
    <row r="940" spans="1:21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2">
        <v>41124.479722222226</v>
      </c>
      <c r="L940" s="12">
        <v>41154.479722222226</v>
      </c>
      <c r="M940" s="13">
        <f t="shared" si="44"/>
        <v>2012</v>
      </c>
      <c r="N940" t="b">
        <v>0</v>
      </c>
      <c r="O940">
        <v>1</v>
      </c>
      <c r="P940" t="b">
        <v>0</v>
      </c>
      <c r="Q940" t="s">
        <v>8278</v>
      </c>
      <c r="R940" s="5">
        <f t="shared" si="42"/>
        <v>3.5714285714285713E-3</v>
      </c>
      <c r="S940" s="6">
        <f t="shared" si="43"/>
        <v>25</v>
      </c>
      <c r="T940" t="s">
        <v>8327</v>
      </c>
      <c r="U940" t="s">
        <v>8330</v>
      </c>
    </row>
    <row r="941" spans="1:21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2">
        <v>41416.763171296298</v>
      </c>
      <c r="L941" s="12">
        <v>41455.831944444442</v>
      </c>
      <c r="M941" s="13">
        <f t="shared" si="44"/>
        <v>2013</v>
      </c>
      <c r="N941" t="b">
        <v>0</v>
      </c>
      <c r="O941">
        <v>2</v>
      </c>
      <c r="P941" t="b">
        <v>0</v>
      </c>
      <c r="Q941" t="s">
        <v>8278</v>
      </c>
      <c r="R941" s="5">
        <f t="shared" si="42"/>
        <v>1.4545454545454545E-2</v>
      </c>
      <c r="S941" s="6">
        <f t="shared" si="43"/>
        <v>20</v>
      </c>
      <c r="T941" t="s">
        <v>8327</v>
      </c>
      <c r="U941" t="s">
        <v>8330</v>
      </c>
    </row>
    <row r="942" spans="1:21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2">
        <v>42182.008402777778</v>
      </c>
      <c r="L942" s="12">
        <v>42227.008402777778</v>
      </c>
      <c r="M942" s="13">
        <f t="shared" si="44"/>
        <v>2015</v>
      </c>
      <c r="N942" t="b">
        <v>0</v>
      </c>
      <c r="O942">
        <v>14</v>
      </c>
      <c r="P942" t="b">
        <v>0</v>
      </c>
      <c r="Q942" t="s">
        <v>8273</v>
      </c>
      <c r="R942" s="5">
        <f t="shared" si="42"/>
        <v>0.17155555555555554</v>
      </c>
      <c r="S942" s="6">
        <f t="shared" si="43"/>
        <v>110.28571428571429</v>
      </c>
      <c r="T942" t="s">
        <v>8321</v>
      </c>
      <c r="U942" t="s">
        <v>8323</v>
      </c>
    </row>
    <row r="943" spans="1:21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2">
        <v>42746.096585648149</v>
      </c>
      <c r="L943" s="12">
        <v>42776.096585648149</v>
      </c>
      <c r="M943" s="13">
        <f t="shared" si="44"/>
        <v>2017</v>
      </c>
      <c r="N943" t="b">
        <v>0</v>
      </c>
      <c r="O943">
        <v>31</v>
      </c>
      <c r="P943" t="b">
        <v>0</v>
      </c>
      <c r="Q943" t="s">
        <v>8273</v>
      </c>
      <c r="R943" s="5">
        <f t="shared" si="42"/>
        <v>2.3220000000000001E-2</v>
      </c>
      <c r="S943" s="6">
        <f t="shared" si="43"/>
        <v>37.451612903225808</v>
      </c>
      <c r="T943" t="s">
        <v>8321</v>
      </c>
      <c r="U943" t="s">
        <v>8323</v>
      </c>
    </row>
    <row r="944" spans="1:21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2">
        <v>42382.843287037031</v>
      </c>
      <c r="L944" s="12">
        <v>42418.843287037031</v>
      </c>
      <c r="M944" s="13">
        <f t="shared" si="44"/>
        <v>2016</v>
      </c>
      <c r="N944" t="b">
        <v>0</v>
      </c>
      <c r="O944">
        <v>16</v>
      </c>
      <c r="P944" t="b">
        <v>0</v>
      </c>
      <c r="Q944" t="s">
        <v>8273</v>
      </c>
      <c r="R944" s="5">
        <f t="shared" si="42"/>
        <v>8.9066666666666669E-2</v>
      </c>
      <c r="S944" s="6">
        <f t="shared" si="43"/>
        <v>41.75</v>
      </c>
      <c r="T944" t="s">
        <v>8321</v>
      </c>
      <c r="U944" t="s">
        <v>8323</v>
      </c>
    </row>
    <row r="945" spans="1:21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2">
        <v>42673.66788194445</v>
      </c>
      <c r="L945" s="12">
        <v>42703.709548611107</v>
      </c>
      <c r="M945" s="13">
        <f t="shared" si="44"/>
        <v>2016</v>
      </c>
      <c r="N945" t="b">
        <v>0</v>
      </c>
      <c r="O945">
        <v>12</v>
      </c>
      <c r="P945" t="b">
        <v>0</v>
      </c>
      <c r="Q945" t="s">
        <v>8273</v>
      </c>
      <c r="R945" s="5">
        <f t="shared" si="42"/>
        <v>9.633333333333334E-2</v>
      </c>
      <c r="S945" s="6">
        <f t="shared" si="43"/>
        <v>24.083333333333332</v>
      </c>
      <c r="T945" t="s">
        <v>8321</v>
      </c>
      <c r="U945" t="s">
        <v>8323</v>
      </c>
    </row>
    <row r="946" spans="1:21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2">
        <v>42444.583912037036</v>
      </c>
      <c r="L946" s="12">
        <v>42478.583333333328</v>
      </c>
      <c r="M946" s="13">
        <f t="shared" si="44"/>
        <v>2016</v>
      </c>
      <c r="N946" t="b">
        <v>0</v>
      </c>
      <c r="O946">
        <v>96</v>
      </c>
      <c r="P946" t="b">
        <v>0</v>
      </c>
      <c r="Q946" t="s">
        <v>8273</v>
      </c>
      <c r="R946" s="5">
        <f t="shared" si="42"/>
        <v>0.13325999999999999</v>
      </c>
      <c r="S946" s="6">
        <f t="shared" si="43"/>
        <v>69.40625</v>
      </c>
      <c r="T946" t="s">
        <v>8321</v>
      </c>
      <c r="U946" t="s">
        <v>8323</v>
      </c>
    </row>
    <row r="947" spans="1:21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2">
        <v>42732.872986111113</v>
      </c>
      <c r="L947" s="12">
        <v>42784.999305555553</v>
      </c>
      <c r="M947" s="13">
        <f t="shared" si="44"/>
        <v>2016</v>
      </c>
      <c r="N947" t="b">
        <v>0</v>
      </c>
      <c r="O947">
        <v>16</v>
      </c>
      <c r="P947" t="b">
        <v>0</v>
      </c>
      <c r="Q947" t="s">
        <v>8273</v>
      </c>
      <c r="R947" s="5">
        <f t="shared" si="42"/>
        <v>2.4840000000000001E-2</v>
      </c>
      <c r="S947" s="6">
        <f t="shared" si="43"/>
        <v>155.25</v>
      </c>
      <c r="T947" t="s">
        <v>8321</v>
      </c>
      <c r="U947" t="s">
        <v>8323</v>
      </c>
    </row>
    <row r="948" spans="1:21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2">
        <v>42592.750555555554</v>
      </c>
      <c r="L948" s="12">
        <v>42622.750555555554</v>
      </c>
      <c r="M948" s="13">
        <f t="shared" si="44"/>
        <v>2016</v>
      </c>
      <c r="N948" t="b">
        <v>0</v>
      </c>
      <c r="O948">
        <v>5</v>
      </c>
      <c r="P948" t="b">
        <v>0</v>
      </c>
      <c r="Q948" t="s">
        <v>8273</v>
      </c>
      <c r="R948" s="5">
        <f t="shared" si="42"/>
        <v>1.9066666666666666E-2</v>
      </c>
      <c r="S948" s="6">
        <f t="shared" si="43"/>
        <v>57.2</v>
      </c>
      <c r="T948" t="s">
        <v>8321</v>
      </c>
      <c r="U948" t="s">
        <v>8323</v>
      </c>
    </row>
    <row r="949" spans="1:21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2">
        <v>42491.781319444446</v>
      </c>
      <c r="L949" s="12">
        <v>42551.781319444446</v>
      </c>
      <c r="M949" s="13">
        <f t="shared" si="44"/>
        <v>2016</v>
      </c>
      <c r="N949" t="b">
        <v>0</v>
      </c>
      <c r="O949">
        <v>0</v>
      </c>
      <c r="P949" t="b">
        <v>0</v>
      </c>
      <c r="Q949" t="s">
        <v>8273</v>
      </c>
      <c r="R949" s="5">
        <f t="shared" si="42"/>
        <v>0</v>
      </c>
      <c r="S949" s="6" t="e">
        <f t="shared" si="43"/>
        <v>#DIV/0!</v>
      </c>
      <c r="T949" t="s">
        <v>8321</v>
      </c>
      <c r="U949" t="s">
        <v>8323</v>
      </c>
    </row>
    <row r="950" spans="1:21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2">
        <v>42411.828287037039</v>
      </c>
      <c r="L950" s="12">
        <v>42441.828287037039</v>
      </c>
      <c r="M950" s="13">
        <f t="shared" si="44"/>
        <v>2016</v>
      </c>
      <c r="N950" t="b">
        <v>0</v>
      </c>
      <c r="O950">
        <v>8</v>
      </c>
      <c r="P950" t="b">
        <v>0</v>
      </c>
      <c r="Q950" t="s">
        <v>8273</v>
      </c>
      <c r="R950" s="5">
        <f t="shared" si="42"/>
        <v>0.12</v>
      </c>
      <c r="S950" s="6">
        <f t="shared" si="43"/>
        <v>60</v>
      </c>
      <c r="T950" t="s">
        <v>8321</v>
      </c>
      <c r="U950" t="s">
        <v>8323</v>
      </c>
    </row>
    <row r="951" spans="1:21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2">
        <v>42361.043703703705</v>
      </c>
      <c r="L951" s="12">
        <v>42421.043703703705</v>
      </c>
      <c r="M951" s="13">
        <f t="shared" si="44"/>
        <v>2015</v>
      </c>
      <c r="N951" t="b">
        <v>0</v>
      </c>
      <c r="O951">
        <v>7</v>
      </c>
      <c r="P951" t="b">
        <v>0</v>
      </c>
      <c r="Q951" t="s">
        <v>8273</v>
      </c>
      <c r="R951" s="5">
        <f t="shared" si="42"/>
        <v>1.3650000000000001E-2</v>
      </c>
      <c r="S951" s="6">
        <f t="shared" si="43"/>
        <v>39</v>
      </c>
      <c r="T951" t="s">
        <v>8321</v>
      </c>
      <c r="U951" t="s">
        <v>8323</v>
      </c>
    </row>
    <row r="952" spans="1:21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2">
        <v>42356.750706018516</v>
      </c>
      <c r="L952" s="12">
        <v>42386.750706018516</v>
      </c>
      <c r="M952" s="13">
        <f t="shared" si="44"/>
        <v>2015</v>
      </c>
      <c r="N952" t="b">
        <v>0</v>
      </c>
      <c r="O952">
        <v>24</v>
      </c>
      <c r="P952" t="b">
        <v>0</v>
      </c>
      <c r="Q952" t="s">
        <v>8273</v>
      </c>
      <c r="R952" s="5">
        <f t="shared" si="42"/>
        <v>0.28039999999999998</v>
      </c>
      <c r="S952" s="6">
        <f t="shared" si="43"/>
        <v>58.416666666666664</v>
      </c>
      <c r="T952" t="s">
        <v>8321</v>
      </c>
      <c r="U952" t="s">
        <v>8323</v>
      </c>
    </row>
    <row r="953" spans="1:21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2">
        <v>42480.653611111105</v>
      </c>
      <c r="L953" s="12">
        <v>42525.653611111105</v>
      </c>
      <c r="M953" s="13">
        <f t="shared" si="44"/>
        <v>2016</v>
      </c>
      <c r="N953" t="b">
        <v>0</v>
      </c>
      <c r="O953">
        <v>121</v>
      </c>
      <c r="P953" t="b">
        <v>0</v>
      </c>
      <c r="Q953" t="s">
        <v>8273</v>
      </c>
      <c r="R953" s="5">
        <f t="shared" si="42"/>
        <v>0.38390000000000002</v>
      </c>
      <c r="S953" s="6">
        <f t="shared" si="43"/>
        <v>158.63636363636363</v>
      </c>
      <c r="T953" t="s">
        <v>8321</v>
      </c>
      <c r="U953" t="s">
        <v>8323</v>
      </c>
    </row>
    <row r="954" spans="1:21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2">
        <v>42662.613564814819</v>
      </c>
      <c r="L954" s="12">
        <v>42692.655231481483</v>
      </c>
      <c r="M954" s="13">
        <f t="shared" si="44"/>
        <v>2016</v>
      </c>
      <c r="N954" t="b">
        <v>0</v>
      </c>
      <c r="O954">
        <v>196</v>
      </c>
      <c r="P954" t="b">
        <v>0</v>
      </c>
      <c r="Q954" t="s">
        <v>8273</v>
      </c>
      <c r="R954" s="5">
        <f t="shared" si="42"/>
        <v>0.39942857142857141</v>
      </c>
      <c r="S954" s="6">
        <f t="shared" si="43"/>
        <v>99.857142857142861</v>
      </c>
      <c r="T954" t="s">
        <v>8321</v>
      </c>
      <c r="U954" t="s">
        <v>8323</v>
      </c>
    </row>
    <row r="955" spans="1:21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2">
        <v>41999.164340277777</v>
      </c>
      <c r="L955" s="12">
        <v>42029.164340277777</v>
      </c>
      <c r="M955" s="13">
        <f t="shared" si="44"/>
        <v>2014</v>
      </c>
      <c r="N955" t="b">
        <v>0</v>
      </c>
      <c r="O955">
        <v>5</v>
      </c>
      <c r="P955" t="b">
        <v>0</v>
      </c>
      <c r="Q955" t="s">
        <v>8273</v>
      </c>
      <c r="R955" s="5">
        <f t="shared" si="42"/>
        <v>8.3999999999999995E-3</v>
      </c>
      <c r="S955" s="6">
        <f t="shared" si="43"/>
        <v>25.2</v>
      </c>
      <c r="T955" t="s">
        <v>8321</v>
      </c>
      <c r="U955" t="s">
        <v>8323</v>
      </c>
    </row>
    <row r="956" spans="1:21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2">
        <v>42194.833784722221</v>
      </c>
      <c r="L956" s="12">
        <v>42236.833784722221</v>
      </c>
      <c r="M956" s="13">
        <f t="shared" si="44"/>
        <v>2015</v>
      </c>
      <c r="N956" t="b">
        <v>0</v>
      </c>
      <c r="O956">
        <v>73</v>
      </c>
      <c r="P956" t="b">
        <v>0</v>
      </c>
      <c r="Q956" t="s">
        <v>8273</v>
      </c>
      <c r="R956" s="5">
        <f t="shared" si="42"/>
        <v>0.43406666666666666</v>
      </c>
      <c r="S956" s="6">
        <f t="shared" si="43"/>
        <v>89.191780821917803</v>
      </c>
      <c r="T956" t="s">
        <v>8321</v>
      </c>
      <c r="U956" t="s">
        <v>8323</v>
      </c>
    </row>
    <row r="957" spans="1:21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2">
        <v>42586.295138888891</v>
      </c>
      <c r="L957" s="12">
        <v>42626.295138888891</v>
      </c>
      <c r="M957" s="13">
        <f t="shared" si="44"/>
        <v>2016</v>
      </c>
      <c r="N957" t="b">
        <v>0</v>
      </c>
      <c r="O957">
        <v>93</v>
      </c>
      <c r="P957" t="b">
        <v>0</v>
      </c>
      <c r="Q957" t="s">
        <v>8273</v>
      </c>
      <c r="R957" s="5">
        <f t="shared" si="42"/>
        <v>5.6613333333333335E-2</v>
      </c>
      <c r="S957" s="6">
        <f t="shared" si="43"/>
        <v>182.6236559139785</v>
      </c>
      <c r="T957" t="s">
        <v>8321</v>
      </c>
      <c r="U957" t="s">
        <v>8323</v>
      </c>
    </row>
    <row r="958" spans="1:21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2">
        <v>42060.913877314815</v>
      </c>
      <c r="L958" s="12">
        <v>42120.872210648144</v>
      </c>
      <c r="M958" s="13">
        <f t="shared" si="44"/>
        <v>2015</v>
      </c>
      <c r="N958" t="b">
        <v>0</v>
      </c>
      <c r="O958">
        <v>17</v>
      </c>
      <c r="P958" t="b">
        <v>0</v>
      </c>
      <c r="Q958" t="s">
        <v>8273</v>
      </c>
      <c r="R958" s="5">
        <f t="shared" si="42"/>
        <v>1.7219999999999999E-2</v>
      </c>
      <c r="S958" s="6">
        <f t="shared" si="43"/>
        <v>50.647058823529413</v>
      </c>
      <c r="T958" t="s">
        <v>8321</v>
      </c>
      <c r="U958" t="s">
        <v>8323</v>
      </c>
    </row>
    <row r="959" spans="1:21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2">
        <v>42660.552465277782</v>
      </c>
      <c r="L959" s="12">
        <v>42691.594131944439</v>
      </c>
      <c r="M959" s="13">
        <f t="shared" si="44"/>
        <v>2016</v>
      </c>
      <c r="N959" t="b">
        <v>0</v>
      </c>
      <c r="O959">
        <v>7</v>
      </c>
      <c r="P959" t="b">
        <v>0</v>
      </c>
      <c r="Q959" t="s">
        <v>8273</v>
      </c>
      <c r="R959" s="5">
        <f t="shared" si="42"/>
        <v>1.9416666666666665E-2</v>
      </c>
      <c r="S959" s="6">
        <f t="shared" si="43"/>
        <v>33.285714285714285</v>
      </c>
      <c r="T959" t="s">
        <v>8321</v>
      </c>
      <c r="U959" t="s">
        <v>8323</v>
      </c>
    </row>
    <row r="960" spans="1:21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2">
        <v>42082.802812499998</v>
      </c>
      <c r="L960" s="12">
        <v>42104.207638888889</v>
      </c>
      <c r="M960" s="13">
        <f t="shared" si="44"/>
        <v>2015</v>
      </c>
      <c r="N960" t="b">
        <v>0</v>
      </c>
      <c r="O960">
        <v>17</v>
      </c>
      <c r="P960" t="b">
        <v>0</v>
      </c>
      <c r="Q960" t="s">
        <v>8273</v>
      </c>
      <c r="R960" s="5">
        <f t="shared" si="42"/>
        <v>0.11328275684711328</v>
      </c>
      <c r="S960" s="6">
        <f t="shared" si="43"/>
        <v>51.823529411764703</v>
      </c>
      <c r="T960" t="s">
        <v>8321</v>
      </c>
      <c r="U960" t="s">
        <v>8323</v>
      </c>
    </row>
    <row r="961" spans="1:21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2">
        <v>41993.174363425926</v>
      </c>
      <c r="L961" s="12">
        <v>42023.174363425926</v>
      </c>
      <c r="M961" s="13">
        <f t="shared" si="44"/>
        <v>2014</v>
      </c>
      <c r="N961" t="b">
        <v>0</v>
      </c>
      <c r="O961">
        <v>171</v>
      </c>
      <c r="P961" t="b">
        <v>0</v>
      </c>
      <c r="Q961" t="s">
        <v>8273</v>
      </c>
      <c r="R961" s="5">
        <f t="shared" si="42"/>
        <v>0.3886</v>
      </c>
      <c r="S961" s="6">
        <f t="shared" si="43"/>
        <v>113.62573099415205</v>
      </c>
      <c r="T961" t="s">
        <v>8321</v>
      </c>
      <c r="U961" t="s">
        <v>8323</v>
      </c>
    </row>
    <row r="962" spans="1:21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2">
        <v>42766.626793981486</v>
      </c>
      <c r="L962" s="12">
        <v>42808.585127314815</v>
      </c>
      <c r="M962" s="13">
        <f t="shared" si="44"/>
        <v>2017</v>
      </c>
      <c r="N962" t="b">
        <v>0</v>
      </c>
      <c r="O962">
        <v>188</v>
      </c>
      <c r="P962" t="b">
        <v>0</v>
      </c>
      <c r="Q962" t="s">
        <v>8273</v>
      </c>
      <c r="R962" s="5">
        <f t="shared" ref="R962:R1025" si="45">E962/D962</f>
        <v>0.46100628930817611</v>
      </c>
      <c r="S962" s="6">
        <f t="shared" ref="S962:S1025" si="46">E962/O962</f>
        <v>136.46276595744681</v>
      </c>
      <c r="T962" t="s">
        <v>8321</v>
      </c>
      <c r="U962" t="s">
        <v>8323</v>
      </c>
    </row>
    <row r="963" spans="1:21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2">
        <v>42740.693692129629</v>
      </c>
      <c r="L963" s="12">
        <v>42786.791666666672</v>
      </c>
      <c r="M963" s="13">
        <f t="shared" ref="M963:M1026" si="47">YEAR(K963)</f>
        <v>2017</v>
      </c>
      <c r="N963" t="b">
        <v>0</v>
      </c>
      <c r="O963">
        <v>110</v>
      </c>
      <c r="P963" t="b">
        <v>0</v>
      </c>
      <c r="Q963" t="s">
        <v>8273</v>
      </c>
      <c r="R963" s="5">
        <f t="shared" si="45"/>
        <v>0.42188421052631581</v>
      </c>
      <c r="S963" s="6">
        <f t="shared" si="46"/>
        <v>364.35454545454547</v>
      </c>
      <c r="T963" t="s">
        <v>8321</v>
      </c>
      <c r="U963" t="s">
        <v>8323</v>
      </c>
    </row>
    <row r="964" spans="1:21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2">
        <v>42373.712418981479</v>
      </c>
      <c r="L964" s="12">
        <v>42411.712418981479</v>
      </c>
      <c r="M964" s="13">
        <f t="shared" si="47"/>
        <v>2016</v>
      </c>
      <c r="N964" t="b">
        <v>0</v>
      </c>
      <c r="O964">
        <v>37</v>
      </c>
      <c r="P964" t="b">
        <v>0</v>
      </c>
      <c r="Q964" t="s">
        <v>8273</v>
      </c>
      <c r="R964" s="5">
        <f t="shared" si="45"/>
        <v>0.2848</v>
      </c>
      <c r="S964" s="6">
        <f t="shared" si="46"/>
        <v>19.243243243243242</v>
      </c>
      <c r="T964" t="s">
        <v>8321</v>
      </c>
      <c r="U964" t="s">
        <v>8323</v>
      </c>
    </row>
    <row r="965" spans="1:21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2">
        <v>42625.635636574079</v>
      </c>
      <c r="L965" s="12">
        <v>42660.635636574079</v>
      </c>
      <c r="M965" s="13">
        <f t="shared" si="47"/>
        <v>2016</v>
      </c>
      <c r="N965" t="b">
        <v>0</v>
      </c>
      <c r="O965">
        <v>9</v>
      </c>
      <c r="P965" t="b">
        <v>0</v>
      </c>
      <c r="Q965" t="s">
        <v>8273</v>
      </c>
      <c r="R965" s="5">
        <f t="shared" si="45"/>
        <v>1.0771428571428571E-2</v>
      </c>
      <c r="S965" s="6">
        <f t="shared" si="46"/>
        <v>41.888888888888886</v>
      </c>
      <c r="T965" t="s">
        <v>8321</v>
      </c>
      <c r="U965" t="s">
        <v>8323</v>
      </c>
    </row>
    <row r="966" spans="1:21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2">
        <v>42208.628692129627</v>
      </c>
      <c r="L966" s="12">
        <v>42248.628692129627</v>
      </c>
      <c r="M966" s="13">
        <f t="shared" si="47"/>
        <v>2015</v>
      </c>
      <c r="N966" t="b">
        <v>0</v>
      </c>
      <c r="O966">
        <v>29</v>
      </c>
      <c r="P966" t="b">
        <v>0</v>
      </c>
      <c r="Q966" t="s">
        <v>8273</v>
      </c>
      <c r="R966" s="5">
        <f t="shared" si="45"/>
        <v>7.9909090909090902E-3</v>
      </c>
      <c r="S966" s="6">
        <f t="shared" si="46"/>
        <v>30.310344827586206</v>
      </c>
      <c r="T966" t="s">
        <v>8321</v>
      </c>
      <c r="U966" t="s">
        <v>8323</v>
      </c>
    </row>
    <row r="967" spans="1:21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2">
        <v>42637.016736111109</v>
      </c>
      <c r="L967" s="12">
        <v>42669.165972222225</v>
      </c>
      <c r="M967" s="13">
        <f t="shared" si="47"/>
        <v>2016</v>
      </c>
      <c r="N967" t="b">
        <v>0</v>
      </c>
      <c r="O967">
        <v>6</v>
      </c>
      <c r="P967" t="b">
        <v>0</v>
      </c>
      <c r="Q967" t="s">
        <v>8273</v>
      </c>
      <c r="R967" s="5">
        <f t="shared" si="45"/>
        <v>1.192E-2</v>
      </c>
      <c r="S967" s="6">
        <f t="shared" si="46"/>
        <v>49.666666666666664</v>
      </c>
      <c r="T967" t="s">
        <v>8321</v>
      </c>
      <c r="U967" t="s">
        <v>8323</v>
      </c>
    </row>
    <row r="968" spans="1:21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2">
        <v>42619.635787037041</v>
      </c>
      <c r="L968" s="12">
        <v>42649.635787037041</v>
      </c>
      <c r="M968" s="13">
        <f t="shared" si="47"/>
        <v>2016</v>
      </c>
      <c r="N968" t="b">
        <v>0</v>
      </c>
      <c r="O968">
        <v>30</v>
      </c>
      <c r="P968" t="b">
        <v>0</v>
      </c>
      <c r="Q968" t="s">
        <v>8273</v>
      </c>
      <c r="R968" s="5">
        <f t="shared" si="45"/>
        <v>0.14799999999999999</v>
      </c>
      <c r="S968" s="6">
        <f t="shared" si="46"/>
        <v>59.2</v>
      </c>
      <c r="T968" t="s">
        <v>8321</v>
      </c>
      <c r="U968" t="s">
        <v>8323</v>
      </c>
    </row>
    <row r="969" spans="1:21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2">
        <v>42422.254328703704</v>
      </c>
      <c r="L969" s="12">
        <v>42482.21266203704</v>
      </c>
      <c r="M969" s="13">
        <f t="shared" si="47"/>
        <v>2016</v>
      </c>
      <c r="N969" t="b">
        <v>0</v>
      </c>
      <c r="O969">
        <v>81</v>
      </c>
      <c r="P969" t="b">
        <v>0</v>
      </c>
      <c r="Q969" t="s">
        <v>8273</v>
      </c>
      <c r="R969" s="5">
        <f t="shared" si="45"/>
        <v>0.17810000000000001</v>
      </c>
      <c r="S969" s="6">
        <f t="shared" si="46"/>
        <v>43.97530864197531</v>
      </c>
      <c r="T969" t="s">
        <v>8321</v>
      </c>
      <c r="U969" t="s">
        <v>8323</v>
      </c>
    </row>
    <row r="970" spans="1:21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2">
        <v>41836.847615740742</v>
      </c>
      <c r="L970" s="12">
        <v>41866.847615740742</v>
      </c>
      <c r="M970" s="13">
        <f t="shared" si="47"/>
        <v>2014</v>
      </c>
      <c r="N970" t="b">
        <v>0</v>
      </c>
      <c r="O970">
        <v>4</v>
      </c>
      <c r="P970" t="b">
        <v>0</v>
      </c>
      <c r="Q970" t="s">
        <v>8273</v>
      </c>
      <c r="R970" s="5">
        <f t="shared" si="45"/>
        <v>1.325E-2</v>
      </c>
      <c r="S970" s="6">
        <f t="shared" si="46"/>
        <v>26.5</v>
      </c>
      <c r="T970" t="s">
        <v>8321</v>
      </c>
      <c r="U970" t="s">
        <v>8323</v>
      </c>
    </row>
    <row r="971" spans="1:21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2">
        <v>42742.30332175926</v>
      </c>
      <c r="L971" s="12">
        <v>42775.30332175926</v>
      </c>
      <c r="M971" s="13">
        <f t="shared" si="47"/>
        <v>2017</v>
      </c>
      <c r="N971" t="b">
        <v>0</v>
      </c>
      <c r="O971">
        <v>11</v>
      </c>
      <c r="P971" t="b">
        <v>0</v>
      </c>
      <c r="Q971" t="s">
        <v>8273</v>
      </c>
      <c r="R971" s="5">
        <f t="shared" si="45"/>
        <v>0.46666666666666667</v>
      </c>
      <c r="S971" s="6">
        <f t="shared" si="46"/>
        <v>1272.7272727272727</v>
      </c>
      <c r="T971" t="s">
        <v>8321</v>
      </c>
      <c r="U971" t="s">
        <v>8323</v>
      </c>
    </row>
    <row r="972" spans="1:21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2">
        <v>42721.220520833333</v>
      </c>
      <c r="L972" s="12">
        <v>42758.207638888889</v>
      </c>
      <c r="M972" s="13">
        <f t="shared" si="47"/>
        <v>2016</v>
      </c>
      <c r="N972" t="b">
        <v>0</v>
      </c>
      <c r="O972">
        <v>14</v>
      </c>
      <c r="P972" t="b">
        <v>0</v>
      </c>
      <c r="Q972" t="s">
        <v>8273</v>
      </c>
      <c r="R972" s="5">
        <f t="shared" si="45"/>
        <v>0.4592</v>
      </c>
      <c r="S972" s="6">
        <f t="shared" si="46"/>
        <v>164</v>
      </c>
      <c r="T972" t="s">
        <v>8321</v>
      </c>
      <c r="U972" t="s">
        <v>8323</v>
      </c>
    </row>
    <row r="973" spans="1:21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2">
        <v>42111.709027777775</v>
      </c>
      <c r="L973" s="12">
        <v>42156.709027777775</v>
      </c>
      <c r="M973" s="13">
        <f t="shared" si="47"/>
        <v>2015</v>
      </c>
      <c r="N973" t="b">
        <v>0</v>
      </c>
      <c r="O973">
        <v>5</v>
      </c>
      <c r="P973" t="b">
        <v>0</v>
      </c>
      <c r="Q973" t="s">
        <v>8273</v>
      </c>
      <c r="R973" s="5">
        <f t="shared" si="45"/>
        <v>2.2599999999999999E-3</v>
      </c>
      <c r="S973" s="6">
        <f t="shared" si="46"/>
        <v>45.2</v>
      </c>
      <c r="T973" t="s">
        <v>8321</v>
      </c>
      <c r="U973" t="s">
        <v>8323</v>
      </c>
    </row>
    <row r="974" spans="1:21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2">
        <v>41856.865717592591</v>
      </c>
      <c r="L974" s="12">
        <v>41886.290972222225</v>
      </c>
      <c r="M974" s="13">
        <f t="shared" si="47"/>
        <v>2014</v>
      </c>
      <c r="N974" t="b">
        <v>0</v>
      </c>
      <c r="O974">
        <v>45</v>
      </c>
      <c r="P974" t="b">
        <v>0</v>
      </c>
      <c r="Q974" t="s">
        <v>8273</v>
      </c>
      <c r="R974" s="5">
        <f t="shared" si="45"/>
        <v>0.34625</v>
      </c>
      <c r="S974" s="6">
        <f t="shared" si="46"/>
        <v>153.88888888888889</v>
      </c>
      <c r="T974" t="s">
        <v>8321</v>
      </c>
      <c r="U974" t="s">
        <v>8323</v>
      </c>
    </row>
    <row r="975" spans="1:21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2">
        <v>42257.014965277776</v>
      </c>
      <c r="L975" s="12">
        <v>42317.056631944448</v>
      </c>
      <c r="M975" s="13">
        <f t="shared" si="47"/>
        <v>2015</v>
      </c>
      <c r="N975" t="b">
        <v>0</v>
      </c>
      <c r="O975">
        <v>8</v>
      </c>
      <c r="P975" t="b">
        <v>0</v>
      </c>
      <c r="Q975" t="s">
        <v>8273</v>
      </c>
      <c r="R975" s="5">
        <f t="shared" si="45"/>
        <v>2.0549999999999999E-2</v>
      </c>
      <c r="S975" s="6">
        <f t="shared" si="46"/>
        <v>51.375</v>
      </c>
      <c r="T975" t="s">
        <v>8321</v>
      </c>
      <c r="U975" t="s">
        <v>8323</v>
      </c>
    </row>
    <row r="976" spans="1:21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2">
        <v>42424.749490740738</v>
      </c>
      <c r="L976" s="12">
        <v>42454.707824074074</v>
      </c>
      <c r="M976" s="13">
        <f t="shared" si="47"/>
        <v>2016</v>
      </c>
      <c r="N976" t="b">
        <v>0</v>
      </c>
      <c r="O976">
        <v>3</v>
      </c>
      <c r="P976" t="b">
        <v>0</v>
      </c>
      <c r="Q976" t="s">
        <v>8273</v>
      </c>
      <c r="R976" s="5">
        <f t="shared" si="45"/>
        <v>5.5999999999999999E-3</v>
      </c>
      <c r="S976" s="6">
        <f t="shared" si="46"/>
        <v>93.333333333333329</v>
      </c>
      <c r="T976" t="s">
        <v>8321</v>
      </c>
      <c r="U976" t="s">
        <v>8323</v>
      </c>
    </row>
    <row r="977" spans="1:21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2">
        <v>42489.696585648147</v>
      </c>
      <c r="L977" s="12">
        <v>42549.696585648147</v>
      </c>
      <c r="M977" s="13">
        <f t="shared" si="47"/>
        <v>2016</v>
      </c>
      <c r="N977" t="b">
        <v>0</v>
      </c>
      <c r="O977">
        <v>24</v>
      </c>
      <c r="P977" t="b">
        <v>0</v>
      </c>
      <c r="Q977" t="s">
        <v>8273</v>
      </c>
      <c r="R977" s="5">
        <f t="shared" si="45"/>
        <v>2.6069999999999999E-2</v>
      </c>
      <c r="S977" s="6">
        <f t="shared" si="46"/>
        <v>108.625</v>
      </c>
      <c r="T977" t="s">
        <v>8321</v>
      </c>
      <c r="U977" t="s">
        <v>8323</v>
      </c>
    </row>
    <row r="978" spans="1:21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2">
        <v>42185.058993055558</v>
      </c>
      <c r="L978" s="12">
        <v>42230.058993055558</v>
      </c>
      <c r="M978" s="13">
        <f t="shared" si="47"/>
        <v>2015</v>
      </c>
      <c r="N978" t="b">
        <v>0</v>
      </c>
      <c r="O978">
        <v>18</v>
      </c>
      <c r="P978" t="b">
        <v>0</v>
      </c>
      <c r="Q978" t="s">
        <v>8273</v>
      </c>
      <c r="R978" s="5">
        <f t="shared" si="45"/>
        <v>1.9259999999999999E-2</v>
      </c>
      <c r="S978" s="6">
        <f t="shared" si="46"/>
        <v>160.5</v>
      </c>
      <c r="T978" t="s">
        <v>8321</v>
      </c>
      <c r="U978" t="s">
        <v>8323</v>
      </c>
    </row>
    <row r="979" spans="1:21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2">
        <v>42391.942094907412</v>
      </c>
      <c r="L979" s="12">
        <v>42421.942094907412</v>
      </c>
      <c r="M979" s="13">
        <f t="shared" si="47"/>
        <v>2016</v>
      </c>
      <c r="N979" t="b">
        <v>0</v>
      </c>
      <c r="O979">
        <v>12</v>
      </c>
      <c r="P979" t="b">
        <v>0</v>
      </c>
      <c r="Q979" t="s">
        <v>8273</v>
      </c>
      <c r="R979" s="5">
        <f t="shared" si="45"/>
        <v>0.33666666666666667</v>
      </c>
      <c r="S979" s="6">
        <f t="shared" si="46"/>
        <v>75.75</v>
      </c>
      <c r="T979" t="s">
        <v>8321</v>
      </c>
      <c r="U979" t="s">
        <v>8323</v>
      </c>
    </row>
    <row r="980" spans="1:21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2">
        <v>42395.309039351851</v>
      </c>
      <c r="L980" s="12">
        <v>42425.309039351851</v>
      </c>
      <c r="M980" s="13">
        <f t="shared" si="47"/>
        <v>2016</v>
      </c>
      <c r="N980" t="b">
        <v>0</v>
      </c>
      <c r="O980">
        <v>123</v>
      </c>
      <c r="P980" t="b">
        <v>0</v>
      </c>
      <c r="Q980" t="s">
        <v>8273</v>
      </c>
      <c r="R980" s="5">
        <f t="shared" si="45"/>
        <v>0.5626326718299024</v>
      </c>
      <c r="S980" s="6">
        <f t="shared" si="46"/>
        <v>790.83739837398377</v>
      </c>
      <c r="T980" t="s">
        <v>8321</v>
      </c>
      <c r="U980" t="s">
        <v>8323</v>
      </c>
    </row>
    <row r="981" spans="1:21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2">
        <v>42506.416990740734</v>
      </c>
      <c r="L981" s="12">
        <v>42541.790972222225</v>
      </c>
      <c r="M981" s="13">
        <f t="shared" si="47"/>
        <v>2016</v>
      </c>
      <c r="N981" t="b">
        <v>0</v>
      </c>
      <c r="O981">
        <v>96</v>
      </c>
      <c r="P981" t="b">
        <v>0</v>
      </c>
      <c r="Q981" t="s">
        <v>8273</v>
      </c>
      <c r="R981" s="5">
        <f t="shared" si="45"/>
        <v>0.82817600000000002</v>
      </c>
      <c r="S981" s="6">
        <f t="shared" si="46"/>
        <v>301.93916666666667</v>
      </c>
      <c r="T981" t="s">
        <v>8321</v>
      </c>
      <c r="U981" t="s">
        <v>8323</v>
      </c>
    </row>
    <row r="982" spans="1:21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2">
        <v>41928.904189814813</v>
      </c>
      <c r="L982" s="12">
        <v>41973.945856481485</v>
      </c>
      <c r="M982" s="13">
        <f t="shared" si="47"/>
        <v>2014</v>
      </c>
      <c r="N982" t="b">
        <v>0</v>
      </c>
      <c r="O982">
        <v>31</v>
      </c>
      <c r="P982" t="b">
        <v>0</v>
      </c>
      <c r="Q982" t="s">
        <v>8273</v>
      </c>
      <c r="R982" s="5">
        <f t="shared" si="45"/>
        <v>0.14860000000000001</v>
      </c>
      <c r="S982" s="6">
        <f t="shared" si="46"/>
        <v>47.935483870967744</v>
      </c>
      <c r="T982" t="s">
        <v>8321</v>
      </c>
      <c r="U982" t="s">
        <v>8323</v>
      </c>
    </row>
    <row r="983" spans="1:21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2">
        <v>41830.947013888886</v>
      </c>
      <c r="L983" s="12">
        <v>41860.947013888886</v>
      </c>
      <c r="M983" s="13">
        <f t="shared" si="47"/>
        <v>2014</v>
      </c>
      <c r="N983" t="b">
        <v>0</v>
      </c>
      <c r="O983">
        <v>4</v>
      </c>
      <c r="P983" t="b">
        <v>0</v>
      </c>
      <c r="Q983" t="s">
        <v>8273</v>
      </c>
      <c r="R983" s="5">
        <f t="shared" si="45"/>
        <v>1.2375123751237513E-4</v>
      </c>
      <c r="S983" s="6">
        <f t="shared" si="46"/>
        <v>2.75</v>
      </c>
      <c r="T983" t="s">
        <v>8321</v>
      </c>
      <c r="U983" t="s">
        <v>8323</v>
      </c>
    </row>
    <row r="984" spans="1:21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2">
        <v>42615.753310185188</v>
      </c>
      <c r="L984" s="12">
        <v>42645.753310185188</v>
      </c>
      <c r="M984" s="13">
        <f t="shared" si="47"/>
        <v>2016</v>
      </c>
      <c r="N984" t="b">
        <v>0</v>
      </c>
      <c r="O984">
        <v>3</v>
      </c>
      <c r="P984" t="b">
        <v>0</v>
      </c>
      <c r="Q984" t="s">
        <v>8273</v>
      </c>
      <c r="R984" s="5">
        <f t="shared" si="45"/>
        <v>1.7142857142857143E-4</v>
      </c>
      <c r="S984" s="6">
        <f t="shared" si="46"/>
        <v>1</v>
      </c>
      <c r="T984" t="s">
        <v>8321</v>
      </c>
      <c r="U984" t="s">
        <v>8323</v>
      </c>
    </row>
    <row r="985" spans="1:21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2">
        <v>42574.667650462965</v>
      </c>
      <c r="L985" s="12">
        <v>42605.870833333334</v>
      </c>
      <c r="M985" s="13">
        <f t="shared" si="47"/>
        <v>2016</v>
      </c>
      <c r="N985" t="b">
        <v>0</v>
      </c>
      <c r="O985">
        <v>179</v>
      </c>
      <c r="P985" t="b">
        <v>0</v>
      </c>
      <c r="Q985" t="s">
        <v>8273</v>
      </c>
      <c r="R985" s="5">
        <f t="shared" si="45"/>
        <v>0.2950613611721471</v>
      </c>
      <c r="S985" s="6">
        <f t="shared" si="46"/>
        <v>171.79329608938548</v>
      </c>
      <c r="T985" t="s">
        <v>8321</v>
      </c>
      <c r="U985" t="s">
        <v>8323</v>
      </c>
    </row>
    <row r="986" spans="1:21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2">
        <v>42061.11583333333</v>
      </c>
      <c r="L986" s="12">
        <v>42091.074166666673</v>
      </c>
      <c r="M986" s="13">
        <f t="shared" si="47"/>
        <v>2015</v>
      </c>
      <c r="N986" t="b">
        <v>0</v>
      </c>
      <c r="O986">
        <v>3</v>
      </c>
      <c r="P986" t="b">
        <v>0</v>
      </c>
      <c r="Q986" t="s">
        <v>8273</v>
      </c>
      <c r="R986" s="5">
        <f t="shared" si="45"/>
        <v>1.06E-2</v>
      </c>
      <c r="S986" s="6">
        <f t="shared" si="46"/>
        <v>35.333333333333336</v>
      </c>
      <c r="T986" t="s">
        <v>8321</v>
      </c>
      <c r="U986" t="s">
        <v>8323</v>
      </c>
    </row>
    <row r="987" spans="1:21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2">
        <v>42339.967708333337</v>
      </c>
      <c r="L987" s="12">
        <v>42369.958333333328</v>
      </c>
      <c r="M987" s="13">
        <f t="shared" si="47"/>
        <v>2015</v>
      </c>
      <c r="N987" t="b">
        <v>0</v>
      </c>
      <c r="O987">
        <v>23</v>
      </c>
      <c r="P987" t="b">
        <v>0</v>
      </c>
      <c r="Q987" t="s">
        <v>8273</v>
      </c>
      <c r="R987" s="5">
        <f t="shared" si="45"/>
        <v>6.2933333333333327E-2</v>
      </c>
      <c r="S987" s="6">
        <f t="shared" si="46"/>
        <v>82.086956521739125</v>
      </c>
      <c r="T987" t="s">
        <v>8321</v>
      </c>
      <c r="U987" t="s">
        <v>8323</v>
      </c>
    </row>
    <row r="988" spans="1:21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2">
        <v>42324.767361111109</v>
      </c>
      <c r="L988" s="12">
        <v>42379</v>
      </c>
      <c r="M988" s="13">
        <f t="shared" si="47"/>
        <v>2015</v>
      </c>
      <c r="N988" t="b">
        <v>0</v>
      </c>
      <c r="O988">
        <v>23</v>
      </c>
      <c r="P988" t="b">
        <v>0</v>
      </c>
      <c r="Q988" t="s">
        <v>8273</v>
      </c>
      <c r="R988" s="5">
        <f t="shared" si="45"/>
        <v>0.1275</v>
      </c>
      <c r="S988" s="6">
        <f t="shared" si="46"/>
        <v>110.8695652173913</v>
      </c>
      <c r="T988" t="s">
        <v>8321</v>
      </c>
      <c r="U988" t="s">
        <v>8323</v>
      </c>
    </row>
    <row r="989" spans="1:21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2">
        <v>41773.294560185182</v>
      </c>
      <c r="L989" s="12">
        <v>41813.294560185182</v>
      </c>
      <c r="M989" s="13">
        <f t="shared" si="47"/>
        <v>2014</v>
      </c>
      <c r="N989" t="b">
        <v>0</v>
      </c>
      <c r="O989">
        <v>41</v>
      </c>
      <c r="P989" t="b">
        <v>0</v>
      </c>
      <c r="Q989" t="s">
        <v>8273</v>
      </c>
      <c r="R989" s="5">
        <f t="shared" si="45"/>
        <v>0.13220000000000001</v>
      </c>
      <c r="S989" s="6">
        <f t="shared" si="46"/>
        <v>161.21951219512195</v>
      </c>
      <c r="T989" t="s">
        <v>8321</v>
      </c>
      <c r="U989" t="s">
        <v>8323</v>
      </c>
    </row>
    <row r="990" spans="1:21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2">
        <v>42614.356770833328</v>
      </c>
      <c r="L990" s="12">
        <v>42644.356770833328</v>
      </c>
      <c r="M990" s="13">
        <f t="shared" si="47"/>
        <v>2016</v>
      </c>
      <c r="N990" t="b">
        <v>0</v>
      </c>
      <c r="O990">
        <v>0</v>
      </c>
      <c r="P990" t="b">
        <v>0</v>
      </c>
      <c r="Q990" t="s">
        <v>8273</v>
      </c>
      <c r="R990" s="5">
        <f t="shared" si="45"/>
        <v>0</v>
      </c>
      <c r="S990" s="6" t="e">
        <f t="shared" si="46"/>
        <v>#DIV/0!</v>
      </c>
      <c r="T990" t="s">
        <v>8321</v>
      </c>
      <c r="U990" t="s">
        <v>8323</v>
      </c>
    </row>
    <row r="991" spans="1:21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2">
        <v>42611.933969907404</v>
      </c>
      <c r="L991" s="12">
        <v>42641.933969907404</v>
      </c>
      <c r="M991" s="13">
        <f t="shared" si="47"/>
        <v>2016</v>
      </c>
      <c r="N991" t="b">
        <v>0</v>
      </c>
      <c r="O991">
        <v>32</v>
      </c>
      <c r="P991" t="b">
        <v>0</v>
      </c>
      <c r="Q991" t="s">
        <v>8273</v>
      </c>
      <c r="R991" s="5">
        <f t="shared" si="45"/>
        <v>0.16769999999999999</v>
      </c>
      <c r="S991" s="6">
        <f t="shared" si="46"/>
        <v>52.40625</v>
      </c>
      <c r="T991" t="s">
        <v>8321</v>
      </c>
      <c r="U991" t="s">
        <v>8323</v>
      </c>
    </row>
    <row r="992" spans="1:21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2">
        <v>41855.784305555557</v>
      </c>
      <c r="L992" s="12">
        <v>41885.784305555557</v>
      </c>
      <c r="M992" s="13">
        <f t="shared" si="47"/>
        <v>2014</v>
      </c>
      <c r="N992" t="b">
        <v>0</v>
      </c>
      <c r="O992">
        <v>2</v>
      </c>
      <c r="P992" t="b">
        <v>0</v>
      </c>
      <c r="Q992" t="s">
        <v>8273</v>
      </c>
      <c r="R992" s="5">
        <f t="shared" si="45"/>
        <v>1.0399999999999999E-3</v>
      </c>
      <c r="S992" s="6">
        <f t="shared" si="46"/>
        <v>13</v>
      </c>
      <c r="T992" t="s">
        <v>8321</v>
      </c>
      <c r="U992" t="s">
        <v>8323</v>
      </c>
    </row>
    <row r="993" spans="1:21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2">
        <v>42538.75680555556</v>
      </c>
      <c r="L993" s="12">
        <v>42563.785416666666</v>
      </c>
      <c r="M993" s="13">
        <f t="shared" si="47"/>
        <v>2016</v>
      </c>
      <c r="N993" t="b">
        <v>0</v>
      </c>
      <c r="O993">
        <v>7</v>
      </c>
      <c r="P993" t="b">
        <v>0</v>
      </c>
      <c r="Q993" t="s">
        <v>8273</v>
      </c>
      <c r="R993" s="5">
        <f t="shared" si="45"/>
        <v>4.24E-2</v>
      </c>
      <c r="S993" s="6">
        <f t="shared" si="46"/>
        <v>30.285714285714285</v>
      </c>
      <c r="T993" t="s">
        <v>8321</v>
      </c>
      <c r="U993" t="s">
        <v>8323</v>
      </c>
    </row>
    <row r="994" spans="1:21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2">
        <v>42437.924988425926</v>
      </c>
      <c r="L994" s="12">
        <v>42497.883321759262</v>
      </c>
      <c r="M994" s="13">
        <f t="shared" si="47"/>
        <v>2016</v>
      </c>
      <c r="N994" t="b">
        <v>0</v>
      </c>
      <c r="O994">
        <v>4</v>
      </c>
      <c r="P994" t="b">
        <v>0</v>
      </c>
      <c r="Q994" t="s">
        <v>8273</v>
      </c>
      <c r="R994" s="5">
        <f t="shared" si="45"/>
        <v>4.6699999999999997E-3</v>
      </c>
      <c r="S994" s="6">
        <f t="shared" si="46"/>
        <v>116.75</v>
      </c>
      <c r="T994" t="s">
        <v>8321</v>
      </c>
      <c r="U994" t="s">
        <v>8323</v>
      </c>
    </row>
    <row r="995" spans="1:21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2">
        <v>42652.964907407411</v>
      </c>
      <c r="L995" s="12">
        <v>42686.208333333328</v>
      </c>
      <c r="M995" s="13">
        <f t="shared" si="47"/>
        <v>2016</v>
      </c>
      <c r="N995" t="b">
        <v>0</v>
      </c>
      <c r="O995">
        <v>196</v>
      </c>
      <c r="P995" t="b">
        <v>0</v>
      </c>
      <c r="Q995" t="s">
        <v>8273</v>
      </c>
      <c r="R995" s="5">
        <f t="shared" si="45"/>
        <v>0.25087142857142858</v>
      </c>
      <c r="S995" s="6">
        <f t="shared" si="46"/>
        <v>89.59693877551021</v>
      </c>
      <c r="T995" t="s">
        <v>8321</v>
      </c>
      <c r="U995" t="s">
        <v>8323</v>
      </c>
    </row>
    <row r="996" spans="1:21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2">
        <v>41921.263078703705</v>
      </c>
      <c r="L996" s="12">
        <v>41973.957638888889</v>
      </c>
      <c r="M996" s="13">
        <f t="shared" si="47"/>
        <v>2014</v>
      </c>
      <c r="N996" t="b">
        <v>0</v>
      </c>
      <c r="O996">
        <v>11</v>
      </c>
      <c r="P996" t="b">
        <v>0</v>
      </c>
      <c r="Q996" t="s">
        <v>8273</v>
      </c>
      <c r="R996" s="5">
        <f t="shared" si="45"/>
        <v>2.3345000000000001E-2</v>
      </c>
      <c r="S996" s="6">
        <f t="shared" si="46"/>
        <v>424.45454545454544</v>
      </c>
      <c r="T996" t="s">
        <v>8321</v>
      </c>
      <c r="U996" t="s">
        <v>8323</v>
      </c>
    </row>
    <row r="997" spans="1:21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2">
        <v>41947.940740740742</v>
      </c>
      <c r="L997" s="12">
        <v>41972.666666666672</v>
      </c>
      <c r="M997" s="13">
        <f t="shared" si="47"/>
        <v>2014</v>
      </c>
      <c r="N997" t="b">
        <v>0</v>
      </c>
      <c r="O997">
        <v>9</v>
      </c>
      <c r="P997" t="b">
        <v>0</v>
      </c>
      <c r="Q997" t="s">
        <v>8273</v>
      </c>
      <c r="R997" s="5">
        <f t="shared" si="45"/>
        <v>7.2599999999999998E-2</v>
      </c>
      <c r="S997" s="6">
        <f t="shared" si="46"/>
        <v>80.666666666666671</v>
      </c>
      <c r="T997" t="s">
        <v>8321</v>
      </c>
      <c r="U997" t="s">
        <v>8323</v>
      </c>
    </row>
    <row r="998" spans="1:21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2">
        <v>41817.866435185184</v>
      </c>
      <c r="L998" s="12">
        <v>41847.643750000003</v>
      </c>
      <c r="M998" s="13">
        <f t="shared" si="47"/>
        <v>2014</v>
      </c>
      <c r="N998" t="b">
        <v>0</v>
      </c>
      <c r="O998">
        <v>5</v>
      </c>
      <c r="P998" t="b">
        <v>0</v>
      </c>
      <c r="Q998" t="s">
        <v>8273</v>
      </c>
      <c r="R998" s="5">
        <f t="shared" si="45"/>
        <v>1.6250000000000001E-2</v>
      </c>
      <c r="S998" s="6">
        <f t="shared" si="46"/>
        <v>13</v>
      </c>
      <c r="T998" t="s">
        <v>8321</v>
      </c>
      <c r="U998" t="s">
        <v>8323</v>
      </c>
    </row>
    <row r="999" spans="1:21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2">
        <v>41941.10297453704</v>
      </c>
      <c r="L999" s="12">
        <v>41971.144641203704</v>
      </c>
      <c r="M999" s="13">
        <f t="shared" si="47"/>
        <v>2014</v>
      </c>
      <c r="N999" t="b">
        <v>0</v>
      </c>
      <c r="O999">
        <v>8</v>
      </c>
      <c r="P999" t="b">
        <v>0</v>
      </c>
      <c r="Q999" t="s">
        <v>8273</v>
      </c>
      <c r="R999" s="5">
        <f t="shared" si="45"/>
        <v>1.2999999999999999E-2</v>
      </c>
      <c r="S999" s="6">
        <f t="shared" si="46"/>
        <v>8.125</v>
      </c>
      <c r="T999" t="s">
        <v>8321</v>
      </c>
      <c r="U999" t="s">
        <v>8323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2">
        <v>42282.168993055559</v>
      </c>
      <c r="L1000" s="12">
        <v>42327.210659722223</v>
      </c>
      <c r="M1000" s="13">
        <f t="shared" si="47"/>
        <v>2015</v>
      </c>
      <c r="N1000" t="b">
        <v>0</v>
      </c>
      <c r="O1000">
        <v>229</v>
      </c>
      <c r="P1000" t="b">
        <v>0</v>
      </c>
      <c r="Q1000" t="s">
        <v>8273</v>
      </c>
      <c r="R1000" s="5">
        <f t="shared" si="45"/>
        <v>0.58558333333333334</v>
      </c>
      <c r="S1000" s="6">
        <f t="shared" si="46"/>
        <v>153.42794759825327</v>
      </c>
      <c r="T1000" t="s">
        <v>8321</v>
      </c>
      <c r="U1000" t="s">
        <v>8323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2">
        <v>41926.29965277778</v>
      </c>
      <c r="L1001" s="12">
        <v>41956.334722222222</v>
      </c>
      <c r="M1001" s="13">
        <f t="shared" si="47"/>
        <v>2014</v>
      </c>
      <c r="N1001" t="b">
        <v>0</v>
      </c>
      <c r="O1001">
        <v>40</v>
      </c>
      <c r="P1001" t="b">
        <v>0</v>
      </c>
      <c r="Q1001" t="s">
        <v>8273</v>
      </c>
      <c r="R1001" s="5">
        <f t="shared" si="45"/>
        <v>7.7886666666666673E-2</v>
      </c>
      <c r="S1001" s="6">
        <f t="shared" si="46"/>
        <v>292.07499999999999</v>
      </c>
      <c r="T1001" t="s">
        <v>8321</v>
      </c>
      <c r="U1001" t="s">
        <v>8323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2">
        <v>42749.059722222228</v>
      </c>
      <c r="L1002" s="12">
        <v>42809.018055555556</v>
      </c>
      <c r="M1002" s="13">
        <f t="shared" si="47"/>
        <v>2017</v>
      </c>
      <c r="N1002" t="b">
        <v>0</v>
      </c>
      <c r="O1002">
        <v>6</v>
      </c>
      <c r="P1002" t="b">
        <v>0</v>
      </c>
      <c r="Q1002" t="s">
        <v>8273</v>
      </c>
      <c r="R1002" s="5">
        <f t="shared" si="45"/>
        <v>2.2157147647256063E-2</v>
      </c>
      <c r="S1002" s="6">
        <f t="shared" si="46"/>
        <v>3304</v>
      </c>
      <c r="T1002" t="s">
        <v>8321</v>
      </c>
      <c r="U1002" t="s">
        <v>8323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2">
        <v>42720.720057870371</v>
      </c>
      <c r="L1003" s="12">
        <v>42765.720057870371</v>
      </c>
      <c r="M1003" s="13">
        <f t="shared" si="47"/>
        <v>2016</v>
      </c>
      <c r="N1003" t="b">
        <v>0</v>
      </c>
      <c r="O1003">
        <v>4</v>
      </c>
      <c r="P1003" t="b">
        <v>0</v>
      </c>
      <c r="Q1003" t="s">
        <v>8273</v>
      </c>
      <c r="R1003" s="5">
        <f t="shared" si="45"/>
        <v>1.04</v>
      </c>
      <c r="S1003" s="6">
        <f t="shared" si="46"/>
        <v>1300</v>
      </c>
      <c r="T1003" t="s">
        <v>8321</v>
      </c>
      <c r="U1003" t="s">
        <v>8323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2">
        <v>42325.684189814812</v>
      </c>
      <c r="L1004" s="12">
        <v>42355.249305555553</v>
      </c>
      <c r="M1004" s="13">
        <f t="shared" si="47"/>
        <v>2015</v>
      </c>
      <c r="N1004" t="b">
        <v>0</v>
      </c>
      <c r="O1004">
        <v>22</v>
      </c>
      <c r="P1004" t="b">
        <v>0</v>
      </c>
      <c r="Q1004" t="s">
        <v>8273</v>
      </c>
      <c r="R1004" s="5">
        <f t="shared" si="45"/>
        <v>0.29602960296029601</v>
      </c>
      <c r="S1004" s="6">
        <f t="shared" si="46"/>
        <v>134.54545454545453</v>
      </c>
      <c r="T1004" t="s">
        <v>8321</v>
      </c>
      <c r="U1004" t="s">
        <v>8323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2">
        <v>42780.709039351852</v>
      </c>
      <c r="L1005" s="12">
        <v>42810.667372685188</v>
      </c>
      <c r="M1005" s="13">
        <f t="shared" si="47"/>
        <v>2017</v>
      </c>
      <c r="N1005" t="b">
        <v>0</v>
      </c>
      <c r="O1005">
        <v>15</v>
      </c>
      <c r="P1005" t="b">
        <v>0</v>
      </c>
      <c r="Q1005" t="s">
        <v>8273</v>
      </c>
      <c r="R1005" s="5">
        <f t="shared" si="45"/>
        <v>0.16055</v>
      </c>
      <c r="S1005" s="6">
        <f t="shared" si="46"/>
        <v>214.06666666666666</v>
      </c>
      <c r="T1005" t="s">
        <v>8321</v>
      </c>
      <c r="U1005" t="s">
        <v>8323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2">
        <v>42388.708645833336</v>
      </c>
      <c r="L1006" s="12">
        <v>42418.708645833336</v>
      </c>
      <c r="M1006" s="13">
        <f t="shared" si="47"/>
        <v>2016</v>
      </c>
      <c r="N1006" t="b">
        <v>0</v>
      </c>
      <c r="O1006">
        <v>95</v>
      </c>
      <c r="P1006" t="b">
        <v>0</v>
      </c>
      <c r="Q1006" t="s">
        <v>8273</v>
      </c>
      <c r="R1006" s="5">
        <f t="shared" si="45"/>
        <v>0.82208000000000003</v>
      </c>
      <c r="S1006" s="6">
        <f t="shared" si="46"/>
        <v>216.33684210526314</v>
      </c>
      <c r="T1006" t="s">
        <v>8321</v>
      </c>
      <c r="U1006" t="s">
        <v>8323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2">
        <v>42276.624803240738</v>
      </c>
      <c r="L1007" s="12">
        <v>42307.624803240738</v>
      </c>
      <c r="M1007" s="13">
        <f t="shared" si="47"/>
        <v>2015</v>
      </c>
      <c r="N1007" t="b">
        <v>0</v>
      </c>
      <c r="O1007">
        <v>161</v>
      </c>
      <c r="P1007" t="b">
        <v>0</v>
      </c>
      <c r="Q1007" t="s">
        <v>8273</v>
      </c>
      <c r="R1007" s="5">
        <f t="shared" si="45"/>
        <v>0.75051000000000001</v>
      </c>
      <c r="S1007" s="6">
        <f t="shared" si="46"/>
        <v>932.31055900621118</v>
      </c>
      <c r="T1007" t="s">
        <v>8321</v>
      </c>
      <c r="U1007" t="s">
        <v>8323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2">
        <v>41977.040185185186</v>
      </c>
      <c r="L1008" s="12">
        <v>41985.299305555556</v>
      </c>
      <c r="M1008" s="13">
        <f t="shared" si="47"/>
        <v>2014</v>
      </c>
      <c r="N1008" t="b">
        <v>0</v>
      </c>
      <c r="O1008">
        <v>8</v>
      </c>
      <c r="P1008" t="b">
        <v>0</v>
      </c>
      <c r="Q1008" t="s">
        <v>8273</v>
      </c>
      <c r="R1008" s="5">
        <f t="shared" si="45"/>
        <v>5.8500000000000003E-2</v>
      </c>
      <c r="S1008" s="6">
        <f t="shared" si="46"/>
        <v>29.25</v>
      </c>
      <c r="T1008" t="s">
        <v>8321</v>
      </c>
      <c r="U1008" t="s">
        <v>8323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2">
        <v>42676.583599537036</v>
      </c>
      <c r="L1009" s="12">
        <v>42718.6252662037</v>
      </c>
      <c r="M1009" s="13">
        <f t="shared" si="47"/>
        <v>2016</v>
      </c>
      <c r="N1009" t="b">
        <v>0</v>
      </c>
      <c r="O1009">
        <v>76</v>
      </c>
      <c r="P1009" t="b">
        <v>0</v>
      </c>
      <c r="Q1009" t="s">
        <v>8273</v>
      </c>
      <c r="R1009" s="5">
        <f t="shared" si="45"/>
        <v>0.44319999999999998</v>
      </c>
      <c r="S1009" s="6">
        <f t="shared" si="46"/>
        <v>174.94736842105263</v>
      </c>
      <c r="T1009" t="s">
        <v>8321</v>
      </c>
      <c r="U1009" t="s">
        <v>8323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2">
        <v>42702.809201388889</v>
      </c>
      <c r="L1010" s="12">
        <v>42732.809201388889</v>
      </c>
      <c r="M1010" s="13">
        <f t="shared" si="47"/>
        <v>2016</v>
      </c>
      <c r="N1010" t="b">
        <v>0</v>
      </c>
      <c r="O1010">
        <v>1</v>
      </c>
      <c r="P1010" t="b">
        <v>0</v>
      </c>
      <c r="Q1010" t="s">
        <v>8273</v>
      </c>
      <c r="R1010" s="5">
        <f t="shared" si="45"/>
        <v>2.6737967914438501E-3</v>
      </c>
      <c r="S1010" s="6">
        <f t="shared" si="46"/>
        <v>250</v>
      </c>
      <c r="T1010" t="s">
        <v>8321</v>
      </c>
      <c r="U1010" t="s">
        <v>8323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2">
        <v>42510.604699074072</v>
      </c>
      <c r="L1011" s="12">
        <v>42540.604699074072</v>
      </c>
      <c r="M1011" s="13">
        <f t="shared" si="47"/>
        <v>2016</v>
      </c>
      <c r="N1011" t="b">
        <v>0</v>
      </c>
      <c r="O1011">
        <v>101</v>
      </c>
      <c r="P1011" t="b">
        <v>0</v>
      </c>
      <c r="Q1011" t="s">
        <v>8273</v>
      </c>
      <c r="R1011" s="5">
        <f t="shared" si="45"/>
        <v>0.1313</v>
      </c>
      <c r="S1011" s="6">
        <f t="shared" si="46"/>
        <v>65</v>
      </c>
      <c r="T1011" t="s">
        <v>8321</v>
      </c>
      <c r="U1011" t="s">
        <v>8323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2">
        <v>42561.829421296294</v>
      </c>
      <c r="L1012" s="12">
        <v>42618.124305555553</v>
      </c>
      <c r="M1012" s="13">
        <f t="shared" si="47"/>
        <v>2016</v>
      </c>
      <c r="N1012" t="b">
        <v>0</v>
      </c>
      <c r="O1012">
        <v>4</v>
      </c>
      <c r="P1012" t="b">
        <v>0</v>
      </c>
      <c r="Q1012" t="s">
        <v>8273</v>
      </c>
      <c r="R1012" s="5">
        <f t="shared" si="45"/>
        <v>1.9088937093275488E-3</v>
      </c>
      <c r="S1012" s="6">
        <f t="shared" si="46"/>
        <v>55</v>
      </c>
      <c r="T1012" t="s">
        <v>8321</v>
      </c>
      <c r="U1012" t="s">
        <v>8323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2">
        <v>41946.898090277777</v>
      </c>
      <c r="L1013" s="12">
        <v>41991.898090277777</v>
      </c>
      <c r="M1013" s="13">
        <f t="shared" si="47"/>
        <v>2014</v>
      </c>
      <c r="N1013" t="b">
        <v>0</v>
      </c>
      <c r="O1013">
        <v>1</v>
      </c>
      <c r="P1013" t="b">
        <v>0</v>
      </c>
      <c r="Q1013" t="s">
        <v>8273</v>
      </c>
      <c r="R1013" s="5">
        <f t="shared" si="45"/>
        <v>3.7499999999999999E-3</v>
      </c>
      <c r="S1013" s="6">
        <f t="shared" si="46"/>
        <v>75</v>
      </c>
      <c r="T1013" t="s">
        <v>8321</v>
      </c>
      <c r="U1013" t="s">
        <v>8323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2">
        <v>42714.440416666665</v>
      </c>
      <c r="L1014" s="12">
        <v>42759.440416666665</v>
      </c>
      <c r="M1014" s="13">
        <f t="shared" si="47"/>
        <v>2016</v>
      </c>
      <c r="N1014" t="b">
        <v>0</v>
      </c>
      <c r="O1014">
        <v>775</v>
      </c>
      <c r="P1014" t="b">
        <v>0</v>
      </c>
      <c r="Q1014" t="s">
        <v>8273</v>
      </c>
      <c r="R1014" s="5">
        <f t="shared" si="45"/>
        <v>215.35021</v>
      </c>
      <c r="S1014" s="6">
        <f t="shared" si="46"/>
        <v>1389.3561935483872</v>
      </c>
      <c r="T1014" t="s">
        <v>8321</v>
      </c>
      <c r="U1014" t="s">
        <v>8323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2">
        <v>42339.833981481483</v>
      </c>
      <c r="L1015" s="12">
        <v>42367.833333333328</v>
      </c>
      <c r="M1015" s="13">
        <f t="shared" si="47"/>
        <v>2015</v>
      </c>
      <c r="N1015" t="b">
        <v>0</v>
      </c>
      <c r="O1015">
        <v>90</v>
      </c>
      <c r="P1015" t="b">
        <v>0</v>
      </c>
      <c r="Q1015" t="s">
        <v>8273</v>
      </c>
      <c r="R1015" s="5">
        <f t="shared" si="45"/>
        <v>0.34527999999999998</v>
      </c>
      <c r="S1015" s="6">
        <f t="shared" si="46"/>
        <v>95.911111111111111</v>
      </c>
      <c r="T1015" t="s">
        <v>8321</v>
      </c>
      <c r="U1015" t="s">
        <v>8323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2">
        <v>41955.002488425926</v>
      </c>
      <c r="L1016" s="12">
        <v>42005.002488425926</v>
      </c>
      <c r="M1016" s="13">
        <f t="shared" si="47"/>
        <v>2014</v>
      </c>
      <c r="N1016" t="b">
        <v>0</v>
      </c>
      <c r="O1016">
        <v>16</v>
      </c>
      <c r="P1016" t="b">
        <v>0</v>
      </c>
      <c r="Q1016" t="s">
        <v>8273</v>
      </c>
      <c r="R1016" s="5">
        <f t="shared" si="45"/>
        <v>0.30599999999999999</v>
      </c>
      <c r="S1016" s="6">
        <f t="shared" si="46"/>
        <v>191.25</v>
      </c>
      <c r="T1016" t="s">
        <v>8321</v>
      </c>
      <c r="U1016" t="s">
        <v>8323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2">
        <v>42303.878414351857</v>
      </c>
      <c r="L1017" s="12">
        <v>42333.920081018514</v>
      </c>
      <c r="M1017" s="13">
        <f t="shared" si="47"/>
        <v>2015</v>
      </c>
      <c r="N1017" t="b">
        <v>0</v>
      </c>
      <c r="O1017">
        <v>6</v>
      </c>
      <c r="P1017" t="b">
        <v>0</v>
      </c>
      <c r="Q1017" t="s">
        <v>8273</v>
      </c>
      <c r="R1017" s="5">
        <f t="shared" si="45"/>
        <v>2.6666666666666668E-2</v>
      </c>
      <c r="S1017" s="6">
        <f t="shared" si="46"/>
        <v>40</v>
      </c>
      <c r="T1017" t="s">
        <v>8321</v>
      </c>
      <c r="U1017" t="s">
        <v>8323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2">
        <v>42422.107129629629</v>
      </c>
      <c r="L1018" s="12">
        <v>42467.065462962957</v>
      </c>
      <c r="M1018" s="13">
        <f t="shared" si="47"/>
        <v>2016</v>
      </c>
      <c r="N1018" t="b">
        <v>0</v>
      </c>
      <c r="O1018">
        <v>38</v>
      </c>
      <c r="P1018" t="b">
        <v>0</v>
      </c>
      <c r="Q1018" t="s">
        <v>8273</v>
      </c>
      <c r="R1018" s="5">
        <f t="shared" si="45"/>
        <v>2.8420000000000001E-2</v>
      </c>
      <c r="S1018" s="6">
        <f t="shared" si="46"/>
        <v>74.78947368421052</v>
      </c>
      <c r="T1018" t="s">
        <v>8321</v>
      </c>
      <c r="U1018" t="s">
        <v>8323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2">
        <v>42289.675173611111</v>
      </c>
      <c r="L1019" s="12">
        <v>42329.716840277775</v>
      </c>
      <c r="M1019" s="13">
        <f t="shared" si="47"/>
        <v>2015</v>
      </c>
      <c r="N1019" t="b">
        <v>0</v>
      </c>
      <c r="O1019">
        <v>355</v>
      </c>
      <c r="P1019" t="b">
        <v>0</v>
      </c>
      <c r="Q1019" t="s">
        <v>8273</v>
      </c>
      <c r="R1019" s="5">
        <f t="shared" si="45"/>
        <v>0.22878799999999999</v>
      </c>
      <c r="S1019" s="6">
        <f t="shared" si="46"/>
        <v>161.11830985915492</v>
      </c>
      <c r="T1019" t="s">
        <v>8321</v>
      </c>
      <c r="U1019" t="s">
        <v>8323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2">
        <v>42535.492280092592</v>
      </c>
      <c r="L1020" s="12">
        <v>42565.492280092592</v>
      </c>
      <c r="M1020" s="13">
        <f t="shared" si="47"/>
        <v>2016</v>
      </c>
      <c r="N1020" t="b">
        <v>0</v>
      </c>
      <c r="O1020">
        <v>7</v>
      </c>
      <c r="P1020" t="b">
        <v>0</v>
      </c>
      <c r="Q1020" t="s">
        <v>8273</v>
      </c>
      <c r="R1020" s="5">
        <f t="shared" si="45"/>
        <v>3.1050000000000001E-2</v>
      </c>
      <c r="S1020" s="6">
        <f t="shared" si="46"/>
        <v>88.714285714285708</v>
      </c>
      <c r="T1020" t="s">
        <v>8321</v>
      </c>
      <c r="U1020" t="s">
        <v>8323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2">
        <v>42009.973946759259</v>
      </c>
      <c r="L1021" s="12">
        <v>42039.973946759259</v>
      </c>
      <c r="M1021" s="13">
        <f t="shared" si="47"/>
        <v>2015</v>
      </c>
      <c r="N1021" t="b">
        <v>0</v>
      </c>
      <c r="O1021">
        <v>400</v>
      </c>
      <c r="P1021" t="b">
        <v>0</v>
      </c>
      <c r="Q1021" t="s">
        <v>8273</v>
      </c>
      <c r="R1021" s="5">
        <f t="shared" si="45"/>
        <v>0.47333333333333333</v>
      </c>
      <c r="S1021" s="6">
        <f t="shared" si="46"/>
        <v>53.25</v>
      </c>
      <c r="T1021" t="s">
        <v>8321</v>
      </c>
      <c r="U1021" t="s">
        <v>8323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2">
        <v>42127.069548611107</v>
      </c>
      <c r="L1022" s="12">
        <v>42157.032638888893</v>
      </c>
      <c r="M1022" s="13">
        <f t="shared" si="47"/>
        <v>2015</v>
      </c>
      <c r="N1022" t="b">
        <v>0</v>
      </c>
      <c r="O1022">
        <v>30</v>
      </c>
      <c r="P1022" t="b">
        <v>1</v>
      </c>
      <c r="Q1022" t="s">
        <v>8280</v>
      </c>
      <c r="R1022" s="5">
        <f t="shared" si="45"/>
        <v>2.0554838709677421</v>
      </c>
      <c r="S1022" s="6">
        <f t="shared" si="46"/>
        <v>106.2</v>
      </c>
      <c r="T1022" t="s">
        <v>8327</v>
      </c>
      <c r="U1022" t="s">
        <v>8332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2">
        <v>42271.251979166671</v>
      </c>
      <c r="L1023" s="12">
        <v>42294.166666666672</v>
      </c>
      <c r="M1023" s="13">
        <f t="shared" si="47"/>
        <v>2015</v>
      </c>
      <c r="N1023" t="b">
        <v>1</v>
      </c>
      <c r="O1023">
        <v>478</v>
      </c>
      <c r="P1023" t="b">
        <v>1</v>
      </c>
      <c r="Q1023" t="s">
        <v>8280</v>
      </c>
      <c r="R1023" s="5">
        <f t="shared" si="45"/>
        <v>3.5180366666666667</v>
      </c>
      <c r="S1023" s="6">
        <f t="shared" si="46"/>
        <v>22.079728033472804</v>
      </c>
      <c r="T1023" t="s">
        <v>8327</v>
      </c>
      <c r="U1023" t="s">
        <v>8332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2">
        <v>42111.646724537044</v>
      </c>
      <c r="L1024" s="12">
        <v>42141.646724537044</v>
      </c>
      <c r="M1024" s="13">
        <f t="shared" si="47"/>
        <v>2015</v>
      </c>
      <c r="N1024" t="b">
        <v>1</v>
      </c>
      <c r="O1024">
        <v>74</v>
      </c>
      <c r="P1024" t="b">
        <v>1</v>
      </c>
      <c r="Q1024" t="s">
        <v>8280</v>
      </c>
      <c r="R1024" s="5">
        <f t="shared" si="45"/>
        <v>1.149</v>
      </c>
      <c r="S1024" s="6">
        <f t="shared" si="46"/>
        <v>31.054054054054053</v>
      </c>
      <c r="T1024" t="s">
        <v>8327</v>
      </c>
      <c r="U1024" t="s">
        <v>8332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2">
        <v>42145.919687500005</v>
      </c>
      <c r="L1025" s="12">
        <v>42175.919687500005</v>
      </c>
      <c r="M1025" s="13">
        <f t="shared" si="47"/>
        <v>2015</v>
      </c>
      <c r="N1025" t="b">
        <v>0</v>
      </c>
      <c r="O1025">
        <v>131</v>
      </c>
      <c r="P1025" t="b">
        <v>1</v>
      </c>
      <c r="Q1025" t="s">
        <v>8280</v>
      </c>
      <c r="R1025" s="5">
        <f t="shared" si="45"/>
        <v>2.3715000000000002</v>
      </c>
      <c r="S1025" s="6">
        <f t="shared" si="46"/>
        <v>36.206106870229007</v>
      </c>
      <c r="T1025" t="s">
        <v>8327</v>
      </c>
      <c r="U1025" t="s">
        <v>8332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2">
        <v>42370.580590277779</v>
      </c>
      <c r="L1026" s="12">
        <v>42400.580590277779</v>
      </c>
      <c r="M1026" s="13">
        <f t="shared" si="47"/>
        <v>2016</v>
      </c>
      <c r="N1026" t="b">
        <v>1</v>
      </c>
      <c r="O1026">
        <v>61</v>
      </c>
      <c r="P1026" t="b">
        <v>1</v>
      </c>
      <c r="Q1026" t="s">
        <v>8280</v>
      </c>
      <c r="R1026" s="5">
        <f t="shared" ref="R1026:R1089" si="48">E1026/D1026</f>
        <v>1.1863774999999999</v>
      </c>
      <c r="S1026" s="6">
        <f t="shared" ref="S1026:S1089" si="49">E1026/O1026</f>
        <v>388.9762295081967</v>
      </c>
      <c r="T1026" t="s">
        <v>8327</v>
      </c>
      <c r="U1026" t="s">
        <v>8332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2">
        <v>42049.833761574075</v>
      </c>
      <c r="L1027" s="12">
        <v>42079.792094907403</v>
      </c>
      <c r="M1027" s="13">
        <f t="shared" ref="M1027:M1090" si="50">YEAR(K1027)</f>
        <v>2015</v>
      </c>
      <c r="N1027" t="b">
        <v>1</v>
      </c>
      <c r="O1027">
        <v>1071</v>
      </c>
      <c r="P1027" t="b">
        <v>1</v>
      </c>
      <c r="Q1027" t="s">
        <v>8280</v>
      </c>
      <c r="R1027" s="5">
        <f t="shared" si="48"/>
        <v>1.099283142857143</v>
      </c>
      <c r="S1027" s="6">
        <f t="shared" si="49"/>
        <v>71.848571428571432</v>
      </c>
      <c r="T1027" t="s">
        <v>8327</v>
      </c>
      <c r="U1027" t="s">
        <v>8332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2">
        <v>42426.407592592594</v>
      </c>
      <c r="L1028" s="12">
        <v>42460.365925925929</v>
      </c>
      <c r="M1028" s="13">
        <f t="shared" si="50"/>
        <v>2016</v>
      </c>
      <c r="N1028" t="b">
        <v>1</v>
      </c>
      <c r="O1028">
        <v>122</v>
      </c>
      <c r="P1028" t="b">
        <v>1</v>
      </c>
      <c r="Q1028" t="s">
        <v>8280</v>
      </c>
      <c r="R1028" s="5">
        <f t="shared" si="48"/>
        <v>1.0000828571428571</v>
      </c>
      <c r="S1028" s="6">
        <f t="shared" si="49"/>
        <v>57.381803278688523</v>
      </c>
      <c r="T1028" t="s">
        <v>8327</v>
      </c>
      <c r="U1028" t="s">
        <v>8332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2">
        <v>41905.034108796295</v>
      </c>
      <c r="L1029" s="12">
        <v>41935.034108796295</v>
      </c>
      <c r="M1029" s="13">
        <f t="shared" si="50"/>
        <v>2014</v>
      </c>
      <c r="N1029" t="b">
        <v>1</v>
      </c>
      <c r="O1029">
        <v>111</v>
      </c>
      <c r="P1029" t="b">
        <v>1</v>
      </c>
      <c r="Q1029" t="s">
        <v>8280</v>
      </c>
      <c r="R1029" s="5">
        <f t="shared" si="48"/>
        <v>1.0309292094387414</v>
      </c>
      <c r="S1029" s="6">
        <f t="shared" si="49"/>
        <v>69.666666666666671</v>
      </c>
      <c r="T1029" t="s">
        <v>8327</v>
      </c>
      <c r="U1029" t="s">
        <v>8332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2">
        <v>42755.627372685187</v>
      </c>
      <c r="L1030" s="12">
        <v>42800.833333333328</v>
      </c>
      <c r="M1030" s="13">
        <f t="shared" si="50"/>
        <v>2017</v>
      </c>
      <c r="N1030" t="b">
        <v>1</v>
      </c>
      <c r="O1030">
        <v>255</v>
      </c>
      <c r="P1030" t="b">
        <v>1</v>
      </c>
      <c r="Q1030" t="s">
        <v>8280</v>
      </c>
      <c r="R1030" s="5">
        <f t="shared" si="48"/>
        <v>1.1727000000000001</v>
      </c>
      <c r="S1030" s="6">
        <f t="shared" si="49"/>
        <v>45.988235294117644</v>
      </c>
      <c r="T1030" t="s">
        <v>8327</v>
      </c>
      <c r="U1030" t="s">
        <v>8332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2">
        <v>42044.711886574078</v>
      </c>
      <c r="L1031" s="12">
        <v>42098.915972222225</v>
      </c>
      <c r="M1031" s="13">
        <f t="shared" si="50"/>
        <v>2015</v>
      </c>
      <c r="N1031" t="b">
        <v>0</v>
      </c>
      <c r="O1031">
        <v>141</v>
      </c>
      <c r="P1031" t="b">
        <v>1</v>
      </c>
      <c r="Q1031" t="s">
        <v>8280</v>
      </c>
      <c r="R1031" s="5">
        <f t="shared" si="48"/>
        <v>1.1175999999999999</v>
      </c>
      <c r="S1031" s="6">
        <f t="shared" si="49"/>
        <v>79.262411347517727</v>
      </c>
      <c r="T1031" t="s">
        <v>8327</v>
      </c>
      <c r="U1031" t="s">
        <v>8332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2">
        <v>42611.483206018514</v>
      </c>
      <c r="L1032" s="12">
        <v>42625.483206018514</v>
      </c>
      <c r="M1032" s="13">
        <f t="shared" si="50"/>
        <v>2016</v>
      </c>
      <c r="N1032" t="b">
        <v>0</v>
      </c>
      <c r="O1032">
        <v>159</v>
      </c>
      <c r="P1032" t="b">
        <v>1</v>
      </c>
      <c r="Q1032" t="s">
        <v>8280</v>
      </c>
      <c r="R1032" s="5">
        <f t="shared" si="48"/>
        <v>3.4209999999999998</v>
      </c>
      <c r="S1032" s="6">
        <f t="shared" si="49"/>
        <v>43.031446540880502</v>
      </c>
      <c r="T1032" t="s">
        <v>8327</v>
      </c>
      <c r="U1032" t="s">
        <v>8332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2">
        <v>42324.764004629629</v>
      </c>
      <c r="L1033" s="12">
        <v>42354.764004629629</v>
      </c>
      <c r="M1033" s="13">
        <f t="shared" si="50"/>
        <v>2015</v>
      </c>
      <c r="N1033" t="b">
        <v>0</v>
      </c>
      <c r="O1033">
        <v>99</v>
      </c>
      <c r="P1033" t="b">
        <v>1</v>
      </c>
      <c r="Q1033" t="s">
        <v>8280</v>
      </c>
      <c r="R1033" s="5">
        <f t="shared" si="48"/>
        <v>1.0740000000000001</v>
      </c>
      <c r="S1033" s="6">
        <f t="shared" si="49"/>
        <v>108.48484848484848</v>
      </c>
      <c r="T1033" t="s">
        <v>8327</v>
      </c>
      <c r="U1033" t="s">
        <v>8332</v>
      </c>
    </row>
    <row r="1034" spans="1:21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2">
        <v>42514.666956018518</v>
      </c>
      <c r="L1034" s="12">
        <v>42544.666956018518</v>
      </c>
      <c r="M1034" s="13">
        <f t="shared" si="50"/>
        <v>2016</v>
      </c>
      <c r="N1034" t="b">
        <v>0</v>
      </c>
      <c r="O1034">
        <v>96</v>
      </c>
      <c r="P1034" t="b">
        <v>1</v>
      </c>
      <c r="Q1034" t="s">
        <v>8280</v>
      </c>
      <c r="R1034" s="5">
        <f t="shared" si="48"/>
        <v>1.0849703703703704</v>
      </c>
      <c r="S1034" s="6">
        <f t="shared" si="49"/>
        <v>61.029583333333335</v>
      </c>
      <c r="T1034" t="s">
        <v>8327</v>
      </c>
      <c r="U1034" t="s">
        <v>8332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2">
        <v>42688.732407407413</v>
      </c>
      <c r="L1035" s="12">
        <v>42716.732407407413</v>
      </c>
      <c r="M1035" s="13">
        <f t="shared" si="50"/>
        <v>2016</v>
      </c>
      <c r="N1035" t="b">
        <v>0</v>
      </c>
      <c r="O1035">
        <v>27</v>
      </c>
      <c r="P1035" t="b">
        <v>1</v>
      </c>
      <c r="Q1035" t="s">
        <v>8280</v>
      </c>
      <c r="R1035" s="5">
        <f t="shared" si="48"/>
        <v>1.0286144578313252</v>
      </c>
      <c r="S1035" s="6">
        <f t="shared" si="49"/>
        <v>50.592592592592595</v>
      </c>
      <c r="T1035" t="s">
        <v>8327</v>
      </c>
      <c r="U1035" t="s">
        <v>8332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2">
        <v>42555.166712962964</v>
      </c>
      <c r="L1036" s="12">
        <v>42587.165972222225</v>
      </c>
      <c r="M1036" s="13">
        <f t="shared" si="50"/>
        <v>2016</v>
      </c>
      <c r="N1036" t="b">
        <v>0</v>
      </c>
      <c r="O1036">
        <v>166</v>
      </c>
      <c r="P1036" t="b">
        <v>1</v>
      </c>
      <c r="Q1036" t="s">
        <v>8280</v>
      </c>
      <c r="R1036" s="5">
        <f t="shared" si="48"/>
        <v>1.3000180000000001</v>
      </c>
      <c r="S1036" s="6">
        <f t="shared" si="49"/>
        <v>39.157168674698795</v>
      </c>
      <c r="T1036" t="s">
        <v>8327</v>
      </c>
      <c r="U1036" t="s">
        <v>8332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2">
        <v>42016.641435185185</v>
      </c>
      <c r="L1037" s="12">
        <v>42046.641435185185</v>
      </c>
      <c r="M1037" s="13">
        <f t="shared" si="50"/>
        <v>2015</v>
      </c>
      <c r="N1037" t="b">
        <v>0</v>
      </c>
      <c r="O1037">
        <v>76</v>
      </c>
      <c r="P1037" t="b">
        <v>1</v>
      </c>
      <c r="Q1037" t="s">
        <v>8280</v>
      </c>
      <c r="R1037" s="5">
        <f t="shared" si="48"/>
        <v>1.0765217391304347</v>
      </c>
      <c r="S1037" s="6">
        <f t="shared" si="49"/>
        <v>65.15789473684211</v>
      </c>
      <c r="T1037" t="s">
        <v>8327</v>
      </c>
      <c r="U1037" t="s">
        <v>8332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2">
        <v>41249.448958333334</v>
      </c>
      <c r="L1038" s="12">
        <v>41281.333333333336</v>
      </c>
      <c r="M1038" s="13">
        <f t="shared" si="50"/>
        <v>2012</v>
      </c>
      <c r="N1038" t="b">
        <v>0</v>
      </c>
      <c r="O1038">
        <v>211</v>
      </c>
      <c r="P1038" t="b">
        <v>1</v>
      </c>
      <c r="Q1038" t="s">
        <v>8280</v>
      </c>
      <c r="R1038" s="5">
        <f t="shared" si="48"/>
        <v>1.1236044444444444</v>
      </c>
      <c r="S1038" s="6">
        <f t="shared" si="49"/>
        <v>23.963127962085309</v>
      </c>
      <c r="T1038" t="s">
        <v>8327</v>
      </c>
      <c r="U1038" t="s">
        <v>8332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2">
        <v>42119.822476851856</v>
      </c>
      <c r="L1039" s="12">
        <v>42142.208333333328</v>
      </c>
      <c r="M1039" s="13">
        <f t="shared" si="50"/>
        <v>2015</v>
      </c>
      <c r="N1039" t="b">
        <v>0</v>
      </c>
      <c r="O1039">
        <v>21</v>
      </c>
      <c r="P1039" t="b">
        <v>1</v>
      </c>
      <c r="Q1039" t="s">
        <v>8280</v>
      </c>
      <c r="R1039" s="5">
        <f t="shared" si="48"/>
        <v>1.0209999999999999</v>
      </c>
      <c r="S1039" s="6">
        <f t="shared" si="49"/>
        <v>48.61904761904762</v>
      </c>
      <c r="T1039" t="s">
        <v>8327</v>
      </c>
      <c r="U1039" t="s">
        <v>8332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2">
        <v>42418.231747685189</v>
      </c>
      <c r="L1040" s="12">
        <v>42448.190081018518</v>
      </c>
      <c r="M1040" s="13">
        <f t="shared" si="50"/>
        <v>2016</v>
      </c>
      <c r="N1040" t="b">
        <v>0</v>
      </c>
      <c r="O1040">
        <v>61</v>
      </c>
      <c r="P1040" t="b">
        <v>1</v>
      </c>
      <c r="Q1040" t="s">
        <v>8280</v>
      </c>
      <c r="R1040" s="5">
        <f t="shared" si="48"/>
        <v>1.4533333333333334</v>
      </c>
      <c r="S1040" s="6">
        <f t="shared" si="49"/>
        <v>35.73770491803279</v>
      </c>
      <c r="T1040" t="s">
        <v>8327</v>
      </c>
      <c r="U1040" t="s">
        <v>8332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2">
        <v>42692.109328703707</v>
      </c>
      <c r="L1041" s="12">
        <v>42717.332638888889</v>
      </c>
      <c r="M1041" s="13">
        <f t="shared" si="50"/>
        <v>2016</v>
      </c>
      <c r="N1041" t="b">
        <v>0</v>
      </c>
      <c r="O1041">
        <v>30</v>
      </c>
      <c r="P1041" t="b">
        <v>1</v>
      </c>
      <c r="Q1041" t="s">
        <v>8280</v>
      </c>
      <c r="R1041" s="5">
        <f t="shared" si="48"/>
        <v>1.282</v>
      </c>
      <c r="S1041" s="6">
        <f t="shared" si="49"/>
        <v>21.366666666666667</v>
      </c>
      <c r="T1041" t="s">
        <v>8327</v>
      </c>
      <c r="U1041" t="s">
        <v>8332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2">
        <v>42579.708437499998</v>
      </c>
      <c r="L1042" s="12">
        <v>42609.708437499998</v>
      </c>
      <c r="M1042" s="13">
        <f t="shared" si="50"/>
        <v>2016</v>
      </c>
      <c r="N1042" t="b">
        <v>0</v>
      </c>
      <c r="O1042">
        <v>1</v>
      </c>
      <c r="P1042" t="b">
        <v>0</v>
      </c>
      <c r="Q1042" t="s">
        <v>8281</v>
      </c>
      <c r="R1042" s="5">
        <f t="shared" si="48"/>
        <v>2.9411764705882353E-3</v>
      </c>
      <c r="S1042" s="6">
        <f t="shared" si="49"/>
        <v>250</v>
      </c>
      <c r="T1042" t="s">
        <v>8333</v>
      </c>
      <c r="U1042" t="s">
        <v>8334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2">
        <v>41831.060092592597</v>
      </c>
      <c r="L1043" s="12">
        <v>41851.060092592597</v>
      </c>
      <c r="M1043" s="13">
        <f t="shared" si="50"/>
        <v>2014</v>
      </c>
      <c r="N1043" t="b">
        <v>0</v>
      </c>
      <c r="O1043">
        <v>0</v>
      </c>
      <c r="P1043" t="b">
        <v>0</v>
      </c>
      <c r="Q1043" t="s">
        <v>8281</v>
      </c>
      <c r="R1043" s="5">
        <f t="shared" si="48"/>
        <v>0</v>
      </c>
      <c r="S1043" s="6" t="e">
        <f t="shared" si="49"/>
        <v>#DIV/0!</v>
      </c>
      <c r="T1043" t="s">
        <v>8333</v>
      </c>
      <c r="U1043" t="s">
        <v>8334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2">
        <v>41851.696157407408</v>
      </c>
      <c r="L1044" s="12">
        <v>41894.416666666664</v>
      </c>
      <c r="M1044" s="13">
        <f t="shared" si="50"/>
        <v>2014</v>
      </c>
      <c r="N1044" t="b">
        <v>0</v>
      </c>
      <c r="O1044">
        <v>1</v>
      </c>
      <c r="P1044" t="b">
        <v>0</v>
      </c>
      <c r="Q1044" t="s">
        <v>8281</v>
      </c>
      <c r="R1044" s="5">
        <f t="shared" si="48"/>
        <v>1.5384615384615385E-2</v>
      </c>
      <c r="S1044" s="6">
        <f t="shared" si="49"/>
        <v>10</v>
      </c>
      <c r="T1044" t="s">
        <v>8333</v>
      </c>
      <c r="U1044" t="s">
        <v>8334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2">
        <v>42114.252951388888</v>
      </c>
      <c r="L1045" s="12">
        <v>42144.252951388888</v>
      </c>
      <c r="M1045" s="13">
        <f t="shared" si="50"/>
        <v>2015</v>
      </c>
      <c r="N1045" t="b">
        <v>0</v>
      </c>
      <c r="O1045">
        <v>292</v>
      </c>
      <c r="P1045" t="b">
        <v>0</v>
      </c>
      <c r="Q1045" t="s">
        <v>8281</v>
      </c>
      <c r="R1045" s="5">
        <f t="shared" si="48"/>
        <v>8.5370000000000001E-2</v>
      </c>
      <c r="S1045" s="6">
        <f t="shared" si="49"/>
        <v>29.236301369863014</v>
      </c>
      <c r="T1045" t="s">
        <v>8333</v>
      </c>
      <c r="U1045" t="s">
        <v>8334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2">
        <v>42011.925937499997</v>
      </c>
      <c r="L1046" s="12">
        <v>42068.852083333331</v>
      </c>
      <c r="M1046" s="13">
        <f t="shared" si="50"/>
        <v>2015</v>
      </c>
      <c r="N1046" t="b">
        <v>0</v>
      </c>
      <c r="O1046">
        <v>2</v>
      </c>
      <c r="P1046" t="b">
        <v>0</v>
      </c>
      <c r="Q1046" t="s">
        <v>8281</v>
      </c>
      <c r="R1046" s="5">
        <f t="shared" si="48"/>
        <v>8.571428571428571E-4</v>
      </c>
      <c r="S1046" s="6">
        <f t="shared" si="49"/>
        <v>3</v>
      </c>
      <c r="T1046" t="s">
        <v>8333</v>
      </c>
      <c r="U1046" t="s">
        <v>8334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2">
        <v>41844.874421296299</v>
      </c>
      <c r="L1047" s="12">
        <v>41874.874421296299</v>
      </c>
      <c r="M1047" s="13">
        <f t="shared" si="50"/>
        <v>2014</v>
      </c>
      <c r="N1047" t="b">
        <v>0</v>
      </c>
      <c r="O1047">
        <v>8</v>
      </c>
      <c r="P1047" t="b">
        <v>0</v>
      </c>
      <c r="Q1047" t="s">
        <v>8281</v>
      </c>
      <c r="R1047" s="5">
        <f t="shared" si="48"/>
        <v>2.6599999999999999E-2</v>
      </c>
      <c r="S1047" s="6">
        <f t="shared" si="49"/>
        <v>33.25</v>
      </c>
      <c r="T1047" t="s">
        <v>8333</v>
      </c>
      <c r="U1047" t="s">
        <v>8334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2">
        <v>42319.851388888885</v>
      </c>
      <c r="L1048" s="12">
        <v>42364.851388888885</v>
      </c>
      <c r="M1048" s="13">
        <f t="shared" si="50"/>
        <v>2015</v>
      </c>
      <c r="N1048" t="b">
        <v>0</v>
      </c>
      <c r="O1048">
        <v>0</v>
      </c>
      <c r="P1048" t="b">
        <v>0</v>
      </c>
      <c r="Q1048" t="s">
        <v>8281</v>
      </c>
      <c r="R1048" s="5">
        <f t="shared" si="48"/>
        <v>0</v>
      </c>
      <c r="S1048" s="6" t="e">
        <f t="shared" si="49"/>
        <v>#DIV/0!</v>
      </c>
      <c r="T1048" t="s">
        <v>8333</v>
      </c>
      <c r="U1048" t="s">
        <v>8334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2">
        <v>41918.818460648145</v>
      </c>
      <c r="L1049" s="12">
        <v>41948.860127314816</v>
      </c>
      <c r="M1049" s="13">
        <f t="shared" si="50"/>
        <v>2014</v>
      </c>
      <c r="N1049" t="b">
        <v>0</v>
      </c>
      <c r="O1049">
        <v>1</v>
      </c>
      <c r="P1049" t="b">
        <v>0</v>
      </c>
      <c r="Q1049" t="s">
        <v>8281</v>
      </c>
      <c r="R1049" s="5">
        <f t="shared" si="48"/>
        <v>5.0000000000000001E-4</v>
      </c>
      <c r="S1049" s="6">
        <f t="shared" si="49"/>
        <v>1</v>
      </c>
      <c r="T1049" t="s">
        <v>8333</v>
      </c>
      <c r="U1049" t="s">
        <v>8334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2">
        <v>42598.053113425922</v>
      </c>
      <c r="L1050" s="12">
        <v>42638.053113425922</v>
      </c>
      <c r="M1050" s="13">
        <f t="shared" si="50"/>
        <v>2016</v>
      </c>
      <c r="N1050" t="b">
        <v>0</v>
      </c>
      <c r="O1050">
        <v>4</v>
      </c>
      <c r="P1050" t="b">
        <v>0</v>
      </c>
      <c r="Q1050" t="s">
        <v>8281</v>
      </c>
      <c r="R1050" s="5">
        <f t="shared" si="48"/>
        <v>1.4133333333333333E-2</v>
      </c>
      <c r="S1050" s="6">
        <f t="shared" si="49"/>
        <v>53</v>
      </c>
      <c r="T1050" t="s">
        <v>8333</v>
      </c>
      <c r="U1050" t="s">
        <v>8334</v>
      </c>
    </row>
    <row r="1051" spans="1:21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2">
        <v>42382.431076388893</v>
      </c>
      <c r="L1051" s="12">
        <v>42412.431076388893</v>
      </c>
      <c r="M1051" s="13">
        <f t="shared" si="50"/>
        <v>2016</v>
      </c>
      <c r="N1051" t="b">
        <v>0</v>
      </c>
      <c r="O1051">
        <v>0</v>
      </c>
      <c r="P1051" t="b">
        <v>0</v>
      </c>
      <c r="Q1051" t="s">
        <v>8281</v>
      </c>
      <c r="R1051" s="5">
        <f t="shared" si="48"/>
        <v>0</v>
      </c>
      <c r="S1051" s="6" t="e">
        <f t="shared" si="49"/>
        <v>#DIV/0!</v>
      </c>
      <c r="T1051" t="s">
        <v>8333</v>
      </c>
      <c r="U1051" t="s">
        <v>8334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2">
        <v>42231.7971875</v>
      </c>
      <c r="L1052" s="12">
        <v>42261.7971875</v>
      </c>
      <c r="M1052" s="13">
        <f t="shared" si="50"/>
        <v>2015</v>
      </c>
      <c r="N1052" t="b">
        <v>0</v>
      </c>
      <c r="O1052">
        <v>0</v>
      </c>
      <c r="P1052" t="b">
        <v>0</v>
      </c>
      <c r="Q1052" t="s">
        <v>8281</v>
      </c>
      <c r="R1052" s="5">
        <f t="shared" si="48"/>
        <v>0</v>
      </c>
      <c r="S1052" s="6" t="e">
        <f t="shared" si="49"/>
        <v>#DIV/0!</v>
      </c>
      <c r="T1052" t="s">
        <v>8333</v>
      </c>
      <c r="U1052" t="s">
        <v>8334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2">
        <v>41850.014178240745</v>
      </c>
      <c r="L1053" s="12">
        <v>41878.014178240745</v>
      </c>
      <c r="M1053" s="13">
        <f t="shared" si="50"/>
        <v>2014</v>
      </c>
      <c r="N1053" t="b">
        <v>0</v>
      </c>
      <c r="O1053">
        <v>0</v>
      </c>
      <c r="P1053" t="b">
        <v>0</v>
      </c>
      <c r="Q1053" t="s">
        <v>8281</v>
      </c>
      <c r="R1053" s="5">
        <f t="shared" si="48"/>
        <v>0</v>
      </c>
      <c r="S1053" s="6" t="e">
        <f t="shared" si="49"/>
        <v>#DIV/0!</v>
      </c>
      <c r="T1053" t="s">
        <v>8333</v>
      </c>
      <c r="U1053" t="s">
        <v>8334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2">
        <v>42483.797395833331</v>
      </c>
      <c r="L1054" s="12">
        <v>42527.839583333334</v>
      </c>
      <c r="M1054" s="13">
        <f t="shared" si="50"/>
        <v>2016</v>
      </c>
      <c r="N1054" t="b">
        <v>0</v>
      </c>
      <c r="O1054">
        <v>0</v>
      </c>
      <c r="P1054" t="b">
        <v>0</v>
      </c>
      <c r="Q1054" t="s">
        <v>8281</v>
      </c>
      <c r="R1054" s="5">
        <f t="shared" si="48"/>
        <v>0</v>
      </c>
      <c r="S1054" s="6" t="e">
        <f t="shared" si="49"/>
        <v>#DIV/0!</v>
      </c>
      <c r="T1054" t="s">
        <v>8333</v>
      </c>
      <c r="U1054" t="s">
        <v>8334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2">
        <v>42775.172824074078</v>
      </c>
      <c r="L1055" s="12">
        <v>42800.172824074078</v>
      </c>
      <c r="M1055" s="13">
        <f t="shared" si="50"/>
        <v>2017</v>
      </c>
      <c r="N1055" t="b">
        <v>0</v>
      </c>
      <c r="O1055">
        <v>1</v>
      </c>
      <c r="P1055" t="b">
        <v>0</v>
      </c>
      <c r="Q1055" t="s">
        <v>8281</v>
      </c>
      <c r="R1055" s="5">
        <f t="shared" si="48"/>
        <v>0.01</v>
      </c>
      <c r="S1055" s="6">
        <f t="shared" si="49"/>
        <v>15</v>
      </c>
      <c r="T1055" t="s">
        <v>8333</v>
      </c>
      <c r="U1055" t="s">
        <v>8334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2">
        <v>41831.851840277777</v>
      </c>
      <c r="L1056" s="12">
        <v>41861.916666666664</v>
      </c>
      <c r="M1056" s="13">
        <f t="shared" si="50"/>
        <v>2014</v>
      </c>
      <c r="N1056" t="b">
        <v>0</v>
      </c>
      <c r="O1056">
        <v>0</v>
      </c>
      <c r="P1056" t="b">
        <v>0</v>
      </c>
      <c r="Q1056" t="s">
        <v>8281</v>
      </c>
      <c r="R1056" s="5">
        <f t="shared" si="48"/>
        <v>0</v>
      </c>
      <c r="S1056" s="6" t="e">
        <f t="shared" si="49"/>
        <v>#DIV/0!</v>
      </c>
      <c r="T1056" t="s">
        <v>8333</v>
      </c>
      <c r="U1056" t="s">
        <v>8334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2">
        <v>42406.992418981477</v>
      </c>
      <c r="L1057" s="12">
        <v>42436.992418981477</v>
      </c>
      <c r="M1057" s="13">
        <f t="shared" si="50"/>
        <v>2016</v>
      </c>
      <c r="N1057" t="b">
        <v>0</v>
      </c>
      <c r="O1057">
        <v>0</v>
      </c>
      <c r="P1057" t="b">
        <v>0</v>
      </c>
      <c r="Q1057" t="s">
        <v>8281</v>
      </c>
      <c r="R1057" s="5">
        <f t="shared" si="48"/>
        <v>0</v>
      </c>
      <c r="S1057" s="6" t="e">
        <f t="shared" si="49"/>
        <v>#DIV/0!</v>
      </c>
      <c r="T1057" t="s">
        <v>8333</v>
      </c>
      <c r="U1057" t="s">
        <v>8334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2">
        <v>42058.719641203701</v>
      </c>
      <c r="L1058" s="12">
        <v>42118.677974537044</v>
      </c>
      <c r="M1058" s="13">
        <f t="shared" si="50"/>
        <v>2015</v>
      </c>
      <c r="N1058" t="b">
        <v>0</v>
      </c>
      <c r="O1058">
        <v>0</v>
      </c>
      <c r="P1058" t="b">
        <v>0</v>
      </c>
      <c r="Q1058" t="s">
        <v>8281</v>
      </c>
      <c r="R1058" s="5">
        <f t="shared" si="48"/>
        <v>0</v>
      </c>
      <c r="S1058" s="6" t="e">
        <f t="shared" si="49"/>
        <v>#DIV/0!</v>
      </c>
      <c r="T1058" t="s">
        <v>8333</v>
      </c>
      <c r="U1058" t="s">
        <v>8334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2">
        <v>42678.871331018512</v>
      </c>
      <c r="L1059" s="12">
        <v>42708.912997685184</v>
      </c>
      <c r="M1059" s="13">
        <f t="shared" si="50"/>
        <v>2016</v>
      </c>
      <c r="N1059" t="b">
        <v>0</v>
      </c>
      <c r="O1059">
        <v>0</v>
      </c>
      <c r="P1059" t="b">
        <v>0</v>
      </c>
      <c r="Q1059" t="s">
        <v>8281</v>
      </c>
      <c r="R1059" s="5">
        <f t="shared" si="48"/>
        <v>0</v>
      </c>
      <c r="S1059" s="6" t="e">
        <f t="shared" si="49"/>
        <v>#DIV/0!</v>
      </c>
      <c r="T1059" t="s">
        <v>8333</v>
      </c>
      <c r="U1059" t="s">
        <v>8334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2">
        <v>42047.900960648149</v>
      </c>
      <c r="L1060" s="12">
        <v>42089</v>
      </c>
      <c r="M1060" s="13">
        <f t="shared" si="50"/>
        <v>2015</v>
      </c>
      <c r="N1060" t="b">
        <v>0</v>
      </c>
      <c r="O1060">
        <v>0</v>
      </c>
      <c r="P1060" t="b">
        <v>0</v>
      </c>
      <c r="Q1060" t="s">
        <v>8281</v>
      </c>
      <c r="R1060" s="5">
        <f t="shared" si="48"/>
        <v>0</v>
      </c>
      <c r="S1060" s="6" t="e">
        <f t="shared" si="49"/>
        <v>#DIV/0!</v>
      </c>
      <c r="T1060" t="s">
        <v>8333</v>
      </c>
      <c r="U1060" t="s">
        <v>8334</v>
      </c>
    </row>
    <row r="1061" spans="1:21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2">
        <v>42046.79</v>
      </c>
      <c r="L1061" s="12">
        <v>42076.748333333337</v>
      </c>
      <c r="M1061" s="13">
        <f t="shared" si="50"/>
        <v>2015</v>
      </c>
      <c r="N1061" t="b">
        <v>0</v>
      </c>
      <c r="O1061">
        <v>0</v>
      </c>
      <c r="P1061" t="b">
        <v>0</v>
      </c>
      <c r="Q1061" t="s">
        <v>8281</v>
      </c>
      <c r="R1061" s="5">
        <f t="shared" si="48"/>
        <v>0</v>
      </c>
      <c r="S1061" s="6" t="e">
        <f t="shared" si="49"/>
        <v>#DIV/0!</v>
      </c>
      <c r="T1061" t="s">
        <v>8333</v>
      </c>
      <c r="U1061" t="s">
        <v>8334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2">
        <v>42079.913113425922</v>
      </c>
      <c r="L1062" s="12">
        <v>42109.913113425922</v>
      </c>
      <c r="M1062" s="13">
        <f t="shared" si="50"/>
        <v>2015</v>
      </c>
      <c r="N1062" t="b">
        <v>0</v>
      </c>
      <c r="O1062">
        <v>1</v>
      </c>
      <c r="P1062" t="b">
        <v>0</v>
      </c>
      <c r="Q1062" t="s">
        <v>8281</v>
      </c>
      <c r="R1062" s="5">
        <f t="shared" si="48"/>
        <v>0.01</v>
      </c>
      <c r="S1062" s="6">
        <f t="shared" si="49"/>
        <v>50</v>
      </c>
      <c r="T1062" t="s">
        <v>8333</v>
      </c>
      <c r="U1062" t="s">
        <v>8334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2">
        <v>42432.276712962965</v>
      </c>
      <c r="L1063" s="12">
        <v>42492.041666666672</v>
      </c>
      <c r="M1063" s="13">
        <f t="shared" si="50"/>
        <v>2016</v>
      </c>
      <c r="N1063" t="b">
        <v>0</v>
      </c>
      <c r="O1063">
        <v>0</v>
      </c>
      <c r="P1063" t="b">
        <v>0</v>
      </c>
      <c r="Q1063" t="s">
        <v>8281</v>
      </c>
      <c r="R1063" s="5">
        <f t="shared" si="48"/>
        <v>0</v>
      </c>
      <c r="S1063" s="6" t="e">
        <f t="shared" si="49"/>
        <v>#DIV/0!</v>
      </c>
      <c r="T1063" t="s">
        <v>8333</v>
      </c>
      <c r="U1063" t="s">
        <v>8334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2">
        <v>42556.807187500002</v>
      </c>
      <c r="L1064" s="12">
        <v>42563.807187500002</v>
      </c>
      <c r="M1064" s="13">
        <f t="shared" si="50"/>
        <v>2016</v>
      </c>
      <c r="N1064" t="b">
        <v>0</v>
      </c>
      <c r="O1064">
        <v>4</v>
      </c>
      <c r="P1064" t="b">
        <v>0</v>
      </c>
      <c r="Q1064" t="s">
        <v>8281</v>
      </c>
      <c r="R1064" s="5">
        <f t="shared" si="48"/>
        <v>0.95477386934673369</v>
      </c>
      <c r="S1064" s="6">
        <f t="shared" si="49"/>
        <v>47.5</v>
      </c>
      <c r="T1064" t="s">
        <v>8333</v>
      </c>
      <c r="U1064" t="s">
        <v>8334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2">
        <v>42583.030810185184</v>
      </c>
      <c r="L1065" s="12">
        <v>42613.030810185184</v>
      </c>
      <c r="M1065" s="13">
        <f t="shared" si="50"/>
        <v>2016</v>
      </c>
      <c r="N1065" t="b">
        <v>0</v>
      </c>
      <c r="O1065">
        <v>0</v>
      </c>
      <c r="P1065" t="b">
        <v>0</v>
      </c>
      <c r="Q1065" t="s">
        <v>8281</v>
      </c>
      <c r="R1065" s="5">
        <f t="shared" si="48"/>
        <v>0</v>
      </c>
      <c r="S1065" s="6" t="e">
        <f t="shared" si="49"/>
        <v>#DIV/0!</v>
      </c>
      <c r="T1065" t="s">
        <v>8333</v>
      </c>
      <c r="U1065" t="s">
        <v>8334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2">
        <v>41417.228043981479</v>
      </c>
      <c r="L1066" s="12">
        <v>41462.228043981479</v>
      </c>
      <c r="M1066" s="13">
        <f t="shared" si="50"/>
        <v>2013</v>
      </c>
      <c r="N1066" t="b">
        <v>0</v>
      </c>
      <c r="O1066">
        <v>123</v>
      </c>
      <c r="P1066" t="b">
        <v>0</v>
      </c>
      <c r="Q1066" t="s">
        <v>8282</v>
      </c>
      <c r="R1066" s="5">
        <f t="shared" si="48"/>
        <v>8.9744444444444446E-2</v>
      </c>
      <c r="S1066" s="6">
        <f t="shared" si="49"/>
        <v>65.666666666666671</v>
      </c>
      <c r="T1066" t="s">
        <v>8335</v>
      </c>
      <c r="U1066" t="s">
        <v>8336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2">
        <v>41661.381041666667</v>
      </c>
      <c r="L1067" s="12">
        <v>41689.381041666667</v>
      </c>
      <c r="M1067" s="13">
        <f t="shared" si="50"/>
        <v>2014</v>
      </c>
      <c r="N1067" t="b">
        <v>0</v>
      </c>
      <c r="O1067">
        <v>5</v>
      </c>
      <c r="P1067" t="b">
        <v>0</v>
      </c>
      <c r="Q1067" t="s">
        <v>8282</v>
      </c>
      <c r="R1067" s="5">
        <f t="shared" si="48"/>
        <v>2.7E-2</v>
      </c>
      <c r="S1067" s="6">
        <f t="shared" si="49"/>
        <v>16.2</v>
      </c>
      <c r="T1067" t="s">
        <v>8335</v>
      </c>
      <c r="U1067" t="s">
        <v>8336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2">
        <v>41445.962754629632</v>
      </c>
      <c r="L1068" s="12">
        <v>41490.962754629632</v>
      </c>
      <c r="M1068" s="13">
        <f t="shared" si="50"/>
        <v>2013</v>
      </c>
      <c r="N1068" t="b">
        <v>0</v>
      </c>
      <c r="O1068">
        <v>148</v>
      </c>
      <c r="P1068" t="b">
        <v>0</v>
      </c>
      <c r="Q1068" t="s">
        <v>8282</v>
      </c>
      <c r="R1068" s="5">
        <f t="shared" si="48"/>
        <v>3.3673333333333333E-2</v>
      </c>
      <c r="S1068" s="6">
        <f t="shared" si="49"/>
        <v>34.128378378378379</v>
      </c>
      <c r="T1068" t="s">
        <v>8335</v>
      </c>
      <c r="U1068" t="s">
        <v>8336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2">
        <v>41599.855682870373</v>
      </c>
      <c r="L1069" s="12">
        <v>41629.855682870373</v>
      </c>
      <c r="M1069" s="13">
        <f t="shared" si="50"/>
        <v>2013</v>
      </c>
      <c r="N1069" t="b">
        <v>0</v>
      </c>
      <c r="O1069">
        <v>10</v>
      </c>
      <c r="P1069" t="b">
        <v>0</v>
      </c>
      <c r="Q1069" t="s">
        <v>8282</v>
      </c>
      <c r="R1069" s="5">
        <f t="shared" si="48"/>
        <v>0.26</v>
      </c>
      <c r="S1069" s="6">
        <f t="shared" si="49"/>
        <v>13</v>
      </c>
      <c r="T1069" t="s">
        <v>8335</v>
      </c>
      <c r="U1069" t="s">
        <v>8336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2">
        <v>42440.371111111104</v>
      </c>
      <c r="L1070" s="12">
        <v>42470.329444444447</v>
      </c>
      <c r="M1070" s="13">
        <f t="shared" si="50"/>
        <v>2016</v>
      </c>
      <c r="N1070" t="b">
        <v>0</v>
      </c>
      <c r="O1070">
        <v>4</v>
      </c>
      <c r="P1070" t="b">
        <v>0</v>
      </c>
      <c r="Q1070" t="s">
        <v>8282</v>
      </c>
      <c r="R1070" s="5">
        <f t="shared" si="48"/>
        <v>1.5E-3</v>
      </c>
      <c r="S1070" s="6">
        <f t="shared" si="49"/>
        <v>11.25</v>
      </c>
      <c r="T1070" t="s">
        <v>8335</v>
      </c>
      <c r="U1070" t="s">
        <v>8336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2">
        <v>41572.229849537034</v>
      </c>
      <c r="L1071" s="12">
        <v>41604.271516203706</v>
      </c>
      <c r="M1071" s="13">
        <f t="shared" si="50"/>
        <v>2013</v>
      </c>
      <c r="N1071" t="b">
        <v>0</v>
      </c>
      <c r="O1071">
        <v>21</v>
      </c>
      <c r="P1071" t="b">
        <v>0</v>
      </c>
      <c r="Q1071" t="s">
        <v>8282</v>
      </c>
      <c r="R1071" s="5">
        <f t="shared" si="48"/>
        <v>0.38636363636363635</v>
      </c>
      <c r="S1071" s="6">
        <f t="shared" si="49"/>
        <v>40.476190476190474</v>
      </c>
      <c r="T1071" t="s">
        <v>8335</v>
      </c>
      <c r="U1071" t="s">
        <v>8336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2">
        <v>41163.011828703704</v>
      </c>
      <c r="L1072" s="12">
        <v>41183.011828703704</v>
      </c>
      <c r="M1072" s="13">
        <f t="shared" si="50"/>
        <v>2012</v>
      </c>
      <c r="N1072" t="b">
        <v>0</v>
      </c>
      <c r="O1072">
        <v>2</v>
      </c>
      <c r="P1072" t="b">
        <v>0</v>
      </c>
      <c r="Q1072" t="s">
        <v>8282</v>
      </c>
      <c r="R1072" s="5">
        <f t="shared" si="48"/>
        <v>7.0000000000000001E-3</v>
      </c>
      <c r="S1072" s="6">
        <f t="shared" si="49"/>
        <v>35</v>
      </c>
      <c r="T1072" t="s">
        <v>8335</v>
      </c>
      <c r="U1072" t="s">
        <v>8336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2">
        <v>42295.753391203703</v>
      </c>
      <c r="L1073" s="12">
        <v>42325.795057870375</v>
      </c>
      <c r="M1073" s="13">
        <f t="shared" si="50"/>
        <v>2015</v>
      </c>
      <c r="N1073" t="b">
        <v>0</v>
      </c>
      <c r="O1073">
        <v>0</v>
      </c>
      <c r="P1073" t="b">
        <v>0</v>
      </c>
      <c r="Q1073" t="s">
        <v>8282</v>
      </c>
      <c r="R1073" s="5">
        <f t="shared" si="48"/>
        <v>0</v>
      </c>
      <c r="S1073" s="6" t="e">
        <f t="shared" si="49"/>
        <v>#DIV/0!</v>
      </c>
      <c r="T1073" t="s">
        <v>8335</v>
      </c>
      <c r="U1073" t="s">
        <v>8336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2">
        <v>41645.832141203704</v>
      </c>
      <c r="L1074" s="12">
        <v>41675.832141203704</v>
      </c>
      <c r="M1074" s="13">
        <f t="shared" si="50"/>
        <v>2014</v>
      </c>
      <c r="N1074" t="b">
        <v>0</v>
      </c>
      <c r="O1074">
        <v>4</v>
      </c>
      <c r="P1074" t="b">
        <v>0</v>
      </c>
      <c r="Q1074" t="s">
        <v>8282</v>
      </c>
      <c r="R1074" s="5">
        <f t="shared" si="48"/>
        <v>6.8000000000000005E-4</v>
      </c>
      <c r="S1074" s="6">
        <f t="shared" si="49"/>
        <v>12.75</v>
      </c>
      <c r="T1074" t="s">
        <v>8335</v>
      </c>
      <c r="U1074" t="s">
        <v>8336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2">
        <v>40802.964594907404</v>
      </c>
      <c r="L1075" s="12">
        <v>40832.964594907404</v>
      </c>
      <c r="M1075" s="13">
        <f t="shared" si="50"/>
        <v>2011</v>
      </c>
      <c r="N1075" t="b">
        <v>0</v>
      </c>
      <c r="O1075">
        <v>1</v>
      </c>
      <c r="P1075" t="b">
        <v>0</v>
      </c>
      <c r="Q1075" t="s">
        <v>8282</v>
      </c>
      <c r="R1075" s="5">
        <f t="shared" si="48"/>
        <v>1.3333333333333334E-2</v>
      </c>
      <c r="S1075" s="6">
        <f t="shared" si="49"/>
        <v>10</v>
      </c>
      <c r="T1075" t="s">
        <v>8335</v>
      </c>
      <c r="U1075" t="s">
        <v>8336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2">
        <v>41613.172974537039</v>
      </c>
      <c r="L1076" s="12">
        <v>41643.172974537039</v>
      </c>
      <c r="M1076" s="13">
        <f t="shared" si="50"/>
        <v>2013</v>
      </c>
      <c r="N1076" t="b">
        <v>0</v>
      </c>
      <c r="O1076">
        <v>30</v>
      </c>
      <c r="P1076" t="b">
        <v>0</v>
      </c>
      <c r="Q1076" t="s">
        <v>8282</v>
      </c>
      <c r="R1076" s="5">
        <f t="shared" si="48"/>
        <v>6.3092592592592589E-2</v>
      </c>
      <c r="S1076" s="6">
        <f t="shared" si="49"/>
        <v>113.56666666666666</v>
      </c>
      <c r="T1076" t="s">
        <v>8335</v>
      </c>
      <c r="U1076" t="s">
        <v>8336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2">
        <v>41005.904120370367</v>
      </c>
      <c r="L1077" s="12">
        <v>41035.904120370367</v>
      </c>
      <c r="M1077" s="13">
        <f t="shared" si="50"/>
        <v>2012</v>
      </c>
      <c r="N1077" t="b">
        <v>0</v>
      </c>
      <c r="O1077">
        <v>3</v>
      </c>
      <c r="P1077" t="b">
        <v>0</v>
      </c>
      <c r="Q1077" t="s">
        <v>8282</v>
      </c>
      <c r="R1077" s="5">
        <f t="shared" si="48"/>
        <v>4.4999999999999998E-2</v>
      </c>
      <c r="S1077" s="6">
        <f t="shared" si="49"/>
        <v>15</v>
      </c>
      <c r="T1077" t="s">
        <v>8335</v>
      </c>
      <c r="U1077" t="s">
        <v>8336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2">
        <v>41838.377893518518</v>
      </c>
      <c r="L1078" s="12">
        <v>41893.377893518518</v>
      </c>
      <c r="M1078" s="13">
        <f t="shared" si="50"/>
        <v>2014</v>
      </c>
      <c r="N1078" t="b">
        <v>0</v>
      </c>
      <c r="O1078">
        <v>975</v>
      </c>
      <c r="P1078" t="b">
        <v>0</v>
      </c>
      <c r="Q1078" t="s">
        <v>8282</v>
      </c>
      <c r="R1078" s="5">
        <f t="shared" si="48"/>
        <v>0.62765333333333329</v>
      </c>
      <c r="S1078" s="6">
        <f t="shared" si="49"/>
        <v>48.281025641025643</v>
      </c>
      <c r="T1078" t="s">
        <v>8335</v>
      </c>
      <c r="U1078" t="s">
        <v>8336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2">
        <v>42353.16679398148</v>
      </c>
      <c r="L1079" s="12">
        <v>42383.16679398148</v>
      </c>
      <c r="M1079" s="13">
        <f t="shared" si="50"/>
        <v>2015</v>
      </c>
      <c r="N1079" t="b">
        <v>0</v>
      </c>
      <c r="O1079">
        <v>167</v>
      </c>
      <c r="P1079" t="b">
        <v>0</v>
      </c>
      <c r="Q1079" t="s">
        <v>8282</v>
      </c>
      <c r="R1079" s="5">
        <f t="shared" si="48"/>
        <v>0.29376000000000002</v>
      </c>
      <c r="S1079" s="6">
        <f t="shared" si="49"/>
        <v>43.976047904191617</v>
      </c>
      <c r="T1079" t="s">
        <v>8335</v>
      </c>
      <c r="U1079" t="s">
        <v>8336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2">
        <v>40701.195844907408</v>
      </c>
      <c r="L1080" s="12">
        <v>40746.195844907408</v>
      </c>
      <c r="M1080" s="13">
        <f t="shared" si="50"/>
        <v>2011</v>
      </c>
      <c r="N1080" t="b">
        <v>0</v>
      </c>
      <c r="O1080">
        <v>5</v>
      </c>
      <c r="P1080" t="b">
        <v>0</v>
      </c>
      <c r="Q1080" t="s">
        <v>8282</v>
      </c>
      <c r="R1080" s="5">
        <f t="shared" si="48"/>
        <v>7.4999999999999997E-2</v>
      </c>
      <c r="S1080" s="6">
        <f t="shared" si="49"/>
        <v>9</v>
      </c>
      <c r="T1080" t="s">
        <v>8335</v>
      </c>
      <c r="U1080" t="s">
        <v>8336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2">
        <v>42479.566388888896</v>
      </c>
      <c r="L1081" s="12">
        <v>42504.566388888896</v>
      </c>
      <c r="M1081" s="13">
        <f t="shared" si="50"/>
        <v>2016</v>
      </c>
      <c r="N1081" t="b">
        <v>0</v>
      </c>
      <c r="O1081">
        <v>18</v>
      </c>
      <c r="P1081" t="b">
        <v>0</v>
      </c>
      <c r="Q1081" t="s">
        <v>8282</v>
      </c>
      <c r="R1081" s="5">
        <f t="shared" si="48"/>
        <v>2.6076923076923077E-2</v>
      </c>
      <c r="S1081" s="6">
        <f t="shared" si="49"/>
        <v>37.666666666666664</v>
      </c>
      <c r="T1081" t="s">
        <v>8335</v>
      </c>
      <c r="U1081" t="s">
        <v>8336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2">
        <v>41740.138113425928</v>
      </c>
      <c r="L1082" s="12">
        <v>41770.138113425928</v>
      </c>
      <c r="M1082" s="13">
        <f t="shared" si="50"/>
        <v>2014</v>
      </c>
      <c r="N1082" t="b">
        <v>0</v>
      </c>
      <c r="O1082">
        <v>98</v>
      </c>
      <c r="P1082" t="b">
        <v>0</v>
      </c>
      <c r="Q1082" t="s">
        <v>8282</v>
      </c>
      <c r="R1082" s="5">
        <f t="shared" si="48"/>
        <v>9.1050000000000006E-2</v>
      </c>
      <c r="S1082" s="6">
        <f t="shared" si="49"/>
        <v>18.581632653061224</v>
      </c>
      <c r="T1082" t="s">
        <v>8335</v>
      </c>
      <c r="U1082" t="s">
        <v>8336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2">
        <v>42002.926990740743</v>
      </c>
      <c r="L1083" s="12">
        <v>42032.926990740743</v>
      </c>
      <c r="M1083" s="13">
        <f t="shared" si="50"/>
        <v>2014</v>
      </c>
      <c r="N1083" t="b">
        <v>0</v>
      </c>
      <c r="O1083">
        <v>4</v>
      </c>
      <c r="P1083" t="b">
        <v>0</v>
      </c>
      <c r="Q1083" t="s">
        <v>8282</v>
      </c>
      <c r="R1083" s="5">
        <f t="shared" si="48"/>
        <v>1.7647058823529413E-4</v>
      </c>
      <c r="S1083" s="6">
        <f t="shared" si="49"/>
        <v>3</v>
      </c>
      <c r="T1083" t="s">
        <v>8335</v>
      </c>
      <c r="U1083" t="s">
        <v>8336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2">
        <v>41101.906111111115</v>
      </c>
      <c r="L1084" s="12">
        <v>41131.906111111115</v>
      </c>
      <c r="M1084" s="13">
        <f t="shared" si="50"/>
        <v>2012</v>
      </c>
      <c r="N1084" t="b">
        <v>0</v>
      </c>
      <c r="O1084">
        <v>3</v>
      </c>
      <c r="P1084" t="b">
        <v>0</v>
      </c>
      <c r="Q1084" t="s">
        <v>8282</v>
      </c>
      <c r="R1084" s="5">
        <f t="shared" si="48"/>
        <v>5.5999999999999999E-3</v>
      </c>
      <c r="S1084" s="6">
        <f t="shared" si="49"/>
        <v>18.666666666666668</v>
      </c>
      <c r="T1084" t="s">
        <v>8335</v>
      </c>
      <c r="U1084" t="s">
        <v>8336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2">
        <v>41793.659525462965</v>
      </c>
      <c r="L1085" s="12">
        <v>41853.659525462965</v>
      </c>
      <c r="M1085" s="13">
        <f t="shared" si="50"/>
        <v>2014</v>
      </c>
      <c r="N1085" t="b">
        <v>0</v>
      </c>
      <c r="O1085">
        <v>1</v>
      </c>
      <c r="P1085" t="b">
        <v>0</v>
      </c>
      <c r="Q1085" t="s">
        <v>8282</v>
      </c>
      <c r="R1085" s="5">
        <f t="shared" si="48"/>
        <v>8.2000000000000007E-3</v>
      </c>
      <c r="S1085" s="6">
        <f t="shared" si="49"/>
        <v>410</v>
      </c>
      <c r="T1085" t="s">
        <v>8335</v>
      </c>
      <c r="U1085" t="s">
        <v>8336</v>
      </c>
    </row>
    <row r="1086" spans="1:21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2">
        <v>41829.912083333329</v>
      </c>
      <c r="L1086" s="12">
        <v>41859.912083333329</v>
      </c>
      <c r="M1086" s="13">
        <f t="shared" si="50"/>
        <v>2014</v>
      </c>
      <c r="N1086" t="b">
        <v>0</v>
      </c>
      <c r="O1086">
        <v>0</v>
      </c>
      <c r="P1086" t="b">
        <v>0</v>
      </c>
      <c r="Q1086" t="s">
        <v>8282</v>
      </c>
      <c r="R1086" s="5">
        <f t="shared" si="48"/>
        <v>0</v>
      </c>
      <c r="S1086" s="6" t="e">
        <f t="shared" si="49"/>
        <v>#DIV/0!</v>
      </c>
      <c r="T1086" t="s">
        <v>8335</v>
      </c>
      <c r="U1086" t="s">
        <v>8336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2">
        <v>42413.671006944445</v>
      </c>
      <c r="L1087" s="12">
        <v>42443.629340277781</v>
      </c>
      <c r="M1087" s="13">
        <f t="shared" si="50"/>
        <v>2016</v>
      </c>
      <c r="N1087" t="b">
        <v>0</v>
      </c>
      <c r="O1087">
        <v>9</v>
      </c>
      <c r="P1087" t="b">
        <v>0</v>
      </c>
      <c r="Q1087" t="s">
        <v>8282</v>
      </c>
      <c r="R1087" s="5">
        <f t="shared" si="48"/>
        <v>3.4200000000000001E-2</v>
      </c>
      <c r="S1087" s="6">
        <f t="shared" si="49"/>
        <v>114</v>
      </c>
      <c r="T1087" t="s">
        <v>8335</v>
      </c>
      <c r="U1087" t="s">
        <v>8336</v>
      </c>
    </row>
    <row r="1088" spans="1:21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2">
        <v>41845.866793981484</v>
      </c>
      <c r="L1088" s="12">
        <v>41875.866793981484</v>
      </c>
      <c r="M1088" s="13">
        <f t="shared" si="50"/>
        <v>2014</v>
      </c>
      <c r="N1088" t="b">
        <v>0</v>
      </c>
      <c r="O1088">
        <v>2</v>
      </c>
      <c r="P1088" t="b">
        <v>0</v>
      </c>
      <c r="Q1088" t="s">
        <v>8282</v>
      </c>
      <c r="R1088" s="5">
        <f t="shared" si="48"/>
        <v>8.3333333333333339E-4</v>
      </c>
      <c r="S1088" s="6">
        <f t="shared" si="49"/>
        <v>7.5</v>
      </c>
      <c r="T1088" t="s">
        <v>8335</v>
      </c>
      <c r="U1088" t="s">
        <v>8336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2">
        <v>41775.713969907411</v>
      </c>
      <c r="L1089" s="12">
        <v>41805.713969907411</v>
      </c>
      <c r="M1089" s="13">
        <f t="shared" si="50"/>
        <v>2014</v>
      </c>
      <c r="N1089" t="b">
        <v>0</v>
      </c>
      <c r="O1089">
        <v>0</v>
      </c>
      <c r="P1089" t="b">
        <v>0</v>
      </c>
      <c r="Q1089" t="s">
        <v>8282</v>
      </c>
      <c r="R1089" s="5">
        <f t="shared" si="48"/>
        <v>0</v>
      </c>
      <c r="S1089" s="6" t="e">
        <f t="shared" si="49"/>
        <v>#DIV/0!</v>
      </c>
      <c r="T1089" t="s">
        <v>8335</v>
      </c>
      <c r="U1089" t="s">
        <v>8336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2">
        <v>41723.799386574072</v>
      </c>
      <c r="L1090" s="12">
        <v>41753.799386574072</v>
      </c>
      <c r="M1090" s="13">
        <f t="shared" si="50"/>
        <v>2014</v>
      </c>
      <c r="N1090" t="b">
        <v>0</v>
      </c>
      <c r="O1090">
        <v>147</v>
      </c>
      <c r="P1090" t="b">
        <v>0</v>
      </c>
      <c r="Q1090" t="s">
        <v>8282</v>
      </c>
      <c r="R1090" s="5">
        <f t="shared" ref="R1090:R1153" si="51">E1090/D1090</f>
        <v>0.14182977777777778</v>
      </c>
      <c r="S1090" s="6">
        <f t="shared" ref="S1090:S1153" si="52">E1090/O1090</f>
        <v>43.41727891156463</v>
      </c>
      <c r="T1090" t="s">
        <v>8335</v>
      </c>
      <c r="U1090" t="s">
        <v>8336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2">
        <v>42151.189525462964</v>
      </c>
      <c r="L1091" s="12">
        <v>42181.189525462964</v>
      </c>
      <c r="M1091" s="13">
        <f t="shared" ref="M1091:M1154" si="53">YEAR(K1091)</f>
        <v>2015</v>
      </c>
      <c r="N1091" t="b">
        <v>0</v>
      </c>
      <c r="O1091">
        <v>49</v>
      </c>
      <c r="P1091" t="b">
        <v>0</v>
      </c>
      <c r="Q1091" t="s">
        <v>8282</v>
      </c>
      <c r="R1091" s="5">
        <f t="shared" si="51"/>
        <v>7.8266666666666665E-2</v>
      </c>
      <c r="S1091" s="6">
        <f t="shared" si="52"/>
        <v>23.959183673469386</v>
      </c>
      <c r="T1091" t="s">
        <v>8335</v>
      </c>
      <c r="U1091" t="s">
        <v>8336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2">
        <v>42123.185798611114</v>
      </c>
      <c r="L1092" s="12">
        <v>42153.185798611114</v>
      </c>
      <c r="M1092" s="13">
        <f t="shared" si="53"/>
        <v>2015</v>
      </c>
      <c r="N1092" t="b">
        <v>0</v>
      </c>
      <c r="O1092">
        <v>1</v>
      </c>
      <c r="P1092" t="b">
        <v>0</v>
      </c>
      <c r="Q1092" t="s">
        <v>8282</v>
      </c>
      <c r="R1092" s="5">
        <f t="shared" si="51"/>
        <v>3.8464497269020693E-4</v>
      </c>
      <c r="S1092" s="6">
        <f t="shared" si="52"/>
        <v>5</v>
      </c>
      <c r="T1092" t="s">
        <v>8335</v>
      </c>
      <c r="U1092" t="s">
        <v>8336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2">
        <v>42440.820277777777</v>
      </c>
      <c r="L1093" s="12">
        <v>42470.778611111105</v>
      </c>
      <c r="M1093" s="13">
        <f t="shared" si="53"/>
        <v>2016</v>
      </c>
      <c r="N1093" t="b">
        <v>0</v>
      </c>
      <c r="O1093">
        <v>2</v>
      </c>
      <c r="P1093" t="b">
        <v>0</v>
      </c>
      <c r="Q1093" t="s">
        <v>8282</v>
      </c>
      <c r="R1093" s="5">
        <f t="shared" si="51"/>
        <v>0.125</v>
      </c>
      <c r="S1093" s="6">
        <f t="shared" si="52"/>
        <v>12.5</v>
      </c>
      <c r="T1093" t="s">
        <v>8335</v>
      </c>
      <c r="U1093" t="s">
        <v>8336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2">
        <v>41250.025902777779</v>
      </c>
      <c r="L1094" s="12">
        <v>41280.025902777779</v>
      </c>
      <c r="M1094" s="13">
        <f t="shared" si="53"/>
        <v>2012</v>
      </c>
      <c r="N1094" t="b">
        <v>0</v>
      </c>
      <c r="O1094">
        <v>7</v>
      </c>
      <c r="P1094" t="b">
        <v>0</v>
      </c>
      <c r="Q1094" t="s">
        <v>8282</v>
      </c>
      <c r="R1094" s="5">
        <f t="shared" si="51"/>
        <v>1.0500000000000001E-2</v>
      </c>
      <c r="S1094" s="6">
        <f t="shared" si="52"/>
        <v>3</v>
      </c>
      <c r="T1094" t="s">
        <v>8335</v>
      </c>
      <c r="U1094" t="s">
        <v>8336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2">
        <v>42396.973807870367</v>
      </c>
      <c r="L1095" s="12">
        <v>42411.973807870367</v>
      </c>
      <c r="M1095" s="13">
        <f t="shared" si="53"/>
        <v>2016</v>
      </c>
      <c r="N1095" t="b">
        <v>0</v>
      </c>
      <c r="O1095">
        <v>4</v>
      </c>
      <c r="P1095" t="b">
        <v>0</v>
      </c>
      <c r="Q1095" t="s">
        <v>8282</v>
      </c>
      <c r="R1095" s="5">
        <f t="shared" si="51"/>
        <v>0.14083333333333334</v>
      </c>
      <c r="S1095" s="6">
        <f t="shared" si="52"/>
        <v>10.5625</v>
      </c>
      <c r="T1095" t="s">
        <v>8335</v>
      </c>
      <c r="U1095" t="s">
        <v>8336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2">
        <v>40795.713344907403</v>
      </c>
      <c r="L1096" s="12">
        <v>40825.713344907403</v>
      </c>
      <c r="M1096" s="13">
        <f t="shared" si="53"/>
        <v>2011</v>
      </c>
      <c r="N1096" t="b">
        <v>0</v>
      </c>
      <c r="O1096">
        <v>27</v>
      </c>
      <c r="P1096" t="b">
        <v>0</v>
      </c>
      <c r="Q1096" t="s">
        <v>8282</v>
      </c>
      <c r="R1096" s="5">
        <f t="shared" si="51"/>
        <v>0.18300055555555556</v>
      </c>
      <c r="S1096" s="6">
        <f t="shared" si="52"/>
        <v>122.00037037037038</v>
      </c>
      <c r="T1096" t="s">
        <v>8335</v>
      </c>
      <c r="U1096" t="s">
        <v>8336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2">
        <v>41486.537268518521</v>
      </c>
      <c r="L1097" s="12">
        <v>41516.537268518521</v>
      </c>
      <c r="M1097" s="13">
        <f t="shared" si="53"/>
        <v>2013</v>
      </c>
      <c r="N1097" t="b">
        <v>0</v>
      </c>
      <c r="O1097">
        <v>94</v>
      </c>
      <c r="P1097" t="b">
        <v>0</v>
      </c>
      <c r="Q1097" t="s">
        <v>8282</v>
      </c>
      <c r="R1097" s="5">
        <f t="shared" si="51"/>
        <v>5.0347999999999997E-2</v>
      </c>
      <c r="S1097" s="6">
        <f t="shared" si="52"/>
        <v>267.80851063829789</v>
      </c>
      <c r="T1097" t="s">
        <v>8335</v>
      </c>
      <c r="U1097" t="s">
        <v>8336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2">
        <v>41885.51798611111</v>
      </c>
      <c r="L1098" s="12">
        <v>41916.145833333336</v>
      </c>
      <c r="M1098" s="13">
        <f t="shared" si="53"/>
        <v>2014</v>
      </c>
      <c r="N1098" t="b">
        <v>0</v>
      </c>
      <c r="O1098">
        <v>29</v>
      </c>
      <c r="P1098" t="b">
        <v>0</v>
      </c>
      <c r="Q1098" t="s">
        <v>8282</v>
      </c>
      <c r="R1098" s="5">
        <f t="shared" si="51"/>
        <v>0.17933333333333334</v>
      </c>
      <c r="S1098" s="6">
        <f t="shared" si="52"/>
        <v>74.206896551724142</v>
      </c>
      <c r="T1098" t="s">
        <v>8335</v>
      </c>
      <c r="U1098" t="s">
        <v>8336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2">
        <v>41660.792557870373</v>
      </c>
      <c r="L1099" s="12">
        <v>41700.792557870373</v>
      </c>
      <c r="M1099" s="13">
        <f t="shared" si="53"/>
        <v>2014</v>
      </c>
      <c r="N1099" t="b">
        <v>0</v>
      </c>
      <c r="O1099">
        <v>7</v>
      </c>
      <c r="P1099" t="b">
        <v>0</v>
      </c>
      <c r="Q1099" t="s">
        <v>8282</v>
      </c>
      <c r="R1099" s="5">
        <f t="shared" si="51"/>
        <v>4.6999999999999999E-4</v>
      </c>
      <c r="S1099" s="6">
        <f t="shared" si="52"/>
        <v>6.7142857142857144</v>
      </c>
      <c r="T1099" t="s">
        <v>8335</v>
      </c>
      <c r="U1099" t="s">
        <v>8336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2">
        <v>41712.762673611112</v>
      </c>
      <c r="L1100" s="12">
        <v>41742.762673611112</v>
      </c>
      <c r="M1100" s="13">
        <f t="shared" si="53"/>
        <v>2014</v>
      </c>
      <c r="N1100" t="b">
        <v>0</v>
      </c>
      <c r="O1100">
        <v>22</v>
      </c>
      <c r="P1100" t="b">
        <v>0</v>
      </c>
      <c r="Q1100" t="s">
        <v>8282</v>
      </c>
      <c r="R1100" s="5">
        <f t="shared" si="51"/>
        <v>7.2120000000000004E-2</v>
      </c>
      <c r="S1100" s="6">
        <f t="shared" si="52"/>
        <v>81.954545454545453</v>
      </c>
      <c r="T1100" t="s">
        <v>8335</v>
      </c>
      <c r="U1100" t="s">
        <v>8336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2">
        <v>42107.836435185185</v>
      </c>
      <c r="L1101" s="12">
        <v>42137.836435185185</v>
      </c>
      <c r="M1101" s="13">
        <f t="shared" si="53"/>
        <v>2015</v>
      </c>
      <c r="N1101" t="b">
        <v>0</v>
      </c>
      <c r="O1101">
        <v>1</v>
      </c>
      <c r="P1101" t="b">
        <v>0</v>
      </c>
      <c r="Q1101" t="s">
        <v>8282</v>
      </c>
      <c r="R1101" s="5">
        <f t="shared" si="51"/>
        <v>5.0000000000000001E-3</v>
      </c>
      <c r="S1101" s="6">
        <f t="shared" si="52"/>
        <v>25</v>
      </c>
      <c r="T1101" t="s">
        <v>8335</v>
      </c>
      <c r="U1101" t="s">
        <v>8336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2">
        <v>42384.110775462963</v>
      </c>
      <c r="L1102" s="12">
        <v>42414.110775462963</v>
      </c>
      <c r="M1102" s="13">
        <f t="shared" si="53"/>
        <v>2016</v>
      </c>
      <c r="N1102" t="b">
        <v>0</v>
      </c>
      <c r="O1102">
        <v>10</v>
      </c>
      <c r="P1102" t="b">
        <v>0</v>
      </c>
      <c r="Q1102" t="s">
        <v>8282</v>
      </c>
      <c r="R1102" s="5">
        <f t="shared" si="51"/>
        <v>2.5000000000000001E-2</v>
      </c>
      <c r="S1102" s="6">
        <f t="shared" si="52"/>
        <v>10</v>
      </c>
      <c r="T1102" t="s">
        <v>8335</v>
      </c>
      <c r="U1102" t="s">
        <v>8336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2">
        <v>42538.77243055556</v>
      </c>
      <c r="L1103" s="12">
        <v>42565.758333333331</v>
      </c>
      <c r="M1103" s="13">
        <f t="shared" si="53"/>
        <v>2016</v>
      </c>
      <c r="N1103" t="b">
        <v>0</v>
      </c>
      <c r="O1103">
        <v>6</v>
      </c>
      <c r="P1103" t="b">
        <v>0</v>
      </c>
      <c r="Q1103" t="s">
        <v>8282</v>
      </c>
      <c r="R1103" s="5">
        <f t="shared" si="51"/>
        <v>4.0999999999999999E-4</v>
      </c>
      <c r="S1103" s="6">
        <f t="shared" si="52"/>
        <v>6.833333333333333</v>
      </c>
      <c r="T1103" t="s">
        <v>8335</v>
      </c>
      <c r="U1103" t="s">
        <v>8336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2">
        <v>41577.045428240745</v>
      </c>
      <c r="L1104" s="12">
        <v>41617.249305555553</v>
      </c>
      <c r="M1104" s="13">
        <f t="shared" si="53"/>
        <v>2013</v>
      </c>
      <c r="N1104" t="b">
        <v>0</v>
      </c>
      <c r="O1104">
        <v>24</v>
      </c>
      <c r="P1104" t="b">
        <v>0</v>
      </c>
      <c r="Q1104" t="s">
        <v>8282</v>
      </c>
      <c r="R1104" s="5">
        <f t="shared" si="51"/>
        <v>5.3124999999999999E-2</v>
      </c>
      <c r="S1104" s="6">
        <f t="shared" si="52"/>
        <v>17.708333333333332</v>
      </c>
      <c r="T1104" t="s">
        <v>8335</v>
      </c>
      <c r="U1104" t="s">
        <v>8336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2">
        <v>42479.22210648148</v>
      </c>
      <c r="L1105" s="12">
        <v>42539.22210648148</v>
      </c>
      <c r="M1105" s="13">
        <f t="shared" si="53"/>
        <v>2016</v>
      </c>
      <c r="N1105" t="b">
        <v>0</v>
      </c>
      <c r="O1105">
        <v>15</v>
      </c>
      <c r="P1105" t="b">
        <v>0</v>
      </c>
      <c r="Q1105" t="s">
        <v>8282</v>
      </c>
      <c r="R1105" s="5">
        <f t="shared" si="51"/>
        <v>1.6199999999999999E-2</v>
      </c>
      <c r="S1105" s="6">
        <f t="shared" si="52"/>
        <v>16.2</v>
      </c>
      <c r="T1105" t="s">
        <v>8335</v>
      </c>
      <c r="U1105" t="s">
        <v>8336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2">
        <v>41771.40996527778</v>
      </c>
      <c r="L1106" s="12">
        <v>41801.40996527778</v>
      </c>
      <c r="M1106" s="13">
        <f t="shared" si="53"/>
        <v>2014</v>
      </c>
      <c r="N1106" t="b">
        <v>0</v>
      </c>
      <c r="O1106">
        <v>37</v>
      </c>
      <c r="P1106" t="b">
        <v>0</v>
      </c>
      <c r="Q1106" t="s">
        <v>8282</v>
      </c>
      <c r="R1106" s="5">
        <f t="shared" si="51"/>
        <v>4.9516666666666667E-2</v>
      </c>
      <c r="S1106" s="6">
        <f t="shared" si="52"/>
        <v>80.297297297297291</v>
      </c>
      <c r="T1106" t="s">
        <v>8335</v>
      </c>
      <c r="U1106" t="s">
        <v>8336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2">
        <v>41692.135729166665</v>
      </c>
      <c r="L1107" s="12">
        <v>41722.0940625</v>
      </c>
      <c r="M1107" s="13">
        <f t="shared" si="53"/>
        <v>2014</v>
      </c>
      <c r="N1107" t="b">
        <v>0</v>
      </c>
      <c r="O1107">
        <v>20</v>
      </c>
      <c r="P1107" t="b">
        <v>0</v>
      </c>
      <c r="Q1107" t="s">
        <v>8282</v>
      </c>
      <c r="R1107" s="5">
        <f t="shared" si="51"/>
        <v>1.5900000000000001E-3</v>
      </c>
      <c r="S1107" s="6">
        <f t="shared" si="52"/>
        <v>71.55</v>
      </c>
      <c r="T1107" t="s">
        <v>8335</v>
      </c>
      <c r="U1107" t="s">
        <v>8336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2">
        <v>40973.740451388891</v>
      </c>
      <c r="L1108" s="12">
        <v>41003.698784722219</v>
      </c>
      <c r="M1108" s="13">
        <f t="shared" si="53"/>
        <v>2012</v>
      </c>
      <c r="N1108" t="b">
        <v>0</v>
      </c>
      <c r="O1108">
        <v>7</v>
      </c>
      <c r="P1108" t="b">
        <v>0</v>
      </c>
      <c r="Q1108" t="s">
        <v>8282</v>
      </c>
      <c r="R1108" s="5">
        <f t="shared" si="51"/>
        <v>0.41249999999999998</v>
      </c>
      <c r="S1108" s="6">
        <f t="shared" si="52"/>
        <v>23.571428571428573</v>
      </c>
      <c r="T1108" t="s">
        <v>8335</v>
      </c>
      <c r="U1108" t="s">
        <v>8336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2">
        <v>41813.861388888887</v>
      </c>
      <c r="L1109" s="12">
        <v>41843.861388888887</v>
      </c>
      <c r="M1109" s="13">
        <f t="shared" si="53"/>
        <v>2014</v>
      </c>
      <c r="N1109" t="b">
        <v>0</v>
      </c>
      <c r="O1109">
        <v>0</v>
      </c>
      <c r="P1109" t="b">
        <v>0</v>
      </c>
      <c r="Q1109" t="s">
        <v>8282</v>
      </c>
      <c r="R1109" s="5">
        <f t="shared" si="51"/>
        <v>0</v>
      </c>
      <c r="S1109" s="6" t="e">
        <f t="shared" si="52"/>
        <v>#DIV/0!</v>
      </c>
      <c r="T1109" t="s">
        <v>8335</v>
      </c>
      <c r="U1109" t="s">
        <v>8336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2">
        <v>40952.636979166666</v>
      </c>
      <c r="L1110" s="12">
        <v>41012.595312500001</v>
      </c>
      <c r="M1110" s="13">
        <f t="shared" si="53"/>
        <v>2012</v>
      </c>
      <c r="N1110" t="b">
        <v>0</v>
      </c>
      <c r="O1110">
        <v>21</v>
      </c>
      <c r="P1110" t="b">
        <v>0</v>
      </c>
      <c r="Q1110" t="s">
        <v>8282</v>
      </c>
      <c r="R1110" s="5">
        <f t="shared" si="51"/>
        <v>2.93E-2</v>
      </c>
      <c r="S1110" s="6">
        <f t="shared" si="52"/>
        <v>34.88095238095238</v>
      </c>
      <c r="T1110" t="s">
        <v>8335</v>
      </c>
      <c r="U1110" t="s">
        <v>8336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2">
        <v>42662.752199074079</v>
      </c>
      <c r="L1111" s="12">
        <v>42692.793865740736</v>
      </c>
      <c r="M1111" s="13">
        <f t="shared" si="53"/>
        <v>2016</v>
      </c>
      <c r="N1111" t="b">
        <v>0</v>
      </c>
      <c r="O1111">
        <v>3</v>
      </c>
      <c r="P1111" t="b">
        <v>0</v>
      </c>
      <c r="Q1111" t="s">
        <v>8282</v>
      </c>
      <c r="R1111" s="5">
        <f t="shared" si="51"/>
        <v>4.4999999999999997E-3</v>
      </c>
      <c r="S1111" s="6">
        <f t="shared" si="52"/>
        <v>15</v>
      </c>
      <c r="T1111" t="s">
        <v>8335</v>
      </c>
      <c r="U1111" t="s">
        <v>8336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2">
        <v>41220.933124999996</v>
      </c>
      <c r="L1112" s="12">
        <v>41250.933124999996</v>
      </c>
      <c r="M1112" s="13">
        <f t="shared" si="53"/>
        <v>2012</v>
      </c>
      <c r="N1112" t="b">
        <v>0</v>
      </c>
      <c r="O1112">
        <v>11</v>
      </c>
      <c r="P1112" t="b">
        <v>0</v>
      </c>
      <c r="Q1112" t="s">
        <v>8282</v>
      </c>
      <c r="R1112" s="5">
        <f t="shared" si="51"/>
        <v>5.1000000000000004E-3</v>
      </c>
      <c r="S1112" s="6">
        <f t="shared" si="52"/>
        <v>23.181818181818183</v>
      </c>
      <c r="T1112" t="s">
        <v>8335</v>
      </c>
      <c r="U1112" t="s">
        <v>8336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2">
        <v>42347.203587962969</v>
      </c>
      <c r="L1113" s="12">
        <v>42377.203587962969</v>
      </c>
      <c r="M1113" s="13">
        <f t="shared" si="53"/>
        <v>2015</v>
      </c>
      <c r="N1113" t="b">
        <v>0</v>
      </c>
      <c r="O1113">
        <v>1</v>
      </c>
      <c r="P1113" t="b">
        <v>0</v>
      </c>
      <c r="Q1113" t="s">
        <v>8282</v>
      </c>
      <c r="R1113" s="5">
        <f t="shared" si="51"/>
        <v>4.0000000000000002E-4</v>
      </c>
      <c r="S1113" s="6">
        <f t="shared" si="52"/>
        <v>1</v>
      </c>
      <c r="T1113" t="s">
        <v>8335</v>
      </c>
      <c r="U1113" t="s">
        <v>8336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2">
        <v>41963.759386574078</v>
      </c>
      <c r="L1114" s="12">
        <v>42023.354166666672</v>
      </c>
      <c r="M1114" s="13">
        <f t="shared" si="53"/>
        <v>2014</v>
      </c>
      <c r="N1114" t="b">
        <v>0</v>
      </c>
      <c r="O1114">
        <v>312</v>
      </c>
      <c r="P1114" t="b">
        <v>0</v>
      </c>
      <c r="Q1114" t="s">
        <v>8282</v>
      </c>
      <c r="R1114" s="5">
        <f t="shared" si="51"/>
        <v>0.35537409090909089</v>
      </c>
      <c r="S1114" s="6">
        <f t="shared" si="52"/>
        <v>100.23371794871794</v>
      </c>
      <c r="T1114" t="s">
        <v>8335</v>
      </c>
      <c r="U1114" t="s">
        <v>8336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2">
        <v>41835.977083333331</v>
      </c>
      <c r="L1115" s="12">
        <v>41865.977083333331</v>
      </c>
      <c r="M1115" s="13">
        <f t="shared" si="53"/>
        <v>2014</v>
      </c>
      <c r="N1115" t="b">
        <v>0</v>
      </c>
      <c r="O1115">
        <v>1</v>
      </c>
      <c r="P1115" t="b">
        <v>0</v>
      </c>
      <c r="Q1115" t="s">
        <v>8282</v>
      </c>
      <c r="R1115" s="5">
        <f t="shared" si="51"/>
        <v>5.0000000000000001E-3</v>
      </c>
      <c r="S1115" s="6">
        <f t="shared" si="52"/>
        <v>5</v>
      </c>
      <c r="T1115" t="s">
        <v>8335</v>
      </c>
      <c r="U1115" t="s">
        <v>8336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2">
        <v>41526.345914351856</v>
      </c>
      <c r="L1116" s="12">
        <v>41556.345914351856</v>
      </c>
      <c r="M1116" s="13">
        <f t="shared" si="53"/>
        <v>2013</v>
      </c>
      <c r="N1116" t="b">
        <v>0</v>
      </c>
      <c r="O1116">
        <v>3</v>
      </c>
      <c r="P1116" t="b">
        <v>0</v>
      </c>
      <c r="Q1116" t="s">
        <v>8282</v>
      </c>
      <c r="R1116" s="5">
        <f t="shared" si="51"/>
        <v>1.6666666666666668E-3</v>
      </c>
      <c r="S1116" s="6">
        <f t="shared" si="52"/>
        <v>3.3333333333333335</v>
      </c>
      <c r="T1116" t="s">
        <v>8335</v>
      </c>
      <c r="U1116" t="s">
        <v>8336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2">
        <v>42429.695543981477</v>
      </c>
      <c r="L1117" s="12">
        <v>42459.653877314813</v>
      </c>
      <c r="M1117" s="13">
        <f t="shared" si="53"/>
        <v>2016</v>
      </c>
      <c r="N1117" t="b">
        <v>0</v>
      </c>
      <c r="O1117">
        <v>4</v>
      </c>
      <c r="P1117" t="b">
        <v>0</v>
      </c>
      <c r="Q1117" t="s">
        <v>8282</v>
      </c>
      <c r="R1117" s="5">
        <f t="shared" si="51"/>
        <v>1.325E-3</v>
      </c>
      <c r="S1117" s="6">
        <f t="shared" si="52"/>
        <v>13.25</v>
      </c>
      <c r="T1117" t="s">
        <v>8335</v>
      </c>
      <c r="U1117" t="s">
        <v>8336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2">
        <v>41009.847314814811</v>
      </c>
      <c r="L1118" s="12">
        <v>41069.847314814811</v>
      </c>
      <c r="M1118" s="13">
        <f t="shared" si="53"/>
        <v>2012</v>
      </c>
      <c r="N1118" t="b">
        <v>0</v>
      </c>
      <c r="O1118">
        <v>10</v>
      </c>
      <c r="P1118" t="b">
        <v>0</v>
      </c>
      <c r="Q1118" t="s">
        <v>8282</v>
      </c>
      <c r="R1118" s="5">
        <f t="shared" si="51"/>
        <v>3.5704000000000004E-4</v>
      </c>
      <c r="S1118" s="6">
        <f t="shared" si="52"/>
        <v>17.852</v>
      </c>
      <c r="T1118" t="s">
        <v>8335</v>
      </c>
      <c r="U1118" t="s">
        <v>8336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2">
        <v>42333.598530092597</v>
      </c>
      <c r="L1119" s="12">
        <v>42363.598530092597</v>
      </c>
      <c r="M1119" s="13">
        <f t="shared" si="53"/>
        <v>2015</v>
      </c>
      <c r="N1119" t="b">
        <v>0</v>
      </c>
      <c r="O1119">
        <v>8</v>
      </c>
      <c r="P1119" t="b">
        <v>0</v>
      </c>
      <c r="Q1119" t="s">
        <v>8282</v>
      </c>
      <c r="R1119" s="5">
        <f t="shared" si="51"/>
        <v>8.3000000000000004E-2</v>
      </c>
      <c r="S1119" s="6">
        <f t="shared" si="52"/>
        <v>10.375</v>
      </c>
      <c r="T1119" t="s">
        <v>8335</v>
      </c>
      <c r="U1119" t="s">
        <v>8336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2">
        <v>41704.16642361111</v>
      </c>
      <c r="L1120" s="12">
        <v>41734.124756944446</v>
      </c>
      <c r="M1120" s="13">
        <f t="shared" si="53"/>
        <v>2014</v>
      </c>
      <c r="N1120" t="b">
        <v>0</v>
      </c>
      <c r="O1120">
        <v>3</v>
      </c>
      <c r="P1120" t="b">
        <v>0</v>
      </c>
      <c r="Q1120" t="s">
        <v>8282</v>
      </c>
      <c r="R1120" s="5">
        <f t="shared" si="51"/>
        <v>2.4222222222222221E-2</v>
      </c>
      <c r="S1120" s="6">
        <f t="shared" si="52"/>
        <v>36.333333333333336</v>
      </c>
      <c r="T1120" t="s">
        <v>8335</v>
      </c>
      <c r="U1120" t="s">
        <v>8336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2">
        <v>41722.792407407411</v>
      </c>
      <c r="L1121" s="12">
        <v>41735.792407407411</v>
      </c>
      <c r="M1121" s="13">
        <f t="shared" si="53"/>
        <v>2014</v>
      </c>
      <c r="N1121" t="b">
        <v>0</v>
      </c>
      <c r="O1121">
        <v>1</v>
      </c>
      <c r="P1121" t="b">
        <v>0</v>
      </c>
      <c r="Q1121" t="s">
        <v>8282</v>
      </c>
      <c r="R1121" s="5">
        <f t="shared" si="51"/>
        <v>2.3809523809523812E-3</v>
      </c>
      <c r="S1121" s="6">
        <f t="shared" si="52"/>
        <v>5</v>
      </c>
      <c r="T1121" t="s">
        <v>8335</v>
      </c>
      <c r="U1121" t="s">
        <v>8336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2">
        <v>40799.872685185182</v>
      </c>
      <c r="L1122" s="12">
        <v>40844.872685185182</v>
      </c>
      <c r="M1122" s="13">
        <f t="shared" si="53"/>
        <v>2011</v>
      </c>
      <c r="N1122" t="b">
        <v>0</v>
      </c>
      <c r="O1122">
        <v>0</v>
      </c>
      <c r="P1122" t="b">
        <v>0</v>
      </c>
      <c r="Q1122" t="s">
        <v>8282</v>
      </c>
      <c r="R1122" s="5">
        <f t="shared" si="51"/>
        <v>0</v>
      </c>
      <c r="S1122" s="6" t="e">
        <f t="shared" si="52"/>
        <v>#DIV/0!</v>
      </c>
      <c r="T1122" t="s">
        <v>8335</v>
      </c>
      <c r="U1122" t="s">
        <v>8336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2">
        <v>42412.934212962966</v>
      </c>
      <c r="L1123" s="12">
        <v>42442.892546296294</v>
      </c>
      <c r="M1123" s="13">
        <f t="shared" si="53"/>
        <v>2016</v>
      </c>
      <c r="N1123" t="b">
        <v>0</v>
      </c>
      <c r="O1123">
        <v>5</v>
      </c>
      <c r="P1123" t="b">
        <v>0</v>
      </c>
      <c r="Q1123" t="s">
        <v>8282</v>
      </c>
      <c r="R1123" s="5">
        <f t="shared" si="51"/>
        <v>1.16E-4</v>
      </c>
      <c r="S1123" s="6">
        <f t="shared" si="52"/>
        <v>5.8</v>
      </c>
      <c r="T1123" t="s">
        <v>8335</v>
      </c>
      <c r="U1123" t="s">
        <v>8336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2">
        <v>41410.703993055555</v>
      </c>
      <c r="L1124" s="12">
        <v>41424.703993055555</v>
      </c>
      <c r="M1124" s="13">
        <f t="shared" si="53"/>
        <v>2013</v>
      </c>
      <c r="N1124" t="b">
        <v>0</v>
      </c>
      <c r="O1124">
        <v>0</v>
      </c>
      <c r="P1124" t="b">
        <v>0</v>
      </c>
      <c r="Q1124" t="s">
        <v>8282</v>
      </c>
      <c r="R1124" s="5">
        <f t="shared" si="51"/>
        <v>0</v>
      </c>
      <c r="S1124" s="6" t="e">
        <f t="shared" si="52"/>
        <v>#DIV/0!</v>
      </c>
      <c r="T1124" t="s">
        <v>8335</v>
      </c>
      <c r="U1124" t="s">
        <v>8336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2">
        <v>41718.5237037037</v>
      </c>
      <c r="L1125" s="12">
        <v>41748.5237037037</v>
      </c>
      <c r="M1125" s="13">
        <f t="shared" si="53"/>
        <v>2014</v>
      </c>
      <c r="N1125" t="b">
        <v>0</v>
      </c>
      <c r="O1125">
        <v>3</v>
      </c>
      <c r="P1125" t="b">
        <v>0</v>
      </c>
      <c r="Q1125" t="s">
        <v>8282</v>
      </c>
      <c r="R1125" s="5">
        <f t="shared" si="51"/>
        <v>2.2000000000000001E-3</v>
      </c>
      <c r="S1125" s="6">
        <f t="shared" si="52"/>
        <v>3.6666666666666665</v>
      </c>
      <c r="T1125" t="s">
        <v>8335</v>
      </c>
      <c r="U1125" t="s">
        <v>8336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2">
        <v>42094.667256944449</v>
      </c>
      <c r="L1126" s="12">
        <v>42124.667256944449</v>
      </c>
      <c r="M1126" s="13">
        <f t="shared" si="53"/>
        <v>2015</v>
      </c>
      <c r="N1126" t="b">
        <v>0</v>
      </c>
      <c r="O1126">
        <v>7</v>
      </c>
      <c r="P1126" t="b">
        <v>0</v>
      </c>
      <c r="Q1126" t="s">
        <v>8283</v>
      </c>
      <c r="R1126" s="5">
        <f t="shared" si="51"/>
        <v>4.7222222222222223E-3</v>
      </c>
      <c r="S1126" s="6">
        <f t="shared" si="52"/>
        <v>60.714285714285715</v>
      </c>
      <c r="T1126" t="s">
        <v>8335</v>
      </c>
      <c r="U1126" t="s">
        <v>8337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2">
        <v>42212.624189814815</v>
      </c>
      <c r="L1127" s="12">
        <v>42272.624189814815</v>
      </c>
      <c r="M1127" s="13">
        <f t="shared" si="53"/>
        <v>2015</v>
      </c>
      <c r="N1127" t="b">
        <v>0</v>
      </c>
      <c r="O1127">
        <v>0</v>
      </c>
      <c r="P1127" t="b">
        <v>0</v>
      </c>
      <c r="Q1127" t="s">
        <v>8283</v>
      </c>
      <c r="R1127" s="5">
        <f t="shared" si="51"/>
        <v>0</v>
      </c>
      <c r="S1127" s="6" t="e">
        <f t="shared" si="52"/>
        <v>#DIV/0!</v>
      </c>
      <c r="T1127" t="s">
        <v>8335</v>
      </c>
      <c r="U1127" t="s">
        <v>8337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2">
        <v>42535.327476851846</v>
      </c>
      <c r="L1128" s="12">
        <v>42565.327476851846</v>
      </c>
      <c r="M1128" s="13">
        <f t="shared" si="53"/>
        <v>2016</v>
      </c>
      <c r="N1128" t="b">
        <v>0</v>
      </c>
      <c r="O1128">
        <v>2</v>
      </c>
      <c r="P1128" t="b">
        <v>0</v>
      </c>
      <c r="Q1128" t="s">
        <v>8283</v>
      </c>
      <c r="R1128" s="5">
        <f t="shared" si="51"/>
        <v>5.0000000000000001E-3</v>
      </c>
      <c r="S1128" s="6">
        <f t="shared" si="52"/>
        <v>5</v>
      </c>
      <c r="T1128" t="s">
        <v>8335</v>
      </c>
      <c r="U1128" t="s">
        <v>8337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2">
        <v>41926.854166666664</v>
      </c>
      <c r="L1129" s="12">
        <v>41957.895833333328</v>
      </c>
      <c r="M1129" s="13">
        <f t="shared" si="53"/>
        <v>2014</v>
      </c>
      <c r="N1129" t="b">
        <v>0</v>
      </c>
      <c r="O1129">
        <v>23</v>
      </c>
      <c r="P1129" t="b">
        <v>0</v>
      </c>
      <c r="Q1129" t="s">
        <v>8283</v>
      </c>
      <c r="R1129" s="5">
        <f t="shared" si="51"/>
        <v>1.6714285714285713E-2</v>
      </c>
      <c r="S1129" s="6">
        <f t="shared" si="52"/>
        <v>25.434782608695652</v>
      </c>
      <c r="T1129" t="s">
        <v>8335</v>
      </c>
      <c r="U1129" t="s">
        <v>8337</v>
      </c>
    </row>
    <row r="1130" spans="1:21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2">
        <v>41828.649502314816</v>
      </c>
      <c r="L1130" s="12">
        <v>41858.649502314816</v>
      </c>
      <c r="M1130" s="13">
        <f t="shared" si="53"/>
        <v>2014</v>
      </c>
      <c r="N1130" t="b">
        <v>0</v>
      </c>
      <c r="O1130">
        <v>1</v>
      </c>
      <c r="P1130" t="b">
        <v>0</v>
      </c>
      <c r="Q1130" t="s">
        <v>8283</v>
      </c>
      <c r="R1130" s="5">
        <f t="shared" si="51"/>
        <v>1E-3</v>
      </c>
      <c r="S1130" s="6">
        <f t="shared" si="52"/>
        <v>1</v>
      </c>
      <c r="T1130" t="s">
        <v>8335</v>
      </c>
      <c r="U1130" t="s">
        <v>8337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2">
        <v>42496.264965277776</v>
      </c>
      <c r="L1131" s="12">
        <v>42526.264965277776</v>
      </c>
      <c r="M1131" s="13">
        <f t="shared" si="53"/>
        <v>2016</v>
      </c>
      <c r="N1131" t="b">
        <v>0</v>
      </c>
      <c r="O1131">
        <v>2</v>
      </c>
      <c r="P1131" t="b">
        <v>0</v>
      </c>
      <c r="Q1131" t="s">
        <v>8283</v>
      </c>
      <c r="R1131" s="5">
        <f t="shared" si="51"/>
        <v>1.0499999999999999E-3</v>
      </c>
      <c r="S1131" s="6">
        <f t="shared" si="52"/>
        <v>10.5</v>
      </c>
      <c r="T1131" t="s">
        <v>8335</v>
      </c>
      <c r="U1131" t="s">
        <v>8337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2">
        <v>41908.996527777781</v>
      </c>
      <c r="L1132" s="12">
        <v>41969.038194444445</v>
      </c>
      <c r="M1132" s="13">
        <f t="shared" si="53"/>
        <v>2014</v>
      </c>
      <c r="N1132" t="b">
        <v>0</v>
      </c>
      <c r="O1132">
        <v>3</v>
      </c>
      <c r="P1132" t="b">
        <v>0</v>
      </c>
      <c r="Q1132" t="s">
        <v>8283</v>
      </c>
      <c r="R1132" s="5">
        <f t="shared" si="51"/>
        <v>2.2000000000000001E-3</v>
      </c>
      <c r="S1132" s="6">
        <f t="shared" si="52"/>
        <v>3.6666666666666665</v>
      </c>
      <c r="T1132" t="s">
        <v>8335</v>
      </c>
      <c r="U1132" t="s">
        <v>8337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2">
        <v>42332.908194444448</v>
      </c>
      <c r="L1133" s="12">
        <v>42362.908194444448</v>
      </c>
      <c r="M1133" s="13">
        <f t="shared" si="53"/>
        <v>2015</v>
      </c>
      <c r="N1133" t="b">
        <v>0</v>
      </c>
      <c r="O1133">
        <v>0</v>
      </c>
      <c r="P1133" t="b">
        <v>0</v>
      </c>
      <c r="Q1133" t="s">
        <v>8283</v>
      </c>
      <c r="R1133" s="5">
        <f t="shared" si="51"/>
        <v>0</v>
      </c>
      <c r="S1133" s="6" t="e">
        <f t="shared" si="52"/>
        <v>#DIV/0!</v>
      </c>
      <c r="T1133" t="s">
        <v>8335</v>
      </c>
      <c r="U1133" t="s">
        <v>8337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2">
        <v>42706.115405092598</v>
      </c>
      <c r="L1134" s="12">
        <v>42736.115405092598</v>
      </c>
      <c r="M1134" s="13">
        <f t="shared" si="53"/>
        <v>2016</v>
      </c>
      <c r="N1134" t="b">
        <v>0</v>
      </c>
      <c r="O1134">
        <v>13</v>
      </c>
      <c r="P1134" t="b">
        <v>0</v>
      </c>
      <c r="Q1134" t="s">
        <v>8283</v>
      </c>
      <c r="R1134" s="5">
        <f t="shared" si="51"/>
        <v>0.14380000000000001</v>
      </c>
      <c r="S1134" s="6">
        <f t="shared" si="52"/>
        <v>110.61538461538461</v>
      </c>
      <c r="T1134" t="s">
        <v>8335</v>
      </c>
      <c r="U1134" t="s">
        <v>8337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2">
        <v>41821.407187500001</v>
      </c>
      <c r="L1135" s="12">
        <v>41851.407187500001</v>
      </c>
      <c r="M1135" s="13">
        <f t="shared" si="53"/>
        <v>2014</v>
      </c>
      <c r="N1135" t="b">
        <v>0</v>
      </c>
      <c r="O1135">
        <v>1</v>
      </c>
      <c r="P1135" t="b">
        <v>0</v>
      </c>
      <c r="Q1135" t="s">
        <v>8283</v>
      </c>
      <c r="R1135" s="5">
        <f t="shared" si="51"/>
        <v>6.6666666666666671E-3</v>
      </c>
      <c r="S1135" s="6">
        <f t="shared" si="52"/>
        <v>20</v>
      </c>
      <c r="T1135" t="s">
        <v>8335</v>
      </c>
      <c r="U1135" t="s">
        <v>8337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2">
        <v>41958.285046296296</v>
      </c>
      <c r="L1136" s="12">
        <v>41972.189583333333</v>
      </c>
      <c r="M1136" s="13">
        <f t="shared" si="53"/>
        <v>2014</v>
      </c>
      <c r="N1136" t="b">
        <v>0</v>
      </c>
      <c r="O1136">
        <v>1</v>
      </c>
      <c r="P1136" t="b">
        <v>0</v>
      </c>
      <c r="Q1136" t="s">
        <v>8283</v>
      </c>
      <c r="R1136" s="5">
        <f t="shared" si="51"/>
        <v>4.0000000000000003E-5</v>
      </c>
      <c r="S1136" s="6">
        <f t="shared" si="52"/>
        <v>1</v>
      </c>
      <c r="T1136" t="s">
        <v>8335</v>
      </c>
      <c r="U1136" t="s">
        <v>8337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2">
        <v>42558.989513888882</v>
      </c>
      <c r="L1137" s="12">
        <v>42588.989513888882</v>
      </c>
      <c r="M1137" s="13">
        <f t="shared" si="53"/>
        <v>2016</v>
      </c>
      <c r="N1137" t="b">
        <v>0</v>
      </c>
      <c r="O1137">
        <v>1</v>
      </c>
      <c r="P1137" t="b">
        <v>0</v>
      </c>
      <c r="Q1137" t="s">
        <v>8283</v>
      </c>
      <c r="R1137" s="5">
        <f t="shared" si="51"/>
        <v>0.05</v>
      </c>
      <c r="S1137" s="6">
        <f t="shared" si="52"/>
        <v>50</v>
      </c>
      <c r="T1137" t="s">
        <v>8335</v>
      </c>
      <c r="U1137" t="s">
        <v>8337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2">
        <v>42327.671631944439</v>
      </c>
      <c r="L1138" s="12">
        <v>42357.671631944439</v>
      </c>
      <c r="M1138" s="13">
        <f t="shared" si="53"/>
        <v>2015</v>
      </c>
      <c r="N1138" t="b">
        <v>0</v>
      </c>
      <c r="O1138">
        <v>6</v>
      </c>
      <c r="P1138" t="b">
        <v>0</v>
      </c>
      <c r="Q1138" t="s">
        <v>8283</v>
      </c>
      <c r="R1138" s="5">
        <f t="shared" si="51"/>
        <v>6.4439140811455853E-2</v>
      </c>
      <c r="S1138" s="6">
        <f t="shared" si="52"/>
        <v>45</v>
      </c>
      <c r="T1138" t="s">
        <v>8335</v>
      </c>
      <c r="U1138" t="s">
        <v>8337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2">
        <v>42453.819687499999</v>
      </c>
      <c r="L1139" s="12">
        <v>42483.819687499999</v>
      </c>
      <c r="M1139" s="13">
        <f t="shared" si="53"/>
        <v>2016</v>
      </c>
      <c r="N1139" t="b">
        <v>0</v>
      </c>
      <c r="O1139">
        <v>39</v>
      </c>
      <c r="P1139" t="b">
        <v>0</v>
      </c>
      <c r="Q1139" t="s">
        <v>8283</v>
      </c>
      <c r="R1139" s="5">
        <f t="shared" si="51"/>
        <v>0.39500000000000002</v>
      </c>
      <c r="S1139" s="6">
        <f t="shared" si="52"/>
        <v>253.2051282051282</v>
      </c>
      <c r="T1139" t="s">
        <v>8335</v>
      </c>
      <c r="U1139" t="s">
        <v>8337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2">
        <v>42736.9066087963</v>
      </c>
      <c r="L1140" s="12">
        <v>42756.9066087963</v>
      </c>
      <c r="M1140" s="13">
        <f t="shared" si="53"/>
        <v>2017</v>
      </c>
      <c r="N1140" t="b">
        <v>0</v>
      </c>
      <c r="O1140">
        <v>4</v>
      </c>
      <c r="P1140" t="b">
        <v>0</v>
      </c>
      <c r="Q1140" t="s">
        <v>8283</v>
      </c>
      <c r="R1140" s="5">
        <f t="shared" si="51"/>
        <v>3.5714285714285713E-3</v>
      </c>
      <c r="S1140" s="6">
        <f t="shared" si="52"/>
        <v>31.25</v>
      </c>
      <c r="T1140" t="s">
        <v>8335</v>
      </c>
      <c r="U1140" t="s">
        <v>8337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2">
        <v>41975.347523148142</v>
      </c>
      <c r="L1141" s="12">
        <v>42005.347523148142</v>
      </c>
      <c r="M1141" s="13">
        <f t="shared" si="53"/>
        <v>2014</v>
      </c>
      <c r="N1141" t="b">
        <v>0</v>
      </c>
      <c r="O1141">
        <v>1</v>
      </c>
      <c r="P1141" t="b">
        <v>0</v>
      </c>
      <c r="Q1141" t="s">
        <v>8283</v>
      </c>
      <c r="R1141" s="5">
        <f t="shared" si="51"/>
        <v>6.2500000000000001E-4</v>
      </c>
      <c r="S1141" s="6">
        <f t="shared" si="52"/>
        <v>5</v>
      </c>
      <c r="T1141" t="s">
        <v>8335</v>
      </c>
      <c r="U1141" t="s">
        <v>8337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2">
        <v>42192.462048611109</v>
      </c>
      <c r="L1142" s="12">
        <v>42222.462048611109</v>
      </c>
      <c r="M1142" s="13">
        <f t="shared" si="53"/>
        <v>2015</v>
      </c>
      <c r="N1142" t="b">
        <v>0</v>
      </c>
      <c r="O1142">
        <v>0</v>
      </c>
      <c r="P1142" t="b">
        <v>0</v>
      </c>
      <c r="Q1142" t="s">
        <v>8283</v>
      </c>
      <c r="R1142" s="5">
        <f t="shared" si="51"/>
        <v>0</v>
      </c>
      <c r="S1142" s="6" t="e">
        <f t="shared" si="52"/>
        <v>#DIV/0!</v>
      </c>
      <c r="T1142" t="s">
        <v>8335</v>
      </c>
      <c r="U1142" t="s">
        <v>8337</v>
      </c>
    </row>
    <row r="1143" spans="1:21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2">
        <v>42164.699652777781</v>
      </c>
      <c r="L1143" s="12">
        <v>42194.699652777781</v>
      </c>
      <c r="M1143" s="13">
        <f t="shared" si="53"/>
        <v>2015</v>
      </c>
      <c r="N1143" t="b">
        <v>0</v>
      </c>
      <c r="O1143">
        <v>0</v>
      </c>
      <c r="P1143" t="b">
        <v>0</v>
      </c>
      <c r="Q1143" t="s">
        <v>8283</v>
      </c>
      <c r="R1143" s="5">
        <f t="shared" si="51"/>
        <v>0</v>
      </c>
      <c r="S1143" s="6" t="e">
        <f t="shared" si="52"/>
        <v>#DIV/0!</v>
      </c>
      <c r="T1143" t="s">
        <v>8335</v>
      </c>
      <c r="U1143" t="s">
        <v>8337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2">
        <v>42022.006099537044</v>
      </c>
      <c r="L1144" s="12">
        <v>42052.006099537044</v>
      </c>
      <c r="M1144" s="13">
        <f t="shared" si="53"/>
        <v>2015</v>
      </c>
      <c r="N1144" t="b">
        <v>0</v>
      </c>
      <c r="O1144">
        <v>0</v>
      </c>
      <c r="P1144" t="b">
        <v>0</v>
      </c>
      <c r="Q1144" t="s">
        <v>8283</v>
      </c>
      <c r="R1144" s="5">
        <f t="shared" si="51"/>
        <v>0</v>
      </c>
      <c r="S1144" s="6" t="e">
        <f t="shared" si="52"/>
        <v>#DIV/0!</v>
      </c>
      <c r="T1144" t="s">
        <v>8335</v>
      </c>
      <c r="U1144" t="s">
        <v>8337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2">
        <v>42325.19358796296</v>
      </c>
      <c r="L1145" s="12">
        <v>42355.19358796296</v>
      </c>
      <c r="M1145" s="13">
        <f t="shared" si="53"/>
        <v>2015</v>
      </c>
      <c r="N1145" t="b">
        <v>0</v>
      </c>
      <c r="O1145">
        <v>8</v>
      </c>
      <c r="P1145" t="b">
        <v>0</v>
      </c>
      <c r="Q1145" t="s">
        <v>8283</v>
      </c>
      <c r="R1145" s="5">
        <f t="shared" si="51"/>
        <v>4.1333333333333335E-3</v>
      </c>
      <c r="S1145" s="6">
        <f t="shared" si="52"/>
        <v>23.25</v>
      </c>
      <c r="T1145" t="s">
        <v>8335</v>
      </c>
      <c r="U1145" t="s">
        <v>8337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2">
        <v>42093.181944444441</v>
      </c>
      <c r="L1146" s="12">
        <v>42123.181944444441</v>
      </c>
      <c r="M1146" s="13">
        <f t="shared" si="53"/>
        <v>2015</v>
      </c>
      <c r="N1146" t="b">
        <v>0</v>
      </c>
      <c r="O1146">
        <v>0</v>
      </c>
      <c r="P1146" t="b">
        <v>0</v>
      </c>
      <c r="Q1146" t="s">
        <v>8284</v>
      </c>
      <c r="R1146" s="5">
        <f t="shared" si="51"/>
        <v>0</v>
      </c>
      <c r="S1146" s="6" t="e">
        <f t="shared" si="52"/>
        <v>#DIV/0!</v>
      </c>
      <c r="T1146" t="s">
        <v>8338</v>
      </c>
      <c r="U1146" t="s">
        <v>8339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2">
        <v>41854.747592592597</v>
      </c>
      <c r="L1147" s="12">
        <v>41914.747592592597</v>
      </c>
      <c r="M1147" s="13">
        <f t="shared" si="53"/>
        <v>2014</v>
      </c>
      <c r="N1147" t="b">
        <v>0</v>
      </c>
      <c r="O1147">
        <v>1</v>
      </c>
      <c r="P1147" t="b">
        <v>0</v>
      </c>
      <c r="Q1147" t="s">
        <v>8284</v>
      </c>
      <c r="R1147" s="5">
        <f t="shared" si="51"/>
        <v>1.25E-3</v>
      </c>
      <c r="S1147" s="6">
        <f t="shared" si="52"/>
        <v>100</v>
      </c>
      <c r="T1147" t="s">
        <v>8338</v>
      </c>
      <c r="U1147" t="s">
        <v>8339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2">
        <v>41723.9533912037</v>
      </c>
      <c r="L1148" s="12">
        <v>41761.9533912037</v>
      </c>
      <c r="M1148" s="13">
        <f t="shared" si="53"/>
        <v>2014</v>
      </c>
      <c r="N1148" t="b">
        <v>0</v>
      </c>
      <c r="O1148">
        <v>12</v>
      </c>
      <c r="P1148" t="b">
        <v>0</v>
      </c>
      <c r="Q1148" t="s">
        <v>8284</v>
      </c>
      <c r="R1148" s="5">
        <f t="shared" si="51"/>
        <v>8.8333333333333333E-2</v>
      </c>
      <c r="S1148" s="6">
        <f t="shared" si="52"/>
        <v>44.166666666666664</v>
      </c>
      <c r="T1148" t="s">
        <v>8338</v>
      </c>
      <c r="U1148" t="s">
        <v>8339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2">
        <v>41871.972025462965</v>
      </c>
      <c r="L1149" s="12">
        <v>41931.972025462965</v>
      </c>
      <c r="M1149" s="13">
        <f t="shared" si="53"/>
        <v>2014</v>
      </c>
      <c r="N1149" t="b">
        <v>0</v>
      </c>
      <c r="O1149">
        <v>0</v>
      </c>
      <c r="P1149" t="b">
        <v>0</v>
      </c>
      <c r="Q1149" t="s">
        <v>8284</v>
      </c>
      <c r="R1149" s="5">
        <f t="shared" si="51"/>
        <v>0</v>
      </c>
      <c r="S1149" s="6" t="e">
        <f t="shared" si="52"/>
        <v>#DIV/0!</v>
      </c>
      <c r="T1149" t="s">
        <v>8338</v>
      </c>
      <c r="U1149" t="s">
        <v>8339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2">
        <v>42675.171076388884</v>
      </c>
      <c r="L1150" s="12">
        <v>42705.212743055556</v>
      </c>
      <c r="M1150" s="13">
        <f t="shared" si="53"/>
        <v>2016</v>
      </c>
      <c r="N1150" t="b">
        <v>0</v>
      </c>
      <c r="O1150">
        <v>3</v>
      </c>
      <c r="P1150" t="b">
        <v>0</v>
      </c>
      <c r="Q1150" t="s">
        <v>8284</v>
      </c>
      <c r="R1150" s="5">
        <f t="shared" si="51"/>
        <v>4.8666666666666667E-3</v>
      </c>
      <c r="S1150" s="6">
        <f t="shared" si="52"/>
        <v>24.333333333333332</v>
      </c>
      <c r="T1150" t="s">
        <v>8338</v>
      </c>
      <c r="U1150" t="s">
        <v>8339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2">
        <v>42507.71025462963</v>
      </c>
      <c r="L1151" s="12">
        <v>42537.71025462963</v>
      </c>
      <c r="M1151" s="13">
        <f t="shared" si="53"/>
        <v>2016</v>
      </c>
      <c r="N1151" t="b">
        <v>0</v>
      </c>
      <c r="O1151">
        <v>2</v>
      </c>
      <c r="P1151" t="b">
        <v>0</v>
      </c>
      <c r="Q1151" t="s">
        <v>8284</v>
      </c>
      <c r="R1151" s="5">
        <f t="shared" si="51"/>
        <v>1.5E-3</v>
      </c>
      <c r="S1151" s="6">
        <f t="shared" si="52"/>
        <v>37.5</v>
      </c>
      <c r="T1151" t="s">
        <v>8338</v>
      </c>
      <c r="U1151" t="s">
        <v>8339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2">
        <v>42317.954571759255</v>
      </c>
      <c r="L1152" s="12">
        <v>42377.954571759255</v>
      </c>
      <c r="M1152" s="13">
        <f t="shared" si="53"/>
        <v>2015</v>
      </c>
      <c r="N1152" t="b">
        <v>0</v>
      </c>
      <c r="O1152">
        <v>6</v>
      </c>
      <c r="P1152" t="b">
        <v>0</v>
      </c>
      <c r="Q1152" t="s">
        <v>8284</v>
      </c>
      <c r="R1152" s="5">
        <f t="shared" si="51"/>
        <v>0.1008</v>
      </c>
      <c r="S1152" s="6">
        <f t="shared" si="52"/>
        <v>42</v>
      </c>
      <c r="T1152" t="s">
        <v>8338</v>
      </c>
      <c r="U1152" t="s">
        <v>8339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2">
        <v>42224.102581018517</v>
      </c>
      <c r="L1153" s="12">
        <v>42254.102581018517</v>
      </c>
      <c r="M1153" s="13">
        <f t="shared" si="53"/>
        <v>2015</v>
      </c>
      <c r="N1153" t="b">
        <v>0</v>
      </c>
      <c r="O1153">
        <v>0</v>
      </c>
      <c r="P1153" t="b">
        <v>0</v>
      </c>
      <c r="Q1153" t="s">
        <v>8284</v>
      </c>
      <c r="R1153" s="5">
        <f t="shared" si="51"/>
        <v>0</v>
      </c>
      <c r="S1153" s="6" t="e">
        <f t="shared" si="52"/>
        <v>#DIV/0!</v>
      </c>
      <c r="T1153" t="s">
        <v>8338</v>
      </c>
      <c r="U1153" t="s">
        <v>8339</v>
      </c>
    </row>
    <row r="1154" spans="1:21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2">
        <v>42109.709629629629</v>
      </c>
      <c r="L1154" s="12">
        <v>42139.709629629629</v>
      </c>
      <c r="M1154" s="13">
        <f t="shared" si="53"/>
        <v>2015</v>
      </c>
      <c r="N1154" t="b">
        <v>0</v>
      </c>
      <c r="O1154">
        <v>15</v>
      </c>
      <c r="P1154" t="b">
        <v>0</v>
      </c>
      <c r="Q1154" t="s">
        <v>8284</v>
      </c>
      <c r="R1154" s="5">
        <f t="shared" ref="R1154:R1217" si="54">E1154/D1154</f>
        <v>5.6937500000000002E-2</v>
      </c>
      <c r="S1154" s="6">
        <f t="shared" ref="S1154:S1217" si="55">E1154/O1154</f>
        <v>60.733333333333334</v>
      </c>
      <c r="T1154" t="s">
        <v>8338</v>
      </c>
      <c r="U1154" t="s">
        <v>8339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2">
        <v>42143.714178240742</v>
      </c>
      <c r="L1155" s="12">
        <v>42173.714178240742</v>
      </c>
      <c r="M1155" s="13">
        <f t="shared" ref="M1155:M1218" si="56">YEAR(K1155)</f>
        <v>2015</v>
      </c>
      <c r="N1155" t="b">
        <v>0</v>
      </c>
      <c r="O1155">
        <v>1</v>
      </c>
      <c r="P1155" t="b">
        <v>0</v>
      </c>
      <c r="Q1155" t="s">
        <v>8284</v>
      </c>
      <c r="R1155" s="5">
        <f t="shared" si="54"/>
        <v>6.2500000000000003E-3</v>
      </c>
      <c r="S1155" s="6">
        <f t="shared" si="55"/>
        <v>50</v>
      </c>
      <c r="T1155" t="s">
        <v>8338</v>
      </c>
      <c r="U1155" t="s">
        <v>8339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2">
        <v>42223.108865740738</v>
      </c>
      <c r="L1156" s="12">
        <v>42253.108865740738</v>
      </c>
      <c r="M1156" s="13">
        <f t="shared" si="56"/>
        <v>2015</v>
      </c>
      <c r="N1156" t="b">
        <v>0</v>
      </c>
      <c r="O1156">
        <v>3</v>
      </c>
      <c r="P1156" t="b">
        <v>0</v>
      </c>
      <c r="Q1156" t="s">
        <v>8284</v>
      </c>
      <c r="R1156" s="5">
        <f t="shared" si="54"/>
        <v>6.5000000000000002E-2</v>
      </c>
      <c r="S1156" s="6">
        <f t="shared" si="55"/>
        <v>108.33333333333333</v>
      </c>
      <c r="T1156" t="s">
        <v>8338</v>
      </c>
      <c r="U1156" t="s">
        <v>8339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2">
        <v>41835.763981481483</v>
      </c>
      <c r="L1157" s="12">
        <v>41865.763981481483</v>
      </c>
      <c r="M1157" s="13">
        <f t="shared" si="56"/>
        <v>2014</v>
      </c>
      <c r="N1157" t="b">
        <v>0</v>
      </c>
      <c r="O1157">
        <v>8</v>
      </c>
      <c r="P1157" t="b">
        <v>0</v>
      </c>
      <c r="Q1157" t="s">
        <v>8284</v>
      </c>
      <c r="R1157" s="5">
        <f t="shared" si="54"/>
        <v>7.5199999999999998E-3</v>
      </c>
      <c r="S1157" s="6">
        <f t="shared" si="55"/>
        <v>23.5</v>
      </c>
      <c r="T1157" t="s">
        <v>8338</v>
      </c>
      <c r="U1157" t="s">
        <v>8339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2">
        <v>42029.07131944444</v>
      </c>
      <c r="L1158" s="12">
        <v>42059.07131944444</v>
      </c>
      <c r="M1158" s="13">
        <f t="shared" si="56"/>
        <v>2015</v>
      </c>
      <c r="N1158" t="b">
        <v>0</v>
      </c>
      <c r="O1158">
        <v>0</v>
      </c>
      <c r="P1158" t="b">
        <v>0</v>
      </c>
      <c r="Q1158" t="s">
        <v>8284</v>
      </c>
      <c r="R1158" s="5">
        <f t="shared" si="54"/>
        <v>0</v>
      </c>
      <c r="S1158" s="6" t="e">
        <f t="shared" si="55"/>
        <v>#DIV/0!</v>
      </c>
      <c r="T1158" t="s">
        <v>8338</v>
      </c>
      <c r="U1158" t="s">
        <v>8339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2">
        <v>41918.628240740742</v>
      </c>
      <c r="L1159" s="12">
        <v>41978.669907407413</v>
      </c>
      <c r="M1159" s="13">
        <f t="shared" si="56"/>
        <v>2014</v>
      </c>
      <c r="N1159" t="b">
        <v>0</v>
      </c>
      <c r="O1159">
        <v>3</v>
      </c>
      <c r="P1159" t="b">
        <v>0</v>
      </c>
      <c r="Q1159" t="s">
        <v>8284</v>
      </c>
      <c r="R1159" s="5">
        <f t="shared" si="54"/>
        <v>1.5100000000000001E-2</v>
      </c>
      <c r="S1159" s="6">
        <f t="shared" si="55"/>
        <v>50.333333333333336</v>
      </c>
      <c r="T1159" t="s">
        <v>8338</v>
      </c>
      <c r="U1159" t="s">
        <v>8339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2">
        <v>41952.09175925926</v>
      </c>
      <c r="L1160" s="12">
        <v>41982.09175925926</v>
      </c>
      <c r="M1160" s="13">
        <f t="shared" si="56"/>
        <v>2014</v>
      </c>
      <c r="N1160" t="b">
        <v>0</v>
      </c>
      <c r="O1160">
        <v>3</v>
      </c>
      <c r="P1160" t="b">
        <v>0</v>
      </c>
      <c r="Q1160" t="s">
        <v>8284</v>
      </c>
      <c r="R1160" s="5">
        <f t="shared" si="54"/>
        <v>4.6666666666666671E-3</v>
      </c>
      <c r="S1160" s="6">
        <f t="shared" si="55"/>
        <v>11.666666666666666</v>
      </c>
      <c r="T1160" t="s">
        <v>8338</v>
      </c>
      <c r="U1160" t="s">
        <v>8339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2">
        <v>42154.726446759261</v>
      </c>
      <c r="L1161" s="12">
        <v>42185.65625</v>
      </c>
      <c r="M1161" s="13">
        <f t="shared" si="56"/>
        <v>2015</v>
      </c>
      <c r="N1161" t="b">
        <v>0</v>
      </c>
      <c r="O1161">
        <v>0</v>
      </c>
      <c r="P1161" t="b">
        <v>0</v>
      </c>
      <c r="Q1161" t="s">
        <v>8284</v>
      </c>
      <c r="R1161" s="5">
        <f t="shared" si="54"/>
        <v>0</v>
      </c>
      <c r="S1161" s="6" t="e">
        <f t="shared" si="55"/>
        <v>#DIV/0!</v>
      </c>
      <c r="T1161" t="s">
        <v>8338</v>
      </c>
      <c r="U1161" t="s">
        <v>8339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2">
        <v>42061.154930555553</v>
      </c>
      <c r="L1162" s="12">
        <v>42091.113263888896</v>
      </c>
      <c r="M1162" s="13">
        <f t="shared" si="56"/>
        <v>2015</v>
      </c>
      <c r="N1162" t="b">
        <v>0</v>
      </c>
      <c r="O1162">
        <v>19</v>
      </c>
      <c r="P1162" t="b">
        <v>0</v>
      </c>
      <c r="Q1162" t="s">
        <v>8284</v>
      </c>
      <c r="R1162" s="5">
        <f t="shared" si="54"/>
        <v>3.85E-2</v>
      </c>
      <c r="S1162" s="6">
        <f t="shared" si="55"/>
        <v>60.789473684210527</v>
      </c>
      <c r="T1162" t="s">
        <v>8338</v>
      </c>
      <c r="U1162" t="s">
        <v>8339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2">
        <v>42122.629502314812</v>
      </c>
      <c r="L1163" s="12">
        <v>42143.629502314812</v>
      </c>
      <c r="M1163" s="13">
        <f t="shared" si="56"/>
        <v>2015</v>
      </c>
      <c r="N1163" t="b">
        <v>0</v>
      </c>
      <c r="O1163">
        <v>0</v>
      </c>
      <c r="P1163" t="b">
        <v>0</v>
      </c>
      <c r="Q1163" t="s">
        <v>8284</v>
      </c>
      <c r="R1163" s="5">
        <f t="shared" si="54"/>
        <v>0</v>
      </c>
      <c r="S1163" s="6" t="e">
        <f t="shared" si="55"/>
        <v>#DIV/0!</v>
      </c>
      <c r="T1163" t="s">
        <v>8338</v>
      </c>
      <c r="U1163" t="s">
        <v>8339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2">
        <v>41876.683611111112</v>
      </c>
      <c r="L1164" s="12">
        <v>41907.683611111112</v>
      </c>
      <c r="M1164" s="13">
        <f t="shared" si="56"/>
        <v>2014</v>
      </c>
      <c r="N1164" t="b">
        <v>0</v>
      </c>
      <c r="O1164">
        <v>2</v>
      </c>
      <c r="P1164" t="b">
        <v>0</v>
      </c>
      <c r="Q1164" t="s">
        <v>8284</v>
      </c>
      <c r="R1164" s="5">
        <f t="shared" si="54"/>
        <v>5.8333333333333338E-4</v>
      </c>
      <c r="S1164" s="6">
        <f t="shared" si="55"/>
        <v>17.5</v>
      </c>
      <c r="T1164" t="s">
        <v>8338</v>
      </c>
      <c r="U1164" t="s">
        <v>8339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2">
        <v>41830.723611111112</v>
      </c>
      <c r="L1165" s="12">
        <v>41860.723611111112</v>
      </c>
      <c r="M1165" s="13">
        <f t="shared" si="56"/>
        <v>2014</v>
      </c>
      <c r="N1165" t="b">
        <v>0</v>
      </c>
      <c r="O1165">
        <v>0</v>
      </c>
      <c r="P1165" t="b">
        <v>0</v>
      </c>
      <c r="Q1165" t="s">
        <v>8284</v>
      </c>
      <c r="R1165" s="5">
        <f t="shared" si="54"/>
        <v>0</v>
      </c>
      <c r="S1165" s="6" t="e">
        <f t="shared" si="55"/>
        <v>#DIV/0!</v>
      </c>
      <c r="T1165" t="s">
        <v>8338</v>
      </c>
      <c r="U1165" t="s">
        <v>8339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2">
        <v>42509.724328703705</v>
      </c>
      <c r="L1166" s="12">
        <v>42539.724328703705</v>
      </c>
      <c r="M1166" s="13">
        <f t="shared" si="56"/>
        <v>2016</v>
      </c>
      <c r="N1166" t="b">
        <v>0</v>
      </c>
      <c r="O1166">
        <v>0</v>
      </c>
      <c r="P1166" t="b">
        <v>0</v>
      </c>
      <c r="Q1166" t="s">
        <v>8284</v>
      </c>
      <c r="R1166" s="5">
        <f t="shared" si="54"/>
        <v>0</v>
      </c>
      <c r="S1166" s="6" t="e">
        <f t="shared" si="55"/>
        <v>#DIV/0!</v>
      </c>
      <c r="T1166" t="s">
        <v>8338</v>
      </c>
      <c r="U1166" t="s">
        <v>8339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2">
        <v>41792.214467592588</v>
      </c>
      <c r="L1167" s="12">
        <v>41826.214467592588</v>
      </c>
      <c r="M1167" s="13">
        <f t="shared" si="56"/>
        <v>2014</v>
      </c>
      <c r="N1167" t="b">
        <v>0</v>
      </c>
      <c r="O1167">
        <v>25</v>
      </c>
      <c r="P1167" t="b">
        <v>0</v>
      </c>
      <c r="Q1167" t="s">
        <v>8284</v>
      </c>
      <c r="R1167" s="5">
        <f t="shared" si="54"/>
        <v>0.20705000000000001</v>
      </c>
      <c r="S1167" s="6">
        <f t="shared" si="55"/>
        <v>82.82</v>
      </c>
      <c r="T1167" t="s">
        <v>8338</v>
      </c>
      <c r="U1167" t="s">
        <v>8339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2">
        <v>42150.485439814816</v>
      </c>
      <c r="L1168" s="12">
        <v>42181.166666666672</v>
      </c>
      <c r="M1168" s="13">
        <f t="shared" si="56"/>
        <v>2015</v>
      </c>
      <c r="N1168" t="b">
        <v>0</v>
      </c>
      <c r="O1168">
        <v>8</v>
      </c>
      <c r="P1168" t="b">
        <v>0</v>
      </c>
      <c r="Q1168" t="s">
        <v>8284</v>
      </c>
      <c r="R1168" s="5">
        <f t="shared" si="54"/>
        <v>0.19139999999999999</v>
      </c>
      <c r="S1168" s="6">
        <f t="shared" si="55"/>
        <v>358.875</v>
      </c>
      <c r="T1168" t="s">
        <v>8338</v>
      </c>
      <c r="U1168" t="s">
        <v>8339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2">
        <v>41863.734895833331</v>
      </c>
      <c r="L1169" s="12">
        <v>41894.734895833331</v>
      </c>
      <c r="M1169" s="13">
        <f t="shared" si="56"/>
        <v>2014</v>
      </c>
      <c r="N1169" t="b">
        <v>0</v>
      </c>
      <c r="O1169">
        <v>16</v>
      </c>
      <c r="P1169" t="b">
        <v>0</v>
      </c>
      <c r="Q1169" t="s">
        <v>8284</v>
      </c>
      <c r="R1169" s="5">
        <f t="shared" si="54"/>
        <v>1.6316666666666667E-2</v>
      </c>
      <c r="S1169" s="6">
        <f t="shared" si="55"/>
        <v>61.1875</v>
      </c>
      <c r="T1169" t="s">
        <v>8338</v>
      </c>
      <c r="U1169" t="s">
        <v>8339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2">
        <v>42605.053993055553</v>
      </c>
      <c r="L1170" s="12">
        <v>42635.053993055553</v>
      </c>
      <c r="M1170" s="13">
        <f t="shared" si="56"/>
        <v>2016</v>
      </c>
      <c r="N1170" t="b">
        <v>0</v>
      </c>
      <c r="O1170">
        <v>3</v>
      </c>
      <c r="P1170" t="b">
        <v>0</v>
      </c>
      <c r="Q1170" t="s">
        <v>8284</v>
      </c>
      <c r="R1170" s="5">
        <f t="shared" si="54"/>
        <v>5.6666666666666664E-2</v>
      </c>
      <c r="S1170" s="6">
        <f t="shared" si="55"/>
        <v>340</v>
      </c>
      <c r="T1170" t="s">
        <v>8338</v>
      </c>
      <c r="U1170" t="s">
        <v>8339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2">
        <v>42027.353738425925</v>
      </c>
      <c r="L1171" s="12">
        <v>42057.353738425925</v>
      </c>
      <c r="M1171" s="13">
        <f t="shared" si="56"/>
        <v>2015</v>
      </c>
      <c r="N1171" t="b">
        <v>0</v>
      </c>
      <c r="O1171">
        <v>3</v>
      </c>
      <c r="P1171" t="b">
        <v>0</v>
      </c>
      <c r="Q1171" t="s">
        <v>8284</v>
      </c>
      <c r="R1171" s="5">
        <f t="shared" si="54"/>
        <v>1.6999999999999999E-3</v>
      </c>
      <c r="S1171" s="6">
        <f t="shared" si="55"/>
        <v>5.666666666666667</v>
      </c>
      <c r="T1171" t="s">
        <v>8338</v>
      </c>
      <c r="U1171" t="s">
        <v>8339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2">
        <v>42124.893182870372</v>
      </c>
      <c r="L1172" s="12">
        <v>42154.893182870372</v>
      </c>
      <c r="M1172" s="13">
        <f t="shared" si="56"/>
        <v>2015</v>
      </c>
      <c r="N1172" t="b">
        <v>0</v>
      </c>
      <c r="O1172">
        <v>2</v>
      </c>
      <c r="P1172" t="b">
        <v>0</v>
      </c>
      <c r="Q1172" t="s">
        <v>8284</v>
      </c>
      <c r="R1172" s="5">
        <f t="shared" si="54"/>
        <v>4.0000000000000001E-3</v>
      </c>
      <c r="S1172" s="6">
        <f t="shared" si="55"/>
        <v>50</v>
      </c>
      <c r="T1172" t="s">
        <v>8338</v>
      </c>
      <c r="U1172" t="s">
        <v>8339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2">
        <v>41938.804710648146</v>
      </c>
      <c r="L1173" s="12">
        <v>41956.846377314811</v>
      </c>
      <c r="M1173" s="13">
        <f t="shared" si="56"/>
        <v>2014</v>
      </c>
      <c r="N1173" t="b">
        <v>0</v>
      </c>
      <c r="O1173">
        <v>1</v>
      </c>
      <c r="P1173" t="b">
        <v>0</v>
      </c>
      <c r="Q1173" t="s">
        <v>8284</v>
      </c>
      <c r="R1173" s="5">
        <f t="shared" si="54"/>
        <v>1E-3</v>
      </c>
      <c r="S1173" s="6">
        <f t="shared" si="55"/>
        <v>25</v>
      </c>
      <c r="T1173" t="s">
        <v>8338</v>
      </c>
      <c r="U1173" t="s">
        <v>8339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2">
        <v>41841.682314814818</v>
      </c>
      <c r="L1174" s="12">
        <v>41871.682314814818</v>
      </c>
      <c r="M1174" s="13">
        <f t="shared" si="56"/>
        <v>2014</v>
      </c>
      <c r="N1174" t="b">
        <v>0</v>
      </c>
      <c r="O1174">
        <v>0</v>
      </c>
      <c r="P1174" t="b">
        <v>0</v>
      </c>
      <c r="Q1174" t="s">
        <v>8284</v>
      </c>
      <c r="R1174" s="5">
        <f t="shared" si="54"/>
        <v>0</v>
      </c>
      <c r="S1174" s="6" t="e">
        <f t="shared" si="55"/>
        <v>#DIV/0!</v>
      </c>
      <c r="T1174" t="s">
        <v>8338</v>
      </c>
      <c r="U1174" t="s">
        <v>8339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2">
        <v>42184.185844907406</v>
      </c>
      <c r="L1175" s="12">
        <v>42219.185844907406</v>
      </c>
      <c r="M1175" s="13">
        <f t="shared" si="56"/>
        <v>2015</v>
      </c>
      <c r="N1175" t="b">
        <v>0</v>
      </c>
      <c r="O1175">
        <v>1</v>
      </c>
      <c r="P1175" t="b">
        <v>0</v>
      </c>
      <c r="Q1175" t="s">
        <v>8284</v>
      </c>
      <c r="R1175" s="5">
        <f t="shared" si="54"/>
        <v>2.4000000000000001E-4</v>
      </c>
      <c r="S1175" s="6">
        <f t="shared" si="55"/>
        <v>30</v>
      </c>
      <c r="T1175" t="s">
        <v>8338</v>
      </c>
      <c r="U1175" t="s">
        <v>8339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2">
        <v>42468.84174768519</v>
      </c>
      <c r="L1176" s="12">
        <v>42498.84174768519</v>
      </c>
      <c r="M1176" s="13">
        <f t="shared" si="56"/>
        <v>2016</v>
      </c>
      <c r="N1176" t="b">
        <v>0</v>
      </c>
      <c r="O1176">
        <v>19</v>
      </c>
      <c r="P1176" t="b">
        <v>0</v>
      </c>
      <c r="Q1176" t="s">
        <v>8284</v>
      </c>
      <c r="R1176" s="5">
        <f t="shared" si="54"/>
        <v>5.906666666666667E-2</v>
      </c>
      <c r="S1176" s="6">
        <f t="shared" si="55"/>
        <v>46.631578947368418</v>
      </c>
      <c r="T1176" t="s">
        <v>8338</v>
      </c>
      <c r="U1176" t="s">
        <v>8339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2">
        <v>42170.728460648148</v>
      </c>
      <c r="L1177" s="12">
        <v>42200.728460648148</v>
      </c>
      <c r="M1177" s="13">
        <f t="shared" si="56"/>
        <v>2015</v>
      </c>
      <c r="N1177" t="b">
        <v>0</v>
      </c>
      <c r="O1177">
        <v>9</v>
      </c>
      <c r="P1177" t="b">
        <v>0</v>
      </c>
      <c r="Q1177" t="s">
        <v>8284</v>
      </c>
      <c r="R1177" s="5">
        <f t="shared" si="54"/>
        <v>2.9250000000000002E-2</v>
      </c>
      <c r="S1177" s="6">
        <f t="shared" si="55"/>
        <v>65</v>
      </c>
      <c r="T1177" t="s">
        <v>8338</v>
      </c>
      <c r="U1177" t="s">
        <v>8339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2">
        <v>42746.019652777773</v>
      </c>
      <c r="L1178" s="12">
        <v>42800.541666666672</v>
      </c>
      <c r="M1178" s="13">
        <f t="shared" si="56"/>
        <v>2017</v>
      </c>
      <c r="N1178" t="b">
        <v>0</v>
      </c>
      <c r="O1178">
        <v>1</v>
      </c>
      <c r="P1178" t="b">
        <v>0</v>
      </c>
      <c r="Q1178" t="s">
        <v>8284</v>
      </c>
      <c r="R1178" s="5">
        <f t="shared" si="54"/>
        <v>5.7142857142857142E-5</v>
      </c>
      <c r="S1178" s="6">
        <f t="shared" si="55"/>
        <v>10</v>
      </c>
      <c r="T1178" t="s">
        <v>8338</v>
      </c>
      <c r="U1178" t="s">
        <v>8339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2">
        <v>41897.660833333335</v>
      </c>
      <c r="L1179" s="12">
        <v>41927.660833333335</v>
      </c>
      <c r="M1179" s="13">
        <f t="shared" si="56"/>
        <v>2014</v>
      </c>
      <c r="N1179" t="b">
        <v>0</v>
      </c>
      <c r="O1179">
        <v>0</v>
      </c>
      <c r="P1179" t="b">
        <v>0</v>
      </c>
      <c r="Q1179" t="s">
        <v>8284</v>
      </c>
      <c r="R1179" s="5">
        <f t="shared" si="54"/>
        <v>0</v>
      </c>
      <c r="S1179" s="6" t="e">
        <f t="shared" si="55"/>
        <v>#DIV/0!</v>
      </c>
      <c r="T1179" t="s">
        <v>8338</v>
      </c>
      <c r="U1179" t="s">
        <v>8339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2">
        <v>41837.905694444446</v>
      </c>
      <c r="L1180" s="12">
        <v>41867.905694444446</v>
      </c>
      <c r="M1180" s="13">
        <f t="shared" si="56"/>
        <v>2014</v>
      </c>
      <c r="N1180" t="b">
        <v>0</v>
      </c>
      <c r="O1180">
        <v>1</v>
      </c>
      <c r="P1180" t="b">
        <v>0</v>
      </c>
      <c r="Q1180" t="s">
        <v>8284</v>
      </c>
      <c r="R1180" s="5">
        <f t="shared" si="54"/>
        <v>6.666666666666667E-5</v>
      </c>
      <c r="S1180" s="6">
        <f t="shared" si="55"/>
        <v>5</v>
      </c>
      <c r="T1180" t="s">
        <v>8338</v>
      </c>
      <c r="U1180" t="s">
        <v>8339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2">
        <v>42275.720219907409</v>
      </c>
      <c r="L1181" s="12">
        <v>42305.720219907409</v>
      </c>
      <c r="M1181" s="13">
        <f t="shared" si="56"/>
        <v>2015</v>
      </c>
      <c r="N1181" t="b">
        <v>0</v>
      </c>
      <c r="O1181">
        <v>5</v>
      </c>
      <c r="P1181" t="b">
        <v>0</v>
      </c>
      <c r="Q1181" t="s">
        <v>8284</v>
      </c>
      <c r="R1181" s="5">
        <f t="shared" si="54"/>
        <v>5.3333333333333337E-2</v>
      </c>
      <c r="S1181" s="6">
        <f t="shared" si="55"/>
        <v>640</v>
      </c>
      <c r="T1181" t="s">
        <v>8338</v>
      </c>
      <c r="U1181" t="s">
        <v>8339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2">
        <v>41781.806875000002</v>
      </c>
      <c r="L1182" s="12">
        <v>41818.806875000002</v>
      </c>
      <c r="M1182" s="13">
        <f t="shared" si="56"/>
        <v>2014</v>
      </c>
      <c r="N1182" t="b">
        <v>0</v>
      </c>
      <c r="O1182">
        <v>85</v>
      </c>
      <c r="P1182" t="b">
        <v>0</v>
      </c>
      <c r="Q1182" t="s">
        <v>8284</v>
      </c>
      <c r="R1182" s="5">
        <f t="shared" si="54"/>
        <v>0.11749999999999999</v>
      </c>
      <c r="S1182" s="6">
        <f t="shared" si="55"/>
        <v>69.117647058823536</v>
      </c>
      <c r="T1182" t="s">
        <v>8338</v>
      </c>
      <c r="U1182" t="s">
        <v>8339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2">
        <v>42034.339363425926</v>
      </c>
      <c r="L1183" s="12">
        <v>42064.339363425926</v>
      </c>
      <c r="M1183" s="13">
        <f t="shared" si="56"/>
        <v>2015</v>
      </c>
      <c r="N1183" t="b">
        <v>0</v>
      </c>
      <c r="O1183">
        <v>3</v>
      </c>
      <c r="P1183" t="b">
        <v>0</v>
      </c>
      <c r="Q1183" t="s">
        <v>8284</v>
      </c>
      <c r="R1183" s="5">
        <f t="shared" si="54"/>
        <v>8.0000000000000007E-5</v>
      </c>
      <c r="S1183" s="6">
        <f t="shared" si="55"/>
        <v>1.3333333333333333</v>
      </c>
      <c r="T1183" t="s">
        <v>8338</v>
      </c>
      <c r="U1183" t="s">
        <v>8339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2">
        <v>42728.827407407407</v>
      </c>
      <c r="L1184" s="12">
        <v>42747.695833333331</v>
      </c>
      <c r="M1184" s="13">
        <f t="shared" si="56"/>
        <v>2016</v>
      </c>
      <c r="N1184" t="b">
        <v>0</v>
      </c>
      <c r="O1184">
        <v>4</v>
      </c>
      <c r="P1184" t="b">
        <v>0</v>
      </c>
      <c r="Q1184" t="s">
        <v>8284</v>
      </c>
      <c r="R1184" s="5">
        <f t="shared" si="54"/>
        <v>4.2000000000000003E-2</v>
      </c>
      <c r="S1184" s="6">
        <f t="shared" si="55"/>
        <v>10.5</v>
      </c>
      <c r="T1184" t="s">
        <v>8338</v>
      </c>
      <c r="U1184" t="s">
        <v>8339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2">
        <v>42656.86137731481</v>
      </c>
      <c r="L1185" s="12">
        <v>42676.165972222225</v>
      </c>
      <c r="M1185" s="13">
        <f t="shared" si="56"/>
        <v>2016</v>
      </c>
      <c r="N1185" t="b">
        <v>0</v>
      </c>
      <c r="O1185">
        <v>3</v>
      </c>
      <c r="P1185" t="b">
        <v>0</v>
      </c>
      <c r="Q1185" t="s">
        <v>8284</v>
      </c>
      <c r="R1185" s="5">
        <f t="shared" si="54"/>
        <v>0.04</v>
      </c>
      <c r="S1185" s="6">
        <f t="shared" si="55"/>
        <v>33.333333333333336</v>
      </c>
      <c r="T1185" t="s">
        <v>8338</v>
      </c>
      <c r="U1185" t="s">
        <v>8339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2">
        <v>42741.599664351852</v>
      </c>
      <c r="L1186" s="12">
        <v>42772.599664351852</v>
      </c>
      <c r="M1186" s="13">
        <f t="shared" si="56"/>
        <v>2017</v>
      </c>
      <c r="N1186" t="b">
        <v>0</v>
      </c>
      <c r="O1186">
        <v>375</v>
      </c>
      <c r="P1186" t="b">
        <v>1</v>
      </c>
      <c r="Q1186" t="s">
        <v>8285</v>
      </c>
      <c r="R1186" s="5">
        <f t="shared" si="54"/>
        <v>1.0493636363636363</v>
      </c>
      <c r="S1186" s="6">
        <f t="shared" si="55"/>
        <v>61.562666666666665</v>
      </c>
      <c r="T1186" t="s">
        <v>8340</v>
      </c>
      <c r="U1186" t="s">
        <v>8341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2">
        <v>42130.865150462967</v>
      </c>
      <c r="L1187" s="12">
        <v>42163.166666666672</v>
      </c>
      <c r="M1187" s="13">
        <f t="shared" si="56"/>
        <v>2015</v>
      </c>
      <c r="N1187" t="b">
        <v>0</v>
      </c>
      <c r="O1187">
        <v>111</v>
      </c>
      <c r="P1187" t="b">
        <v>1</v>
      </c>
      <c r="Q1187" t="s">
        <v>8285</v>
      </c>
      <c r="R1187" s="5">
        <f t="shared" si="54"/>
        <v>1.0544</v>
      </c>
      <c r="S1187" s="6">
        <f t="shared" si="55"/>
        <v>118.73873873873873</v>
      </c>
      <c r="T1187" t="s">
        <v>8340</v>
      </c>
      <c r="U1187" t="s">
        <v>8341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2">
        <v>42123.86336805555</v>
      </c>
      <c r="L1188" s="12">
        <v>42156.945833333331</v>
      </c>
      <c r="M1188" s="13">
        <f t="shared" si="56"/>
        <v>2015</v>
      </c>
      <c r="N1188" t="b">
        <v>0</v>
      </c>
      <c r="O1188">
        <v>123</v>
      </c>
      <c r="P1188" t="b">
        <v>1</v>
      </c>
      <c r="Q1188" t="s">
        <v>8285</v>
      </c>
      <c r="R1188" s="5">
        <f t="shared" si="54"/>
        <v>1.0673333333333332</v>
      </c>
      <c r="S1188" s="6">
        <f t="shared" si="55"/>
        <v>65.081300813008127</v>
      </c>
      <c r="T1188" t="s">
        <v>8340</v>
      </c>
      <c r="U1188" t="s">
        <v>8341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2">
        <v>42109.894942129627</v>
      </c>
      <c r="L1189" s="12">
        <v>42141.75</v>
      </c>
      <c r="M1189" s="13">
        <f t="shared" si="56"/>
        <v>2015</v>
      </c>
      <c r="N1189" t="b">
        <v>0</v>
      </c>
      <c r="O1189">
        <v>70</v>
      </c>
      <c r="P1189" t="b">
        <v>1</v>
      </c>
      <c r="Q1189" t="s">
        <v>8285</v>
      </c>
      <c r="R1189" s="5">
        <f t="shared" si="54"/>
        <v>1.0412571428571429</v>
      </c>
      <c r="S1189" s="6">
        <f t="shared" si="55"/>
        <v>130.15714285714284</v>
      </c>
      <c r="T1189" t="s">
        <v>8340</v>
      </c>
      <c r="U1189" t="s">
        <v>8341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2">
        <v>42711.700694444444</v>
      </c>
      <c r="L1190" s="12">
        <v>42732.700694444444</v>
      </c>
      <c r="M1190" s="13">
        <f t="shared" si="56"/>
        <v>2016</v>
      </c>
      <c r="N1190" t="b">
        <v>0</v>
      </c>
      <c r="O1190">
        <v>85</v>
      </c>
      <c r="P1190" t="b">
        <v>1</v>
      </c>
      <c r="Q1190" t="s">
        <v>8285</v>
      </c>
      <c r="R1190" s="5">
        <f t="shared" si="54"/>
        <v>1.6054999999999999</v>
      </c>
      <c r="S1190" s="6">
        <f t="shared" si="55"/>
        <v>37.776470588235291</v>
      </c>
      <c r="T1190" t="s">
        <v>8340</v>
      </c>
      <c r="U1190" t="s">
        <v>8341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2">
        <v>42529.979108796295</v>
      </c>
      <c r="L1191" s="12">
        <v>42550.979108796295</v>
      </c>
      <c r="M1191" s="13">
        <f t="shared" si="56"/>
        <v>2016</v>
      </c>
      <c r="N1191" t="b">
        <v>0</v>
      </c>
      <c r="O1191">
        <v>86</v>
      </c>
      <c r="P1191" t="b">
        <v>1</v>
      </c>
      <c r="Q1191" t="s">
        <v>8285</v>
      </c>
      <c r="R1191" s="5">
        <f t="shared" si="54"/>
        <v>1.0777777777777777</v>
      </c>
      <c r="S1191" s="6">
        <f t="shared" si="55"/>
        <v>112.79069767441861</v>
      </c>
      <c r="T1191" t="s">
        <v>8340</v>
      </c>
      <c r="U1191" t="s">
        <v>8341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2">
        <v>41852.665798611109</v>
      </c>
      <c r="L1192" s="12">
        <v>41882.665798611109</v>
      </c>
      <c r="M1192" s="13">
        <f t="shared" si="56"/>
        <v>2014</v>
      </c>
      <c r="N1192" t="b">
        <v>0</v>
      </c>
      <c r="O1192">
        <v>13</v>
      </c>
      <c r="P1192" t="b">
        <v>1</v>
      </c>
      <c r="Q1192" t="s">
        <v>8285</v>
      </c>
      <c r="R1192" s="5">
        <f t="shared" si="54"/>
        <v>1.35</v>
      </c>
      <c r="S1192" s="6">
        <f t="shared" si="55"/>
        <v>51.92307692307692</v>
      </c>
      <c r="T1192" t="s">
        <v>8340</v>
      </c>
      <c r="U1192" t="s">
        <v>8341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2">
        <v>42419.603703703702</v>
      </c>
      <c r="L1193" s="12">
        <v>42449.562037037031</v>
      </c>
      <c r="M1193" s="13">
        <f t="shared" si="56"/>
        <v>2016</v>
      </c>
      <c r="N1193" t="b">
        <v>0</v>
      </c>
      <c r="O1193">
        <v>33</v>
      </c>
      <c r="P1193" t="b">
        <v>1</v>
      </c>
      <c r="Q1193" t="s">
        <v>8285</v>
      </c>
      <c r="R1193" s="5">
        <f t="shared" si="54"/>
        <v>1.0907407407407408</v>
      </c>
      <c r="S1193" s="6">
        <f t="shared" si="55"/>
        <v>89.242424242424249</v>
      </c>
      <c r="T1193" t="s">
        <v>8340</v>
      </c>
      <c r="U1193" t="s">
        <v>8341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2">
        <v>42747.506689814814</v>
      </c>
      <c r="L1194" s="12">
        <v>42777.506689814814</v>
      </c>
      <c r="M1194" s="13">
        <f t="shared" si="56"/>
        <v>2017</v>
      </c>
      <c r="N1194" t="b">
        <v>0</v>
      </c>
      <c r="O1194">
        <v>15</v>
      </c>
      <c r="P1194" t="b">
        <v>1</v>
      </c>
      <c r="Q1194" t="s">
        <v>8285</v>
      </c>
      <c r="R1194" s="5">
        <f t="shared" si="54"/>
        <v>2.9</v>
      </c>
      <c r="S1194" s="6">
        <f t="shared" si="55"/>
        <v>19.333333333333332</v>
      </c>
      <c r="T1194" t="s">
        <v>8340</v>
      </c>
      <c r="U1194" t="s">
        <v>8341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2">
        <v>42409.776076388895</v>
      </c>
      <c r="L1195" s="12">
        <v>42469.734409722223</v>
      </c>
      <c r="M1195" s="13">
        <f t="shared" si="56"/>
        <v>2016</v>
      </c>
      <c r="N1195" t="b">
        <v>0</v>
      </c>
      <c r="O1195">
        <v>273</v>
      </c>
      <c r="P1195" t="b">
        <v>1</v>
      </c>
      <c r="Q1195" t="s">
        <v>8285</v>
      </c>
      <c r="R1195" s="5">
        <f t="shared" si="54"/>
        <v>1.0395714285714286</v>
      </c>
      <c r="S1195" s="6">
        <f t="shared" si="55"/>
        <v>79.967032967032964</v>
      </c>
      <c r="T1195" t="s">
        <v>8340</v>
      </c>
      <c r="U1195" t="s">
        <v>8341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2">
        <v>42072.488182870366</v>
      </c>
      <c r="L1196" s="12">
        <v>42102.488182870366</v>
      </c>
      <c r="M1196" s="13">
        <f t="shared" si="56"/>
        <v>2015</v>
      </c>
      <c r="N1196" t="b">
        <v>0</v>
      </c>
      <c r="O1196">
        <v>714</v>
      </c>
      <c r="P1196" t="b">
        <v>1</v>
      </c>
      <c r="Q1196" t="s">
        <v>8285</v>
      </c>
      <c r="R1196" s="5">
        <f t="shared" si="54"/>
        <v>3.2223999999999999</v>
      </c>
      <c r="S1196" s="6">
        <f t="shared" si="55"/>
        <v>56.414565826330531</v>
      </c>
      <c r="T1196" t="s">
        <v>8340</v>
      </c>
      <c r="U1196" t="s">
        <v>8341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2">
        <v>42298.34783564815</v>
      </c>
      <c r="L1197" s="12">
        <v>42358.375</v>
      </c>
      <c r="M1197" s="13">
        <f t="shared" si="56"/>
        <v>2015</v>
      </c>
      <c r="N1197" t="b">
        <v>0</v>
      </c>
      <c r="O1197">
        <v>170</v>
      </c>
      <c r="P1197" t="b">
        <v>1</v>
      </c>
      <c r="Q1197" t="s">
        <v>8285</v>
      </c>
      <c r="R1197" s="5">
        <f t="shared" si="54"/>
        <v>1.35</v>
      </c>
      <c r="S1197" s="6">
        <f t="shared" si="55"/>
        <v>79.411764705882348</v>
      </c>
      <c r="T1197" t="s">
        <v>8340</v>
      </c>
      <c r="U1197" t="s">
        <v>8341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2">
        <v>42326.818738425922</v>
      </c>
      <c r="L1198" s="12">
        <v>42356.818738425922</v>
      </c>
      <c r="M1198" s="13">
        <f t="shared" si="56"/>
        <v>2015</v>
      </c>
      <c r="N1198" t="b">
        <v>0</v>
      </c>
      <c r="O1198">
        <v>512</v>
      </c>
      <c r="P1198" t="b">
        <v>1</v>
      </c>
      <c r="Q1198" t="s">
        <v>8285</v>
      </c>
      <c r="R1198" s="5">
        <f t="shared" si="54"/>
        <v>2.6991034482758622</v>
      </c>
      <c r="S1198" s="6">
        <f t="shared" si="55"/>
        <v>76.439453125</v>
      </c>
      <c r="T1198" t="s">
        <v>8340</v>
      </c>
      <c r="U1198" t="s">
        <v>8341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2">
        <v>42503.66474537037</v>
      </c>
      <c r="L1199" s="12">
        <v>42534.249305555553</v>
      </c>
      <c r="M1199" s="13">
        <f t="shared" si="56"/>
        <v>2016</v>
      </c>
      <c r="N1199" t="b">
        <v>0</v>
      </c>
      <c r="O1199">
        <v>314</v>
      </c>
      <c r="P1199" t="b">
        <v>1</v>
      </c>
      <c r="Q1199" t="s">
        <v>8285</v>
      </c>
      <c r="R1199" s="5">
        <f t="shared" si="54"/>
        <v>2.5329333333333333</v>
      </c>
      <c r="S1199" s="6">
        <f t="shared" si="55"/>
        <v>121</v>
      </c>
      <c r="T1199" t="s">
        <v>8340</v>
      </c>
      <c r="U1199" t="s">
        <v>8341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2">
        <v>42333.619050925925</v>
      </c>
      <c r="L1200" s="12">
        <v>42369.125</v>
      </c>
      <c r="M1200" s="13">
        <f t="shared" si="56"/>
        <v>2015</v>
      </c>
      <c r="N1200" t="b">
        <v>0</v>
      </c>
      <c r="O1200">
        <v>167</v>
      </c>
      <c r="P1200" t="b">
        <v>1</v>
      </c>
      <c r="Q1200" t="s">
        <v>8285</v>
      </c>
      <c r="R1200" s="5">
        <f t="shared" si="54"/>
        <v>2.6059999999999999</v>
      </c>
      <c r="S1200" s="6">
        <f t="shared" si="55"/>
        <v>54.616766467065865</v>
      </c>
      <c r="T1200" t="s">
        <v>8340</v>
      </c>
      <c r="U1200" t="s">
        <v>8341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2">
        <v>42161.770833333328</v>
      </c>
      <c r="L1201" s="12">
        <v>42193.770833333328</v>
      </c>
      <c r="M1201" s="13">
        <f t="shared" si="56"/>
        <v>2015</v>
      </c>
      <c r="N1201" t="b">
        <v>0</v>
      </c>
      <c r="O1201">
        <v>9</v>
      </c>
      <c r="P1201" t="b">
        <v>1</v>
      </c>
      <c r="Q1201" t="s">
        <v>8285</v>
      </c>
      <c r="R1201" s="5">
        <f t="shared" si="54"/>
        <v>1.0131677953348381</v>
      </c>
      <c r="S1201" s="6">
        <f t="shared" si="55"/>
        <v>299.22222222222223</v>
      </c>
      <c r="T1201" t="s">
        <v>8340</v>
      </c>
      <c r="U1201" t="s">
        <v>8341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2">
        <v>42089.477500000001</v>
      </c>
      <c r="L1202" s="12">
        <v>42110.477500000001</v>
      </c>
      <c r="M1202" s="13">
        <f t="shared" si="56"/>
        <v>2015</v>
      </c>
      <c r="N1202" t="b">
        <v>0</v>
      </c>
      <c r="O1202">
        <v>103</v>
      </c>
      <c r="P1202" t="b">
        <v>1</v>
      </c>
      <c r="Q1202" t="s">
        <v>8285</v>
      </c>
      <c r="R1202" s="5">
        <f t="shared" si="54"/>
        <v>1.2560416666666667</v>
      </c>
      <c r="S1202" s="6">
        <f t="shared" si="55"/>
        <v>58.533980582524272</v>
      </c>
      <c r="T1202" t="s">
        <v>8340</v>
      </c>
      <c r="U1202" t="s">
        <v>8341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2">
        <v>42536.60701388889</v>
      </c>
      <c r="L1203" s="12">
        <v>42566.60701388889</v>
      </c>
      <c r="M1203" s="13">
        <f t="shared" si="56"/>
        <v>2016</v>
      </c>
      <c r="N1203" t="b">
        <v>0</v>
      </c>
      <c r="O1203">
        <v>111</v>
      </c>
      <c r="P1203" t="b">
        <v>1</v>
      </c>
      <c r="Q1203" t="s">
        <v>8285</v>
      </c>
      <c r="R1203" s="5">
        <f t="shared" si="54"/>
        <v>1.0243783333333334</v>
      </c>
      <c r="S1203" s="6">
        <f t="shared" si="55"/>
        <v>55.371801801801809</v>
      </c>
      <c r="T1203" t="s">
        <v>8340</v>
      </c>
      <c r="U1203" t="s">
        <v>8341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2">
        <v>42152.288819444439</v>
      </c>
      <c r="L1204" s="12">
        <v>42182.288819444439</v>
      </c>
      <c r="M1204" s="13">
        <f t="shared" si="56"/>
        <v>2015</v>
      </c>
      <c r="N1204" t="b">
        <v>0</v>
      </c>
      <c r="O1204">
        <v>271</v>
      </c>
      <c r="P1204" t="b">
        <v>1</v>
      </c>
      <c r="Q1204" t="s">
        <v>8285</v>
      </c>
      <c r="R1204" s="5">
        <f t="shared" si="54"/>
        <v>1.99244</v>
      </c>
      <c r="S1204" s="6">
        <f t="shared" si="55"/>
        <v>183.80442804428046</v>
      </c>
      <c r="T1204" t="s">
        <v>8340</v>
      </c>
      <c r="U1204" t="s">
        <v>8341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2">
        <v>42125.614895833336</v>
      </c>
      <c r="L1205" s="12">
        <v>42155.614895833336</v>
      </c>
      <c r="M1205" s="13">
        <f t="shared" si="56"/>
        <v>2015</v>
      </c>
      <c r="N1205" t="b">
        <v>0</v>
      </c>
      <c r="O1205">
        <v>101</v>
      </c>
      <c r="P1205" t="b">
        <v>1</v>
      </c>
      <c r="Q1205" t="s">
        <v>8285</v>
      </c>
      <c r="R1205" s="5">
        <f t="shared" si="54"/>
        <v>1.0245398773006136</v>
      </c>
      <c r="S1205" s="6">
        <f t="shared" si="55"/>
        <v>165.34653465346534</v>
      </c>
      <c r="T1205" t="s">
        <v>8340</v>
      </c>
      <c r="U1205" t="s">
        <v>8341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2">
        <v>42297.748067129629</v>
      </c>
      <c r="L1206" s="12">
        <v>42342.208333333328</v>
      </c>
      <c r="M1206" s="13">
        <f t="shared" si="56"/>
        <v>2015</v>
      </c>
      <c r="N1206" t="b">
        <v>0</v>
      </c>
      <c r="O1206">
        <v>57</v>
      </c>
      <c r="P1206" t="b">
        <v>1</v>
      </c>
      <c r="Q1206" t="s">
        <v>8285</v>
      </c>
      <c r="R1206" s="5">
        <f t="shared" si="54"/>
        <v>1.0294615384615384</v>
      </c>
      <c r="S1206" s="6">
        <f t="shared" si="55"/>
        <v>234.78947368421052</v>
      </c>
      <c r="T1206" t="s">
        <v>8340</v>
      </c>
      <c r="U1206" t="s">
        <v>8341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2">
        <v>42138.506377314814</v>
      </c>
      <c r="L1207" s="12">
        <v>42168.506377314814</v>
      </c>
      <c r="M1207" s="13">
        <f t="shared" si="56"/>
        <v>2015</v>
      </c>
      <c r="N1207" t="b">
        <v>0</v>
      </c>
      <c r="O1207">
        <v>62</v>
      </c>
      <c r="P1207" t="b">
        <v>1</v>
      </c>
      <c r="Q1207" t="s">
        <v>8285</v>
      </c>
      <c r="R1207" s="5">
        <f t="shared" si="54"/>
        <v>1.0086153846153847</v>
      </c>
      <c r="S1207" s="6">
        <f t="shared" si="55"/>
        <v>211.48387096774192</v>
      </c>
      <c r="T1207" t="s">
        <v>8340</v>
      </c>
      <c r="U1207" t="s">
        <v>8341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2">
        <v>42772.776076388895</v>
      </c>
      <c r="L1208" s="12">
        <v>42805.561805555553</v>
      </c>
      <c r="M1208" s="13">
        <f t="shared" si="56"/>
        <v>2017</v>
      </c>
      <c r="N1208" t="b">
        <v>0</v>
      </c>
      <c r="O1208">
        <v>32</v>
      </c>
      <c r="P1208" t="b">
        <v>1</v>
      </c>
      <c r="Q1208" t="s">
        <v>8285</v>
      </c>
      <c r="R1208" s="5">
        <f t="shared" si="54"/>
        <v>1.1499999999999999</v>
      </c>
      <c r="S1208" s="6">
        <f t="shared" si="55"/>
        <v>32.34375</v>
      </c>
      <c r="T1208" t="s">
        <v>8340</v>
      </c>
      <c r="U1208" t="s">
        <v>8341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2">
        <v>42430.430243055554</v>
      </c>
      <c r="L1209" s="12">
        <v>42460.416666666672</v>
      </c>
      <c r="M1209" s="13">
        <f t="shared" si="56"/>
        <v>2016</v>
      </c>
      <c r="N1209" t="b">
        <v>0</v>
      </c>
      <c r="O1209">
        <v>141</v>
      </c>
      <c r="P1209" t="b">
        <v>1</v>
      </c>
      <c r="Q1209" t="s">
        <v>8285</v>
      </c>
      <c r="R1209" s="5">
        <f t="shared" si="54"/>
        <v>1.0416766467065868</v>
      </c>
      <c r="S1209" s="6">
        <f t="shared" si="55"/>
        <v>123.37588652482269</v>
      </c>
      <c r="T1209" t="s">
        <v>8340</v>
      </c>
      <c r="U1209" t="s">
        <v>8341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2">
        <v>42423.709074074075</v>
      </c>
      <c r="L1210" s="12">
        <v>42453.667407407411</v>
      </c>
      <c r="M1210" s="13">
        <f t="shared" si="56"/>
        <v>2016</v>
      </c>
      <c r="N1210" t="b">
        <v>0</v>
      </c>
      <c r="O1210">
        <v>75</v>
      </c>
      <c r="P1210" t="b">
        <v>1</v>
      </c>
      <c r="Q1210" t="s">
        <v>8285</v>
      </c>
      <c r="R1210" s="5">
        <f t="shared" si="54"/>
        <v>1.5529999999999999</v>
      </c>
      <c r="S1210" s="6">
        <f t="shared" si="55"/>
        <v>207.06666666666666</v>
      </c>
      <c r="T1210" t="s">
        <v>8340</v>
      </c>
      <c r="U1210" t="s">
        <v>8341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2">
        <v>42761.846122685187</v>
      </c>
      <c r="L1211" s="12">
        <v>42791.846122685187</v>
      </c>
      <c r="M1211" s="13">
        <f t="shared" si="56"/>
        <v>2017</v>
      </c>
      <c r="N1211" t="b">
        <v>0</v>
      </c>
      <c r="O1211">
        <v>46</v>
      </c>
      <c r="P1211" t="b">
        <v>1</v>
      </c>
      <c r="Q1211" t="s">
        <v>8285</v>
      </c>
      <c r="R1211" s="5">
        <f t="shared" si="54"/>
        <v>1.06</v>
      </c>
      <c r="S1211" s="6">
        <f t="shared" si="55"/>
        <v>138.2608695652174</v>
      </c>
      <c r="T1211" t="s">
        <v>8340</v>
      </c>
      <c r="U1211" t="s">
        <v>8341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2">
        <v>42132.941805555558</v>
      </c>
      <c r="L1212" s="12">
        <v>42155.875</v>
      </c>
      <c r="M1212" s="13">
        <f t="shared" si="56"/>
        <v>2015</v>
      </c>
      <c r="N1212" t="b">
        <v>0</v>
      </c>
      <c r="O1212">
        <v>103</v>
      </c>
      <c r="P1212" t="b">
        <v>1</v>
      </c>
      <c r="Q1212" t="s">
        <v>8285</v>
      </c>
      <c r="R1212" s="5">
        <f t="shared" si="54"/>
        <v>2.5431499999999998</v>
      </c>
      <c r="S1212" s="6">
        <f t="shared" si="55"/>
        <v>493.81553398058253</v>
      </c>
      <c r="T1212" t="s">
        <v>8340</v>
      </c>
      <c r="U1212" t="s">
        <v>8341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2">
        <v>42515.866446759261</v>
      </c>
      <c r="L1213" s="12">
        <v>42530.866446759261</v>
      </c>
      <c r="M1213" s="13">
        <f t="shared" si="56"/>
        <v>2016</v>
      </c>
      <c r="N1213" t="b">
        <v>0</v>
      </c>
      <c r="O1213">
        <v>6</v>
      </c>
      <c r="P1213" t="b">
        <v>1</v>
      </c>
      <c r="Q1213" t="s">
        <v>8285</v>
      </c>
      <c r="R1213" s="5">
        <f t="shared" si="54"/>
        <v>1.0109999999999999</v>
      </c>
      <c r="S1213" s="6">
        <f t="shared" si="55"/>
        <v>168.5</v>
      </c>
      <c r="T1213" t="s">
        <v>8340</v>
      </c>
      <c r="U1213" t="s">
        <v>8341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2">
        <v>42318.950173611112</v>
      </c>
      <c r="L1214" s="12">
        <v>42335.041666666672</v>
      </c>
      <c r="M1214" s="13">
        <f t="shared" si="56"/>
        <v>2015</v>
      </c>
      <c r="N1214" t="b">
        <v>0</v>
      </c>
      <c r="O1214">
        <v>83</v>
      </c>
      <c r="P1214" t="b">
        <v>1</v>
      </c>
      <c r="Q1214" t="s">
        <v>8285</v>
      </c>
      <c r="R1214" s="5">
        <f t="shared" si="54"/>
        <v>1.2904</v>
      </c>
      <c r="S1214" s="6">
        <f t="shared" si="55"/>
        <v>38.867469879518069</v>
      </c>
      <c r="T1214" t="s">
        <v>8340</v>
      </c>
      <c r="U1214" t="s">
        <v>8341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2">
        <v>42731.755787037036</v>
      </c>
      <c r="L1215" s="12">
        <v>42766.755787037036</v>
      </c>
      <c r="M1215" s="13">
        <f t="shared" si="56"/>
        <v>2016</v>
      </c>
      <c r="N1215" t="b">
        <v>0</v>
      </c>
      <c r="O1215">
        <v>108</v>
      </c>
      <c r="P1215" t="b">
        <v>1</v>
      </c>
      <c r="Q1215" t="s">
        <v>8285</v>
      </c>
      <c r="R1215" s="5">
        <f t="shared" si="54"/>
        <v>1.0223076923076924</v>
      </c>
      <c r="S1215" s="6">
        <f t="shared" si="55"/>
        <v>61.527777777777779</v>
      </c>
      <c r="T1215" t="s">
        <v>8340</v>
      </c>
      <c r="U1215" t="s">
        <v>8341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2">
        <v>42104.840335648143</v>
      </c>
      <c r="L1216" s="12">
        <v>42164.840335648143</v>
      </c>
      <c r="M1216" s="13">
        <f t="shared" si="56"/>
        <v>2015</v>
      </c>
      <c r="N1216" t="b">
        <v>0</v>
      </c>
      <c r="O1216">
        <v>25</v>
      </c>
      <c r="P1216" t="b">
        <v>1</v>
      </c>
      <c r="Q1216" t="s">
        <v>8285</v>
      </c>
      <c r="R1216" s="5">
        <f t="shared" si="54"/>
        <v>1.3180000000000001</v>
      </c>
      <c r="S1216" s="6">
        <f t="shared" si="55"/>
        <v>105.44</v>
      </c>
      <c r="T1216" t="s">
        <v>8340</v>
      </c>
      <c r="U1216" t="s">
        <v>8341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2">
        <v>41759.923101851848</v>
      </c>
      <c r="L1217" s="12">
        <v>41789.923101851848</v>
      </c>
      <c r="M1217" s="13">
        <f t="shared" si="56"/>
        <v>2014</v>
      </c>
      <c r="N1217" t="b">
        <v>0</v>
      </c>
      <c r="O1217">
        <v>549</v>
      </c>
      <c r="P1217" t="b">
        <v>1</v>
      </c>
      <c r="Q1217" t="s">
        <v>8285</v>
      </c>
      <c r="R1217" s="5">
        <f t="shared" si="54"/>
        <v>7.8608020000000005</v>
      </c>
      <c r="S1217" s="6">
        <f t="shared" si="55"/>
        <v>71.592003642987251</v>
      </c>
      <c r="T1217" t="s">
        <v>8340</v>
      </c>
      <c r="U1217" t="s">
        <v>8341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2">
        <v>42247.616400462968</v>
      </c>
      <c r="L1218" s="12">
        <v>42279.960416666669</v>
      </c>
      <c r="M1218" s="13">
        <f t="shared" si="56"/>
        <v>2015</v>
      </c>
      <c r="N1218" t="b">
        <v>0</v>
      </c>
      <c r="O1218">
        <v>222</v>
      </c>
      <c r="P1218" t="b">
        <v>1</v>
      </c>
      <c r="Q1218" t="s">
        <v>8285</v>
      </c>
      <c r="R1218" s="5">
        <f t="shared" ref="R1218:R1281" si="57">E1218/D1218</f>
        <v>1.4570000000000001</v>
      </c>
      <c r="S1218" s="6">
        <f t="shared" ref="S1218:S1281" si="58">E1218/O1218</f>
        <v>91.882882882882882</v>
      </c>
      <c r="T1218" t="s">
        <v>8340</v>
      </c>
      <c r="U1218" t="s">
        <v>8341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2">
        <v>42535.809490740736</v>
      </c>
      <c r="L1219" s="12">
        <v>42565.809490740736</v>
      </c>
      <c r="M1219" s="13">
        <f t="shared" ref="M1219:M1282" si="59">YEAR(K1219)</f>
        <v>2016</v>
      </c>
      <c r="N1219" t="b">
        <v>0</v>
      </c>
      <c r="O1219">
        <v>183</v>
      </c>
      <c r="P1219" t="b">
        <v>1</v>
      </c>
      <c r="Q1219" t="s">
        <v>8285</v>
      </c>
      <c r="R1219" s="5">
        <f t="shared" si="57"/>
        <v>1.026</v>
      </c>
      <c r="S1219" s="6">
        <f t="shared" si="58"/>
        <v>148.57377049180329</v>
      </c>
      <c r="T1219" t="s">
        <v>8340</v>
      </c>
      <c r="U1219" t="s">
        <v>8341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2">
        <v>42278.662037037036</v>
      </c>
      <c r="L1220" s="12">
        <v>42309.125</v>
      </c>
      <c r="M1220" s="13">
        <f t="shared" si="59"/>
        <v>2015</v>
      </c>
      <c r="N1220" t="b">
        <v>0</v>
      </c>
      <c r="O1220">
        <v>89</v>
      </c>
      <c r="P1220" t="b">
        <v>1</v>
      </c>
      <c r="Q1220" t="s">
        <v>8285</v>
      </c>
      <c r="R1220" s="5">
        <f t="shared" si="57"/>
        <v>1.7227777777777777</v>
      </c>
      <c r="S1220" s="6">
        <f t="shared" si="58"/>
        <v>174.2134831460674</v>
      </c>
      <c r="T1220" t="s">
        <v>8340</v>
      </c>
      <c r="U1220" t="s">
        <v>8341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2">
        <v>42633.461956018517</v>
      </c>
      <c r="L1221" s="12">
        <v>42663.461956018517</v>
      </c>
      <c r="M1221" s="13">
        <f t="shared" si="59"/>
        <v>2016</v>
      </c>
      <c r="N1221" t="b">
        <v>0</v>
      </c>
      <c r="O1221">
        <v>253</v>
      </c>
      <c r="P1221" t="b">
        <v>1</v>
      </c>
      <c r="Q1221" t="s">
        <v>8285</v>
      </c>
      <c r="R1221" s="5">
        <f t="shared" si="57"/>
        <v>1.5916819571865444</v>
      </c>
      <c r="S1221" s="6">
        <f t="shared" si="58"/>
        <v>102.86166007905139</v>
      </c>
      <c r="T1221" t="s">
        <v>8340</v>
      </c>
      <c r="U1221" t="s">
        <v>8341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2">
        <v>42211.628611111111</v>
      </c>
      <c r="L1222" s="12">
        <v>42241.628611111111</v>
      </c>
      <c r="M1222" s="13">
        <f t="shared" si="59"/>
        <v>2015</v>
      </c>
      <c r="N1222" t="b">
        <v>0</v>
      </c>
      <c r="O1222">
        <v>140</v>
      </c>
      <c r="P1222" t="b">
        <v>1</v>
      </c>
      <c r="Q1222" t="s">
        <v>8285</v>
      </c>
      <c r="R1222" s="5">
        <f t="shared" si="57"/>
        <v>1.0376666666666667</v>
      </c>
      <c r="S1222" s="6">
        <f t="shared" si="58"/>
        <v>111.17857142857143</v>
      </c>
      <c r="T1222" t="s">
        <v>8340</v>
      </c>
      <c r="U1222" t="s">
        <v>8341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2">
        <v>42680.47555555556</v>
      </c>
      <c r="L1223" s="12">
        <v>42708</v>
      </c>
      <c r="M1223" s="13">
        <f t="shared" si="59"/>
        <v>2016</v>
      </c>
      <c r="N1223" t="b">
        <v>0</v>
      </c>
      <c r="O1223">
        <v>103</v>
      </c>
      <c r="P1223" t="b">
        <v>1</v>
      </c>
      <c r="Q1223" t="s">
        <v>8285</v>
      </c>
      <c r="R1223" s="5">
        <f t="shared" si="57"/>
        <v>1.1140954545454547</v>
      </c>
      <c r="S1223" s="6">
        <f t="shared" si="58"/>
        <v>23.796213592233013</v>
      </c>
      <c r="T1223" t="s">
        <v>8340</v>
      </c>
      <c r="U1223" t="s">
        <v>8341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2">
        <v>42430.720451388886</v>
      </c>
      <c r="L1224" s="12">
        <v>42461.166666666672</v>
      </c>
      <c r="M1224" s="13">
        <f t="shared" si="59"/>
        <v>2016</v>
      </c>
      <c r="N1224" t="b">
        <v>0</v>
      </c>
      <c r="O1224">
        <v>138</v>
      </c>
      <c r="P1224" t="b">
        <v>1</v>
      </c>
      <c r="Q1224" t="s">
        <v>8285</v>
      </c>
      <c r="R1224" s="5">
        <f t="shared" si="57"/>
        <v>2.80375</v>
      </c>
      <c r="S1224" s="6">
        <f t="shared" si="58"/>
        <v>81.268115942028984</v>
      </c>
      <c r="T1224" t="s">
        <v>8340</v>
      </c>
      <c r="U1224" t="s">
        <v>8341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2">
        <v>42654.177187499998</v>
      </c>
      <c r="L1225" s="12">
        <v>42684.218854166669</v>
      </c>
      <c r="M1225" s="13">
        <f t="shared" si="59"/>
        <v>2016</v>
      </c>
      <c r="N1225" t="b">
        <v>0</v>
      </c>
      <c r="O1225">
        <v>191</v>
      </c>
      <c r="P1225" t="b">
        <v>1</v>
      </c>
      <c r="Q1225" t="s">
        <v>8285</v>
      </c>
      <c r="R1225" s="5">
        <f t="shared" si="57"/>
        <v>1.1210606060606061</v>
      </c>
      <c r="S1225" s="6">
        <f t="shared" si="58"/>
        <v>116.21465968586388</v>
      </c>
      <c r="T1225" t="s">
        <v>8340</v>
      </c>
      <c r="U1225" t="s">
        <v>8341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2">
        <v>41736.549791666665</v>
      </c>
      <c r="L1226" s="12">
        <v>41796.549791666665</v>
      </c>
      <c r="M1226" s="13">
        <f t="shared" si="59"/>
        <v>2014</v>
      </c>
      <c r="N1226" t="b">
        <v>0</v>
      </c>
      <c r="O1226">
        <v>18</v>
      </c>
      <c r="P1226" t="b">
        <v>0</v>
      </c>
      <c r="Q1226" t="s">
        <v>8286</v>
      </c>
      <c r="R1226" s="5">
        <f t="shared" si="57"/>
        <v>7.0666666666666669E-2</v>
      </c>
      <c r="S1226" s="6">
        <f t="shared" si="58"/>
        <v>58.888888888888886</v>
      </c>
      <c r="T1226" t="s">
        <v>8327</v>
      </c>
      <c r="U1226" t="s">
        <v>8342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2">
        <v>41509.905995370369</v>
      </c>
      <c r="L1227" s="12">
        <v>41569.905995370369</v>
      </c>
      <c r="M1227" s="13">
        <f t="shared" si="59"/>
        <v>2013</v>
      </c>
      <c r="N1227" t="b">
        <v>0</v>
      </c>
      <c r="O1227">
        <v>3</v>
      </c>
      <c r="P1227" t="b">
        <v>0</v>
      </c>
      <c r="Q1227" t="s">
        <v>8286</v>
      </c>
      <c r="R1227" s="5">
        <f t="shared" si="57"/>
        <v>4.3999999999999997E-2</v>
      </c>
      <c r="S1227" s="6">
        <f t="shared" si="58"/>
        <v>44</v>
      </c>
      <c r="T1227" t="s">
        <v>8327</v>
      </c>
      <c r="U1227" t="s">
        <v>8342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2">
        <v>41715.874780092592</v>
      </c>
      <c r="L1228" s="12">
        <v>41750.041666666664</v>
      </c>
      <c r="M1228" s="13">
        <f t="shared" si="59"/>
        <v>2014</v>
      </c>
      <c r="N1228" t="b">
        <v>0</v>
      </c>
      <c r="O1228">
        <v>40</v>
      </c>
      <c r="P1228" t="b">
        <v>0</v>
      </c>
      <c r="Q1228" t="s">
        <v>8286</v>
      </c>
      <c r="R1228" s="5">
        <f t="shared" si="57"/>
        <v>3.8739999999999997E-2</v>
      </c>
      <c r="S1228" s="6">
        <f t="shared" si="58"/>
        <v>48.424999999999997</v>
      </c>
      <c r="T1228" t="s">
        <v>8327</v>
      </c>
      <c r="U1228" t="s">
        <v>8342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2">
        <v>41827.919166666667</v>
      </c>
      <c r="L1229" s="12">
        <v>41858.291666666664</v>
      </c>
      <c r="M1229" s="13">
        <f t="shared" si="59"/>
        <v>2014</v>
      </c>
      <c r="N1229" t="b">
        <v>0</v>
      </c>
      <c r="O1229">
        <v>0</v>
      </c>
      <c r="P1229" t="b">
        <v>0</v>
      </c>
      <c r="Q1229" t="s">
        <v>8286</v>
      </c>
      <c r="R1229" s="5">
        <f t="shared" si="57"/>
        <v>0</v>
      </c>
      <c r="S1229" s="6" t="e">
        <f t="shared" si="58"/>
        <v>#DIV/0!</v>
      </c>
      <c r="T1229" t="s">
        <v>8327</v>
      </c>
      <c r="U1229" t="s">
        <v>8342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2">
        <v>40754.729259259257</v>
      </c>
      <c r="L1230" s="12">
        <v>40814.729259259257</v>
      </c>
      <c r="M1230" s="13">
        <f t="shared" si="59"/>
        <v>2011</v>
      </c>
      <c r="N1230" t="b">
        <v>0</v>
      </c>
      <c r="O1230">
        <v>24</v>
      </c>
      <c r="P1230" t="b">
        <v>0</v>
      </c>
      <c r="Q1230" t="s">
        <v>8286</v>
      </c>
      <c r="R1230" s="5">
        <f t="shared" si="57"/>
        <v>0.29299999999999998</v>
      </c>
      <c r="S1230" s="6">
        <f t="shared" si="58"/>
        <v>61.041666666666664</v>
      </c>
      <c r="T1230" t="s">
        <v>8327</v>
      </c>
      <c r="U1230" t="s">
        <v>8342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2">
        <v>40985.459803240738</v>
      </c>
      <c r="L1231" s="12">
        <v>41015.666666666664</v>
      </c>
      <c r="M1231" s="13">
        <f t="shared" si="59"/>
        <v>2012</v>
      </c>
      <c r="N1231" t="b">
        <v>0</v>
      </c>
      <c r="O1231">
        <v>1</v>
      </c>
      <c r="P1231" t="b">
        <v>0</v>
      </c>
      <c r="Q1231" t="s">
        <v>8286</v>
      </c>
      <c r="R1231" s="5">
        <f t="shared" si="57"/>
        <v>9.0909090909090905E-3</v>
      </c>
      <c r="S1231" s="6">
        <f t="shared" si="58"/>
        <v>25</v>
      </c>
      <c r="T1231" t="s">
        <v>8327</v>
      </c>
      <c r="U1231" t="s">
        <v>8342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2">
        <v>40568.972569444442</v>
      </c>
      <c r="L1232" s="12">
        <v>40598.972569444442</v>
      </c>
      <c r="M1232" s="13">
        <f t="shared" si="59"/>
        <v>2011</v>
      </c>
      <c r="N1232" t="b">
        <v>0</v>
      </c>
      <c r="O1232">
        <v>0</v>
      </c>
      <c r="P1232" t="b">
        <v>0</v>
      </c>
      <c r="Q1232" t="s">
        <v>8286</v>
      </c>
      <c r="R1232" s="5">
        <f t="shared" si="57"/>
        <v>0</v>
      </c>
      <c r="S1232" s="6" t="e">
        <f t="shared" si="58"/>
        <v>#DIV/0!</v>
      </c>
      <c r="T1232" t="s">
        <v>8327</v>
      </c>
      <c r="U1232" t="s">
        <v>8342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2">
        <v>42193.941759259258</v>
      </c>
      <c r="L1233" s="12">
        <v>42244.041666666672</v>
      </c>
      <c r="M1233" s="13">
        <f t="shared" si="59"/>
        <v>2015</v>
      </c>
      <c r="N1233" t="b">
        <v>0</v>
      </c>
      <c r="O1233">
        <v>0</v>
      </c>
      <c r="P1233" t="b">
        <v>0</v>
      </c>
      <c r="Q1233" t="s">
        <v>8286</v>
      </c>
      <c r="R1233" s="5">
        <f t="shared" si="57"/>
        <v>0</v>
      </c>
      <c r="S1233" s="6" t="e">
        <f t="shared" si="58"/>
        <v>#DIV/0!</v>
      </c>
      <c r="T1233" t="s">
        <v>8327</v>
      </c>
      <c r="U1233" t="s">
        <v>8342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2">
        <v>41506.848032407412</v>
      </c>
      <c r="L1234" s="12">
        <v>41553.848032407412</v>
      </c>
      <c r="M1234" s="13">
        <f t="shared" si="59"/>
        <v>2013</v>
      </c>
      <c r="N1234" t="b">
        <v>0</v>
      </c>
      <c r="O1234">
        <v>1</v>
      </c>
      <c r="P1234" t="b">
        <v>0</v>
      </c>
      <c r="Q1234" t="s">
        <v>8286</v>
      </c>
      <c r="R1234" s="5">
        <f t="shared" si="57"/>
        <v>8.0000000000000002E-3</v>
      </c>
      <c r="S1234" s="6">
        <f t="shared" si="58"/>
        <v>40</v>
      </c>
      <c r="T1234" t="s">
        <v>8327</v>
      </c>
      <c r="U1234" t="s">
        <v>8342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2">
        <v>40939.948773148149</v>
      </c>
      <c r="L1235" s="12">
        <v>40960.948773148149</v>
      </c>
      <c r="M1235" s="13">
        <f t="shared" si="59"/>
        <v>2012</v>
      </c>
      <c r="N1235" t="b">
        <v>0</v>
      </c>
      <c r="O1235">
        <v>6</v>
      </c>
      <c r="P1235" t="b">
        <v>0</v>
      </c>
      <c r="Q1235" t="s">
        <v>8286</v>
      </c>
      <c r="R1235" s="5">
        <f t="shared" si="57"/>
        <v>0.11600000000000001</v>
      </c>
      <c r="S1235" s="6">
        <f t="shared" si="58"/>
        <v>19.333333333333332</v>
      </c>
      <c r="T1235" t="s">
        <v>8327</v>
      </c>
      <c r="U1235" t="s">
        <v>8342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2">
        <v>42007.788680555561</v>
      </c>
      <c r="L1236" s="12">
        <v>42037.788680555561</v>
      </c>
      <c r="M1236" s="13">
        <f t="shared" si="59"/>
        <v>2015</v>
      </c>
      <c r="N1236" t="b">
        <v>0</v>
      </c>
      <c r="O1236">
        <v>0</v>
      </c>
      <c r="P1236" t="b">
        <v>0</v>
      </c>
      <c r="Q1236" t="s">
        <v>8286</v>
      </c>
      <c r="R1236" s="5">
        <f t="shared" si="57"/>
        <v>0</v>
      </c>
      <c r="S1236" s="6" t="e">
        <f t="shared" si="58"/>
        <v>#DIV/0!</v>
      </c>
      <c r="T1236" t="s">
        <v>8327</v>
      </c>
      <c r="U1236" t="s">
        <v>8342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2">
        <v>41583.135405092595</v>
      </c>
      <c r="L1237" s="12">
        <v>41623.135405092595</v>
      </c>
      <c r="M1237" s="13">
        <f t="shared" si="59"/>
        <v>2013</v>
      </c>
      <c r="N1237" t="b">
        <v>0</v>
      </c>
      <c r="O1237">
        <v>6</v>
      </c>
      <c r="P1237" t="b">
        <v>0</v>
      </c>
      <c r="Q1237" t="s">
        <v>8286</v>
      </c>
      <c r="R1237" s="5">
        <f t="shared" si="57"/>
        <v>2.787363950092912E-2</v>
      </c>
      <c r="S1237" s="6">
        <f t="shared" si="58"/>
        <v>35</v>
      </c>
      <c r="T1237" t="s">
        <v>8327</v>
      </c>
      <c r="U1237" t="s">
        <v>8342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2">
        <v>41110.680138888885</v>
      </c>
      <c r="L1238" s="12">
        <v>41118.666666666664</v>
      </c>
      <c r="M1238" s="13">
        <f t="shared" si="59"/>
        <v>2012</v>
      </c>
      <c r="N1238" t="b">
        <v>0</v>
      </c>
      <c r="O1238">
        <v>0</v>
      </c>
      <c r="P1238" t="b">
        <v>0</v>
      </c>
      <c r="Q1238" t="s">
        <v>8286</v>
      </c>
      <c r="R1238" s="5">
        <f t="shared" si="57"/>
        <v>0</v>
      </c>
      <c r="S1238" s="6" t="e">
        <f t="shared" si="58"/>
        <v>#DIV/0!</v>
      </c>
      <c r="T1238" t="s">
        <v>8327</v>
      </c>
      <c r="U1238" t="s">
        <v>8342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2">
        <v>41125.283159722225</v>
      </c>
      <c r="L1239" s="12">
        <v>41145.283159722225</v>
      </c>
      <c r="M1239" s="13">
        <f t="shared" si="59"/>
        <v>2012</v>
      </c>
      <c r="N1239" t="b">
        <v>0</v>
      </c>
      <c r="O1239">
        <v>0</v>
      </c>
      <c r="P1239" t="b">
        <v>0</v>
      </c>
      <c r="Q1239" t="s">
        <v>8286</v>
      </c>
      <c r="R1239" s="5">
        <f t="shared" si="57"/>
        <v>0</v>
      </c>
      <c r="S1239" s="6" t="e">
        <f t="shared" si="58"/>
        <v>#DIV/0!</v>
      </c>
      <c r="T1239" t="s">
        <v>8327</v>
      </c>
      <c r="U1239" t="s">
        <v>8342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2">
        <v>40731.61037037037</v>
      </c>
      <c r="L1240" s="12">
        <v>40761.61037037037</v>
      </c>
      <c r="M1240" s="13">
        <f t="shared" si="59"/>
        <v>2011</v>
      </c>
      <c r="N1240" t="b">
        <v>0</v>
      </c>
      <c r="O1240">
        <v>3</v>
      </c>
      <c r="P1240" t="b">
        <v>0</v>
      </c>
      <c r="Q1240" t="s">
        <v>8286</v>
      </c>
      <c r="R1240" s="5">
        <f t="shared" si="57"/>
        <v>0.17799999999999999</v>
      </c>
      <c r="S1240" s="6">
        <f t="shared" si="58"/>
        <v>59.333333333333336</v>
      </c>
      <c r="T1240" t="s">
        <v>8327</v>
      </c>
      <c r="U1240" t="s">
        <v>8342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2">
        <v>40883.962581018517</v>
      </c>
      <c r="L1241" s="12">
        <v>40913.962581018517</v>
      </c>
      <c r="M1241" s="13">
        <f t="shared" si="59"/>
        <v>2011</v>
      </c>
      <c r="N1241" t="b">
        <v>0</v>
      </c>
      <c r="O1241">
        <v>0</v>
      </c>
      <c r="P1241" t="b">
        <v>0</v>
      </c>
      <c r="Q1241" t="s">
        <v>8286</v>
      </c>
      <c r="R1241" s="5">
        <f t="shared" si="57"/>
        <v>0</v>
      </c>
      <c r="S1241" s="6" t="e">
        <f t="shared" si="58"/>
        <v>#DIV/0!</v>
      </c>
      <c r="T1241" t="s">
        <v>8327</v>
      </c>
      <c r="U1241" t="s">
        <v>8342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2">
        <v>41409.040011574078</v>
      </c>
      <c r="L1242" s="12">
        <v>41467.910416666666</v>
      </c>
      <c r="M1242" s="13">
        <f t="shared" si="59"/>
        <v>2013</v>
      </c>
      <c r="N1242" t="b">
        <v>0</v>
      </c>
      <c r="O1242">
        <v>8</v>
      </c>
      <c r="P1242" t="b">
        <v>0</v>
      </c>
      <c r="Q1242" t="s">
        <v>8286</v>
      </c>
      <c r="R1242" s="5">
        <f t="shared" si="57"/>
        <v>3.0124999999999999E-2</v>
      </c>
      <c r="S1242" s="6">
        <f t="shared" si="58"/>
        <v>30.125</v>
      </c>
      <c r="T1242" t="s">
        <v>8327</v>
      </c>
      <c r="U1242" t="s">
        <v>8342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2">
        <v>41923.837731481479</v>
      </c>
      <c r="L1243" s="12">
        <v>41946.249305555553</v>
      </c>
      <c r="M1243" s="13">
        <f t="shared" si="59"/>
        <v>2014</v>
      </c>
      <c r="N1243" t="b">
        <v>0</v>
      </c>
      <c r="O1243">
        <v>34</v>
      </c>
      <c r="P1243" t="b">
        <v>0</v>
      </c>
      <c r="Q1243" t="s">
        <v>8286</v>
      </c>
      <c r="R1243" s="5">
        <f t="shared" si="57"/>
        <v>0.50739999999999996</v>
      </c>
      <c r="S1243" s="6">
        <f t="shared" si="58"/>
        <v>74.617647058823536</v>
      </c>
      <c r="T1243" t="s">
        <v>8327</v>
      </c>
      <c r="U1243" t="s">
        <v>8342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2">
        <v>40782.165532407409</v>
      </c>
      <c r="L1244" s="12">
        <v>40797.554166666669</v>
      </c>
      <c r="M1244" s="13">
        <f t="shared" si="59"/>
        <v>2011</v>
      </c>
      <c r="N1244" t="b">
        <v>0</v>
      </c>
      <c r="O1244">
        <v>1</v>
      </c>
      <c r="P1244" t="b">
        <v>0</v>
      </c>
      <c r="Q1244" t="s">
        <v>8286</v>
      </c>
      <c r="R1244" s="5">
        <f t="shared" si="57"/>
        <v>5.4884742041712408E-3</v>
      </c>
      <c r="S1244" s="6">
        <f t="shared" si="58"/>
        <v>5</v>
      </c>
      <c r="T1244" t="s">
        <v>8327</v>
      </c>
      <c r="U1244" t="s">
        <v>8342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2">
        <v>40671.879293981481</v>
      </c>
      <c r="L1245" s="12">
        <v>40732.875</v>
      </c>
      <c r="M1245" s="13">
        <f t="shared" si="59"/>
        <v>2011</v>
      </c>
      <c r="N1245" t="b">
        <v>0</v>
      </c>
      <c r="O1245">
        <v>38</v>
      </c>
      <c r="P1245" t="b">
        <v>0</v>
      </c>
      <c r="Q1245" t="s">
        <v>8286</v>
      </c>
      <c r="R1245" s="5">
        <f t="shared" si="57"/>
        <v>0.14091666666666666</v>
      </c>
      <c r="S1245" s="6">
        <f t="shared" si="58"/>
        <v>44.5</v>
      </c>
      <c r="T1245" t="s">
        <v>8327</v>
      </c>
      <c r="U1245" t="s">
        <v>8342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2">
        <v>41355.825497685182</v>
      </c>
      <c r="L1246" s="12">
        <v>41386.875</v>
      </c>
      <c r="M1246" s="13">
        <f t="shared" si="59"/>
        <v>2013</v>
      </c>
      <c r="N1246" t="b">
        <v>1</v>
      </c>
      <c r="O1246">
        <v>45</v>
      </c>
      <c r="P1246" t="b">
        <v>1</v>
      </c>
      <c r="Q1246" t="s">
        <v>8276</v>
      </c>
      <c r="R1246" s="5">
        <f t="shared" si="57"/>
        <v>1.038</v>
      </c>
      <c r="S1246" s="6">
        <f t="shared" si="58"/>
        <v>46.133333333333333</v>
      </c>
      <c r="T1246" t="s">
        <v>8327</v>
      </c>
      <c r="U1246" t="s">
        <v>8328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2">
        <v>41774.599930555552</v>
      </c>
      <c r="L1247" s="12">
        <v>41804.599930555552</v>
      </c>
      <c r="M1247" s="13">
        <f t="shared" si="59"/>
        <v>2014</v>
      </c>
      <c r="N1247" t="b">
        <v>1</v>
      </c>
      <c r="O1247">
        <v>17</v>
      </c>
      <c r="P1247" t="b">
        <v>1</v>
      </c>
      <c r="Q1247" t="s">
        <v>8276</v>
      </c>
      <c r="R1247" s="5">
        <f t="shared" si="57"/>
        <v>1.2024999999999999</v>
      </c>
      <c r="S1247" s="6">
        <f t="shared" si="58"/>
        <v>141.47058823529412</v>
      </c>
      <c r="T1247" t="s">
        <v>8327</v>
      </c>
      <c r="U1247" t="s">
        <v>8328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2">
        <v>40838.043391203704</v>
      </c>
      <c r="L1248" s="12">
        <v>40883.085057870368</v>
      </c>
      <c r="M1248" s="13">
        <f t="shared" si="59"/>
        <v>2011</v>
      </c>
      <c r="N1248" t="b">
        <v>1</v>
      </c>
      <c r="O1248">
        <v>31</v>
      </c>
      <c r="P1248" t="b">
        <v>1</v>
      </c>
      <c r="Q1248" t="s">
        <v>8276</v>
      </c>
      <c r="R1248" s="5">
        <f t="shared" si="57"/>
        <v>1.17</v>
      </c>
      <c r="S1248" s="6">
        <f t="shared" si="58"/>
        <v>75.483870967741936</v>
      </c>
      <c r="T1248" t="s">
        <v>8327</v>
      </c>
      <c r="U1248" t="s">
        <v>8328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2">
        <v>41370.292303240742</v>
      </c>
      <c r="L1249" s="12">
        <v>41400.292303240742</v>
      </c>
      <c r="M1249" s="13">
        <f t="shared" si="59"/>
        <v>2013</v>
      </c>
      <c r="N1249" t="b">
        <v>1</v>
      </c>
      <c r="O1249">
        <v>50</v>
      </c>
      <c r="P1249" t="b">
        <v>1</v>
      </c>
      <c r="Q1249" t="s">
        <v>8276</v>
      </c>
      <c r="R1249" s="5">
        <f t="shared" si="57"/>
        <v>1.2214285714285715</v>
      </c>
      <c r="S1249" s="6">
        <f t="shared" si="58"/>
        <v>85.5</v>
      </c>
      <c r="T1249" t="s">
        <v>8327</v>
      </c>
      <c r="U1249" t="s">
        <v>8328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2">
        <v>41767.656863425924</v>
      </c>
      <c r="L1250" s="12">
        <v>41803.290972222225</v>
      </c>
      <c r="M1250" s="13">
        <f t="shared" si="59"/>
        <v>2014</v>
      </c>
      <c r="N1250" t="b">
        <v>1</v>
      </c>
      <c r="O1250">
        <v>59</v>
      </c>
      <c r="P1250" t="b">
        <v>1</v>
      </c>
      <c r="Q1250" t="s">
        <v>8276</v>
      </c>
      <c r="R1250" s="5">
        <f t="shared" si="57"/>
        <v>1.5164</v>
      </c>
      <c r="S1250" s="6">
        <f t="shared" si="58"/>
        <v>64.254237288135599</v>
      </c>
      <c r="T1250" t="s">
        <v>8327</v>
      </c>
      <c r="U1250" t="s">
        <v>8328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2">
        <v>41067.74086805556</v>
      </c>
      <c r="L1251" s="12">
        <v>41097.74086805556</v>
      </c>
      <c r="M1251" s="13">
        <f t="shared" si="59"/>
        <v>2012</v>
      </c>
      <c r="N1251" t="b">
        <v>1</v>
      </c>
      <c r="O1251">
        <v>81</v>
      </c>
      <c r="P1251" t="b">
        <v>1</v>
      </c>
      <c r="Q1251" t="s">
        <v>8276</v>
      </c>
      <c r="R1251" s="5">
        <f t="shared" si="57"/>
        <v>1.0444</v>
      </c>
      <c r="S1251" s="6">
        <f t="shared" si="58"/>
        <v>64.46913580246914</v>
      </c>
      <c r="T1251" t="s">
        <v>8327</v>
      </c>
      <c r="U1251" t="s">
        <v>8328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2">
        <v>41843.64271990741</v>
      </c>
      <c r="L1252" s="12">
        <v>41888.64271990741</v>
      </c>
      <c r="M1252" s="13">
        <f t="shared" si="59"/>
        <v>2014</v>
      </c>
      <c r="N1252" t="b">
        <v>1</v>
      </c>
      <c r="O1252">
        <v>508</v>
      </c>
      <c r="P1252" t="b">
        <v>1</v>
      </c>
      <c r="Q1252" t="s">
        <v>8276</v>
      </c>
      <c r="R1252" s="5">
        <f t="shared" si="57"/>
        <v>2.0015333333333332</v>
      </c>
      <c r="S1252" s="6">
        <f t="shared" si="58"/>
        <v>118.2007874015748</v>
      </c>
      <c r="T1252" t="s">
        <v>8327</v>
      </c>
      <c r="U1252" t="s">
        <v>8328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2">
        <v>40751.814432870371</v>
      </c>
      <c r="L1253" s="12">
        <v>40811.814432870371</v>
      </c>
      <c r="M1253" s="13">
        <f t="shared" si="59"/>
        <v>2011</v>
      </c>
      <c r="N1253" t="b">
        <v>1</v>
      </c>
      <c r="O1253">
        <v>74</v>
      </c>
      <c r="P1253" t="b">
        <v>1</v>
      </c>
      <c r="Q1253" t="s">
        <v>8276</v>
      </c>
      <c r="R1253" s="5">
        <f t="shared" si="57"/>
        <v>1.018</v>
      </c>
      <c r="S1253" s="6">
        <f t="shared" si="58"/>
        <v>82.540540540540547</v>
      </c>
      <c r="T1253" t="s">
        <v>8327</v>
      </c>
      <c r="U1253" t="s">
        <v>8328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2">
        <v>41543.988067129627</v>
      </c>
      <c r="L1254" s="12">
        <v>41571.988067129627</v>
      </c>
      <c r="M1254" s="13">
        <f t="shared" si="59"/>
        <v>2013</v>
      </c>
      <c r="N1254" t="b">
        <v>1</v>
      </c>
      <c r="O1254">
        <v>141</v>
      </c>
      <c r="P1254" t="b">
        <v>1</v>
      </c>
      <c r="Q1254" t="s">
        <v>8276</v>
      </c>
      <c r="R1254" s="5">
        <f t="shared" si="57"/>
        <v>1.3765714285714286</v>
      </c>
      <c r="S1254" s="6">
        <f t="shared" si="58"/>
        <v>34.170212765957444</v>
      </c>
      <c r="T1254" t="s">
        <v>8327</v>
      </c>
      <c r="U1254" t="s">
        <v>8328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2">
        <v>41855.783645833333</v>
      </c>
      <c r="L1255" s="12">
        <v>41885.783645833333</v>
      </c>
      <c r="M1255" s="13">
        <f t="shared" si="59"/>
        <v>2014</v>
      </c>
      <c r="N1255" t="b">
        <v>1</v>
      </c>
      <c r="O1255">
        <v>711</v>
      </c>
      <c r="P1255" t="b">
        <v>1</v>
      </c>
      <c r="Q1255" t="s">
        <v>8276</v>
      </c>
      <c r="R1255" s="5">
        <f t="shared" si="57"/>
        <v>3038.3319999999999</v>
      </c>
      <c r="S1255" s="6">
        <f t="shared" si="58"/>
        <v>42.73322081575246</v>
      </c>
      <c r="T1255" t="s">
        <v>8327</v>
      </c>
      <c r="U1255" t="s">
        <v>8328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2">
        <v>40487.621365740742</v>
      </c>
      <c r="L1256" s="12">
        <v>40544.207638888889</v>
      </c>
      <c r="M1256" s="13">
        <f t="shared" si="59"/>
        <v>2010</v>
      </c>
      <c r="N1256" t="b">
        <v>1</v>
      </c>
      <c r="O1256">
        <v>141</v>
      </c>
      <c r="P1256" t="b">
        <v>1</v>
      </c>
      <c r="Q1256" t="s">
        <v>8276</v>
      </c>
      <c r="R1256" s="5">
        <f t="shared" si="57"/>
        <v>1.9885074626865671</v>
      </c>
      <c r="S1256" s="6">
        <f t="shared" si="58"/>
        <v>94.489361702127653</v>
      </c>
      <c r="T1256" t="s">
        <v>8327</v>
      </c>
      <c r="U1256" t="s">
        <v>8328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2">
        <v>41579.845509259263</v>
      </c>
      <c r="L1257" s="12">
        <v>41609.887175925927</v>
      </c>
      <c r="M1257" s="13">
        <f t="shared" si="59"/>
        <v>2013</v>
      </c>
      <c r="N1257" t="b">
        <v>1</v>
      </c>
      <c r="O1257">
        <v>109</v>
      </c>
      <c r="P1257" t="b">
        <v>1</v>
      </c>
      <c r="Q1257" t="s">
        <v>8276</v>
      </c>
      <c r="R1257" s="5">
        <f t="shared" si="57"/>
        <v>2.0236666666666667</v>
      </c>
      <c r="S1257" s="6">
        <f t="shared" si="58"/>
        <v>55.697247706422019</v>
      </c>
      <c r="T1257" t="s">
        <v>8327</v>
      </c>
      <c r="U1257" t="s">
        <v>8328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2">
        <v>40921.919340277782</v>
      </c>
      <c r="L1258" s="12">
        <v>40951.919340277782</v>
      </c>
      <c r="M1258" s="13">
        <f t="shared" si="59"/>
        <v>2012</v>
      </c>
      <c r="N1258" t="b">
        <v>1</v>
      </c>
      <c r="O1258">
        <v>361</v>
      </c>
      <c r="P1258" t="b">
        <v>1</v>
      </c>
      <c r="Q1258" t="s">
        <v>8276</v>
      </c>
      <c r="R1258" s="5">
        <f t="shared" si="57"/>
        <v>1.1796376666666666</v>
      </c>
      <c r="S1258" s="6">
        <f t="shared" si="58"/>
        <v>98.030831024930734</v>
      </c>
      <c r="T1258" t="s">
        <v>8327</v>
      </c>
      <c r="U1258" t="s">
        <v>8328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2">
        <v>40587.085532407407</v>
      </c>
      <c r="L1259" s="12">
        <v>40636.043865740743</v>
      </c>
      <c r="M1259" s="13">
        <f t="shared" si="59"/>
        <v>2011</v>
      </c>
      <c r="N1259" t="b">
        <v>1</v>
      </c>
      <c r="O1259">
        <v>176</v>
      </c>
      <c r="P1259" t="b">
        <v>1</v>
      </c>
      <c r="Q1259" t="s">
        <v>8276</v>
      </c>
      <c r="R1259" s="5">
        <f t="shared" si="57"/>
        <v>2.9472727272727273</v>
      </c>
      <c r="S1259" s="6">
        <f t="shared" si="58"/>
        <v>92.102272727272734</v>
      </c>
      <c r="T1259" t="s">
        <v>8327</v>
      </c>
      <c r="U1259" t="s">
        <v>8328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2">
        <v>41487.611250000002</v>
      </c>
      <c r="L1260" s="12">
        <v>41517.611250000002</v>
      </c>
      <c r="M1260" s="13">
        <f t="shared" si="59"/>
        <v>2013</v>
      </c>
      <c r="N1260" t="b">
        <v>1</v>
      </c>
      <c r="O1260">
        <v>670</v>
      </c>
      <c r="P1260" t="b">
        <v>1</v>
      </c>
      <c r="Q1260" t="s">
        <v>8276</v>
      </c>
      <c r="R1260" s="5">
        <f t="shared" si="57"/>
        <v>2.1314633333333335</v>
      </c>
      <c r="S1260" s="6">
        <f t="shared" si="58"/>
        <v>38.175462686567165</v>
      </c>
      <c r="T1260" t="s">
        <v>8327</v>
      </c>
      <c r="U1260" t="s">
        <v>8328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2">
        <v>41766.970648148148</v>
      </c>
      <c r="L1261" s="12">
        <v>41799.165972222225</v>
      </c>
      <c r="M1261" s="13">
        <f t="shared" si="59"/>
        <v>2014</v>
      </c>
      <c r="N1261" t="b">
        <v>1</v>
      </c>
      <c r="O1261">
        <v>96</v>
      </c>
      <c r="P1261" t="b">
        <v>1</v>
      </c>
      <c r="Q1261" t="s">
        <v>8276</v>
      </c>
      <c r="R1261" s="5">
        <f t="shared" si="57"/>
        <v>1.0424</v>
      </c>
      <c r="S1261" s="6">
        <f t="shared" si="58"/>
        <v>27.145833333333332</v>
      </c>
      <c r="T1261" t="s">
        <v>8327</v>
      </c>
      <c r="U1261" t="s">
        <v>8328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2">
        <v>41666.842824074076</v>
      </c>
      <c r="L1262" s="12">
        <v>41696.842824074076</v>
      </c>
      <c r="M1262" s="13">
        <f t="shared" si="59"/>
        <v>2014</v>
      </c>
      <c r="N1262" t="b">
        <v>1</v>
      </c>
      <c r="O1262">
        <v>74</v>
      </c>
      <c r="P1262" t="b">
        <v>1</v>
      </c>
      <c r="Q1262" t="s">
        <v>8276</v>
      </c>
      <c r="R1262" s="5">
        <f t="shared" si="57"/>
        <v>1.1366666666666667</v>
      </c>
      <c r="S1262" s="6">
        <f t="shared" si="58"/>
        <v>50.689189189189186</v>
      </c>
      <c r="T1262" t="s">
        <v>8327</v>
      </c>
      <c r="U1262" t="s">
        <v>8328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2">
        <v>41638.342905092592</v>
      </c>
      <c r="L1263" s="12">
        <v>41668.342905092592</v>
      </c>
      <c r="M1263" s="13">
        <f t="shared" si="59"/>
        <v>2013</v>
      </c>
      <c r="N1263" t="b">
        <v>1</v>
      </c>
      <c r="O1263">
        <v>52</v>
      </c>
      <c r="P1263" t="b">
        <v>1</v>
      </c>
      <c r="Q1263" t="s">
        <v>8276</v>
      </c>
      <c r="R1263" s="5">
        <f t="shared" si="57"/>
        <v>1.0125</v>
      </c>
      <c r="S1263" s="6">
        <f t="shared" si="58"/>
        <v>38.942307692307693</v>
      </c>
      <c r="T1263" t="s">
        <v>8327</v>
      </c>
      <c r="U1263" t="s">
        <v>8328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2">
        <v>41656.762638888889</v>
      </c>
      <c r="L1264" s="12">
        <v>41686.762638888889</v>
      </c>
      <c r="M1264" s="13">
        <f t="shared" si="59"/>
        <v>2014</v>
      </c>
      <c r="N1264" t="b">
        <v>1</v>
      </c>
      <c r="O1264">
        <v>105</v>
      </c>
      <c r="P1264" t="b">
        <v>1</v>
      </c>
      <c r="Q1264" t="s">
        <v>8276</v>
      </c>
      <c r="R1264" s="5">
        <f t="shared" si="57"/>
        <v>1.2541538461538462</v>
      </c>
      <c r="S1264" s="6">
        <f t="shared" si="58"/>
        <v>77.638095238095232</v>
      </c>
      <c r="T1264" t="s">
        <v>8327</v>
      </c>
      <c r="U1264" t="s">
        <v>8328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2">
        <v>41692.084143518521</v>
      </c>
      <c r="L1265" s="12">
        <v>41727.041666666664</v>
      </c>
      <c r="M1265" s="13">
        <f t="shared" si="59"/>
        <v>2014</v>
      </c>
      <c r="N1265" t="b">
        <v>1</v>
      </c>
      <c r="O1265">
        <v>41</v>
      </c>
      <c r="P1265" t="b">
        <v>1</v>
      </c>
      <c r="Q1265" t="s">
        <v>8276</v>
      </c>
      <c r="R1265" s="5">
        <f t="shared" si="57"/>
        <v>1.19</v>
      </c>
      <c r="S1265" s="6">
        <f t="shared" si="58"/>
        <v>43.536585365853661</v>
      </c>
      <c r="T1265" t="s">
        <v>8327</v>
      </c>
      <c r="U1265" t="s">
        <v>8328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2">
        <v>41547.662997685184</v>
      </c>
      <c r="L1266" s="12">
        <v>41576.662997685184</v>
      </c>
      <c r="M1266" s="13">
        <f t="shared" si="59"/>
        <v>2013</v>
      </c>
      <c r="N1266" t="b">
        <v>1</v>
      </c>
      <c r="O1266">
        <v>34</v>
      </c>
      <c r="P1266" t="b">
        <v>1</v>
      </c>
      <c r="Q1266" t="s">
        <v>8276</v>
      </c>
      <c r="R1266" s="5">
        <f t="shared" si="57"/>
        <v>1.6646153846153846</v>
      </c>
      <c r="S1266" s="6">
        <f t="shared" si="58"/>
        <v>31.823529411764707</v>
      </c>
      <c r="T1266" t="s">
        <v>8327</v>
      </c>
      <c r="U1266" t="s">
        <v>8328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2">
        <v>40465.655266203699</v>
      </c>
      <c r="L1267" s="12">
        <v>40512.655266203699</v>
      </c>
      <c r="M1267" s="13">
        <f t="shared" si="59"/>
        <v>2010</v>
      </c>
      <c r="N1267" t="b">
        <v>1</v>
      </c>
      <c r="O1267">
        <v>66</v>
      </c>
      <c r="P1267" t="b">
        <v>1</v>
      </c>
      <c r="Q1267" t="s">
        <v>8276</v>
      </c>
      <c r="R1267" s="5">
        <f t="shared" si="57"/>
        <v>1.1914771428571429</v>
      </c>
      <c r="S1267" s="6">
        <f t="shared" si="58"/>
        <v>63.184393939393942</v>
      </c>
      <c r="T1267" t="s">
        <v>8327</v>
      </c>
      <c r="U1267" t="s">
        <v>8328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2">
        <v>41620.87667824074</v>
      </c>
      <c r="L1268" s="12">
        <v>41650.87667824074</v>
      </c>
      <c r="M1268" s="13">
        <f t="shared" si="59"/>
        <v>2013</v>
      </c>
      <c r="N1268" t="b">
        <v>1</v>
      </c>
      <c r="O1268">
        <v>50</v>
      </c>
      <c r="P1268" t="b">
        <v>1</v>
      </c>
      <c r="Q1268" t="s">
        <v>8276</v>
      </c>
      <c r="R1268" s="5">
        <f t="shared" si="57"/>
        <v>1.0047368421052632</v>
      </c>
      <c r="S1268" s="6">
        <f t="shared" si="58"/>
        <v>190.9</v>
      </c>
      <c r="T1268" t="s">
        <v>8327</v>
      </c>
      <c r="U1268" t="s">
        <v>8328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2">
        <v>41449.585162037038</v>
      </c>
      <c r="L1269" s="12">
        <v>41479.585162037038</v>
      </c>
      <c r="M1269" s="13">
        <f t="shared" si="59"/>
        <v>2013</v>
      </c>
      <c r="N1269" t="b">
        <v>1</v>
      </c>
      <c r="O1269">
        <v>159</v>
      </c>
      <c r="P1269" t="b">
        <v>1</v>
      </c>
      <c r="Q1269" t="s">
        <v>8276</v>
      </c>
      <c r="R1269" s="5">
        <f t="shared" si="57"/>
        <v>1.018</v>
      </c>
      <c r="S1269" s="6">
        <f t="shared" si="58"/>
        <v>140.85534591194968</v>
      </c>
      <c r="T1269" t="s">
        <v>8327</v>
      </c>
      <c r="U1269" t="s">
        <v>8328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2">
        <v>41507.845451388886</v>
      </c>
      <c r="L1270" s="12">
        <v>41537.845451388886</v>
      </c>
      <c r="M1270" s="13">
        <f t="shared" si="59"/>
        <v>2013</v>
      </c>
      <c r="N1270" t="b">
        <v>1</v>
      </c>
      <c r="O1270">
        <v>182</v>
      </c>
      <c r="P1270" t="b">
        <v>1</v>
      </c>
      <c r="Q1270" t="s">
        <v>8276</v>
      </c>
      <c r="R1270" s="5">
        <f t="shared" si="57"/>
        <v>1.1666666666666667</v>
      </c>
      <c r="S1270" s="6">
        <f t="shared" si="58"/>
        <v>76.92307692307692</v>
      </c>
      <c r="T1270" t="s">
        <v>8327</v>
      </c>
      <c r="U1270" t="s">
        <v>8328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2">
        <v>42445.823055555549</v>
      </c>
      <c r="L1271" s="12">
        <v>42476</v>
      </c>
      <c r="M1271" s="13">
        <f t="shared" si="59"/>
        <v>2016</v>
      </c>
      <c r="N1271" t="b">
        <v>1</v>
      </c>
      <c r="O1271">
        <v>206</v>
      </c>
      <c r="P1271" t="b">
        <v>1</v>
      </c>
      <c r="Q1271" t="s">
        <v>8276</v>
      </c>
      <c r="R1271" s="5">
        <f t="shared" si="57"/>
        <v>1.0864893617021276</v>
      </c>
      <c r="S1271" s="6">
        <f t="shared" si="58"/>
        <v>99.15533980582525</v>
      </c>
      <c r="T1271" t="s">
        <v>8327</v>
      </c>
      <c r="U1271" t="s">
        <v>8328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2">
        <v>40933.856967592597</v>
      </c>
      <c r="L1272" s="12">
        <v>40993.815300925926</v>
      </c>
      <c r="M1272" s="13">
        <f t="shared" si="59"/>
        <v>2012</v>
      </c>
      <c r="N1272" t="b">
        <v>1</v>
      </c>
      <c r="O1272">
        <v>169</v>
      </c>
      <c r="P1272" t="b">
        <v>1</v>
      </c>
      <c r="Q1272" t="s">
        <v>8276</v>
      </c>
      <c r="R1272" s="5">
        <f t="shared" si="57"/>
        <v>1.1472</v>
      </c>
      <c r="S1272" s="6">
        <f t="shared" si="58"/>
        <v>67.881656804733723</v>
      </c>
      <c r="T1272" t="s">
        <v>8327</v>
      </c>
      <c r="U1272" t="s">
        <v>8328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2">
        <v>41561.683553240742</v>
      </c>
      <c r="L1273" s="12">
        <v>41591.725219907406</v>
      </c>
      <c r="M1273" s="13">
        <f t="shared" si="59"/>
        <v>2013</v>
      </c>
      <c r="N1273" t="b">
        <v>1</v>
      </c>
      <c r="O1273">
        <v>31</v>
      </c>
      <c r="P1273" t="b">
        <v>1</v>
      </c>
      <c r="Q1273" t="s">
        <v>8276</v>
      </c>
      <c r="R1273" s="5">
        <f t="shared" si="57"/>
        <v>1.018</v>
      </c>
      <c r="S1273" s="6">
        <f t="shared" si="58"/>
        <v>246.29032258064515</v>
      </c>
      <c r="T1273" t="s">
        <v>8327</v>
      </c>
      <c r="U1273" t="s">
        <v>8328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2">
        <v>40274.745127314818</v>
      </c>
      <c r="L1274" s="12">
        <v>40344.166666666664</v>
      </c>
      <c r="M1274" s="13">
        <f t="shared" si="59"/>
        <v>2010</v>
      </c>
      <c r="N1274" t="b">
        <v>1</v>
      </c>
      <c r="O1274">
        <v>28</v>
      </c>
      <c r="P1274" t="b">
        <v>1</v>
      </c>
      <c r="Q1274" t="s">
        <v>8276</v>
      </c>
      <c r="R1274" s="5">
        <f t="shared" si="57"/>
        <v>1.06</v>
      </c>
      <c r="S1274" s="6">
        <f t="shared" si="58"/>
        <v>189.28571428571428</v>
      </c>
      <c r="T1274" t="s">
        <v>8327</v>
      </c>
      <c r="U1274" t="s">
        <v>8328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2">
        <v>41852.730219907404</v>
      </c>
      <c r="L1275" s="12">
        <v>41882.730219907404</v>
      </c>
      <c r="M1275" s="13">
        <f t="shared" si="59"/>
        <v>2014</v>
      </c>
      <c r="N1275" t="b">
        <v>1</v>
      </c>
      <c r="O1275">
        <v>54</v>
      </c>
      <c r="P1275" t="b">
        <v>1</v>
      </c>
      <c r="Q1275" t="s">
        <v>8276</v>
      </c>
      <c r="R1275" s="5">
        <f t="shared" si="57"/>
        <v>1.0349999999999999</v>
      </c>
      <c r="S1275" s="6">
        <f t="shared" si="58"/>
        <v>76.666666666666671</v>
      </c>
      <c r="T1275" t="s">
        <v>8327</v>
      </c>
      <c r="U1275" t="s">
        <v>8328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2">
        <v>41116.690104166664</v>
      </c>
      <c r="L1276" s="12">
        <v>41151.690104166664</v>
      </c>
      <c r="M1276" s="13">
        <f t="shared" si="59"/>
        <v>2012</v>
      </c>
      <c r="N1276" t="b">
        <v>1</v>
      </c>
      <c r="O1276">
        <v>467</v>
      </c>
      <c r="P1276" t="b">
        <v>1</v>
      </c>
      <c r="Q1276" t="s">
        <v>8276</v>
      </c>
      <c r="R1276" s="5">
        <f t="shared" si="57"/>
        <v>1.5497535999999998</v>
      </c>
      <c r="S1276" s="6">
        <f t="shared" si="58"/>
        <v>82.963254817987149</v>
      </c>
      <c r="T1276" t="s">
        <v>8327</v>
      </c>
      <c r="U1276" t="s">
        <v>8328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2">
        <v>41458.867905092593</v>
      </c>
      <c r="L1277" s="12">
        <v>41493.867905092593</v>
      </c>
      <c r="M1277" s="13">
        <f t="shared" si="59"/>
        <v>2013</v>
      </c>
      <c r="N1277" t="b">
        <v>1</v>
      </c>
      <c r="O1277">
        <v>389</v>
      </c>
      <c r="P1277" t="b">
        <v>1</v>
      </c>
      <c r="Q1277" t="s">
        <v>8276</v>
      </c>
      <c r="R1277" s="5">
        <f t="shared" si="57"/>
        <v>1.6214066666666667</v>
      </c>
      <c r="S1277" s="6">
        <f t="shared" si="58"/>
        <v>62.522107969151669</v>
      </c>
      <c r="T1277" t="s">
        <v>8327</v>
      </c>
      <c r="U1277" t="s">
        <v>8328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2">
        <v>40007.704247685186</v>
      </c>
      <c r="L1278" s="12">
        <v>40057.166666666664</v>
      </c>
      <c r="M1278" s="13">
        <f t="shared" si="59"/>
        <v>2009</v>
      </c>
      <c r="N1278" t="b">
        <v>1</v>
      </c>
      <c r="O1278">
        <v>68</v>
      </c>
      <c r="P1278" t="b">
        <v>1</v>
      </c>
      <c r="Q1278" t="s">
        <v>8276</v>
      </c>
      <c r="R1278" s="5">
        <f t="shared" si="57"/>
        <v>1.0442100000000001</v>
      </c>
      <c r="S1278" s="6">
        <f t="shared" si="58"/>
        <v>46.06808823529412</v>
      </c>
      <c r="T1278" t="s">
        <v>8327</v>
      </c>
      <c r="U1278" t="s">
        <v>8328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2">
        <v>41121.561886574076</v>
      </c>
      <c r="L1279" s="12">
        <v>41156.561886574076</v>
      </c>
      <c r="M1279" s="13">
        <f t="shared" si="59"/>
        <v>2012</v>
      </c>
      <c r="N1279" t="b">
        <v>1</v>
      </c>
      <c r="O1279">
        <v>413</v>
      </c>
      <c r="P1279" t="b">
        <v>1</v>
      </c>
      <c r="Q1279" t="s">
        <v>8276</v>
      </c>
      <c r="R1279" s="5">
        <f t="shared" si="57"/>
        <v>1.0612433333333333</v>
      </c>
      <c r="S1279" s="6">
        <f t="shared" si="58"/>
        <v>38.543946731234868</v>
      </c>
      <c r="T1279" t="s">
        <v>8327</v>
      </c>
      <c r="U1279" t="s">
        <v>8328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2">
        <v>41786.555162037039</v>
      </c>
      <c r="L1280" s="12">
        <v>41815.083333333336</v>
      </c>
      <c r="M1280" s="13">
        <f t="shared" si="59"/>
        <v>2014</v>
      </c>
      <c r="N1280" t="b">
        <v>1</v>
      </c>
      <c r="O1280">
        <v>190</v>
      </c>
      <c r="P1280" t="b">
        <v>1</v>
      </c>
      <c r="Q1280" t="s">
        <v>8276</v>
      </c>
      <c r="R1280" s="5">
        <f t="shared" si="57"/>
        <v>1.5493846153846154</v>
      </c>
      <c r="S1280" s="6">
        <f t="shared" si="58"/>
        <v>53.005263157894738</v>
      </c>
      <c r="T1280" t="s">
        <v>8327</v>
      </c>
      <c r="U1280" t="s">
        <v>8328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2">
        <v>41682.099189814813</v>
      </c>
      <c r="L1281" s="12">
        <v>41722.057523148149</v>
      </c>
      <c r="M1281" s="13">
        <f t="shared" si="59"/>
        <v>2014</v>
      </c>
      <c r="N1281" t="b">
        <v>1</v>
      </c>
      <c r="O1281">
        <v>189</v>
      </c>
      <c r="P1281" t="b">
        <v>1</v>
      </c>
      <c r="Q1281" t="s">
        <v>8276</v>
      </c>
      <c r="R1281" s="5">
        <f t="shared" si="57"/>
        <v>1.1077157238734421</v>
      </c>
      <c r="S1281" s="6">
        <f t="shared" si="58"/>
        <v>73.355396825396824</v>
      </c>
      <c r="T1281" t="s">
        <v>8327</v>
      </c>
      <c r="U1281" t="s">
        <v>8328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2">
        <v>40513.757569444446</v>
      </c>
      <c r="L1282" s="12">
        <v>40603.757569444446</v>
      </c>
      <c r="M1282" s="13">
        <f t="shared" si="59"/>
        <v>2010</v>
      </c>
      <c r="N1282" t="b">
        <v>1</v>
      </c>
      <c r="O1282">
        <v>130</v>
      </c>
      <c r="P1282" t="b">
        <v>1</v>
      </c>
      <c r="Q1282" t="s">
        <v>8276</v>
      </c>
      <c r="R1282" s="5">
        <f t="shared" ref="R1282:R1345" si="60">E1282/D1282</f>
        <v>1.1091186666666666</v>
      </c>
      <c r="S1282" s="6">
        <f t="shared" ref="S1282:S1345" si="61">E1282/O1282</f>
        <v>127.97523076923076</v>
      </c>
      <c r="T1282" t="s">
        <v>8327</v>
      </c>
      <c r="U1282" t="s">
        <v>8328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2">
        <v>41463.743472222224</v>
      </c>
      <c r="L1283" s="12">
        <v>41483.743472222224</v>
      </c>
      <c r="M1283" s="13">
        <f t="shared" ref="M1283:M1346" si="62">YEAR(K1283)</f>
        <v>2013</v>
      </c>
      <c r="N1283" t="b">
        <v>1</v>
      </c>
      <c r="O1283">
        <v>74</v>
      </c>
      <c r="P1283" t="b">
        <v>1</v>
      </c>
      <c r="Q1283" t="s">
        <v>8276</v>
      </c>
      <c r="R1283" s="5">
        <f t="shared" si="60"/>
        <v>1.1071428571428572</v>
      </c>
      <c r="S1283" s="6">
        <f t="shared" si="61"/>
        <v>104.72972972972973</v>
      </c>
      <c r="T1283" t="s">
        <v>8327</v>
      </c>
      <c r="U1283" t="s">
        <v>8328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2">
        <v>41586.475173611114</v>
      </c>
      <c r="L1284" s="12">
        <v>41617.207638888889</v>
      </c>
      <c r="M1284" s="13">
        <f t="shared" si="62"/>
        <v>2013</v>
      </c>
      <c r="N1284" t="b">
        <v>1</v>
      </c>
      <c r="O1284">
        <v>274</v>
      </c>
      <c r="P1284" t="b">
        <v>1</v>
      </c>
      <c r="Q1284" t="s">
        <v>8276</v>
      </c>
      <c r="R1284" s="5">
        <f t="shared" si="60"/>
        <v>1.2361333333333333</v>
      </c>
      <c r="S1284" s="6">
        <f t="shared" si="61"/>
        <v>67.671532846715323</v>
      </c>
      <c r="T1284" t="s">
        <v>8327</v>
      </c>
      <c r="U1284" t="s">
        <v>8328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2">
        <v>41320.717465277776</v>
      </c>
      <c r="L1285" s="12">
        <v>41344.166666666664</v>
      </c>
      <c r="M1285" s="13">
        <f t="shared" si="62"/>
        <v>2013</v>
      </c>
      <c r="N1285" t="b">
        <v>1</v>
      </c>
      <c r="O1285">
        <v>22</v>
      </c>
      <c r="P1285" t="b">
        <v>1</v>
      </c>
      <c r="Q1285" t="s">
        <v>8276</v>
      </c>
      <c r="R1285" s="5">
        <f t="shared" si="60"/>
        <v>2.1105</v>
      </c>
      <c r="S1285" s="6">
        <f t="shared" si="61"/>
        <v>95.931818181818187</v>
      </c>
      <c r="T1285" t="s">
        <v>8327</v>
      </c>
      <c r="U1285" t="s">
        <v>8328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2">
        <v>42712.23474537037</v>
      </c>
      <c r="L1286" s="12">
        <v>42735.707638888889</v>
      </c>
      <c r="M1286" s="13">
        <f t="shared" si="62"/>
        <v>2016</v>
      </c>
      <c r="N1286" t="b">
        <v>0</v>
      </c>
      <c r="O1286">
        <v>31</v>
      </c>
      <c r="P1286" t="b">
        <v>1</v>
      </c>
      <c r="Q1286" t="s">
        <v>8271</v>
      </c>
      <c r="R1286" s="5">
        <f t="shared" si="60"/>
        <v>1.01</v>
      </c>
      <c r="S1286" s="6">
        <f t="shared" si="61"/>
        <v>65.161290322580641</v>
      </c>
      <c r="T1286" t="s">
        <v>8319</v>
      </c>
      <c r="U1286" t="s">
        <v>8320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2">
        <v>42160.583043981482</v>
      </c>
      <c r="L1287" s="12">
        <v>42175.583043981482</v>
      </c>
      <c r="M1287" s="13">
        <f t="shared" si="62"/>
        <v>2015</v>
      </c>
      <c r="N1287" t="b">
        <v>0</v>
      </c>
      <c r="O1287">
        <v>63</v>
      </c>
      <c r="P1287" t="b">
        <v>1</v>
      </c>
      <c r="Q1287" t="s">
        <v>8271</v>
      </c>
      <c r="R1287" s="5">
        <f t="shared" si="60"/>
        <v>1.0165</v>
      </c>
      <c r="S1287" s="6">
        <f t="shared" si="61"/>
        <v>32.269841269841272</v>
      </c>
      <c r="T1287" t="s">
        <v>8319</v>
      </c>
      <c r="U1287" t="s">
        <v>8320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2">
        <v>42039.384571759263</v>
      </c>
      <c r="L1288" s="12">
        <v>42052.583333333328</v>
      </c>
      <c r="M1288" s="13">
        <f t="shared" si="62"/>
        <v>2015</v>
      </c>
      <c r="N1288" t="b">
        <v>0</v>
      </c>
      <c r="O1288">
        <v>20</v>
      </c>
      <c r="P1288" t="b">
        <v>1</v>
      </c>
      <c r="Q1288" t="s">
        <v>8271</v>
      </c>
      <c r="R1288" s="5">
        <f t="shared" si="60"/>
        <v>1.0833333333333333</v>
      </c>
      <c r="S1288" s="6">
        <f t="shared" si="61"/>
        <v>81.25</v>
      </c>
      <c r="T1288" t="s">
        <v>8319</v>
      </c>
      <c r="U1288" t="s">
        <v>8320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2">
        <v>42107.621018518519</v>
      </c>
      <c r="L1289" s="12">
        <v>42167.621018518519</v>
      </c>
      <c r="M1289" s="13">
        <f t="shared" si="62"/>
        <v>2015</v>
      </c>
      <c r="N1289" t="b">
        <v>0</v>
      </c>
      <c r="O1289">
        <v>25</v>
      </c>
      <c r="P1289" t="b">
        <v>1</v>
      </c>
      <c r="Q1289" t="s">
        <v>8271</v>
      </c>
      <c r="R1289" s="5">
        <f t="shared" si="60"/>
        <v>2.42</v>
      </c>
      <c r="S1289" s="6">
        <f t="shared" si="61"/>
        <v>24.2</v>
      </c>
      <c r="T1289" t="s">
        <v>8319</v>
      </c>
      <c r="U1289" t="s">
        <v>8320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2">
        <v>42561.154664351852</v>
      </c>
      <c r="L1290" s="12">
        <v>42592.166666666672</v>
      </c>
      <c r="M1290" s="13">
        <f t="shared" si="62"/>
        <v>2016</v>
      </c>
      <c r="N1290" t="b">
        <v>0</v>
      </c>
      <c r="O1290">
        <v>61</v>
      </c>
      <c r="P1290" t="b">
        <v>1</v>
      </c>
      <c r="Q1290" t="s">
        <v>8271</v>
      </c>
      <c r="R1290" s="5">
        <f t="shared" si="60"/>
        <v>1.0044999999999999</v>
      </c>
      <c r="S1290" s="6">
        <f t="shared" si="61"/>
        <v>65.868852459016395</v>
      </c>
      <c r="T1290" t="s">
        <v>8319</v>
      </c>
      <c r="U1290" t="s">
        <v>8320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2">
        <v>42709.134780092587</v>
      </c>
      <c r="L1291" s="12">
        <v>42739.134780092587</v>
      </c>
      <c r="M1291" s="13">
        <f t="shared" si="62"/>
        <v>2016</v>
      </c>
      <c r="N1291" t="b">
        <v>0</v>
      </c>
      <c r="O1291">
        <v>52</v>
      </c>
      <c r="P1291" t="b">
        <v>1</v>
      </c>
      <c r="Q1291" t="s">
        <v>8271</v>
      </c>
      <c r="R1291" s="5">
        <f t="shared" si="60"/>
        <v>1.2506666666666666</v>
      </c>
      <c r="S1291" s="6">
        <f t="shared" si="61"/>
        <v>36.07692307692308</v>
      </c>
      <c r="T1291" t="s">
        <v>8319</v>
      </c>
      <c r="U1291" t="s">
        <v>8320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2">
        <v>42086.614942129629</v>
      </c>
      <c r="L1292" s="12">
        <v>42117.290972222225</v>
      </c>
      <c r="M1292" s="13">
        <f t="shared" si="62"/>
        <v>2015</v>
      </c>
      <c r="N1292" t="b">
        <v>0</v>
      </c>
      <c r="O1292">
        <v>86</v>
      </c>
      <c r="P1292" t="b">
        <v>1</v>
      </c>
      <c r="Q1292" t="s">
        <v>8271</v>
      </c>
      <c r="R1292" s="5">
        <f t="shared" si="60"/>
        <v>1.0857142857142856</v>
      </c>
      <c r="S1292" s="6">
        <f t="shared" si="61"/>
        <v>44.186046511627907</v>
      </c>
      <c r="T1292" t="s">
        <v>8319</v>
      </c>
      <c r="U1292" t="s">
        <v>8320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2">
        <v>42064.652673611112</v>
      </c>
      <c r="L1293" s="12">
        <v>42101.291666666672</v>
      </c>
      <c r="M1293" s="13">
        <f t="shared" si="62"/>
        <v>2015</v>
      </c>
      <c r="N1293" t="b">
        <v>0</v>
      </c>
      <c r="O1293">
        <v>42</v>
      </c>
      <c r="P1293" t="b">
        <v>1</v>
      </c>
      <c r="Q1293" t="s">
        <v>8271</v>
      </c>
      <c r="R1293" s="5">
        <f t="shared" si="60"/>
        <v>1.4570000000000001</v>
      </c>
      <c r="S1293" s="6">
        <f t="shared" si="61"/>
        <v>104.07142857142857</v>
      </c>
      <c r="T1293" t="s">
        <v>8319</v>
      </c>
      <c r="U1293" t="s">
        <v>8320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2">
        <v>42256.764212962968</v>
      </c>
      <c r="L1294" s="12">
        <v>42283.957638888889</v>
      </c>
      <c r="M1294" s="13">
        <f t="shared" si="62"/>
        <v>2015</v>
      </c>
      <c r="N1294" t="b">
        <v>0</v>
      </c>
      <c r="O1294">
        <v>52</v>
      </c>
      <c r="P1294" t="b">
        <v>1</v>
      </c>
      <c r="Q1294" t="s">
        <v>8271</v>
      </c>
      <c r="R1294" s="5">
        <f t="shared" si="60"/>
        <v>1.1000000000000001</v>
      </c>
      <c r="S1294" s="6">
        <f t="shared" si="61"/>
        <v>35.96153846153846</v>
      </c>
      <c r="T1294" t="s">
        <v>8319</v>
      </c>
      <c r="U1294" t="s">
        <v>8320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2">
        <v>42292.701053240744</v>
      </c>
      <c r="L1295" s="12">
        <v>42322.742719907401</v>
      </c>
      <c r="M1295" s="13">
        <f t="shared" si="62"/>
        <v>2015</v>
      </c>
      <c r="N1295" t="b">
        <v>0</v>
      </c>
      <c r="O1295">
        <v>120</v>
      </c>
      <c r="P1295" t="b">
        <v>1</v>
      </c>
      <c r="Q1295" t="s">
        <v>8271</v>
      </c>
      <c r="R1295" s="5">
        <f t="shared" si="60"/>
        <v>1.0223333333333333</v>
      </c>
      <c r="S1295" s="6">
        <f t="shared" si="61"/>
        <v>127.79166666666667</v>
      </c>
      <c r="T1295" t="s">
        <v>8319</v>
      </c>
      <c r="U1295" t="s">
        <v>8320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2">
        <v>42278.453668981485</v>
      </c>
      <c r="L1296" s="12">
        <v>42296.458333333328</v>
      </c>
      <c r="M1296" s="13">
        <f t="shared" si="62"/>
        <v>2015</v>
      </c>
      <c r="N1296" t="b">
        <v>0</v>
      </c>
      <c r="O1296">
        <v>22</v>
      </c>
      <c r="P1296" t="b">
        <v>1</v>
      </c>
      <c r="Q1296" t="s">
        <v>8271</v>
      </c>
      <c r="R1296" s="5">
        <f t="shared" si="60"/>
        <v>1.22</v>
      </c>
      <c r="S1296" s="6">
        <f t="shared" si="61"/>
        <v>27.727272727272727</v>
      </c>
      <c r="T1296" t="s">
        <v>8319</v>
      </c>
      <c r="U1296" t="s">
        <v>8320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2">
        <v>42184.572881944448</v>
      </c>
      <c r="L1297" s="12">
        <v>42214.708333333328</v>
      </c>
      <c r="M1297" s="13">
        <f t="shared" si="62"/>
        <v>2015</v>
      </c>
      <c r="N1297" t="b">
        <v>0</v>
      </c>
      <c r="O1297">
        <v>64</v>
      </c>
      <c r="P1297" t="b">
        <v>1</v>
      </c>
      <c r="Q1297" t="s">
        <v>8271</v>
      </c>
      <c r="R1297" s="5">
        <f t="shared" si="60"/>
        <v>1.0196000000000001</v>
      </c>
      <c r="S1297" s="6">
        <f t="shared" si="61"/>
        <v>39.828125</v>
      </c>
      <c r="T1297" t="s">
        <v>8319</v>
      </c>
      <c r="U1297" t="s">
        <v>8320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2">
        <v>42423.050613425927</v>
      </c>
      <c r="L1298" s="12">
        <v>42443.008946759262</v>
      </c>
      <c r="M1298" s="13">
        <f t="shared" si="62"/>
        <v>2016</v>
      </c>
      <c r="N1298" t="b">
        <v>0</v>
      </c>
      <c r="O1298">
        <v>23</v>
      </c>
      <c r="P1298" t="b">
        <v>1</v>
      </c>
      <c r="Q1298" t="s">
        <v>8271</v>
      </c>
      <c r="R1298" s="5">
        <f t="shared" si="60"/>
        <v>1.411764705882353</v>
      </c>
      <c r="S1298" s="6">
        <f t="shared" si="61"/>
        <v>52.173913043478258</v>
      </c>
      <c r="T1298" t="s">
        <v>8319</v>
      </c>
      <c r="U1298" t="s">
        <v>8320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2">
        <v>42461.747199074074</v>
      </c>
      <c r="L1299" s="12">
        <v>42491.747199074074</v>
      </c>
      <c r="M1299" s="13">
        <f t="shared" si="62"/>
        <v>2016</v>
      </c>
      <c r="N1299" t="b">
        <v>0</v>
      </c>
      <c r="O1299">
        <v>238</v>
      </c>
      <c r="P1299" t="b">
        <v>1</v>
      </c>
      <c r="Q1299" t="s">
        <v>8271</v>
      </c>
      <c r="R1299" s="5">
        <f t="shared" si="60"/>
        <v>1.0952500000000001</v>
      </c>
      <c r="S1299" s="6">
        <f t="shared" si="61"/>
        <v>92.037815126050418</v>
      </c>
      <c r="T1299" t="s">
        <v>8319</v>
      </c>
      <c r="U1299" t="s">
        <v>8320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2">
        <v>42458.680925925932</v>
      </c>
      <c r="L1300" s="12">
        <v>42488.680925925932</v>
      </c>
      <c r="M1300" s="13">
        <f t="shared" si="62"/>
        <v>2016</v>
      </c>
      <c r="N1300" t="b">
        <v>0</v>
      </c>
      <c r="O1300">
        <v>33</v>
      </c>
      <c r="P1300" t="b">
        <v>1</v>
      </c>
      <c r="Q1300" t="s">
        <v>8271</v>
      </c>
      <c r="R1300" s="5">
        <f t="shared" si="60"/>
        <v>1.0465</v>
      </c>
      <c r="S1300" s="6">
        <f t="shared" si="61"/>
        <v>63.424242424242422</v>
      </c>
      <c r="T1300" t="s">
        <v>8319</v>
      </c>
      <c r="U1300" t="s">
        <v>8320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2">
        <v>42169.814340277779</v>
      </c>
      <c r="L1301" s="12">
        <v>42199.814340277779</v>
      </c>
      <c r="M1301" s="13">
        <f t="shared" si="62"/>
        <v>2015</v>
      </c>
      <c r="N1301" t="b">
        <v>0</v>
      </c>
      <c r="O1301">
        <v>32</v>
      </c>
      <c r="P1301" t="b">
        <v>1</v>
      </c>
      <c r="Q1301" t="s">
        <v>8271</v>
      </c>
      <c r="R1301" s="5">
        <f t="shared" si="60"/>
        <v>1.24</v>
      </c>
      <c r="S1301" s="6">
        <f t="shared" si="61"/>
        <v>135.625</v>
      </c>
      <c r="T1301" t="s">
        <v>8319</v>
      </c>
      <c r="U1301" t="s">
        <v>8320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2">
        <v>42483.675208333334</v>
      </c>
      <c r="L1302" s="12">
        <v>42522.789583333331</v>
      </c>
      <c r="M1302" s="13">
        <f t="shared" si="62"/>
        <v>2016</v>
      </c>
      <c r="N1302" t="b">
        <v>0</v>
      </c>
      <c r="O1302">
        <v>24</v>
      </c>
      <c r="P1302" t="b">
        <v>1</v>
      </c>
      <c r="Q1302" t="s">
        <v>8271</v>
      </c>
      <c r="R1302" s="5">
        <f t="shared" si="60"/>
        <v>1.35</v>
      </c>
      <c r="S1302" s="6">
        <f t="shared" si="61"/>
        <v>168.75</v>
      </c>
      <c r="T1302" t="s">
        <v>8319</v>
      </c>
      <c r="U1302" t="s">
        <v>8320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2">
        <v>42195.749745370369</v>
      </c>
      <c r="L1303" s="12">
        <v>42206.125</v>
      </c>
      <c r="M1303" s="13">
        <f t="shared" si="62"/>
        <v>2015</v>
      </c>
      <c r="N1303" t="b">
        <v>0</v>
      </c>
      <c r="O1303">
        <v>29</v>
      </c>
      <c r="P1303" t="b">
        <v>1</v>
      </c>
      <c r="Q1303" t="s">
        <v>8271</v>
      </c>
      <c r="R1303" s="5">
        <f t="shared" si="60"/>
        <v>1.0275000000000001</v>
      </c>
      <c r="S1303" s="6">
        <f t="shared" si="61"/>
        <v>70.862068965517238</v>
      </c>
      <c r="T1303" t="s">
        <v>8319</v>
      </c>
      <c r="U1303" t="s">
        <v>8320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2">
        <v>42675.057997685188</v>
      </c>
      <c r="L1304" s="12">
        <v>42705.099664351852</v>
      </c>
      <c r="M1304" s="13">
        <f t="shared" si="62"/>
        <v>2016</v>
      </c>
      <c r="N1304" t="b">
        <v>0</v>
      </c>
      <c r="O1304">
        <v>50</v>
      </c>
      <c r="P1304" t="b">
        <v>1</v>
      </c>
      <c r="Q1304" t="s">
        <v>8271</v>
      </c>
      <c r="R1304" s="5">
        <f t="shared" si="60"/>
        <v>1</v>
      </c>
      <c r="S1304" s="6">
        <f t="shared" si="61"/>
        <v>50</v>
      </c>
      <c r="T1304" t="s">
        <v>8319</v>
      </c>
      <c r="U1304" t="s">
        <v>8320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2">
        <v>42566.441203703704</v>
      </c>
      <c r="L1305" s="12">
        <v>42582.458333333328</v>
      </c>
      <c r="M1305" s="13">
        <f t="shared" si="62"/>
        <v>2016</v>
      </c>
      <c r="N1305" t="b">
        <v>0</v>
      </c>
      <c r="O1305">
        <v>108</v>
      </c>
      <c r="P1305" t="b">
        <v>1</v>
      </c>
      <c r="Q1305" t="s">
        <v>8271</v>
      </c>
      <c r="R1305" s="5">
        <f t="shared" si="60"/>
        <v>1.3026085714285716</v>
      </c>
      <c r="S1305" s="6">
        <f t="shared" si="61"/>
        <v>42.214166666666671</v>
      </c>
      <c r="T1305" t="s">
        <v>8319</v>
      </c>
      <c r="U1305" t="s">
        <v>8320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2">
        <v>42747.194502314815</v>
      </c>
      <c r="L1306" s="12">
        <v>42807.152835648143</v>
      </c>
      <c r="M1306" s="13">
        <f t="shared" si="62"/>
        <v>2017</v>
      </c>
      <c r="N1306" t="b">
        <v>0</v>
      </c>
      <c r="O1306">
        <v>104</v>
      </c>
      <c r="P1306" t="b">
        <v>0</v>
      </c>
      <c r="Q1306" t="s">
        <v>8273</v>
      </c>
      <c r="R1306" s="5">
        <f t="shared" si="60"/>
        <v>0.39627499999999999</v>
      </c>
      <c r="S1306" s="6">
        <f t="shared" si="61"/>
        <v>152.41346153846155</v>
      </c>
      <c r="T1306" t="s">
        <v>8321</v>
      </c>
      <c r="U1306" t="s">
        <v>8323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2">
        <v>42543.665601851855</v>
      </c>
      <c r="L1307" s="12">
        <v>42572.729166666672</v>
      </c>
      <c r="M1307" s="13">
        <f t="shared" si="62"/>
        <v>2016</v>
      </c>
      <c r="N1307" t="b">
        <v>0</v>
      </c>
      <c r="O1307">
        <v>86</v>
      </c>
      <c r="P1307" t="b">
        <v>0</v>
      </c>
      <c r="Q1307" t="s">
        <v>8273</v>
      </c>
      <c r="R1307" s="5">
        <f t="shared" si="60"/>
        <v>0.25976666666666665</v>
      </c>
      <c r="S1307" s="6">
        <f t="shared" si="61"/>
        <v>90.616279069767444</v>
      </c>
      <c r="T1307" t="s">
        <v>8321</v>
      </c>
      <c r="U1307" t="s">
        <v>8323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2">
        <v>41947.457569444443</v>
      </c>
      <c r="L1308" s="12">
        <v>41977.457569444443</v>
      </c>
      <c r="M1308" s="13">
        <f t="shared" si="62"/>
        <v>2014</v>
      </c>
      <c r="N1308" t="b">
        <v>0</v>
      </c>
      <c r="O1308">
        <v>356</v>
      </c>
      <c r="P1308" t="b">
        <v>0</v>
      </c>
      <c r="Q1308" t="s">
        <v>8273</v>
      </c>
      <c r="R1308" s="5">
        <f t="shared" si="60"/>
        <v>0.65246363636363636</v>
      </c>
      <c r="S1308" s="6">
        <f t="shared" si="61"/>
        <v>201.60393258426967</v>
      </c>
      <c r="T1308" t="s">
        <v>8321</v>
      </c>
      <c r="U1308" t="s">
        <v>8323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2">
        <v>42387.503229166665</v>
      </c>
      <c r="L1309" s="12">
        <v>42417.503229166665</v>
      </c>
      <c r="M1309" s="13">
        <f t="shared" si="62"/>
        <v>2016</v>
      </c>
      <c r="N1309" t="b">
        <v>0</v>
      </c>
      <c r="O1309">
        <v>45</v>
      </c>
      <c r="P1309" t="b">
        <v>0</v>
      </c>
      <c r="Q1309" t="s">
        <v>8273</v>
      </c>
      <c r="R1309" s="5">
        <f t="shared" si="60"/>
        <v>0.11514000000000001</v>
      </c>
      <c r="S1309" s="6">
        <f t="shared" si="61"/>
        <v>127.93333333333334</v>
      </c>
      <c r="T1309" t="s">
        <v>8321</v>
      </c>
      <c r="U1309" t="s">
        <v>8323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2">
        <v>42611.613564814819</v>
      </c>
      <c r="L1310" s="12">
        <v>42651.613564814819</v>
      </c>
      <c r="M1310" s="13">
        <f t="shared" si="62"/>
        <v>2016</v>
      </c>
      <c r="N1310" t="b">
        <v>0</v>
      </c>
      <c r="O1310">
        <v>38</v>
      </c>
      <c r="P1310" t="b">
        <v>0</v>
      </c>
      <c r="Q1310" t="s">
        <v>8273</v>
      </c>
      <c r="R1310" s="5">
        <f t="shared" si="60"/>
        <v>0.11360000000000001</v>
      </c>
      <c r="S1310" s="6">
        <f t="shared" si="61"/>
        <v>29.894736842105264</v>
      </c>
      <c r="T1310" t="s">
        <v>8321</v>
      </c>
      <c r="U1310" t="s">
        <v>8323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2">
        <v>42257.882731481484</v>
      </c>
      <c r="L1311" s="12">
        <v>42292.882731481484</v>
      </c>
      <c r="M1311" s="13">
        <f t="shared" si="62"/>
        <v>2015</v>
      </c>
      <c r="N1311" t="b">
        <v>0</v>
      </c>
      <c r="O1311">
        <v>35</v>
      </c>
      <c r="P1311" t="b">
        <v>0</v>
      </c>
      <c r="Q1311" t="s">
        <v>8273</v>
      </c>
      <c r="R1311" s="5">
        <f t="shared" si="60"/>
        <v>1.1199130434782609</v>
      </c>
      <c r="S1311" s="6">
        <f t="shared" si="61"/>
        <v>367.97142857142859</v>
      </c>
      <c r="T1311" t="s">
        <v>8321</v>
      </c>
      <c r="U1311" t="s">
        <v>8323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2">
        <v>42556.667245370365</v>
      </c>
      <c r="L1312" s="12">
        <v>42601.667245370365</v>
      </c>
      <c r="M1312" s="13">
        <f t="shared" si="62"/>
        <v>2016</v>
      </c>
      <c r="N1312" t="b">
        <v>0</v>
      </c>
      <c r="O1312">
        <v>24</v>
      </c>
      <c r="P1312" t="b">
        <v>0</v>
      </c>
      <c r="Q1312" t="s">
        <v>8273</v>
      </c>
      <c r="R1312" s="5">
        <f t="shared" si="60"/>
        <v>0.155</v>
      </c>
      <c r="S1312" s="6">
        <f t="shared" si="61"/>
        <v>129.16666666666666</v>
      </c>
      <c r="T1312" t="s">
        <v>8321</v>
      </c>
      <c r="U1312" t="s">
        <v>8323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2">
        <v>42669.802303240736</v>
      </c>
      <c r="L1313" s="12">
        <v>42704.843969907408</v>
      </c>
      <c r="M1313" s="13">
        <f t="shared" si="62"/>
        <v>2016</v>
      </c>
      <c r="N1313" t="b">
        <v>0</v>
      </c>
      <c r="O1313">
        <v>100</v>
      </c>
      <c r="P1313" t="b">
        <v>0</v>
      </c>
      <c r="Q1313" t="s">
        <v>8273</v>
      </c>
      <c r="R1313" s="5">
        <f t="shared" si="60"/>
        <v>0.32028000000000001</v>
      </c>
      <c r="S1313" s="6">
        <f t="shared" si="61"/>
        <v>800.7</v>
      </c>
      <c r="T1313" t="s">
        <v>8321</v>
      </c>
      <c r="U1313" t="s">
        <v>8323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2">
        <v>42082.702800925923</v>
      </c>
      <c r="L1314" s="12">
        <v>42112.702800925923</v>
      </c>
      <c r="M1314" s="13">
        <f t="shared" si="62"/>
        <v>2015</v>
      </c>
      <c r="N1314" t="b">
        <v>0</v>
      </c>
      <c r="O1314">
        <v>1</v>
      </c>
      <c r="P1314" t="b">
        <v>0</v>
      </c>
      <c r="Q1314" t="s">
        <v>8273</v>
      </c>
      <c r="R1314" s="5">
        <f t="shared" si="60"/>
        <v>6.0869565217391303E-3</v>
      </c>
      <c r="S1314" s="6">
        <f t="shared" si="61"/>
        <v>28</v>
      </c>
      <c r="T1314" t="s">
        <v>8321</v>
      </c>
      <c r="U1314" t="s">
        <v>8323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2">
        <v>42402.709652777776</v>
      </c>
      <c r="L1315" s="12">
        <v>42432.709652777776</v>
      </c>
      <c r="M1315" s="13">
        <f t="shared" si="62"/>
        <v>2016</v>
      </c>
      <c r="N1315" t="b">
        <v>0</v>
      </c>
      <c r="O1315">
        <v>122</v>
      </c>
      <c r="P1315" t="b">
        <v>0</v>
      </c>
      <c r="Q1315" t="s">
        <v>8273</v>
      </c>
      <c r="R1315" s="5">
        <f t="shared" si="60"/>
        <v>0.31114999999999998</v>
      </c>
      <c r="S1315" s="6">
        <f t="shared" si="61"/>
        <v>102.01639344262296</v>
      </c>
      <c r="T1315" t="s">
        <v>8321</v>
      </c>
      <c r="U1315" t="s">
        <v>8323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2">
        <v>42604.669675925921</v>
      </c>
      <c r="L1316" s="12">
        <v>42664.669675925921</v>
      </c>
      <c r="M1316" s="13">
        <f t="shared" si="62"/>
        <v>2016</v>
      </c>
      <c r="N1316" t="b">
        <v>0</v>
      </c>
      <c r="O1316">
        <v>11</v>
      </c>
      <c r="P1316" t="b">
        <v>0</v>
      </c>
      <c r="Q1316" t="s">
        <v>8273</v>
      </c>
      <c r="R1316" s="5">
        <f t="shared" si="60"/>
        <v>1.1266666666666666E-2</v>
      </c>
      <c r="S1316" s="6">
        <f t="shared" si="61"/>
        <v>184.36363636363637</v>
      </c>
      <c r="T1316" t="s">
        <v>8321</v>
      </c>
      <c r="U1316" t="s">
        <v>8323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2">
        <v>42278.498240740737</v>
      </c>
      <c r="L1317" s="12">
        <v>42314.041666666672</v>
      </c>
      <c r="M1317" s="13">
        <f t="shared" si="62"/>
        <v>2015</v>
      </c>
      <c r="N1317" t="b">
        <v>0</v>
      </c>
      <c r="O1317">
        <v>248</v>
      </c>
      <c r="P1317" t="b">
        <v>0</v>
      </c>
      <c r="Q1317" t="s">
        <v>8273</v>
      </c>
      <c r="R1317" s="5">
        <f t="shared" si="60"/>
        <v>0.40404000000000001</v>
      </c>
      <c r="S1317" s="6">
        <f t="shared" si="61"/>
        <v>162.91935483870967</v>
      </c>
      <c r="T1317" t="s">
        <v>8321</v>
      </c>
      <c r="U1317" t="s">
        <v>8323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2">
        <v>42393.961909722217</v>
      </c>
      <c r="L1318" s="12">
        <v>42428.961909722217</v>
      </c>
      <c r="M1318" s="13">
        <f t="shared" si="62"/>
        <v>2016</v>
      </c>
      <c r="N1318" t="b">
        <v>0</v>
      </c>
      <c r="O1318">
        <v>1</v>
      </c>
      <c r="P1318" t="b">
        <v>0</v>
      </c>
      <c r="Q1318" t="s">
        <v>8273</v>
      </c>
      <c r="R1318" s="5">
        <f t="shared" si="60"/>
        <v>1.3333333333333333E-5</v>
      </c>
      <c r="S1318" s="6">
        <f t="shared" si="61"/>
        <v>1</v>
      </c>
      <c r="T1318" t="s">
        <v>8321</v>
      </c>
      <c r="U1318" t="s">
        <v>8323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2">
        <v>42520.235486111109</v>
      </c>
      <c r="L1319" s="12">
        <v>42572.583333333328</v>
      </c>
      <c r="M1319" s="13">
        <f t="shared" si="62"/>
        <v>2016</v>
      </c>
      <c r="N1319" t="b">
        <v>0</v>
      </c>
      <c r="O1319">
        <v>19</v>
      </c>
      <c r="P1319" t="b">
        <v>0</v>
      </c>
      <c r="Q1319" t="s">
        <v>8273</v>
      </c>
      <c r="R1319" s="5">
        <f t="shared" si="60"/>
        <v>5.7334999999999997E-2</v>
      </c>
      <c r="S1319" s="6">
        <f t="shared" si="61"/>
        <v>603.52631578947364</v>
      </c>
      <c r="T1319" t="s">
        <v>8321</v>
      </c>
      <c r="U1319" t="s">
        <v>8323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2">
        <v>41985.043657407412</v>
      </c>
      <c r="L1320" s="12">
        <v>42015.043657407412</v>
      </c>
      <c r="M1320" s="13">
        <f t="shared" si="62"/>
        <v>2014</v>
      </c>
      <c r="N1320" t="b">
        <v>0</v>
      </c>
      <c r="O1320">
        <v>135</v>
      </c>
      <c r="P1320" t="b">
        <v>0</v>
      </c>
      <c r="Q1320" t="s">
        <v>8273</v>
      </c>
      <c r="R1320" s="5">
        <f t="shared" si="60"/>
        <v>0.15325</v>
      </c>
      <c r="S1320" s="6">
        <f t="shared" si="61"/>
        <v>45.407407407407405</v>
      </c>
      <c r="T1320" t="s">
        <v>8321</v>
      </c>
      <c r="U1320" t="s">
        <v>8323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2">
        <v>41816.812094907407</v>
      </c>
      <c r="L1321" s="12">
        <v>41831.666666666664</v>
      </c>
      <c r="M1321" s="13">
        <f t="shared" si="62"/>
        <v>2014</v>
      </c>
      <c r="N1321" t="b">
        <v>0</v>
      </c>
      <c r="O1321">
        <v>9</v>
      </c>
      <c r="P1321" t="b">
        <v>0</v>
      </c>
      <c r="Q1321" t="s">
        <v>8273</v>
      </c>
      <c r="R1321" s="5">
        <f t="shared" si="60"/>
        <v>0.15103448275862069</v>
      </c>
      <c r="S1321" s="6">
        <f t="shared" si="61"/>
        <v>97.333333333333329</v>
      </c>
      <c r="T1321" t="s">
        <v>8321</v>
      </c>
      <c r="U1321" t="s">
        <v>8323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2">
        <v>42705.690347222218</v>
      </c>
      <c r="L1322" s="12">
        <v>42734.958333333328</v>
      </c>
      <c r="M1322" s="13">
        <f t="shared" si="62"/>
        <v>2016</v>
      </c>
      <c r="N1322" t="b">
        <v>0</v>
      </c>
      <c r="O1322">
        <v>3</v>
      </c>
      <c r="P1322" t="b">
        <v>0</v>
      </c>
      <c r="Q1322" t="s">
        <v>8273</v>
      </c>
      <c r="R1322" s="5">
        <f t="shared" si="60"/>
        <v>5.0299999999999997E-3</v>
      </c>
      <c r="S1322" s="6">
        <f t="shared" si="61"/>
        <v>167.66666666666666</v>
      </c>
      <c r="T1322" t="s">
        <v>8321</v>
      </c>
      <c r="U1322" t="s">
        <v>8323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2">
        <v>42697.74927083333</v>
      </c>
      <c r="L1323" s="12">
        <v>42727.74927083333</v>
      </c>
      <c r="M1323" s="13">
        <f t="shared" si="62"/>
        <v>2016</v>
      </c>
      <c r="N1323" t="b">
        <v>0</v>
      </c>
      <c r="O1323">
        <v>7</v>
      </c>
      <c r="P1323" t="b">
        <v>0</v>
      </c>
      <c r="Q1323" t="s">
        <v>8273</v>
      </c>
      <c r="R1323" s="5">
        <f t="shared" si="60"/>
        <v>1.3028138528138528E-2</v>
      </c>
      <c r="S1323" s="6">
        <f t="shared" si="61"/>
        <v>859.85714285714289</v>
      </c>
      <c r="T1323" t="s">
        <v>8321</v>
      </c>
      <c r="U1323" t="s">
        <v>8323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2">
        <v>42115.656539351854</v>
      </c>
      <c r="L1324" s="12">
        <v>42145.656539351854</v>
      </c>
      <c r="M1324" s="13">
        <f t="shared" si="62"/>
        <v>2015</v>
      </c>
      <c r="N1324" t="b">
        <v>0</v>
      </c>
      <c r="O1324">
        <v>4</v>
      </c>
      <c r="P1324" t="b">
        <v>0</v>
      </c>
      <c r="Q1324" t="s">
        <v>8273</v>
      </c>
      <c r="R1324" s="5">
        <f t="shared" si="60"/>
        <v>3.0285714285714286E-3</v>
      </c>
      <c r="S1324" s="6">
        <f t="shared" si="61"/>
        <v>26.5</v>
      </c>
      <c r="T1324" t="s">
        <v>8321</v>
      </c>
      <c r="U1324" t="s">
        <v>8323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2">
        <v>42451.698449074072</v>
      </c>
      <c r="L1325" s="12">
        <v>42486.288194444445</v>
      </c>
      <c r="M1325" s="13">
        <f t="shared" si="62"/>
        <v>2016</v>
      </c>
      <c r="N1325" t="b">
        <v>0</v>
      </c>
      <c r="O1325">
        <v>44</v>
      </c>
      <c r="P1325" t="b">
        <v>0</v>
      </c>
      <c r="Q1325" t="s">
        <v>8273</v>
      </c>
      <c r="R1325" s="5">
        <f t="shared" si="60"/>
        <v>8.8800000000000004E-2</v>
      </c>
      <c r="S1325" s="6">
        <f t="shared" si="61"/>
        <v>30.272727272727273</v>
      </c>
      <c r="T1325" t="s">
        <v>8321</v>
      </c>
      <c r="U1325" t="s">
        <v>8323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2">
        <v>42626.633703703701</v>
      </c>
      <c r="L1326" s="12">
        <v>42656.633703703701</v>
      </c>
      <c r="M1326" s="13">
        <f t="shared" si="62"/>
        <v>2016</v>
      </c>
      <c r="N1326" t="b">
        <v>0</v>
      </c>
      <c r="O1326">
        <v>90</v>
      </c>
      <c r="P1326" t="b">
        <v>0</v>
      </c>
      <c r="Q1326" t="s">
        <v>8273</v>
      </c>
      <c r="R1326" s="5">
        <f t="shared" si="60"/>
        <v>9.8400000000000001E-2</v>
      </c>
      <c r="S1326" s="6">
        <f t="shared" si="61"/>
        <v>54.666666666666664</v>
      </c>
      <c r="T1326" t="s">
        <v>8321</v>
      </c>
      <c r="U1326" t="s">
        <v>8323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2">
        <v>42704.086053240739</v>
      </c>
      <c r="L1327" s="12">
        <v>42734.086053240739</v>
      </c>
      <c r="M1327" s="13">
        <f t="shared" si="62"/>
        <v>2016</v>
      </c>
      <c r="N1327" t="b">
        <v>0</v>
      </c>
      <c r="O1327">
        <v>8</v>
      </c>
      <c r="P1327" t="b">
        <v>0</v>
      </c>
      <c r="Q1327" t="s">
        <v>8273</v>
      </c>
      <c r="R1327" s="5">
        <f t="shared" si="60"/>
        <v>2.4299999999999999E-2</v>
      </c>
      <c r="S1327" s="6">
        <f t="shared" si="61"/>
        <v>60.75</v>
      </c>
      <c r="T1327" t="s">
        <v>8321</v>
      </c>
      <c r="U1327" t="s">
        <v>8323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2">
        <v>41974.791990740734</v>
      </c>
      <c r="L1328" s="12">
        <v>42019.791990740734</v>
      </c>
      <c r="M1328" s="13">
        <f t="shared" si="62"/>
        <v>2014</v>
      </c>
      <c r="N1328" t="b">
        <v>0</v>
      </c>
      <c r="O1328">
        <v>11</v>
      </c>
      <c r="P1328" t="b">
        <v>0</v>
      </c>
      <c r="Q1328" t="s">
        <v>8273</v>
      </c>
      <c r="R1328" s="5">
        <f t="shared" si="60"/>
        <v>1.1299999999999999E-2</v>
      </c>
      <c r="S1328" s="6">
        <f t="shared" si="61"/>
        <v>102.72727272727273</v>
      </c>
      <c r="T1328" t="s">
        <v>8321</v>
      </c>
      <c r="U1328" t="s">
        <v>8323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2">
        <v>42123.678645833337</v>
      </c>
      <c r="L1329" s="12">
        <v>42153.678645833337</v>
      </c>
      <c r="M1329" s="13">
        <f t="shared" si="62"/>
        <v>2015</v>
      </c>
      <c r="N1329" t="b">
        <v>0</v>
      </c>
      <c r="O1329">
        <v>41</v>
      </c>
      <c r="P1329" t="b">
        <v>0</v>
      </c>
      <c r="Q1329" t="s">
        <v>8273</v>
      </c>
      <c r="R1329" s="5">
        <f t="shared" si="60"/>
        <v>3.5520833333333335E-2</v>
      </c>
      <c r="S1329" s="6">
        <f t="shared" si="61"/>
        <v>41.585365853658537</v>
      </c>
      <c r="T1329" t="s">
        <v>8321</v>
      </c>
      <c r="U1329" t="s">
        <v>8323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2">
        <v>42612.642754629633</v>
      </c>
      <c r="L1330" s="12">
        <v>42657.642754629633</v>
      </c>
      <c r="M1330" s="13">
        <f t="shared" si="62"/>
        <v>2016</v>
      </c>
      <c r="N1330" t="b">
        <v>0</v>
      </c>
      <c r="O1330">
        <v>15</v>
      </c>
      <c r="P1330" t="b">
        <v>0</v>
      </c>
      <c r="Q1330" t="s">
        <v>8273</v>
      </c>
      <c r="R1330" s="5">
        <f t="shared" si="60"/>
        <v>2.3306666666666667E-2</v>
      </c>
      <c r="S1330" s="6">
        <f t="shared" si="61"/>
        <v>116.53333333333333</v>
      </c>
      <c r="T1330" t="s">
        <v>8321</v>
      </c>
      <c r="U1330" t="s">
        <v>8323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2">
        <v>41935.221585648149</v>
      </c>
      <c r="L1331" s="12">
        <v>41975.263252314813</v>
      </c>
      <c r="M1331" s="13">
        <f t="shared" si="62"/>
        <v>2014</v>
      </c>
      <c r="N1331" t="b">
        <v>0</v>
      </c>
      <c r="O1331">
        <v>9</v>
      </c>
      <c r="P1331" t="b">
        <v>0</v>
      </c>
      <c r="Q1331" t="s">
        <v>8273</v>
      </c>
      <c r="R1331" s="5">
        <f t="shared" si="60"/>
        <v>8.1600000000000006E-3</v>
      </c>
      <c r="S1331" s="6">
        <f t="shared" si="61"/>
        <v>45.333333333333336</v>
      </c>
      <c r="T1331" t="s">
        <v>8321</v>
      </c>
      <c r="U1331" t="s">
        <v>8323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2">
        <v>42522.276724537034</v>
      </c>
      <c r="L1332" s="12">
        <v>42553.166666666672</v>
      </c>
      <c r="M1332" s="13">
        <f t="shared" si="62"/>
        <v>2016</v>
      </c>
      <c r="N1332" t="b">
        <v>0</v>
      </c>
      <c r="O1332">
        <v>50</v>
      </c>
      <c r="P1332" t="b">
        <v>0</v>
      </c>
      <c r="Q1332" t="s">
        <v>8273</v>
      </c>
      <c r="R1332" s="5">
        <f t="shared" si="60"/>
        <v>0.22494285714285714</v>
      </c>
      <c r="S1332" s="6">
        <f t="shared" si="61"/>
        <v>157.46</v>
      </c>
      <c r="T1332" t="s">
        <v>8321</v>
      </c>
      <c r="U1332" t="s">
        <v>8323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2">
        <v>42569.50409722222</v>
      </c>
      <c r="L1333" s="12">
        <v>42599.50409722222</v>
      </c>
      <c r="M1333" s="13">
        <f t="shared" si="62"/>
        <v>2016</v>
      </c>
      <c r="N1333" t="b">
        <v>0</v>
      </c>
      <c r="O1333">
        <v>34</v>
      </c>
      <c r="P1333" t="b">
        <v>0</v>
      </c>
      <c r="Q1333" t="s">
        <v>8273</v>
      </c>
      <c r="R1333" s="5">
        <f t="shared" si="60"/>
        <v>1.3668E-2</v>
      </c>
      <c r="S1333" s="6">
        <f t="shared" si="61"/>
        <v>100.5</v>
      </c>
      <c r="T1333" t="s">
        <v>8321</v>
      </c>
      <c r="U1333" t="s">
        <v>8323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2">
        <v>42732.060277777782</v>
      </c>
      <c r="L1334" s="12">
        <v>42762.060277777782</v>
      </c>
      <c r="M1334" s="13">
        <f t="shared" si="62"/>
        <v>2016</v>
      </c>
      <c r="N1334" t="b">
        <v>0</v>
      </c>
      <c r="O1334">
        <v>0</v>
      </c>
      <c r="P1334" t="b">
        <v>0</v>
      </c>
      <c r="Q1334" t="s">
        <v>8273</v>
      </c>
      <c r="R1334" s="5">
        <f t="shared" si="60"/>
        <v>0</v>
      </c>
      <c r="S1334" s="6" t="e">
        <f t="shared" si="61"/>
        <v>#DIV/0!</v>
      </c>
      <c r="T1334" t="s">
        <v>8321</v>
      </c>
      <c r="U1334" t="s">
        <v>8323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2">
        <v>41806.106770833336</v>
      </c>
      <c r="L1335" s="12">
        <v>41836.106770833336</v>
      </c>
      <c r="M1335" s="13">
        <f t="shared" si="62"/>
        <v>2014</v>
      </c>
      <c r="N1335" t="b">
        <v>0</v>
      </c>
      <c r="O1335">
        <v>0</v>
      </c>
      <c r="P1335" t="b">
        <v>0</v>
      </c>
      <c r="Q1335" t="s">
        <v>8273</v>
      </c>
      <c r="R1335" s="5">
        <f t="shared" si="60"/>
        <v>0</v>
      </c>
      <c r="S1335" s="6" t="e">
        <f t="shared" si="61"/>
        <v>#DIV/0!</v>
      </c>
      <c r="T1335" t="s">
        <v>8321</v>
      </c>
      <c r="U1335" t="s">
        <v>8323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2">
        <v>42410.774155092593</v>
      </c>
      <c r="L1336" s="12">
        <v>42440.774155092593</v>
      </c>
      <c r="M1336" s="13">
        <f t="shared" si="62"/>
        <v>2016</v>
      </c>
      <c r="N1336" t="b">
        <v>0</v>
      </c>
      <c r="O1336">
        <v>276</v>
      </c>
      <c r="P1336" t="b">
        <v>0</v>
      </c>
      <c r="Q1336" t="s">
        <v>8273</v>
      </c>
      <c r="R1336" s="5">
        <f t="shared" si="60"/>
        <v>0.10754135338345865</v>
      </c>
      <c r="S1336" s="6">
        <f t="shared" si="61"/>
        <v>51.822463768115945</v>
      </c>
      <c r="T1336" t="s">
        <v>8321</v>
      </c>
      <c r="U1336" t="s">
        <v>8323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2">
        <v>42313.936365740738</v>
      </c>
      <c r="L1337" s="12">
        <v>42343.936365740738</v>
      </c>
      <c r="M1337" s="13">
        <f t="shared" si="62"/>
        <v>2015</v>
      </c>
      <c r="N1337" t="b">
        <v>0</v>
      </c>
      <c r="O1337">
        <v>16</v>
      </c>
      <c r="P1337" t="b">
        <v>0</v>
      </c>
      <c r="Q1337" t="s">
        <v>8273</v>
      </c>
      <c r="R1337" s="5">
        <f t="shared" si="60"/>
        <v>0.1976</v>
      </c>
      <c r="S1337" s="6">
        <f t="shared" si="61"/>
        <v>308.75</v>
      </c>
      <c r="T1337" t="s">
        <v>8321</v>
      </c>
      <c r="U1337" t="s">
        <v>8323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2">
        <v>41955.863750000004</v>
      </c>
      <c r="L1338" s="12">
        <v>41990.863750000004</v>
      </c>
      <c r="M1338" s="13">
        <f t="shared" si="62"/>
        <v>2014</v>
      </c>
      <c r="N1338" t="b">
        <v>0</v>
      </c>
      <c r="O1338">
        <v>224</v>
      </c>
      <c r="P1338" t="b">
        <v>0</v>
      </c>
      <c r="Q1338" t="s">
        <v>8273</v>
      </c>
      <c r="R1338" s="5">
        <f t="shared" si="60"/>
        <v>0.84946999999999995</v>
      </c>
      <c r="S1338" s="6">
        <f t="shared" si="61"/>
        <v>379.22767857142856</v>
      </c>
      <c r="T1338" t="s">
        <v>8321</v>
      </c>
      <c r="U1338" t="s">
        <v>8323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2">
        <v>42767.577303240745</v>
      </c>
      <c r="L1339" s="12">
        <v>42797.577303240745</v>
      </c>
      <c r="M1339" s="13">
        <f t="shared" si="62"/>
        <v>2017</v>
      </c>
      <c r="N1339" t="b">
        <v>0</v>
      </c>
      <c r="O1339">
        <v>140</v>
      </c>
      <c r="P1339" t="b">
        <v>0</v>
      </c>
      <c r="Q1339" t="s">
        <v>8273</v>
      </c>
      <c r="R1339" s="5">
        <f t="shared" si="60"/>
        <v>0.49381999999999998</v>
      </c>
      <c r="S1339" s="6">
        <f t="shared" si="61"/>
        <v>176.36428571428573</v>
      </c>
      <c r="T1339" t="s">
        <v>8321</v>
      </c>
      <c r="U1339" t="s">
        <v>8323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2">
        <v>42188.803622685184</v>
      </c>
      <c r="L1340" s="12">
        <v>42218.803622685184</v>
      </c>
      <c r="M1340" s="13">
        <f t="shared" si="62"/>
        <v>2015</v>
      </c>
      <c r="N1340" t="b">
        <v>0</v>
      </c>
      <c r="O1340">
        <v>15</v>
      </c>
      <c r="P1340" t="b">
        <v>0</v>
      </c>
      <c r="Q1340" t="s">
        <v>8273</v>
      </c>
      <c r="R1340" s="5">
        <f t="shared" si="60"/>
        <v>3.3033333333333331E-2</v>
      </c>
      <c r="S1340" s="6">
        <f t="shared" si="61"/>
        <v>66.066666666666663</v>
      </c>
      <c r="T1340" t="s">
        <v>8321</v>
      </c>
      <c r="U1340" t="s">
        <v>8323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2">
        <v>41936.647164351853</v>
      </c>
      <c r="L1341" s="12">
        <v>41981.688831018517</v>
      </c>
      <c r="M1341" s="13">
        <f t="shared" si="62"/>
        <v>2014</v>
      </c>
      <c r="N1341" t="b">
        <v>0</v>
      </c>
      <c r="O1341">
        <v>37</v>
      </c>
      <c r="P1341" t="b">
        <v>0</v>
      </c>
      <c r="Q1341" t="s">
        <v>8273</v>
      </c>
      <c r="R1341" s="5">
        <f t="shared" si="60"/>
        <v>6.6339999999999996E-2</v>
      </c>
      <c r="S1341" s="6">
        <f t="shared" si="61"/>
        <v>89.648648648648646</v>
      </c>
      <c r="T1341" t="s">
        <v>8321</v>
      </c>
      <c r="U1341" t="s">
        <v>8323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2">
        <v>41836.595520833333</v>
      </c>
      <c r="L1342" s="12">
        <v>41866.595520833333</v>
      </c>
      <c r="M1342" s="13">
        <f t="shared" si="62"/>
        <v>2014</v>
      </c>
      <c r="N1342" t="b">
        <v>0</v>
      </c>
      <c r="O1342">
        <v>0</v>
      </c>
      <c r="P1342" t="b">
        <v>0</v>
      </c>
      <c r="Q1342" t="s">
        <v>8273</v>
      </c>
      <c r="R1342" s="5">
        <f t="shared" si="60"/>
        <v>0</v>
      </c>
      <c r="S1342" s="6" t="e">
        <f t="shared" si="61"/>
        <v>#DIV/0!</v>
      </c>
      <c r="T1342" t="s">
        <v>8321</v>
      </c>
      <c r="U1342" t="s">
        <v>8323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2">
        <v>42612.624039351853</v>
      </c>
      <c r="L1343" s="12">
        <v>42644.624039351853</v>
      </c>
      <c r="M1343" s="13">
        <f t="shared" si="62"/>
        <v>2016</v>
      </c>
      <c r="N1343" t="b">
        <v>0</v>
      </c>
      <c r="O1343">
        <v>46</v>
      </c>
      <c r="P1343" t="b">
        <v>0</v>
      </c>
      <c r="Q1343" t="s">
        <v>8273</v>
      </c>
      <c r="R1343" s="5">
        <f t="shared" si="60"/>
        <v>0.7036</v>
      </c>
      <c r="S1343" s="6">
        <f t="shared" si="61"/>
        <v>382.39130434782606</v>
      </c>
      <c r="T1343" t="s">
        <v>8321</v>
      </c>
      <c r="U1343" t="s">
        <v>8323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2">
        <v>42172.816423611104</v>
      </c>
      <c r="L1344" s="12">
        <v>42202.816423611104</v>
      </c>
      <c r="M1344" s="13">
        <f t="shared" si="62"/>
        <v>2015</v>
      </c>
      <c r="N1344" t="b">
        <v>0</v>
      </c>
      <c r="O1344">
        <v>1</v>
      </c>
      <c r="P1344" t="b">
        <v>0</v>
      </c>
      <c r="Q1344" t="s">
        <v>8273</v>
      </c>
      <c r="R1344" s="5">
        <f t="shared" si="60"/>
        <v>2E-3</v>
      </c>
      <c r="S1344" s="6">
        <f t="shared" si="61"/>
        <v>100</v>
      </c>
      <c r="T1344" t="s">
        <v>8321</v>
      </c>
      <c r="U1344" t="s">
        <v>8323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2">
        <v>42542.526423611111</v>
      </c>
      <c r="L1345" s="12">
        <v>42601.165972222225</v>
      </c>
      <c r="M1345" s="13">
        <f t="shared" si="62"/>
        <v>2016</v>
      </c>
      <c r="N1345" t="b">
        <v>0</v>
      </c>
      <c r="O1345">
        <v>323</v>
      </c>
      <c r="P1345" t="b">
        <v>0</v>
      </c>
      <c r="Q1345" t="s">
        <v>8273</v>
      </c>
      <c r="R1345" s="5">
        <f t="shared" si="60"/>
        <v>1.02298</v>
      </c>
      <c r="S1345" s="6">
        <f t="shared" si="61"/>
        <v>158.35603715170279</v>
      </c>
      <c r="T1345" t="s">
        <v>8321</v>
      </c>
      <c r="U1345" t="s">
        <v>8323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2">
        <v>42522.789803240739</v>
      </c>
      <c r="L1346" s="12">
        <v>42551.789803240739</v>
      </c>
      <c r="M1346" s="13">
        <f t="shared" si="62"/>
        <v>2016</v>
      </c>
      <c r="N1346" t="b">
        <v>0</v>
      </c>
      <c r="O1346">
        <v>139</v>
      </c>
      <c r="P1346" t="b">
        <v>1</v>
      </c>
      <c r="Q1346" t="s">
        <v>8274</v>
      </c>
      <c r="R1346" s="5">
        <f t="shared" ref="R1346:R1409" si="63">E1346/D1346</f>
        <v>3.7773333333333334</v>
      </c>
      <c r="S1346" s="6">
        <f t="shared" ref="S1346:S1409" si="64">E1346/O1346</f>
        <v>40.762589928057551</v>
      </c>
      <c r="T1346" t="s">
        <v>8324</v>
      </c>
      <c r="U1346" t="s">
        <v>8325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2">
        <v>41799.814340277779</v>
      </c>
      <c r="L1347" s="12">
        <v>41834.814340277779</v>
      </c>
      <c r="M1347" s="13">
        <f t="shared" ref="M1347:M1410" si="65">YEAR(K1347)</f>
        <v>2014</v>
      </c>
      <c r="N1347" t="b">
        <v>0</v>
      </c>
      <c r="O1347">
        <v>7</v>
      </c>
      <c r="P1347" t="b">
        <v>1</v>
      </c>
      <c r="Q1347" t="s">
        <v>8274</v>
      </c>
      <c r="R1347" s="5">
        <f t="shared" si="63"/>
        <v>1.25</v>
      </c>
      <c r="S1347" s="6">
        <f t="shared" si="64"/>
        <v>53.571428571428569</v>
      </c>
      <c r="T1347" t="s">
        <v>8324</v>
      </c>
      <c r="U1347" t="s">
        <v>8325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2">
        <v>41422.075821759259</v>
      </c>
      <c r="L1348" s="12">
        <v>41452.075821759259</v>
      </c>
      <c r="M1348" s="13">
        <f t="shared" si="65"/>
        <v>2013</v>
      </c>
      <c r="N1348" t="b">
        <v>0</v>
      </c>
      <c r="O1348">
        <v>149</v>
      </c>
      <c r="P1348" t="b">
        <v>1</v>
      </c>
      <c r="Q1348" t="s">
        <v>8274</v>
      </c>
      <c r="R1348" s="5">
        <f t="shared" si="63"/>
        <v>1.473265306122449</v>
      </c>
      <c r="S1348" s="6">
        <f t="shared" si="64"/>
        <v>48.449664429530202</v>
      </c>
      <c r="T1348" t="s">
        <v>8324</v>
      </c>
      <c r="U1348" t="s">
        <v>8325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2">
        <v>42040.638020833328</v>
      </c>
      <c r="L1349" s="12">
        <v>42070.638020833328</v>
      </c>
      <c r="M1349" s="13">
        <f t="shared" si="65"/>
        <v>2015</v>
      </c>
      <c r="N1349" t="b">
        <v>0</v>
      </c>
      <c r="O1349">
        <v>31</v>
      </c>
      <c r="P1349" t="b">
        <v>1</v>
      </c>
      <c r="Q1349" t="s">
        <v>8274</v>
      </c>
      <c r="R1349" s="5">
        <f t="shared" si="63"/>
        <v>1.022</v>
      </c>
      <c r="S1349" s="6">
        <f t="shared" si="64"/>
        <v>82.41935483870968</v>
      </c>
      <c r="T1349" t="s">
        <v>8324</v>
      </c>
      <c r="U1349" t="s">
        <v>8325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2">
        <v>41963.506168981476</v>
      </c>
      <c r="L1350" s="12">
        <v>41991.506168981476</v>
      </c>
      <c r="M1350" s="13">
        <f t="shared" si="65"/>
        <v>2014</v>
      </c>
      <c r="N1350" t="b">
        <v>0</v>
      </c>
      <c r="O1350">
        <v>26</v>
      </c>
      <c r="P1350" t="b">
        <v>1</v>
      </c>
      <c r="Q1350" t="s">
        <v>8274</v>
      </c>
      <c r="R1350" s="5">
        <f t="shared" si="63"/>
        <v>1.018723404255319</v>
      </c>
      <c r="S1350" s="6">
        <f t="shared" si="64"/>
        <v>230.19230769230768</v>
      </c>
      <c r="T1350" t="s">
        <v>8324</v>
      </c>
      <c r="U1350" t="s">
        <v>8325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2">
        <v>42317.33258101852</v>
      </c>
      <c r="L1351" s="12">
        <v>42354.290972222225</v>
      </c>
      <c r="M1351" s="13">
        <f t="shared" si="65"/>
        <v>2015</v>
      </c>
      <c r="N1351" t="b">
        <v>0</v>
      </c>
      <c r="O1351">
        <v>172</v>
      </c>
      <c r="P1351" t="b">
        <v>1</v>
      </c>
      <c r="Q1351" t="s">
        <v>8274</v>
      </c>
      <c r="R1351" s="5">
        <f t="shared" si="63"/>
        <v>2.0419999999999998</v>
      </c>
      <c r="S1351" s="6">
        <f t="shared" si="64"/>
        <v>59.360465116279073</v>
      </c>
      <c r="T1351" t="s">
        <v>8324</v>
      </c>
      <c r="U1351" t="s">
        <v>8325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2">
        <v>42334.013124999998</v>
      </c>
      <c r="L1352" s="12">
        <v>42364.013124999998</v>
      </c>
      <c r="M1352" s="13">
        <f t="shared" si="65"/>
        <v>2015</v>
      </c>
      <c r="N1352" t="b">
        <v>0</v>
      </c>
      <c r="O1352">
        <v>78</v>
      </c>
      <c r="P1352" t="b">
        <v>1</v>
      </c>
      <c r="Q1352" t="s">
        <v>8274</v>
      </c>
      <c r="R1352" s="5">
        <f t="shared" si="63"/>
        <v>1.0405</v>
      </c>
      <c r="S1352" s="6">
        <f t="shared" si="64"/>
        <v>66.698717948717942</v>
      </c>
      <c r="T1352" t="s">
        <v>8324</v>
      </c>
      <c r="U1352" t="s">
        <v>8325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2">
        <v>42382.74009259259</v>
      </c>
      <c r="L1353" s="12">
        <v>42412.74009259259</v>
      </c>
      <c r="M1353" s="13">
        <f t="shared" si="65"/>
        <v>2016</v>
      </c>
      <c r="N1353" t="b">
        <v>0</v>
      </c>
      <c r="O1353">
        <v>120</v>
      </c>
      <c r="P1353" t="b">
        <v>1</v>
      </c>
      <c r="Q1353" t="s">
        <v>8274</v>
      </c>
      <c r="R1353" s="5">
        <f t="shared" si="63"/>
        <v>1.0126500000000001</v>
      </c>
      <c r="S1353" s="6">
        <f t="shared" si="64"/>
        <v>168.77500000000001</v>
      </c>
      <c r="T1353" t="s">
        <v>8324</v>
      </c>
      <c r="U1353" t="s">
        <v>8325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2">
        <v>42200.578310185185</v>
      </c>
      <c r="L1354" s="12">
        <v>42252.165972222225</v>
      </c>
      <c r="M1354" s="13">
        <f t="shared" si="65"/>
        <v>2015</v>
      </c>
      <c r="N1354" t="b">
        <v>0</v>
      </c>
      <c r="O1354">
        <v>227</v>
      </c>
      <c r="P1354" t="b">
        <v>1</v>
      </c>
      <c r="Q1354" t="s">
        <v>8274</v>
      </c>
      <c r="R1354" s="5">
        <f t="shared" si="63"/>
        <v>1.3613999999999999</v>
      </c>
      <c r="S1354" s="6">
        <f t="shared" si="64"/>
        <v>59.973568281938327</v>
      </c>
      <c r="T1354" t="s">
        <v>8324</v>
      </c>
      <c r="U1354" t="s">
        <v>8325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2">
        <v>41309.11791666667</v>
      </c>
      <c r="L1355" s="12">
        <v>41344</v>
      </c>
      <c r="M1355" s="13">
        <f t="shared" si="65"/>
        <v>2013</v>
      </c>
      <c r="N1355" t="b">
        <v>0</v>
      </c>
      <c r="O1355">
        <v>42</v>
      </c>
      <c r="P1355" t="b">
        <v>1</v>
      </c>
      <c r="Q1355" t="s">
        <v>8274</v>
      </c>
      <c r="R1355" s="5">
        <f t="shared" si="63"/>
        <v>1.3360000000000001</v>
      </c>
      <c r="S1355" s="6">
        <f t="shared" si="64"/>
        <v>31.80952380952381</v>
      </c>
      <c r="T1355" t="s">
        <v>8324</v>
      </c>
      <c r="U1355" t="s">
        <v>8325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2">
        <v>42502.807627314818</v>
      </c>
      <c r="L1356" s="12">
        <v>42532.807627314818</v>
      </c>
      <c r="M1356" s="13">
        <f t="shared" si="65"/>
        <v>2016</v>
      </c>
      <c r="N1356" t="b">
        <v>0</v>
      </c>
      <c r="O1356">
        <v>64</v>
      </c>
      <c r="P1356" t="b">
        <v>1</v>
      </c>
      <c r="Q1356" t="s">
        <v>8274</v>
      </c>
      <c r="R1356" s="5">
        <f t="shared" si="63"/>
        <v>1.3025</v>
      </c>
      <c r="S1356" s="6">
        <f t="shared" si="64"/>
        <v>24.421875</v>
      </c>
      <c r="T1356" t="s">
        <v>8324</v>
      </c>
      <c r="U1356" t="s">
        <v>8325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2">
        <v>41213.254687499997</v>
      </c>
      <c r="L1357" s="12">
        <v>41243.416666666664</v>
      </c>
      <c r="M1357" s="13">
        <f t="shared" si="65"/>
        <v>2012</v>
      </c>
      <c r="N1357" t="b">
        <v>0</v>
      </c>
      <c r="O1357">
        <v>121</v>
      </c>
      <c r="P1357" t="b">
        <v>1</v>
      </c>
      <c r="Q1357" t="s">
        <v>8274</v>
      </c>
      <c r="R1357" s="5">
        <f t="shared" si="63"/>
        <v>1.2267999999999999</v>
      </c>
      <c r="S1357" s="6">
        <f t="shared" si="64"/>
        <v>25.347107438016529</v>
      </c>
      <c r="T1357" t="s">
        <v>8324</v>
      </c>
      <c r="U1357" t="s">
        <v>8325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2">
        <v>41430.038888888892</v>
      </c>
      <c r="L1358" s="12">
        <v>41460.038888888892</v>
      </c>
      <c r="M1358" s="13">
        <f t="shared" si="65"/>
        <v>2013</v>
      </c>
      <c r="N1358" t="b">
        <v>0</v>
      </c>
      <c r="O1358">
        <v>87</v>
      </c>
      <c r="P1358" t="b">
        <v>1</v>
      </c>
      <c r="Q1358" t="s">
        <v>8274</v>
      </c>
      <c r="R1358" s="5">
        <f t="shared" si="63"/>
        <v>1.8281058823529412</v>
      </c>
      <c r="S1358" s="6">
        <f t="shared" si="64"/>
        <v>71.443218390804603</v>
      </c>
      <c r="T1358" t="s">
        <v>8324</v>
      </c>
      <c r="U1358" t="s">
        <v>8325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2">
        <v>41304.962233796294</v>
      </c>
      <c r="L1359" s="12">
        <v>41334.249305555553</v>
      </c>
      <c r="M1359" s="13">
        <f t="shared" si="65"/>
        <v>2013</v>
      </c>
      <c r="N1359" t="b">
        <v>0</v>
      </c>
      <c r="O1359">
        <v>65</v>
      </c>
      <c r="P1359" t="b">
        <v>1</v>
      </c>
      <c r="Q1359" t="s">
        <v>8274</v>
      </c>
      <c r="R1359" s="5">
        <f t="shared" si="63"/>
        <v>1.2529999999999999</v>
      </c>
      <c r="S1359" s="6">
        <f t="shared" si="64"/>
        <v>38.553846153846152</v>
      </c>
      <c r="T1359" t="s">
        <v>8324</v>
      </c>
      <c r="U1359" t="s">
        <v>8325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2">
        <v>40689.570868055554</v>
      </c>
      <c r="L1360" s="12">
        <v>40719.570868055554</v>
      </c>
      <c r="M1360" s="13">
        <f t="shared" si="65"/>
        <v>2011</v>
      </c>
      <c r="N1360" t="b">
        <v>0</v>
      </c>
      <c r="O1360">
        <v>49</v>
      </c>
      <c r="P1360" t="b">
        <v>1</v>
      </c>
      <c r="Q1360" t="s">
        <v>8274</v>
      </c>
      <c r="R1360" s="5">
        <f t="shared" si="63"/>
        <v>1.1166666666666667</v>
      </c>
      <c r="S1360" s="6">
        <f t="shared" si="64"/>
        <v>68.367346938775512</v>
      </c>
      <c r="T1360" t="s">
        <v>8324</v>
      </c>
      <c r="U1360" t="s">
        <v>8325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2">
        <v>40668.814699074072</v>
      </c>
      <c r="L1361" s="12">
        <v>40730.814699074072</v>
      </c>
      <c r="M1361" s="13">
        <f t="shared" si="65"/>
        <v>2011</v>
      </c>
      <c r="N1361" t="b">
        <v>0</v>
      </c>
      <c r="O1361">
        <v>19</v>
      </c>
      <c r="P1361" t="b">
        <v>1</v>
      </c>
      <c r="Q1361" t="s">
        <v>8274</v>
      </c>
      <c r="R1361" s="5">
        <f t="shared" si="63"/>
        <v>1.1575757575757575</v>
      </c>
      <c r="S1361" s="6">
        <f t="shared" si="64"/>
        <v>40.210526315789473</v>
      </c>
      <c r="T1361" t="s">
        <v>8324</v>
      </c>
      <c r="U1361" t="s">
        <v>8325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2">
        <v>41095.900694444441</v>
      </c>
      <c r="L1362" s="12">
        <v>41123.900694444441</v>
      </c>
      <c r="M1362" s="13">
        <f t="shared" si="65"/>
        <v>2012</v>
      </c>
      <c r="N1362" t="b">
        <v>0</v>
      </c>
      <c r="O1362">
        <v>81</v>
      </c>
      <c r="P1362" t="b">
        <v>1</v>
      </c>
      <c r="Q1362" t="s">
        <v>8274</v>
      </c>
      <c r="R1362" s="5">
        <f t="shared" si="63"/>
        <v>1.732</v>
      </c>
      <c r="S1362" s="6">
        <f t="shared" si="64"/>
        <v>32.074074074074076</v>
      </c>
      <c r="T1362" t="s">
        <v>8324</v>
      </c>
      <c r="U1362" t="s">
        <v>8325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2">
        <v>41781.717268518521</v>
      </c>
      <c r="L1363" s="12">
        <v>41811.717268518521</v>
      </c>
      <c r="M1363" s="13">
        <f t="shared" si="65"/>
        <v>2014</v>
      </c>
      <c r="N1363" t="b">
        <v>0</v>
      </c>
      <c r="O1363">
        <v>264</v>
      </c>
      <c r="P1363" t="b">
        <v>1</v>
      </c>
      <c r="Q1363" t="s">
        <v>8274</v>
      </c>
      <c r="R1363" s="5">
        <f t="shared" si="63"/>
        <v>1.2598333333333334</v>
      </c>
      <c r="S1363" s="6">
        <f t="shared" si="64"/>
        <v>28.632575757575758</v>
      </c>
      <c r="T1363" t="s">
        <v>8324</v>
      </c>
      <c r="U1363" t="s">
        <v>8325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2">
        <v>41464.934386574074</v>
      </c>
      <c r="L1364" s="12">
        <v>41524.934386574074</v>
      </c>
      <c r="M1364" s="13">
        <f t="shared" si="65"/>
        <v>2013</v>
      </c>
      <c r="N1364" t="b">
        <v>0</v>
      </c>
      <c r="O1364">
        <v>25</v>
      </c>
      <c r="P1364" t="b">
        <v>1</v>
      </c>
      <c r="Q1364" t="s">
        <v>8274</v>
      </c>
      <c r="R1364" s="5">
        <f t="shared" si="63"/>
        <v>1.091</v>
      </c>
      <c r="S1364" s="6">
        <f t="shared" si="64"/>
        <v>43.64</v>
      </c>
      <c r="T1364" t="s">
        <v>8324</v>
      </c>
      <c r="U1364" t="s">
        <v>8325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2">
        <v>42396.8440625</v>
      </c>
      <c r="L1365" s="12">
        <v>42415.332638888889</v>
      </c>
      <c r="M1365" s="13">
        <f t="shared" si="65"/>
        <v>2016</v>
      </c>
      <c r="N1365" t="b">
        <v>0</v>
      </c>
      <c r="O1365">
        <v>5</v>
      </c>
      <c r="P1365" t="b">
        <v>1</v>
      </c>
      <c r="Q1365" t="s">
        <v>8274</v>
      </c>
      <c r="R1365" s="5">
        <f t="shared" si="63"/>
        <v>1</v>
      </c>
      <c r="S1365" s="6">
        <f t="shared" si="64"/>
        <v>40</v>
      </c>
      <c r="T1365" t="s">
        <v>8324</v>
      </c>
      <c r="U1365" t="s">
        <v>8325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2">
        <v>41951.695671296293</v>
      </c>
      <c r="L1366" s="12">
        <v>42011.6956712963</v>
      </c>
      <c r="M1366" s="13">
        <f t="shared" si="65"/>
        <v>2014</v>
      </c>
      <c r="N1366" t="b">
        <v>0</v>
      </c>
      <c r="O1366">
        <v>144</v>
      </c>
      <c r="P1366" t="b">
        <v>1</v>
      </c>
      <c r="Q1366" t="s">
        <v>8276</v>
      </c>
      <c r="R1366" s="5">
        <f t="shared" si="63"/>
        <v>1.1864285714285714</v>
      </c>
      <c r="S1366" s="6">
        <f t="shared" si="64"/>
        <v>346.04166666666669</v>
      </c>
      <c r="T1366" t="s">
        <v>8327</v>
      </c>
      <c r="U1366" t="s">
        <v>8328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2">
        <v>42049.733240740738</v>
      </c>
      <c r="L1367" s="12">
        <v>42079.691574074073</v>
      </c>
      <c r="M1367" s="13">
        <f t="shared" si="65"/>
        <v>2015</v>
      </c>
      <c r="N1367" t="b">
        <v>0</v>
      </c>
      <c r="O1367">
        <v>92</v>
      </c>
      <c r="P1367" t="b">
        <v>1</v>
      </c>
      <c r="Q1367" t="s">
        <v>8276</v>
      </c>
      <c r="R1367" s="5">
        <f t="shared" si="63"/>
        <v>1.0026666666666666</v>
      </c>
      <c r="S1367" s="6">
        <f t="shared" si="64"/>
        <v>81.739130434782609</v>
      </c>
      <c r="T1367" t="s">
        <v>8327</v>
      </c>
      <c r="U1367" t="s">
        <v>8328</v>
      </c>
    </row>
    <row r="1368" spans="1:21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2">
        <v>41924.996099537035</v>
      </c>
      <c r="L1368" s="12">
        <v>41970.037766203706</v>
      </c>
      <c r="M1368" s="13">
        <f t="shared" si="65"/>
        <v>2014</v>
      </c>
      <c r="N1368" t="b">
        <v>0</v>
      </c>
      <c r="O1368">
        <v>147</v>
      </c>
      <c r="P1368" t="b">
        <v>1</v>
      </c>
      <c r="Q1368" t="s">
        <v>8276</v>
      </c>
      <c r="R1368" s="5">
        <f t="shared" si="63"/>
        <v>1.2648920000000001</v>
      </c>
      <c r="S1368" s="6">
        <f t="shared" si="64"/>
        <v>64.535306122448986</v>
      </c>
      <c r="T1368" t="s">
        <v>8327</v>
      </c>
      <c r="U1368" t="s">
        <v>8328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2">
        <v>42292.002893518518</v>
      </c>
      <c r="L1369" s="12">
        <v>42322.044560185182</v>
      </c>
      <c r="M1369" s="13">
        <f t="shared" si="65"/>
        <v>2015</v>
      </c>
      <c r="N1369" t="b">
        <v>0</v>
      </c>
      <c r="O1369">
        <v>90</v>
      </c>
      <c r="P1369" t="b">
        <v>1</v>
      </c>
      <c r="Q1369" t="s">
        <v>8276</v>
      </c>
      <c r="R1369" s="5">
        <f t="shared" si="63"/>
        <v>1.1426000000000001</v>
      </c>
      <c r="S1369" s="6">
        <f t="shared" si="64"/>
        <v>63.477777777777774</v>
      </c>
      <c r="T1369" t="s">
        <v>8327</v>
      </c>
      <c r="U1369" t="s">
        <v>8328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2">
        <v>42146.190902777773</v>
      </c>
      <c r="L1370" s="12">
        <v>42170.190902777773</v>
      </c>
      <c r="M1370" s="13">
        <f t="shared" si="65"/>
        <v>2015</v>
      </c>
      <c r="N1370" t="b">
        <v>0</v>
      </c>
      <c r="O1370">
        <v>87</v>
      </c>
      <c r="P1370" t="b">
        <v>1</v>
      </c>
      <c r="Q1370" t="s">
        <v>8276</v>
      </c>
      <c r="R1370" s="5">
        <f t="shared" si="63"/>
        <v>1.107</v>
      </c>
      <c r="S1370" s="6">
        <f t="shared" si="64"/>
        <v>63.620689655172413</v>
      </c>
      <c r="T1370" t="s">
        <v>8327</v>
      </c>
      <c r="U1370" t="s">
        <v>8328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2">
        <v>41710.594282407408</v>
      </c>
      <c r="L1371" s="12">
        <v>41740.594282407408</v>
      </c>
      <c r="M1371" s="13">
        <f t="shared" si="65"/>
        <v>2014</v>
      </c>
      <c r="N1371" t="b">
        <v>0</v>
      </c>
      <c r="O1371">
        <v>406</v>
      </c>
      <c r="P1371" t="b">
        <v>1</v>
      </c>
      <c r="Q1371" t="s">
        <v>8276</v>
      </c>
      <c r="R1371" s="5">
        <f t="shared" si="63"/>
        <v>1.0534805315203954</v>
      </c>
      <c r="S1371" s="6">
        <f t="shared" si="64"/>
        <v>83.967068965517228</v>
      </c>
      <c r="T1371" t="s">
        <v>8327</v>
      </c>
      <c r="U1371" t="s">
        <v>8328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2">
        <v>41548.00335648148</v>
      </c>
      <c r="L1372" s="12">
        <v>41563.00335648148</v>
      </c>
      <c r="M1372" s="13">
        <f t="shared" si="65"/>
        <v>2013</v>
      </c>
      <c r="N1372" t="b">
        <v>0</v>
      </c>
      <c r="O1372">
        <v>20</v>
      </c>
      <c r="P1372" t="b">
        <v>1</v>
      </c>
      <c r="Q1372" t="s">
        <v>8276</v>
      </c>
      <c r="R1372" s="5">
        <f t="shared" si="63"/>
        <v>1.0366666666666666</v>
      </c>
      <c r="S1372" s="6">
        <f t="shared" si="64"/>
        <v>77.75</v>
      </c>
      <c r="T1372" t="s">
        <v>8327</v>
      </c>
      <c r="U1372" t="s">
        <v>8328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2">
        <v>42101.758587962962</v>
      </c>
      <c r="L1373" s="12">
        <v>42131.758587962962</v>
      </c>
      <c r="M1373" s="13">
        <f t="shared" si="65"/>
        <v>2015</v>
      </c>
      <c r="N1373" t="b">
        <v>0</v>
      </c>
      <c r="O1373">
        <v>70</v>
      </c>
      <c r="P1373" t="b">
        <v>1</v>
      </c>
      <c r="Q1373" t="s">
        <v>8276</v>
      </c>
      <c r="R1373" s="5">
        <f t="shared" si="63"/>
        <v>1.0708672667523933</v>
      </c>
      <c r="S1373" s="6">
        <f t="shared" si="64"/>
        <v>107.07142857142857</v>
      </c>
      <c r="T1373" t="s">
        <v>8327</v>
      </c>
      <c r="U1373" t="s">
        <v>8328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2">
        <v>41072.739953703705</v>
      </c>
      <c r="L1374" s="12">
        <v>41102.739953703705</v>
      </c>
      <c r="M1374" s="13">
        <f t="shared" si="65"/>
        <v>2012</v>
      </c>
      <c r="N1374" t="b">
        <v>0</v>
      </c>
      <c r="O1374">
        <v>16</v>
      </c>
      <c r="P1374" t="b">
        <v>1</v>
      </c>
      <c r="Q1374" t="s">
        <v>8276</v>
      </c>
      <c r="R1374" s="5">
        <f t="shared" si="63"/>
        <v>1.24</v>
      </c>
      <c r="S1374" s="6">
        <f t="shared" si="64"/>
        <v>38.75</v>
      </c>
      <c r="T1374" t="s">
        <v>8327</v>
      </c>
      <c r="U1374" t="s">
        <v>8328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2">
        <v>42704.95177083333</v>
      </c>
      <c r="L1375" s="12">
        <v>42734.95177083333</v>
      </c>
      <c r="M1375" s="13">
        <f t="shared" si="65"/>
        <v>2016</v>
      </c>
      <c r="N1375" t="b">
        <v>0</v>
      </c>
      <c r="O1375">
        <v>52</v>
      </c>
      <c r="P1375" t="b">
        <v>1</v>
      </c>
      <c r="Q1375" t="s">
        <v>8276</v>
      </c>
      <c r="R1375" s="5">
        <f t="shared" si="63"/>
        <v>1.0501</v>
      </c>
      <c r="S1375" s="6">
        <f t="shared" si="64"/>
        <v>201.94230769230768</v>
      </c>
      <c r="T1375" t="s">
        <v>8327</v>
      </c>
      <c r="U1375" t="s">
        <v>8328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2">
        <v>42424.161898148144</v>
      </c>
      <c r="L1376" s="12">
        <v>42454.12023148148</v>
      </c>
      <c r="M1376" s="13">
        <f t="shared" si="65"/>
        <v>2016</v>
      </c>
      <c r="N1376" t="b">
        <v>0</v>
      </c>
      <c r="O1376">
        <v>66</v>
      </c>
      <c r="P1376" t="b">
        <v>1</v>
      </c>
      <c r="Q1376" t="s">
        <v>8276</v>
      </c>
      <c r="R1376" s="5">
        <f t="shared" si="63"/>
        <v>1.8946666666666667</v>
      </c>
      <c r="S1376" s="6">
        <f t="shared" si="64"/>
        <v>43.060606060606062</v>
      </c>
      <c r="T1376" t="s">
        <v>8327</v>
      </c>
      <c r="U1376" t="s">
        <v>8328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2">
        <v>42720.066192129627</v>
      </c>
      <c r="L1377" s="12">
        <v>42750.066192129627</v>
      </c>
      <c r="M1377" s="13">
        <f t="shared" si="65"/>
        <v>2016</v>
      </c>
      <c r="N1377" t="b">
        <v>0</v>
      </c>
      <c r="O1377">
        <v>109</v>
      </c>
      <c r="P1377" t="b">
        <v>1</v>
      </c>
      <c r="Q1377" t="s">
        <v>8276</v>
      </c>
      <c r="R1377" s="5">
        <f t="shared" si="63"/>
        <v>1.7132499999999999</v>
      </c>
      <c r="S1377" s="6">
        <f t="shared" si="64"/>
        <v>62.871559633027523</v>
      </c>
      <c r="T1377" t="s">
        <v>8327</v>
      </c>
      <c r="U1377" t="s">
        <v>8328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2">
        <v>42677.669050925921</v>
      </c>
      <c r="L1378" s="12">
        <v>42707.710717592592</v>
      </c>
      <c r="M1378" s="13">
        <f t="shared" si="65"/>
        <v>2016</v>
      </c>
      <c r="N1378" t="b">
        <v>0</v>
      </c>
      <c r="O1378">
        <v>168</v>
      </c>
      <c r="P1378" t="b">
        <v>1</v>
      </c>
      <c r="Q1378" t="s">
        <v>8276</v>
      </c>
      <c r="R1378" s="5">
        <f t="shared" si="63"/>
        <v>2.5248648648648651</v>
      </c>
      <c r="S1378" s="6">
        <f t="shared" si="64"/>
        <v>55.607142857142854</v>
      </c>
      <c r="T1378" t="s">
        <v>8327</v>
      </c>
      <c r="U1378" t="s">
        <v>8328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2">
        <v>42747.219560185185</v>
      </c>
      <c r="L1379" s="12">
        <v>42769.174305555556</v>
      </c>
      <c r="M1379" s="13">
        <f t="shared" si="65"/>
        <v>2017</v>
      </c>
      <c r="N1379" t="b">
        <v>0</v>
      </c>
      <c r="O1379">
        <v>31</v>
      </c>
      <c r="P1379" t="b">
        <v>1</v>
      </c>
      <c r="Q1379" t="s">
        <v>8276</v>
      </c>
      <c r="R1379" s="5">
        <f t="shared" si="63"/>
        <v>1.1615384615384616</v>
      </c>
      <c r="S1379" s="6">
        <f t="shared" si="64"/>
        <v>48.70967741935484</v>
      </c>
      <c r="T1379" t="s">
        <v>8327</v>
      </c>
      <c r="U1379" t="s">
        <v>8328</v>
      </c>
    </row>
    <row r="1380" spans="1:21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2">
        <v>42568.759374999994</v>
      </c>
      <c r="L1380" s="12">
        <v>42583.759374999994</v>
      </c>
      <c r="M1380" s="13">
        <f t="shared" si="65"/>
        <v>2016</v>
      </c>
      <c r="N1380" t="b">
        <v>0</v>
      </c>
      <c r="O1380">
        <v>133</v>
      </c>
      <c r="P1380" t="b">
        <v>1</v>
      </c>
      <c r="Q1380" t="s">
        <v>8276</v>
      </c>
      <c r="R1380" s="5">
        <f t="shared" si="63"/>
        <v>2.0335000000000001</v>
      </c>
      <c r="S1380" s="6">
        <f t="shared" si="64"/>
        <v>30.578947368421051</v>
      </c>
      <c r="T1380" t="s">
        <v>8327</v>
      </c>
      <c r="U1380" t="s">
        <v>8328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2">
        <v>42130.491620370376</v>
      </c>
      <c r="L1381" s="12">
        <v>42160.491620370376</v>
      </c>
      <c r="M1381" s="13">
        <f t="shared" si="65"/>
        <v>2015</v>
      </c>
      <c r="N1381" t="b">
        <v>0</v>
      </c>
      <c r="O1381">
        <v>151</v>
      </c>
      <c r="P1381" t="b">
        <v>1</v>
      </c>
      <c r="Q1381" t="s">
        <v>8276</v>
      </c>
      <c r="R1381" s="5">
        <f t="shared" si="63"/>
        <v>1.1160000000000001</v>
      </c>
      <c r="S1381" s="6">
        <f t="shared" si="64"/>
        <v>73.907284768211923</v>
      </c>
      <c r="T1381" t="s">
        <v>8327</v>
      </c>
      <c r="U1381" t="s">
        <v>8328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2">
        <v>42141.762800925921</v>
      </c>
      <c r="L1382" s="12">
        <v>42164.083333333328</v>
      </c>
      <c r="M1382" s="13">
        <f t="shared" si="65"/>
        <v>2015</v>
      </c>
      <c r="N1382" t="b">
        <v>0</v>
      </c>
      <c r="O1382">
        <v>5</v>
      </c>
      <c r="P1382" t="b">
        <v>1</v>
      </c>
      <c r="Q1382" t="s">
        <v>8276</v>
      </c>
      <c r="R1382" s="5">
        <f t="shared" si="63"/>
        <v>4.24</v>
      </c>
      <c r="S1382" s="6">
        <f t="shared" si="64"/>
        <v>21.2</v>
      </c>
      <c r="T1382" t="s">
        <v>8327</v>
      </c>
      <c r="U1382" t="s">
        <v>8328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2">
        <v>42703.214409722219</v>
      </c>
      <c r="L1383" s="12">
        <v>42733.214409722219</v>
      </c>
      <c r="M1383" s="13">
        <f t="shared" si="65"/>
        <v>2016</v>
      </c>
      <c r="N1383" t="b">
        <v>0</v>
      </c>
      <c r="O1383">
        <v>73</v>
      </c>
      <c r="P1383" t="b">
        <v>1</v>
      </c>
      <c r="Q1383" t="s">
        <v>8276</v>
      </c>
      <c r="R1383" s="5">
        <f t="shared" si="63"/>
        <v>1.071</v>
      </c>
      <c r="S1383" s="6">
        <f t="shared" si="64"/>
        <v>73.356164383561648</v>
      </c>
      <c r="T1383" t="s">
        <v>8327</v>
      </c>
      <c r="U1383" t="s">
        <v>8328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2">
        <v>41370.800185185188</v>
      </c>
      <c r="L1384" s="12">
        <v>41400.800185185188</v>
      </c>
      <c r="M1384" s="13">
        <f t="shared" si="65"/>
        <v>2013</v>
      </c>
      <c r="N1384" t="b">
        <v>0</v>
      </c>
      <c r="O1384">
        <v>148</v>
      </c>
      <c r="P1384" t="b">
        <v>1</v>
      </c>
      <c r="Q1384" t="s">
        <v>8276</v>
      </c>
      <c r="R1384" s="5">
        <f t="shared" si="63"/>
        <v>1.043625</v>
      </c>
      <c r="S1384" s="6">
        <f t="shared" si="64"/>
        <v>56.412162162162161</v>
      </c>
      <c r="T1384" t="s">
        <v>8327</v>
      </c>
      <c r="U1384" t="s">
        <v>8328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2">
        <v>42707.074976851851</v>
      </c>
      <c r="L1385" s="12">
        <v>42727.074976851851</v>
      </c>
      <c r="M1385" s="13">
        <f t="shared" si="65"/>
        <v>2016</v>
      </c>
      <c r="N1385" t="b">
        <v>0</v>
      </c>
      <c r="O1385">
        <v>93</v>
      </c>
      <c r="P1385" t="b">
        <v>1</v>
      </c>
      <c r="Q1385" t="s">
        <v>8276</v>
      </c>
      <c r="R1385" s="5">
        <f t="shared" si="63"/>
        <v>2.124090909090909</v>
      </c>
      <c r="S1385" s="6">
        <f t="shared" si="64"/>
        <v>50.247311827956992</v>
      </c>
      <c r="T1385" t="s">
        <v>8327</v>
      </c>
      <c r="U1385" t="s">
        <v>8328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2">
        <v>42160.735208333332</v>
      </c>
      <c r="L1386" s="12">
        <v>42190.735208333332</v>
      </c>
      <c r="M1386" s="13">
        <f t="shared" si="65"/>
        <v>2015</v>
      </c>
      <c r="N1386" t="b">
        <v>0</v>
      </c>
      <c r="O1386">
        <v>63</v>
      </c>
      <c r="P1386" t="b">
        <v>1</v>
      </c>
      <c r="Q1386" t="s">
        <v>8276</v>
      </c>
      <c r="R1386" s="5">
        <f t="shared" si="63"/>
        <v>1.2408571428571429</v>
      </c>
      <c r="S1386" s="6">
        <f t="shared" si="64"/>
        <v>68.936507936507937</v>
      </c>
      <c r="T1386" t="s">
        <v>8327</v>
      </c>
      <c r="U1386" t="s">
        <v>8328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2">
        <v>42433.688900462963</v>
      </c>
      <c r="L1387" s="12">
        <v>42489.507638888885</v>
      </c>
      <c r="M1387" s="13">
        <f t="shared" si="65"/>
        <v>2016</v>
      </c>
      <c r="N1387" t="b">
        <v>0</v>
      </c>
      <c r="O1387">
        <v>134</v>
      </c>
      <c r="P1387" t="b">
        <v>1</v>
      </c>
      <c r="Q1387" t="s">
        <v>8276</v>
      </c>
      <c r="R1387" s="5">
        <f t="shared" si="63"/>
        <v>1.10406125</v>
      </c>
      <c r="S1387" s="6">
        <f t="shared" si="64"/>
        <v>65.914104477611943</v>
      </c>
      <c r="T1387" t="s">
        <v>8327</v>
      </c>
      <c r="U1387" t="s">
        <v>8328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2">
        <v>42184.646863425922</v>
      </c>
      <c r="L1388" s="12">
        <v>42214.646863425922</v>
      </c>
      <c r="M1388" s="13">
        <f t="shared" si="65"/>
        <v>2015</v>
      </c>
      <c r="N1388" t="b">
        <v>0</v>
      </c>
      <c r="O1388">
        <v>14</v>
      </c>
      <c r="P1388" t="b">
        <v>1</v>
      </c>
      <c r="Q1388" t="s">
        <v>8276</v>
      </c>
      <c r="R1388" s="5">
        <f t="shared" si="63"/>
        <v>2.1875</v>
      </c>
      <c r="S1388" s="6">
        <f t="shared" si="64"/>
        <v>62.5</v>
      </c>
      <c r="T1388" t="s">
        <v>8327</v>
      </c>
      <c r="U1388" t="s">
        <v>8328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2">
        <v>42126.92123842593</v>
      </c>
      <c r="L1389" s="12">
        <v>42158.1875</v>
      </c>
      <c r="M1389" s="13">
        <f t="shared" si="65"/>
        <v>2015</v>
      </c>
      <c r="N1389" t="b">
        <v>0</v>
      </c>
      <c r="O1389">
        <v>78</v>
      </c>
      <c r="P1389" t="b">
        <v>1</v>
      </c>
      <c r="Q1389" t="s">
        <v>8276</v>
      </c>
      <c r="R1389" s="5">
        <f t="shared" si="63"/>
        <v>1.36625</v>
      </c>
      <c r="S1389" s="6">
        <f t="shared" si="64"/>
        <v>70.064102564102569</v>
      </c>
      <c r="T1389" t="s">
        <v>8327</v>
      </c>
      <c r="U1389" t="s">
        <v>8328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2">
        <v>42634.614780092597</v>
      </c>
      <c r="L1390" s="12">
        <v>42660.676388888889</v>
      </c>
      <c r="M1390" s="13">
        <f t="shared" si="65"/>
        <v>2016</v>
      </c>
      <c r="N1390" t="b">
        <v>0</v>
      </c>
      <c r="O1390">
        <v>112</v>
      </c>
      <c r="P1390" t="b">
        <v>1</v>
      </c>
      <c r="Q1390" t="s">
        <v>8276</v>
      </c>
      <c r="R1390" s="5">
        <f t="shared" si="63"/>
        <v>1.348074</v>
      </c>
      <c r="S1390" s="6">
        <f t="shared" si="64"/>
        <v>60.181874999999998</v>
      </c>
      <c r="T1390" t="s">
        <v>8327</v>
      </c>
      <c r="U1390" t="s">
        <v>8328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2">
        <v>42565.480983796297</v>
      </c>
      <c r="L1391" s="12">
        <v>42595.480983796297</v>
      </c>
      <c r="M1391" s="13">
        <f t="shared" si="65"/>
        <v>2016</v>
      </c>
      <c r="N1391" t="b">
        <v>0</v>
      </c>
      <c r="O1391">
        <v>34</v>
      </c>
      <c r="P1391" t="b">
        <v>1</v>
      </c>
      <c r="Q1391" t="s">
        <v>8276</v>
      </c>
      <c r="R1391" s="5">
        <f t="shared" si="63"/>
        <v>1.454</v>
      </c>
      <c r="S1391" s="6">
        <f t="shared" si="64"/>
        <v>21.382352941176471</v>
      </c>
      <c r="T1391" t="s">
        <v>8327</v>
      </c>
      <c r="U1391" t="s">
        <v>8328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2">
        <v>42087.803310185183</v>
      </c>
      <c r="L1392" s="12">
        <v>42121.716666666667</v>
      </c>
      <c r="M1392" s="13">
        <f t="shared" si="65"/>
        <v>2015</v>
      </c>
      <c r="N1392" t="b">
        <v>0</v>
      </c>
      <c r="O1392">
        <v>19</v>
      </c>
      <c r="P1392" t="b">
        <v>1</v>
      </c>
      <c r="Q1392" t="s">
        <v>8276</v>
      </c>
      <c r="R1392" s="5">
        <f t="shared" si="63"/>
        <v>1.0910714285714285</v>
      </c>
      <c r="S1392" s="6">
        <f t="shared" si="64"/>
        <v>160.78947368421052</v>
      </c>
      <c r="T1392" t="s">
        <v>8327</v>
      </c>
      <c r="U1392" t="s">
        <v>8328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2">
        <v>42193.650671296295</v>
      </c>
      <c r="L1393" s="12">
        <v>42238.207638888889</v>
      </c>
      <c r="M1393" s="13">
        <f t="shared" si="65"/>
        <v>2015</v>
      </c>
      <c r="N1393" t="b">
        <v>0</v>
      </c>
      <c r="O1393">
        <v>13</v>
      </c>
      <c r="P1393" t="b">
        <v>1</v>
      </c>
      <c r="Q1393" t="s">
        <v>8276</v>
      </c>
      <c r="R1393" s="5">
        <f t="shared" si="63"/>
        <v>1.1020000000000001</v>
      </c>
      <c r="S1393" s="6">
        <f t="shared" si="64"/>
        <v>42.384615384615387</v>
      </c>
      <c r="T1393" t="s">
        <v>8327</v>
      </c>
      <c r="U1393" t="s">
        <v>8328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2">
        <v>42401.154930555553</v>
      </c>
      <c r="L1394" s="12">
        <v>42432.154930555553</v>
      </c>
      <c r="M1394" s="13">
        <f t="shared" si="65"/>
        <v>2016</v>
      </c>
      <c r="N1394" t="b">
        <v>0</v>
      </c>
      <c r="O1394">
        <v>104</v>
      </c>
      <c r="P1394" t="b">
        <v>1</v>
      </c>
      <c r="Q1394" t="s">
        <v>8276</v>
      </c>
      <c r="R1394" s="5">
        <f t="shared" si="63"/>
        <v>1.1364000000000001</v>
      </c>
      <c r="S1394" s="6">
        <f t="shared" si="64"/>
        <v>27.317307692307693</v>
      </c>
      <c r="T1394" t="s">
        <v>8327</v>
      </c>
      <c r="U1394" t="s">
        <v>8328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2">
        <v>42553.681979166664</v>
      </c>
      <c r="L1395" s="12">
        <v>42583.681979166664</v>
      </c>
      <c r="M1395" s="13">
        <f t="shared" si="65"/>
        <v>2016</v>
      </c>
      <c r="N1395" t="b">
        <v>0</v>
      </c>
      <c r="O1395">
        <v>52</v>
      </c>
      <c r="P1395" t="b">
        <v>1</v>
      </c>
      <c r="Q1395" t="s">
        <v>8276</v>
      </c>
      <c r="R1395" s="5">
        <f t="shared" si="63"/>
        <v>1.0235000000000001</v>
      </c>
      <c r="S1395" s="6">
        <f t="shared" si="64"/>
        <v>196.82692307692307</v>
      </c>
      <c r="T1395" t="s">
        <v>8327</v>
      </c>
      <c r="U1395" t="s">
        <v>8328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2">
        <v>42752.144976851851</v>
      </c>
      <c r="L1396" s="12">
        <v>42795.125</v>
      </c>
      <c r="M1396" s="13">
        <f t="shared" si="65"/>
        <v>2017</v>
      </c>
      <c r="N1396" t="b">
        <v>0</v>
      </c>
      <c r="O1396">
        <v>17</v>
      </c>
      <c r="P1396" t="b">
        <v>1</v>
      </c>
      <c r="Q1396" t="s">
        <v>8276</v>
      </c>
      <c r="R1396" s="5">
        <f t="shared" si="63"/>
        <v>1.2213333333333334</v>
      </c>
      <c r="S1396" s="6">
        <f t="shared" si="64"/>
        <v>53.882352941176471</v>
      </c>
      <c r="T1396" t="s">
        <v>8327</v>
      </c>
      <c r="U1396" t="s">
        <v>8328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2">
        <v>42719.90834490741</v>
      </c>
      <c r="L1397" s="12">
        <v>42749.90834490741</v>
      </c>
      <c r="M1397" s="13">
        <f t="shared" si="65"/>
        <v>2016</v>
      </c>
      <c r="N1397" t="b">
        <v>0</v>
      </c>
      <c r="O1397">
        <v>82</v>
      </c>
      <c r="P1397" t="b">
        <v>1</v>
      </c>
      <c r="Q1397" t="s">
        <v>8276</v>
      </c>
      <c r="R1397" s="5">
        <f t="shared" si="63"/>
        <v>1.1188571428571428</v>
      </c>
      <c r="S1397" s="6">
        <f t="shared" si="64"/>
        <v>47.756097560975611</v>
      </c>
      <c r="T1397" t="s">
        <v>8327</v>
      </c>
      <c r="U1397" t="s">
        <v>8328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2">
        <v>42018.99863425926</v>
      </c>
      <c r="L1398" s="12">
        <v>42048.99863425926</v>
      </c>
      <c r="M1398" s="13">
        <f t="shared" si="65"/>
        <v>2015</v>
      </c>
      <c r="N1398" t="b">
        <v>0</v>
      </c>
      <c r="O1398">
        <v>73</v>
      </c>
      <c r="P1398" t="b">
        <v>1</v>
      </c>
      <c r="Q1398" t="s">
        <v>8276</v>
      </c>
      <c r="R1398" s="5">
        <f t="shared" si="63"/>
        <v>1.073</v>
      </c>
      <c r="S1398" s="6">
        <f t="shared" si="64"/>
        <v>88.191780821917803</v>
      </c>
      <c r="T1398" t="s">
        <v>8327</v>
      </c>
      <c r="U1398" t="s">
        <v>8328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2">
        <v>42640.917939814812</v>
      </c>
      <c r="L1399" s="12">
        <v>42670.888194444444</v>
      </c>
      <c r="M1399" s="13">
        <f t="shared" si="65"/>
        <v>2016</v>
      </c>
      <c r="N1399" t="b">
        <v>0</v>
      </c>
      <c r="O1399">
        <v>158</v>
      </c>
      <c r="P1399" t="b">
        <v>1</v>
      </c>
      <c r="Q1399" t="s">
        <v>8276</v>
      </c>
      <c r="R1399" s="5">
        <f t="shared" si="63"/>
        <v>1.1385000000000001</v>
      </c>
      <c r="S1399" s="6">
        <f t="shared" si="64"/>
        <v>72.056962025316452</v>
      </c>
      <c r="T1399" t="s">
        <v>8327</v>
      </c>
      <c r="U1399" t="s">
        <v>8328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2">
        <v>42526.874236111107</v>
      </c>
      <c r="L1400" s="12">
        <v>42556.874236111107</v>
      </c>
      <c r="M1400" s="13">
        <f t="shared" si="65"/>
        <v>2016</v>
      </c>
      <c r="N1400" t="b">
        <v>0</v>
      </c>
      <c r="O1400">
        <v>65</v>
      </c>
      <c r="P1400" t="b">
        <v>1</v>
      </c>
      <c r="Q1400" t="s">
        <v>8276</v>
      </c>
      <c r="R1400" s="5">
        <f t="shared" si="63"/>
        <v>1.0968181818181819</v>
      </c>
      <c r="S1400" s="6">
        <f t="shared" si="64"/>
        <v>74.246153846153845</v>
      </c>
      <c r="T1400" t="s">
        <v>8327</v>
      </c>
      <c r="U1400" t="s">
        <v>8328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2">
        <v>41889.004317129627</v>
      </c>
      <c r="L1401" s="12">
        <v>41919.004317129627</v>
      </c>
      <c r="M1401" s="13">
        <f t="shared" si="65"/>
        <v>2014</v>
      </c>
      <c r="N1401" t="b">
        <v>0</v>
      </c>
      <c r="O1401">
        <v>184</v>
      </c>
      <c r="P1401" t="b">
        <v>1</v>
      </c>
      <c r="Q1401" t="s">
        <v>8276</v>
      </c>
      <c r="R1401" s="5">
        <f t="shared" si="63"/>
        <v>1.2614444444444444</v>
      </c>
      <c r="S1401" s="6">
        <f t="shared" si="64"/>
        <v>61.701086956521742</v>
      </c>
      <c r="T1401" t="s">
        <v>8327</v>
      </c>
      <c r="U1401" t="s">
        <v>8328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2">
        <v>42498.341122685189</v>
      </c>
      <c r="L1402" s="12">
        <v>42533.229166666672</v>
      </c>
      <c r="M1402" s="13">
        <f t="shared" si="65"/>
        <v>2016</v>
      </c>
      <c r="N1402" t="b">
        <v>0</v>
      </c>
      <c r="O1402">
        <v>34</v>
      </c>
      <c r="P1402" t="b">
        <v>1</v>
      </c>
      <c r="Q1402" t="s">
        <v>8276</v>
      </c>
      <c r="R1402" s="5">
        <f t="shared" si="63"/>
        <v>1.6742857142857144</v>
      </c>
      <c r="S1402" s="6">
        <f t="shared" si="64"/>
        <v>17.235294117647058</v>
      </c>
      <c r="T1402" t="s">
        <v>8327</v>
      </c>
      <c r="U1402" t="s">
        <v>8328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2">
        <v>41399.99622685185</v>
      </c>
      <c r="L1403" s="12">
        <v>41420.99622685185</v>
      </c>
      <c r="M1403" s="13">
        <f t="shared" si="65"/>
        <v>2013</v>
      </c>
      <c r="N1403" t="b">
        <v>0</v>
      </c>
      <c r="O1403">
        <v>240</v>
      </c>
      <c r="P1403" t="b">
        <v>1</v>
      </c>
      <c r="Q1403" t="s">
        <v>8276</v>
      </c>
      <c r="R1403" s="5">
        <f t="shared" si="63"/>
        <v>4.9652000000000003</v>
      </c>
      <c r="S1403" s="6">
        <f t="shared" si="64"/>
        <v>51.720833333333331</v>
      </c>
      <c r="T1403" t="s">
        <v>8327</v>
      </c>
      <c r="U1403" t="s">
        <v>8328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2">
        <v>42065.053368055553</v>
      </c>
      <c r="L1404" s="12">
        <v>42125.011701388896</v>
      </c>
      <c r="M1404" s="13">
        <f t="shared" si="65"/>
        <v>2015</v>
      </c>
      <c r="N1404" t="b">
        <v>0</v>
      </c>
      <c r="O1404">
        <v>113</v>
      </c>
      <c r="P1404" t="b">
        <v>1</v>
      </c>
      <c r="Q1404" t="s">
        <v>8276</v>
      </c>
      <c r="R1404" s="5">
        <f t="shared" si="63"/>
        <v>1.0915999999999999</v>
      </c>
      <c r="S1404" s="6">
        <f t="shared" si="64"/>
        <v>24.150442477876105</v>
      </c>
      <c r="T1404" t="s">
        <v>8327</v>
      </c>
      <c r="U1404" t="s">
        <v>8328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2">
        <v>41451.062905092593</v>
      </c>
      <c r="L1405" s="12">
        <v>41481.062905092593</v>
      </c>
      <c r="M1405" s="13">
        <f t="shared" si="65"/>
        <v>2013</v>
      </c>
      <c r="N1405" t="b">
        <v>0</v>
      </c>
      <c r="O1405">
        <v>66</v>
      </c>
      <c r="P1405" t="b">
        <v>1</v>
      </c>
      <c r="Q1405" t="s">
        <v>8276</v>
      </c>
      <c r="R1405" s="5">
        <f t="shared" si="63"/>
        <v>1.0257499999999999</v>
      </c>
      <c r="S1405" s="6">
        <f t="shared" si="64"/>
        <v>62.166666666666664</v>
      </c>
      <c r="T1405" t="s">
        <v>8327</v>
      </c>
      <c r="U1405" t="s">
        <v>8328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2">
        <v>42032.510243055556</v>
      </c>
      <c r="L1406" s="12">
        <v>42057.510243055556</v>
      </c>
      <c r="M1406" s="13">
        <f t="shared" si="65"/>
        <v>2015</v>
      </c>
      <c r="N1406" t="b">
        <v>1</v>
      </c>
      <c r="O1406">
        <v>5</v>
      </c>
      <c r="P1406" t="b">
        <v>0</v>
      </c>
      <c r="Q1406" t="s">
        <v>8287</v>
      </c>
      <c r="R1406" s="5">
        <f t="shared" si="63"/>
        <v>1.6620689655172414E-2</v>
      </c>
      <c r="S1406" s="6">
        <f t="shared" si="64"/>
        <v>48.2</v>
      </c>
      <c r="T1406" t="s">
        <v>8324</v>
      </c>
      <c r="U1406" t="s">
        <v>8343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2">
        <v>41941.680567129632</v>
      </c>
      <c r="L1407" s="12">
        <v>41971.722233796296</v>
      </c>
      <c r="M1407" s="13">
        <f t="shared" si="65"/>
        <v>2014</v>
      </c>
      <c r="N1407" t="b">
        <v>1</v>
      </c>
      <c r="O1407">
        <v>17</v>
      </c>
      <c r="P1407" t="b">
        <v>0</v>
      </c>
      <c r="Q1407" t="s">
        <v>8287</v>
      </c>
      <c r="R1407" s="5">
        <f t="shared" si="63"/>
        <v>4.1999999999999997E-3</v>
      </c>
      <c r="S1407" s="6">
        <f t="shared" si="64"/>
        <v>6.1764705882352944</v>
      </c>
      <c r="T1407" t="s">
        <v>8324</v>
      </c>
      <c r="U1407" t="s">
        <v>8343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2">
        <v>42297.432951388888</v>
      </c>
      <c r="L1408" s="12">
        <v>42350.416666666672</v>
      </c>
      <c r="M1408" s="13">
        <f t="shared" si="65"/>
        <v>2015</v>
      </c>
      <c r="N1408" t="b">
        <v>0</v>
      </c>
      <c r="O1408">
        <v>3</v>
      </c>
      <c r="P1408" t="b">
        <v>0</v>
      </c>
      <c r="Q1408" t="s">
        <v>8287</v>
      </c>
      <c r="R1408" s="5">
        <f t="shared" si="63"/>
        <v>1.25E-3</v>
      </c>
      <c r="S1408" s="6">
        <f t="shared" si="64"/>
        <v>5</v>
      </c>
      <c r="T1408" t="s">
        <v>8324</v>
      </c>
      <c r="U1408" t="s">
        <v>8343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2">
        <v>41838.536782407406</v>
      </c>
      <c r="L1409" s="12">
        <v>41863.536782407406</v>
      </c>
      <c r="M1409" s="13">
        <f t="shared" si="65"/>
        <v>2014</v>
      </c>
      <c r="N1409" t="b">
        <v>0</v>
      </c>
      <c r="O1409">
        <v>2</v>
      </c>
      <c r="P1409" t="b">
        <v>0</v>
      </c>
      <c r="Q1409" t="s">
        <v>8287</v>
      </c>
      <c r="R1409" s="5">
        <f t="shared" si="63"/>
        <v>5.0000000000000001E-3</v>
      </c>
      <c r="S1409" s="6">
        <f t="shared" si="64"/>
        <v>7.5</v>
      </c>
      <c r="T1409" t="s">
        <v>8324</v>
      </c>
      <c r="U1409" t="s">
        <v>8343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2">
        <v>42291.872175925921</v>
      </c>
      <c r="L1410" s="12">
        <v>42321.913842592592</v>
      </c>
      <c r="M1410" s="13">
        <f t="shared" si="65"/>
        <v>2015</v>
      </c>
      <c r="N1410" t="b">
        <v>0</v>
      </c>
      <c r="O1410">
        <v>6</v>
      </c>
      <c r="P1410" t="b">
        <v>0</v>
      </c>
      <c r="Q1410" t="s">
        <v>8287</v>
      </c>
      <c r="R1410" s="5">
        <f t="shared" ref="R1410:R1473" si="66">E1410/D1410</f>
        <v>7.1999999999999995E-2</v>
      </c>
      <c r="S1410" s="6">
        <f t="shared" ref="S1410:S1473" si="67">E1410/O1410</f>
        <v>12</v>
      </c>
      <c r="T1410" t="s">
        <v>8324</v>
      </c>
      <c r="U1410" t="s">
        <v>8343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2">
        <v>41945.133506944447</v>
      </c>
      <c r="L1411" s="12">
        <v>42005.175173611111</v>
      </c>
      <c r="M1411" s="13">
        <f t="shared" ref="M1411:M1474" si="68">YEAR(K1411)</f>
        <v>2014</v>
      </c>
      <c r="N1411" t="b">
        <v>0</v>
      </c>
      <c r="O1411">
        <v>0</v>
      </c>
      <c r="P1411" t="b">
        <v>0</v>
      </c>
      <c r="Q1411" t="s">
        <v>8287</v>
      </c>
      <c r="R1411" s="5">
        <f t="shared" si="66"/>
        <v>0</v>
      </c>
      <c r="S1411" s="6" t="e">
        <f t="shared" si="67"/>
        <v>#DIV/0!</v>
      </c>
      <c r="T1411" t="s">
        <v>8324</v>
      </c>
      <c r="U1411" t="s">
        <v>8343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2">
        <v>42479.318518518514</v>
      </c>
      <c r="L1412" s="12">
        <v>42524.318518518514</v>
      </c>
      <c r="M1412" s="13">
        <f t="shared" si="68"/>
        <v>2016</v>
      </c>
      <c r="N1412" t="b">
        <v>0</v>
      </c>
      <c r="O1412">
        <v>1</v>
      </c>
      <c r="P1412" t="b">
        <v>0</v>
      </c>
      <c r="Q1412" t="s">
        <v>8287</v>
      </c>
      <c r="R1412" s="5">
        <f t="shared" si="66"/>
        <v>1.6666666666666666E-4</v>
      </c>
      <c r="S1412" s="6">
        <f t="shared" si="67"/>
        <v>1</v>
      </c>
      <c r="T1412" t="s">
        <v>8324</v>
      </c>
      <c r="U1412" t="s">
        <v>8343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2">
        <v>42013.059027777781</v>
      </c>
      <c r="L1413" s="12">
        <v>42041.059027777781</v>
      </c>
      <c r="M1413" s="13">
        <f t="shared" si="68"/>
        <v>2015</v>
      </c>
      <c r="N1413" t="b">
        <v>0</v>
      </c>
      <c r="O1413">
        <v>3</v>
      </c>
      <c r="P1413" t="b">
        <v>0</v>
      </c>
      <c r="Q1413" t="s">
        <v>8287</v>
      </c>
      <c r="R1413" s="5">
        <f t="shared" si="66"/>
        <v>2.3333333333333335E-3</v>
      </c>
      <c r="S1413" s="6">
        <f t="shared" si="67"/>
        <v>2.3333333333333335</v>
      </c>
      <c r="T1413" t="s">
        <v>8324</v>
      </c>
      <c r="U1413" t="s">
        <v>8343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2">
        <v>41947.063645833332</v>
      </c>
      <c r="L1414" s="12">
        <v>41977.063645833332</v>
      </c>
      <c r="M1414" s="13">
        <f t="shared" si="68"/>
        <v>2014</v>
      </c>
      <c r="N1414" t="b">
        <v>0</v>
      </c>
      <c r="O1414">
        <v>13</v>
      </c>
      <c r="P1414" t="b">
        <v>0</v>
      </c>
      <c r="Q1414" t="s">
        <v>8287</v>
      </c>
      <c r="R1414" s="5">
        <f t="shared" si="66"/>
        <v>4.5714285714285714E-2</v>
      </c>
      <c r="S1414" s="6">
        <f t="shared" si="67"/>
        <v>24.615384615384617</v>
      </c>
      <c r="T1414" t="s">
        <v>8324</v>
      </c>
      <c r="U1414" t="s">
        <v>8343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2">
        <v>42360.437152777777</v>
      </c>
      <c r="L1415" s="12">
        <v>42420.437152777777</v>
      </c>
      <c r="M1415" s="13">
        <f t="shared" si="68"/>
        <v>2015</v>
      </c>
      <c r="N1415" t="b">
        <v>0</v>
      </c>
      <c r="O1415">
        <v>1</v>
      </c>
      <c r="P1415" t="b">
        <v>0</v>
      </c>
      <c r="Q1415" t="s">
        <v>8287</v>
      </c>
      <c r="R1415" s="5">
        <f t="shared" si="66"/>
        <v>0.05</v>
      </c>
      <c r="S1415" s="6">
        <f t="shared" si="67"/>
        <v>100</v>
      </c>
      <c r="T1415" t="s">
        <v>8324</v>
      </c>
      <c r="U1415" t="s">
        <v>8343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2">
        <v>42708.25309027778</v>
      </c>
      <c r="L1416" s="12">
        <v>42738.25309027778</v>
      </c>
      <c r="M1416" s="13">
        <f t="shared" si="68"/>
        <v>2016</v>
      </c>
      <c r="N1416" t="b">
        <v>0</v>
      </c>
      <c r="O1416">
        <v>1</v>
      </c>
      <c r="P1416" t="b">
        <v>0</v>
      </c>
      <c r="Q1416" t="s">
        <v>8287</v>
      </c>
      <c r="R1416" s="5">
        <f t="shared" si="66"/>
        <v>2E-3</v>
      </c>
      <c r="S1416" s="6">
        <f t="shared" si="67"/>
        <v>1</v>
      </c>
      <c r="T1416" t="s">
        <v>8324</v>
      </c>
      <c r="U1416" t="s">
        <v>8343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2">
        <v>42192.675821759258</v>
      </c>
      <c r="L1417" s="12">
        <v>42232.675821759258</v>
      </c>
      <c r="M1417" s="13">
        <f t="shared" si="68"/>
        <v>2015</v>
      </c>
      <c r="N1417" t="b">
        <v>0</v>
      </c>
      <c r="O1417">
        <v>9</v>
      </c>
      <c r="P1417" t="b">
        <v>0</v>
      </c>
      <c r="Q1417" t="s">
        <v>8287</v>
      </c>
      <c r="R1417" s="5">
        <f t="shared" si="66"/>
        <v>0.18181818181818182</v>
      </c>
      <c r="S1417" s="6">
        <f t="shared" si="67"/>
        <v>88.888888888888886</v>
      </c>
      <c r="T1417" t="s">
        <v>8324</v>
      </c>
      <c r="U1417" t="s">
        <v>8343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2">
        <v>42299.926145833335</v>
      </c>
      <c r="L1418" s="12">
        <v>42329.967812499999</v>
      </c>
      <c r="M1418" s="13">
        <f t="shared" si="68"/>
        <v>2015</v>
      </c>
      <c r="N1418" t="b">
        <v>0</v>
      </c>
      <c r="O1418">
        <v>0</v>
      </c>
      <c r="P1418" t="b">
        <v>0</v>
      </c>
      <c r="Q1418" t="s">
        <v>8287</v>
      </c>
      <c r="R1418" s="5">
        <f t="shared" si="66"/>
        <v>0</v>
      </c>
      <c r="S1418" s="6" t="e">
        <f t="shared" si="67"/>
        <v>#DIV/0!</v>
      </c>
      <c r="T1418" t="s">
        <v>8324</v>
      </c>
      <c r="U1418" t="s">
        <v>8343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2">
        <v>42232.15016203704</v>
      </c>
      <c r="L1419" s="12">
        <v>42262.465972222228</v>
      </c>
      <c r="M1419" s="13">
        <f t="shared" si="68"/>
        <v>2015</v>
      </c>
      <c r="N1419" t="b">
        <v>0</v>
      </c>
      <c r="O1419">
        <v>2</v>
      </c>
      <c r="P1419" t="b">
        <v>0</v>
      </c>
      <c r="Q1419" t="s">
        <v>8287</v>
      </c>
      <c r="R1419" s="5">
        <f t="shared" si="66"/>
        <v>1.2222222222222223E-2</v>
      </c>
      <c r="S1419" s="6">
        <f t="shared" si="67"/>
        <v>27.5</v>
      </c>
      <c r="T1419" t="s">
        <v>8324</v>
      </c>
      <c r="U1419" t="s">
        <v>8343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2">
        <v>42395.456412037034</v>
      </c>
      <c r="L1420" s="12">
        <v>42425.456412037034</v>
      </c>
      <c r="M1420" s="13">
        <f t="shared" si="68"/>
        <v>2016</v>
      </c>
      <c r="N1420" t="b">
        <v>0</v>
      </c>
      <c r="O1420">
        <v>1</v>
      </c>
      <c r="P1420" t="b">
        <v>0</v>
      </c>
      <c r="Q1420" t="s">
        <v>8287</v>
      </c>
      <c r="R1420" s="5">
        <f t="shared" si="66"/>
        <v>2E-3</v>
      </c>
      <c r="S1420" s="6">
        <f t="shared" si="67"/>
        <v>6</v>
      </c>
      <c r="T1420" t="s">
        <v>8324</v>
      </c>
      <c r="U1420" t="s">
        <v>8343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2">
        <v>42622.456238425926</v>
      </c>
      <c r="L1421" s="12">
        <v>42652.456238425926</v>
      </c>
      <c r="M1421" s="13">
        <f t="shared" si="68"/>
        <v>2016</v>
      </c>
      <c r="N1421" t="b">
        <v>0</v>
      </c>
      <c r="O1421">
        <v>10</v>
      </c>
      <c r="P1421" t="b">
        <v>0</v>
      </c>
      <c r="Q1421" t="s">
        <v>8287</v>
      </c>
      <c r="R1421" s="5">
        <f t="shared" si="66"/>
        <v>7.0634920634920634E-2</v>
      </c>
      <c r="S1421" s="6">
        <f t="shared" si="67"/>
        <v>44.5</v>
      </c>
      <c r="T1421" t="s">
        <v>8324</v>
      </c>
      <c r="U1421" t="s">
        <v>8343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2">
        <v>42524.667662037042</v>
      </c>
      <c r="L1422" s="12">
        <v>42549.667662037042</v>
      </c>
      <c r="M1422" s="13">
        <f t="shared" si="68"/>
        <v>2016</v>
      </c>
      <c r="N1422" t="b">
        <v>0</v>
      </c>
      <c r="O1422">
        <v>3</v>
      </c>
      <c r="P1422" t="b">
        <v>0</v>
      </c>
      <c r="Q1422" t="s">
        <v>8287</v>
      </c>
      <c r="R1422" s="5">
        <f t="shared" si="66"/>
        <v>2.7272727272727271E-2</v>
      </c>
      <c r="S1422" s="6">
        <f t="shared" si="67"/>
        <v>1</v>
      </c>
      <c r="T1422" t="s">
        <v>8324</v>
      </c>
      <c r="U1422" t="s">
        <v>8343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2">
        <v>42013.915613425925</v>
      </c>
      <c r="L1423" s="12">
        <v>42043.915613425925</v>
      </c>
      <c r="M1423" s="13">
        <f t="shared" si="68"/>
        <v>2015</v>
      </c>
      <c r="N1423" t="b">
        <v>0</v>
      </c>
      <c r="O1423">
        <v>2</v>
      </c>
      <c r="P1423" t="b">
        <v>0</v>
      </c>
      <c r="Q1423" t="s">
        <v>8287</v>
      </c>
      <c r="R1423" s="5">
        <f t="shared" si="66"/>
        <v>1E-3</v>
      </c>
      <c r="S1423" s="6">
        <f t="shared" si="67"/>
        <v>100</v>
      </c>
      <c r="T1423" t="s">
        <v>8324</v>
      </c>
      <c r="U1423" t="s">
        <v>8343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2">
        <v>42604.239629629628</v>
      </c>
      <c r="L1424" s="12">
        <v>42634.239629629628</v>
      </c>
      <c r="M1424" s="13">
        <f t="shared" si="68"/>
        <v>2016</v>
      </c>
      <c r="N1424" t="b">
        <v>0</v>
      </c>
      <c r="O1424">
        <v>2</v>
      </c>
      <c r="P1424" t="b">
        <v>0</v>
      </c>
      <c r="Q1424" t="s">
        <v>8287</v>
      </c>
      <c r="R1424" s="5">
        <f t="shared" si="66"/>
        <v>1.0399999999999999E-3</v>
      </c>
      <c r="S1424" s="6">
        <f t="shared" si="67"/>
        <v>13</v>
      </c>
      <c r="T1424" t="s">
        <v>8324</v>
      </c>
      <c r="U1424" t="s">
        <v>8343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2">
        <v>42340.360312500001</v>
      </c>
      <c r="L1425" s="12">
        <v>42370.360312500001</v>
      </c>
      <c r="M1425" s="13">
        <f t="shared" si="68"/>
        <v>2015</v>
      </c>
      <c r="N1425" t="b">
        <v>0</v>
      </c>
      <c r="O1425">
        <v>1</v>
      </c>
      <c r="P1425" t="b">
        <v>0</v>
      </c>
      <c r="Q1425" t="s">
        <v>8287</v>
      </c>
      <c r="R1425" s="5">
        <f t="shared" si="66"/>
        <v>3.3333333333333335E-3</v>
      </c>
      <c r="S1425" s="6">
        <f t="shared" si="67"/>
        <v>100</v>
      </c>
      <c r="T1425" t="s">
        <v>8324</v>
      </c>
      <c r="U1425" t="s">
        <v>8343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2">
        <v>42676.717615740738</v>
      </c>
      <c r="L1426" s="12">
        <v>42689.759282407409</v>
      </c>
      <c r="M1426" s="13">
        <f t="shared" si="68"/>
        <v>2016</v>
      </c>
      <c r="N1426" t="b">
        <v>0</v>
      </c>
      <c r="O1426">
        <v>14</v>
      </c>
      <c r="P1426" t="b">
        <v>0</v>
      </c>
      <c r="Q1426" t="s">
        <v>8287</v>
      </c>
      <c r="R1426" s="5">
        <f t="shared" si="66"/>
        <v>0.2036</v>
      </c>
      <c r="S1426" s="6">
        <f t="shared" si="67"/>
        <v>109.07142857142857</v>
      </c>
      <c r="T1426" t="s">
        <v>8324</v>
      </c>
      <c r="U1426" t="s">
        <v>8343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2">
        <v>42093.131469907406</v>
      </c>
      <c r="L1427" s="12">
        <v>42123.131469907406</v>
      </c>
      <c r="M1427" s="13">
        <f t="shared" si="68"/>
        <v>2015</v>
      </c>
      <c r="N1427" t="b">
        <v>0</v>
      </c>
      <c r="O1427">
        <v>0</v>
      </c>
      <c r="P1427" t="b">
        <v>0</v>
      </c>
      <c r="Q1427" t="s">
        <v>8287</v>
      </c>
      <c r="R1427" s="5">
        <f t="shared" si="66"/>
        <v>0</v>
      </c>
      <c r="S1427" s="6" t="e">
        <f t="shared" si="67"/>
        <v>#DIV/0!</v>
      </c>
      <c r="T1427" t="s">
        <v>8324</v>
      </c>
      <c r="U1427" t="s">
        <v>8343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2">
        <v>42180.390277777777</v>
      </c>
      <c r="L1428" s="12">
        <v>42240.390277777777</v>
      </c>
      <c r="M1428" s="13">
        <f t="shared" si="68"/>
        <v>2015</v>
      </c>
      <c r="N1428" t="b">
        <v>0</v>
      </c>
      <c r="O1428">
        <v>0</v>
      </c>
      <c r="P1428" t="b">
        <v>0</v>
      </c>
      <c r="Q1428" t="s">
        <v>8287</v>
      </c>
      <c r="R1428" s="5">
        <f t="shared" si="66"/>
        <v>0</v>
      </c>
      <c r="S1428" s="6" t="e">
        <f t="shared" si="67"/>
        <v>#DIV/0!</v>
      </c>
      <c r="T1428" t="s">
        <v>8324</v>
      </c>
      <c r="U1428" t="s">
        <v>8343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2">
        <v>42601.851678240739</v>
      </c>
      <c r="L1429" s="12">
        <v>42631.851678240739</v>
      </c>
      <c r="M1429" s="13">
        <f t="shared" si="68"/>
        <v>2016</v>
      </c>
      <c r="N1429" t="b">
        <v>0</v>
      </c>
      <c r="O1429">
        <v>4</v>
      </c>
      <c r="P1429" t="b">
        <v>0</v>
      </c>
      <c r="Q1429" t="s">
        <v>8287</v>
      </c>
      <c r="R1429" s="5">
        <f t="shared" si="66"/>
        <v>8.3799999999999999E-2</v>
      </c>
      <c r="S1429" s="6">
        <f t="shared" si="67"/>
        <v>104.75</v>
      </c>
      <c r="T1429" t="s">
        <v>8324</v>
      </c>
      <c r="U1429" t="s">
        <v>8343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2">
        <v>42432.379826388889</v>
      </c>
      <c r="L1430" s="12">
        <v>42462.338159722218</v>
      </c>
      <c r="M1430" s="13">
        <f t="shared" si="68"/>
        <v>2016</v>
      </c>
      <c r="N1430" t="b">
        <v>0</v>
      </c>
      <c r="O1430">
        <v>3</v>
      </c>
      <c r="P1430" t="b">
        <v>0</v>
      </c>
      <c r="Q1430" t="s">
        <v>8287</v>
      </c>
      <c r="R1430" s="5">
        <f t="shared" si="66"/>
        <v>4.4999999999999998E-2</v>
      </c>
      <c r="S1430" s="6">
        <f t="shared" si="67"/>
        <v>15</v>
      </c>
      <c r="T1430" t="s">
        <v>8324</v>
      </c>
      <c r="U1430" t="s">
        <v>8343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2">
        <v>42074.060671296291</v>
      </c>
      <c r="L1431" s="12">
        <v>42104.060671296291</v>
      </c>
      <c r="M1431" s="13">
        <f t="shared" si="68"/>
        <v>2015</v>
      </c>
      <c r="N1431" t="b">
        <v>0</v>
      </c>
      <c r="O1431">
        <v>0</v>
      </c>
      <c r="P1431" t="b">
        <v>0</v>
      </c>
      <c r="Q1431" t="s">
        <v>8287</v>
      </c>
      <c r="R1431" s="5">
        <f t="shared" si="66"/>
        <v>0</v>
      </c>
      <c r="S1431" s="6" t="e">
        <f t="shared" si="67"/>
        <v>#DIV/0!</v>
      </c>
      <c r="T1431" t="s">
        <v>8324</v>
      </c>
      <c r="U1431" t="s">
        <v>8343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2">
        <v>41961.813518518517</v>
      </c>
      <c r="L1432" s="12">
        <v>41992.813518518517</v>
      </c>
      <c r="M1432" s="13">
        <f t="shared" si="68"/>
        <v>2014</v>
      </c>
      <c r="N1432" t="b">
        <v>0</v>
      </c>
      <c r="O1432">
        <v>5</v>
      </c>
      <c r="P1432" t="b">
        <v>0</v>
      </c>
      <c r="Q1432" t="s">
        <v>8287</v>
      </c>
      <c r="R1432" s="5">
        <f t="shared" si="66"/>
        <v>8.0600000000000005E-2</v>
      </c>
      <c r="S1432" s="6">
        <f t="shared" si="67"/>
        <v>80.599999999999994</v>
      </c>
      <c r="T1432" t="s">
        <v>8324</v>
      </c>
      <c r="U1432" t="s">
        <v>8343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2">
        <v>42304.210833333331</v>
      </c>
      <c r="L1433" s="12">
        <v>42334.252500000002</v>
      </c>
      <c r="M1433" s="13">
        <f t="shared" si="68"/>
        <v>2015</v>
      </c>
      <c r="N1433" t="b">
        <v>0</v>
      </c>
      <c r="O1433">
        <v>47</v>
      </c>
      <c r="P1433" t="b">
        <v>0</v>
      </c>
      <c r="Q1433" t="s">
        <v>8287</v>
      </c>
      <c r="R1433" s="5">
        <f t="shared" si="66"/>
        <v>0.31947058823529412</v>
      </c>
      <c r="S1433" s="6">
        <f t="shared" si="67"/>
        <v>115.55319148936171</v>
      </c>
      <c r="T1433" t="s">
        <v>8324</v>
      </c>
      <c r="U1433" t="s">
        <v>8343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2">
        <v>42175.780416666668</v>
      </c>
      <c r="L1434" s="12">
        <v>42205.780416666668</v>
      </c>
      <c r="M1434" s="13">
        <f t="shared" si="68"/>
        <v>2015</v>
      </c>
      <c r="N1434" t="b">
        <v>0</v>
      </c>
      <c r="O1434">
        <v>0</v>
      </c>
      <c r="P1434" t="b">
        <v>0</v>
      </c>
      <c r="Q1434" t="s">
        <v>8287</v>
      </c>
      <c r="R1434" s="5">
        <f t="shared" si="66"/>
        <v>0</v>
      </c>
      <c r="S1434" s="6" t="e">
        <f t="shared" si="67"/>
        <v>#DIV/0!</v>
      </c>
      <c r="T1434" t="s">
        <v>8324</v>
      </c>
      <c r="U1434" t="s">
        <v>8343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2">
        <v>42673.625868055555</v>
      </c>
      <c r="L1435" s="12">
        <v>42714.458333333328</v>
      </c>
      <c r="M1435" s="13">
        <f t="shared" si="68"/>
        <v>2016</v>
      </c>
      <c r="N1435" t="b">
        <v>0</v>
      </c>
      <c r="O1435">
        <v>10</v>
      </c>
      <c r="P1435" t="b">
        <v>0</v>
      </c>
      <c r="Q1435" t="s">
        <v>8287</v>
      </c>
      <c r="R1435" s="5">
        <f t="shared" si="66"/>
        <v>6.7083333333333328E-2</v>
      </c>
      <c r="S1435" s="6">
        <f t="shared" si="67"/>
        <v>80.5</v>
      </c>
      <c r="T1435" t="s">
        <v>8324</v>
      </c>
      <c r="U1435" t="s">
        <v>8343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2">
        <v>42142.767106481479</v>
      </c>
      <c r="L1436" s="12">
        <v>42163.625</v>
      </c>
      <c r="M1436" s="13">
        <f t="shared" si="68"/>
        <v>2015</v>
      </c>
      <c r="N1436" t="b">
        <v>0</v>
      </c>
      <c r="O1436">
        <v>11</v>
      </c>
      <c r="P1436" t="b">
        <v>0</v>
      </c>
      <c r="Q1436" t="s">
        <v>8287</v>
      </c>
      <c r="R1436" s="5">
        <f t="shared" si="66"/>
        <v>9.987804878048781E-2</v>
      </c>
      <c r="S1436" s="6">
        <f t="shared" si="67"/>
        <v>744.5454545454545</v>
      </c>
      <c r="T1436" t="s">
        <v>8324</v>
      </c>
      <c r="U1436" t="s">
        <v>8343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2">
        <v>42258.780324074076</v>
      </c>
      <c r="L1437" s="12">
        <v>42288.780324074076</v>
      </c>
      <c r="M1437" s="13">
        <f t="shared" si="68"/>
        <v>2015</v>
      </c>
      <c r="N1437" t="b">
        <v>0</v>
      </c>
      <c r="O1437">
        <v>2</v>
      </c>
      <c r="P1437" t="b">
        <v>0</v>
      </c>
      <c r="Q1437" t="s">
        <v>8287</v>
      </c>
      <c r="R1437" s="5">
        <f t="shared" si="66"/>
        <v>1E-3</v>
      </c>
      <c r="S1437" s="6">
        <f t="shared" si="67"/>
        <v>7.5</v>
      </c>
      <c r="T1437" t="s">
        <v>8324</v>
      </c>
      <c r="U1437" t="s">
        <v>8343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2">
        <v>42391.35019675926</v>
      </c>
      <c r="L1438" s="12">
        <v>42421.35019675926</v>
      </c>
      <c r="M1438" s="13">
        <f t="shared" si="68"/>
        <v>2016</v>
      </c>
      <c r="N1438" t="b">
        <v>0</v>
      </c>
      <c r="O1438">
        <v>2</v>
      </c>
      <c r="P1438" t="b">
        <v>0</v>
      </c>
      <c r="Q1438" t="s">
        <v>8287</v>
      </c>
      <c r="R1438" s="5">
        <f t="shared" si="66"/>
        <v>7.7000000000000002E-3</v>
      </c>
      <c r="S1438" s="6">
        <f t="shared" si="67"/>
        <v>38.5</v>
      </c>
      <c r="T1438" t="s">
        <v>8324</v>
      </c>
      <c r="U1438" t="s">
        <v>8343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2">
        <v>41796.531701388885</v>
      </c>
      <c r="L1439" s="12">
        <v>41833.207638888889</v>
      </c>
      <c r="M1439" s="13">
        <f t="shared" si="68"/>
        <v>2014</v>
      </c>
      <c r="N1439" t="b">
        <v>0</v>
      </c>
      <c r="O1439">
        <v>22</v>
      </c>
      <c r="P1439" t="b">
        <v>0</v>
      </c>
      <c r="Q1439" t="s">
        <v>8287</v>
      </c>
      <c r="R1439" s="5">
        <f t="shared" si="66"/>
        <v>0.26900000000000002</v>
      </c>
      <c r="S1439" s="6">
        <f t="shared" si="67"/>
        <v>36.68181818181818</v>
      </c>
      <c r="T1439" t="s">
        <v>8324</v>
      </c>
      <c r="U1439" t="s">
        <v>8343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2">
        <v>42457.871516203704</v>
      </c>
      <c r="L1440" s="12">
        <v>42487.579861111109</v>
      </c>
      <c r="M1440" s="13">
        <f t="shared" si="68"/>
        <v>2016</v>
      </c>
      <c r="N1440" t="b">
        <v>0</v>
      </c>
      <c r="O1440">
        <v>8</v>
      </c>
      <c r="P1440" t="b">
        <v>0</v>
      </c>
      <c r="Q1440" t="s">
        <v>8287</v>
      </c>
      <c r="R1440" s="5">
        <f t="shared" si="66"/>
        <v>0.03</v>
      </c>
      <c r="S1440" s="6">
        <f t="shared" si="67"/>
        <v>75</v>
      </c>
      <c r="T1440" t="s">
        <v>8324</v>
      </c>
      <c r="U1440" t="s">
        <v>8343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2">
        <v>42040.829872685179</v>
      </c>
      <c r="L1441" s="12">
        <v>42070.829872685179</v>
      </c>
      <c r="M1441" s="13">
        <f t="shared" si="68"/>
        <v>2015</v>
      </c>
      <c r="N1441" t="b">
        <v>0</v>
      </c>
      <c r="O1441">
        <v>6</v>
      </c>
      <c r="P1441" t="b">
        <v>0</v>
      </c>
      <c r="Q1441" t="s">
        <v>8287</v>
      </c>
      <c r="R1441" s="5">
        <f t="shared" si="66"/>
        <v>6.6055045871559637E-2</v>
      </c>
      <c r="S1441" s="6">
        <f t="shared" si="67"/>
        <v>30</v>
      </c>
      <c r="T1441" t="s">
        <v>8324</v>
      </c>
      <c r="U1441" t="s">
        <v>8343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2">
        <v>42486.748414351852</v>
      </c>
      <c r="L1442" s="12">
        <v>42516.748414351852</v>
      </c>
      <c r="M1442" s="13">
        <f t="shared" si="68"/>
        <v>2016</v>
      </c>
      <c r="N1442" t="b">
        <v>0</v>
      </c>
      <c r="O1442">
        <v>1</v>
      </c>
      <c r="P1442" t="b">
        <v>0</v>
      </c>
      <c r="Q1442" t="s">
        <v>8287</v>
      </c>
      <c r="R1442" s="5">
        <f t="shared" si="66"/>
        <v>7.6923076923076926E-5</v>
      </c>
      <c r="S1442" s="6">
        <f t="shared" si="67"/>
        <v>1</v>
      </c>
      <c r="T1442" t="s">
        <v>8324</v>
      </c>
      <c r="U1442" t="s">
        <v>8343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2">
        <v>42198.765844907408</v>
      </c>
      <c r="L1443" s="12">
        <v>42258.765844907408</v>
      </c>
      <c r="M1443" s="13">
        <f t="shared" si="68"/>
        <v>2015</v>
      </c>
      <c r="N1443" t="b">
        <v>0</v>
      </c>
      <c r="O1443">
        <v>3</v>
      </c>
      <c r="P1443" t="b">
        <v>0</v>
      </c>
      <c r="Q1443" t="s">
        <v>8287</v>
      </c>
      <c r="R1443" s="5">
        <f t="shared" si="66"/>
        <v>1.1222222222222222E-2</v>
      </c>
      <c r="S1443" s="6">
        <f t="shared" si="67"/>
        <v>673.33333333333337</v>
      </c>
      <c r="T1443" t="s">
        <v>8324</v>
      </c>
      <c r="U1443" t="s">
        <v>8343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2">
        <v>42485.64534722222</v>
      </c>
      <c r="L1444" s="12">
        <v>42515.64534722222</v>
      </c>
      <c r="M1444" s="13">
        <f t="shared" si="68"/>
        <v>2016</v>
      </c>
      <c r="N1444" t="b">
        <v>0</v>
      </c>
      <c r="O1444">
        <v>0</v>
      </c>
      <c r="P1444" t="b">
        <v>0</v>
      </c>
      <c r="Q1444" t="s">
        <v>8287</v>
      </c>
      <c r="R1444" s="5">
        <f t="shared" si="66"/>
        <v>0</v>
      </c>
      <c r="S1444" s="6" t="e">
        <f t="shared" si="67"/>
        <v>#DIV/0!</v>
      </c>
      <c r="T1444" t="s">
        <v>8324</v>
      </c>
      <c r="U1444" t="s">
        <v>8343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2">
        <v>42707.926030092596</v>
      </c>
      <c r="L1445" s="12">
        <v>42737.926030092596</v>
      </c>
      <c r="M1445" s="13">
        <f t="shared" si="68"/>
        <v>2016</v>
      </c>
      <c r="N1445" t="b">
        <v>0</v>
      </c>
      <c r="O1445">
        <v>0</v>
      </c>
      <c r="P1445" t="b">
        <v>0</v>
      </c>
      <c r="Q1445" t="s">
        <v>8287</v>
      </c>
      <c r="R1445" s="5">
        <f t="shared" si="66"/>
        <v>0</v>
      </c>
      <c r="S1445" s="6" t="e">
        <f t="shared" si="67"/>
        <v>#DIV/0!</v>
      </c>
      <c r="T1445" t="s">
        <v>8324</v>
      </c>
      <c r="U1445" t="s">
        <v>8343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2">
        <v>42199.873402777783</v>
      </c>
      <c r="L1446" s="12">
        <v>42259.873402777783</v>
      </c>
      <c r="M1446" s="13">
        <f t="shared" si="68"/>
        <v>2015</v>
      </c>
      <c r="N1446" t="b">
        <v>0</v>
      </c>
      <c r="O1446">
        <v>0</v>
      </c>
      <c r="P1446" t="b">
        <v>0</v>
      </c>
      <c r="Q1446" t="s">
        <v>8287</v>
      </c>
      <c r="R1446" s="5">
        <f t="shared" si="66"/>
        <v>0</v>
      </c>
      <c r="S1446" s="6" t="e">
        <f t="shared" si="67"/>
        <v>#DIV/0!</v>
      </c>
      <c r="T1446" t="s">
        <v>8324</v>
      </c>
      <c r="U1446" t="s">
        <v>8343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2">
        <v>42139.542303240742</v>
      </c>
      <c r="L1447" s="12">
        <v>42169.542303240742</v>
      </c>
      <c r="M1447" s="13">
        <f t="shared" si="68"/>
        <v>2015</v>
      </c>
      <c r="N1447" t="b">
        <v>0</v>
      </c>
      <c r="O1447">
        <v>0</v>
      </c>
      <c r="P1447" t="b">
        <v>0</v>
      </c>
      <c r="Q1447" t="s">
        <v>8287</v>
      </c>
      <c r="R1447" s="5">
        <f t="shared" si="66"/>
        <v>0</v>
      </c>
      <c r="S1447" s="6" t="e">
        <f t="shared" si="67"/>
        <v>#DIV/0!</v>
      </c>
      <c r="T1447" t="s">
        <v>8324</v>
      </c>
      <c r="U1447" t="s">
        <v>8343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2">
        <v>42461.447662037041</v>
      </c>
      <c r="L1448" s="12">
        <v>42481.447662037041</v>
      </c>
      <c r="M1448" s="13">
        <f t="shared" si="68"/>
        <v>2016</v>
      </c>
      <c r="N1448" t="b">
        <v>0</v>
      </c>
      <c r="O1448">
        <v>0</v>
      </c>
      <c r="P1448" t="b">
        <v>0</v>
      </c>
      <c r="Q1448" t="s">
        <v>8287</v>
      </c>
      <c r="R1448" s="5">
        <f t="shared" si="66"/>
        <v>0</v>
      </c>
      <c r="S1448" s="6" t="e">
        <f t="shared" si="67"/>
        <v>#DIV/0!</v>
      </c>
      <c r="T1448" t="s">
        <v>8324</v>
      </c>
      <c r="U1448" t="s">
        <v>8343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2">
        <v>42529.730717592596</v>
      </c>
      <c r="L1449" s="12">
        <v>42559.730717592596</v>
      </c>
      <c r="M1449" s="13">
        <f t="shared" si="68"/>
        <v>2016</v>
      </c>
      <c r="N1449" t="b">
        <v>0</v>
      </c>
      <c r="O1449">
        <v>3</v>
      </c>
      <c r="P1449" t="b">
        <v>0</v>
      </c>
      <c r="Q1449" t="s">
        <v>8287</v>
      </c>
      <c r="R1449" s="5">
        <f t="shared" si="66"/>
        <v>1.4999999999999999E-4</v>
      </c>
      <c r="S1449" s="6">
        <f t="shared" si="67"/>
        <v>25</v>
      </c>
      <c r="T1449" t="s">
        <v>8324</v>
      </c>
      <c r="U1449" t="s">
        <v>8343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2">
        <v>42115.936550925922</v>
      </c>
      <c r="L1450" s="12">
        <v>42146.225694444445</v>
      </c>
      <c r="M1450" s="13">
        <f t="shared" si="68"/>
        <v>2015</v>
      </c>
      <c r="N1450" t="b">
        <v>0</v>
      </c>
      <c r="O1450">
        <v>0</v>
      </c>
      <c r="P1450" t="b">
        <v>0</v>
      </c>
      <c r="Q1450" t="s">
        <v>8287</v>
      </c>
      <c r="R1450" s="5">
        <f t="shared" si="66"/>
        <v>0</v>
      </c>
      <c r="S1450" s="6" t="e">
        <f t="shared" si="67"/>
        <v>#DIV/0!</v>
      </c>
      <c r="T1450" t="s">
        <v>8324</v>
      </c>
      <c r="U1450" t="s">
        <v>8343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2">
        <v>42086.811400462961</v>
      </c>
      <c r="L1451" s="12">
        <v>42134.811400462961</v>
      </c>
      <c r="M1451" s="13">
        <f t="shared" si="68"/>
        <v>2015</v>
      </c>
      <c r="N1451" t="b">
        <v>0</v>
      </c>
      <c r="O1451">
        <v>0</v>
      </c>
      <c r="P1451" t="b">
        <v>0</v>
      </c>
      <c r="Q1451" t="s">
        <v>8287</v>
      </c>
      <c r="R1451" s="5">
        <f t="shared" si="66"/>
        <v>0</v>
      </c>
      <c r="S1451" s="6" t="e">
        <f t="shared" si="67"/>
        <v>#DIV/0!</v>
      </c>
      <c r="T1451" t="s">
        <v>8324</v>
      </c>
      <c r="U1451" t="s">
        <v>8343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2">
        <v>42390.171261574069</v>
      </c>
      <c r="L1452" s="12">
        <v>42420.171261574069</v>
      </c>
      <c r="M1452" s="13">
        <f t="shared" si="68"/>
        <v>2016</v>
      </c>
      <c r="N1452" t="b">
        <v>0</v>
      </c>
      <c r="O1452">
        <v>1</v>
      </c>
      <c r="P1452" t="b">
        <v>0</v>
      </c>
      <c r="Q1452" t="s">
        <v>8287</v>
      </c>
      <c r="R1452" s="5">
        <f t="shared" si="66"/>
        <v>1.0000000000000001E-5</v>
      </c>
      <c r="S1452" s="6">
        <f t="shared" si="67"/>
        <v>1</v>
      </c>
      <c r="T1452" t="s">
        <v>8324</v>
      </c>
      <c r="U1452" t="s">
        <v>8343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2">
        <v>41931.959016203706</v>
      </c>
      <c r="L1453" s="12">
        <v>41962.00068287037</v>
      </c>
      <c r="M1453" s="13">
        <f t="shared" si="68"/>
        <v>2014</v>
      </c>
      <c r="N1453" t="b">
        <v>0</v>
      </c>
      <c r="O1453">
        <v>2</v>
      </c>
      <c r="P1453" t="b">
        <v>0</v>
      </c>
      <c r="Q1453" t="s">
        <v>8287</v>
      </c>
      <c r="R1453" s="5">
        <f t="shared" si="66"/>
        <v>1.0554089709762533E-4</v>
      </c>
      <c r="S1453" s="6">
        <f t="shared" si="67"/>
        <v>1</v>
      </c>
      <c r="T1453" t="s">
        <v>8324</v>
      </c>
      <c r="U1453" t="s">
        <v>8343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2">
        <v>41818.703275462962</v>
      </c>
      <c r="L1454" s="12">
        <v>41848.703275462962</v>
      </c>
      <c r="M1454" s="13">
        <f t="shared" si="68"/>
        <v>2014</v>
      </c>
      <c r="N1454" t="b">
        <v>0</v>
      </c>
      <c r="O1454">
        <v>0</v>
      </c>
      <c r="P1454" t="b">
        <v>0</v>
      </c>
      <c r="Q1454" t="s">
        <v>8287</v>
      </c>
      <c r="R1454" s="5">
        <f t="shared" si="66"/>
        <v>0</v>
      </c>
      <c r="S1454" s="6" t="e">
        <f t="shared" si="67"/>
        <v>#DIV/0!</v>
      </c>
      <c r="T1454" t="s">
        <v>8324</v>
      </c>
      <c r="U1454" t="s">
        <v>8343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2">
        <v>42795.696145833332</v>
      </c>
      <c r="L1455" s="12">
        <v>42840.654479166667</v>
      </c>
      <c r="M1455" s="13">
        <f t="shared" si="68"/>
        <v>2017</v>
      </c>
      <c r="N1455" t="b">
        <v>0</v>
      </c>
      <c r="O1455">
        <v>0</v>
      </c>
      <c r="P1455" t="b">
        <v>0</v>
      </c>
      <c r="Q1455" t="s">
        <v>8287</v>
      </c>
      <c r="R1455" s="5">
        <f t="shared" si="66"/>
        <v>0</v>
      </c>
      <c r="S1455" s="6" t="e">
        <f t="shared" si="67"/>
        <v>#DIV/0!</v>
      </c>
      <c r="T1455" t="s">
        <v>8324</v>
      </c>
      <c r="U1455" t="s">
        <v>8343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2">
        <v>42463.866666666669</v>
      </c>
      <c r="L1456" s="12">
        <v>42484.915972222225</v>
      </c>
      <c r="M1456" s="13">
        <f t="shared" si="68"/>
        <v>2016</v>
      </c>
      <c r="N1456" t="b">
        <v>0</v>
      </c>
      <c r="O1456">
        <v>1</v>
      </c>
      <c r="P1456" t="b">
        <v>0</v>
      </c>
      <c r="Q1456" t="s">
        <v>8287</v>
      </c>
      <c r="R1456" s="5">
        <f t="shared" si="66"/>
        <v>8.5714285714285719E-3</v>
      </c>
      <c r="S1456" s="6">
        <f t="shared" si="67"/>
        <v>15</v>
      </c>
      <c r="T1456" t="s">
        <v>8324</v>
      </c>
      <c r="U1456" t="s">
        <v>8343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2">
        <v>41832.672685185185</v>
      </c>
      <c r="L1457" s="12">
        <v>41887.568749999999</v>
      </c>
      <c r="M1457" s="13">
        <f t="shared" si="68"/>
        <v>2014</v>
      </c>
      <c r="N1457" t="b">
        <v>0</v>
      </c>
      <c r="O1457">
        <v>7</v>
      </c>
      <c r="P1457" t="b">
        <v>0</v>
      </c>
      <c r="Q1457" t="s">
        <v>8287</v>
      </c>
      <c r="R1457" s="5">
        <f t="shared" si="66"/>
        <v>0.105</v>
      </c>
      <c r="S1457" s="6">
        <f t="shared" si="67"/>
        <v>225</v>
      </c>
      <c r="T1457" t="s">
        <v>8324</v>
      </c>
      <c r="U1457" t="s">
        <v>8343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2">
        <v>42708.668576388889</v>
      </c>
      <c r="L1458" s="12">
        <v>42738.668576388889</v>
      </c>
      <c r="M1458" s="13">
        <f t="shared" si="68"/>
        <v>2016</v>
      </c>
      <c r="N1458" t="b">
        <v>0</v>
      </c>
      <c r="O1458">
        <v>3</v>
      </c>
      <c r="P1458" t="b">
        <v>0</v>
      </c>
      <c r="Q1458" t="s">
        <v>8287</v>
      </c>
      <c r="R1458" s="5">
        <f t="shared" si="66"/>
        <v>2.9000000000000001E-2</v>
      </c>
      <c r="S1458" s="6">
        <f t="shared" si="67"/>
        <v>48.333333333333336</v>
      </c>
      <c r="T1458" t="s">
        <v>8324</v>
      </c>
      <c r="U1458" t="s">
        <v>8343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2">
        <v>42289.89634259259</v>
      </c>
      <c r="L1459" s="12">
        <v>42319.938009259262</v>
      </c>
      <c r="M1459" s="13">
        <f t="shared" si="68"/>
        <v>2015</v>
      </c>
      <c r="N1459" t="b">
        <v>0</v>
      </c>
      <c r="O1459">
        <v>0</v>
      </c>
      <c r="P1459" t="b">
        <v>0</v>
      </c>
      <c r="Q1459" t="s">
        <v>8287</v>
      </c>
      <c r="R1459" s="5">
        <f t="shared" si="66"/>
        <v>0</v>
      </c>
      <c r="S1459" s="6" t="e">
        <f t="shared" si="67"/>
        <v>#DIV/0!</v>
      </c>
      <c r="T1459" t="s">
        <v>8324</v>
      </c>
      <c r="U1459" t="s">
        <v>8343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2">
        <v>41831.705555555556</v>
      </c>
      <c r="L1460" s="12">
        <v>41862.166666666664</v>
      </c>
      <c r="M1460" s="13">
        <f t="shared" si="68"/>
        <v>2014</v>
      </c>
      <c r="N1460" t="b">
        <v>0</v>
      </c>
      <c r="O1460">
        <v>0</v>
      </c>
      <c r="P1460" t="b">
        <v>0</v>
      </c>
      <c r="Q1460" t="s">
        <v>8287</v>
      </c>
      <c r="R1460" s="5">
        <f t="shared" si="66"/>
        <v>0</v>
      </c>
      <c r="S1460" s="6" t="e">
        <f t="shared" si="67"/>
        <v>#DIV/0!</v>
      </c>
      <c r="T1460" t="s">
        <v>8324</v>
      </c>
      <c r="U1460" t="s">
        <v>8343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2">
        <v>42312.204814814817</v>
      </c>
      <c r="L1461" s="12">
        <v>42340.725694444445</v>
      </c>
      <c r="M1461" s="13">
        <f t="shared" si="68"/>
        <v>2015</v>
      </c>
      <c r="N1461" t="b">
        <v>0</v>
      </c>
      <c r="O1461">
        <v>0</v>
      </c>
      <c r="P1461" t="b">
        <v>0</v>
      </c>
      <c r="Q1461" t="s">
        <v>8287</v>
      </c>
      <c r="R1461" s="5">
        <f t="shared" si="66"/>
        <v>0</v>
      </c>
      <c r="S1461" s="6" t="e">
        <f t="shared" si="67"/>
        <v>#DIV/0!</v>
      </c>
      <c r="T1461" t="s">
        <v>8324</v>
      </c>
      <c r="U1461" t="s">
        <v>8343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2">
        <v>41915.896967592591</v>
      </c>
      <c r="L1462" s="12">
        <v>41973.989583333328</v>
      </c>
      <c r="M1462" s="13">
        <f t="shared" si="68"/>
        <v>2014</v>
      </c>
      <c r="N1462" t="b">
        <v>0</v>
      </c>
      <c r="O1462">
        <v>0</v>
      </c>
      <c r="P1462" t="b">
        <v>0</v>
      </c>
      <c r="Q1462" t="s">
        <v>8287</v>
      </c>
      <c r="R1462" s="5">
        <f t="shared" si="66"/>
        <v>0</v>
      </c>
      <c r="S1462" s="6" t="e">
        <f t="shared" si="67"/>
        <v>#DIV/0!</v>
      </c>
      <c r="T1462" t="s">
        <v>8324</v>
      </c>
      <c r="U1462" t="s">
        <v>8343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2">
        <v>41899.645300925928</v>
      </c>
      <c r="L1463" s="12">
        <v>41933</v>
      </c>
      <c r="M1463" s="13">
        <f t="shared" si="68"/>
        <v>2014</v>
      </c>
      <c r="N1463" t="b">
        <v>1</v>
      </c>
      <c r="O1463">
        <v>340</v>
      </c>
      <c r="P1463" t="b">
        <v>1</v>
      </c>
      <c r="Q1463" t="s">
        <v>8288</v>
      </c>
      <c r="R1463" s="5">
        <f t="shared" si="66"/>
        <v>1.012446</v>
      </c>
      <c r="S1463" s="6">
        <f t="shared" si="67"/>
        <v>44.66673529411765</v>
      </c>
      <c r="T1463" t="s">
        <v>8324</v>
      </c>
      <c r="U1463" t="s">
        <v>8344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2">
        <v>41344.662858796299</v>
      </c>
      <c r="L1464" s="12">
        <v>41374.662858796299</v>
      </c>
      <c r="M1464" s="13">
        <f t="shared" si="68"/>
        <v>2013</v>
      </c>
      <c r="N1464" t="b">
        <v>1</v>
      </c>
      <c r="O1464">
        <v>150</v>
      </c>
      <c r="P1464" t="b">
        <v>1</v>
      </c>
      <c r="Q1464" t="s">
        <v>8288</v>
      </c>
      <c r="R1464" s="5">
        <f t="shared" si="66"/>
        <v>1.085175</v>
      </c>
      <c r="S1464" s="6">
        <f t="shared" si="67"/>
        <v>28.937999999999999</v>
      </c>
      <c r="T1464" t="s">
        <v>8324</v>
      </c>
      <c r="U1464" t="s">
        <v>8344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2">
        <v>41326.911319444444</v>
      </c>
      <c r="L1465" s="12">
        <v>41371.869652777779</v>
      </c>
      <c r="M1465" s="13">
        <f t="shared" si="68"/>
        <v>2013</v>
      </c>
      <c r="N1465" t="b">
        <v>1</v>
      </c>
      <c r="O1465">
        <v>25</v>
      </c>
      <c r="P1465" t="b">
        <v>1</v>
      </c>
      <c r="Q1465" t="s">
        <v>8288</v>
      </c>
      <c r="R1465" s="5">
        <f t="shared" si="66"/>
        <v>1.4766666666666666</v>
      </c>
      <c r="S1465" s="6">
        <f t="shared" si="67"/>
        <v>35.44</v>
      </c>
      <c r="T1465" t="s">
        <v>8324</v>
      </c>
      <c r="U1465" t="s">
        <v>8344</v>
      </c>
    </row>
    <row r="1466" spans="1:21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2">
        <v>41291.661550925928</v>
      </c>
      <c r="L1466" s="12">
        <v>41321.661550925928</v>
      </c>
      <c r="M1466" s="13">
        <f t="shared" si="68"/>
        <v>2013</v>
      </c>
      <c r="N1466" t="b">
        <v>1</v>
      </c>
      <c r="O1466">
        <v>234</v>
      </c>
      <c r="P1466" t="b">
        <v>1</v>
      </c>
      <c r="Q1466" t="s">
        <v>8288</v>
      </c>
      <c r="R1466" s="5">
        <f t="shared" si="66"/>
        <v>1.6319999999999999</v>
      </c>
      <c r="S1466" s="6">
        <f t="shared" si="67"/>
        <v>34.871794871794869</v>
      </c>
      <c r="T1466" t="s">
        <v>8324</v>
      </c>
      <c r="U1466" t="s">
        <v>8344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2">
        <v>40959.734398148146</v>
      </c>
      <c r="L1467" s="12">
        <v>40990.125</v>
      </c>
      <c r="M1467" s="13">
        <f t="shared" si="68"/>
        <v>2012</v>
      </c>
      <c r="N1467" t="b">
        <v>1</v>
      </c>
      <c r="O1467">
        <v>2602</v>
      </c>
      <c r="P1467" t="b">
        <v>1</v>
      </c>
      <c r="Q1467" t="s">
        <v>8288</v>
      </c>
      <c r="R1467" s="5">
        <f t="shared" si="66"/>
        <v>4.5641449999999999</v>
      </c>
      <c r="S1467" s="6">
        <f t="shared" si="67"/>
        <v>52.622732513451197</v>
      </c>
      <c r="T1467" t="s">
        <v>8324</v>
      </c>
      <c r="U1467" t="s">
        <v>8344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2">
        <v>42340.172060185185</v>
      </c>
      <c r="L1468" s="12">
        <v>42381.208333333328</v>
      </c>
      <c r="M1468" s="13">
        <f t="shared" si="68"/>
        <v>2015</v>
      </c>
      <c r="N1468" t="b">
        <v>1</v>
      </c>
      <c r="O1468">
        <v>248</v>
      </c>
      <c r="P1468" t="b">
        <v>1</v>
      </c>
      <c r="Q1468" t="s">
        <v>8288</v>
      </c>
      <c r="R1468" s="5">
        <f t="shared" si="66"/>
        <v>1.0787731249999999</v>
      </c>
      <c r="S1468" s="6">
        <f t="shared" si="67"/>
        <v>69.598266129032254</v>
      </c>
      <c r="T1468" t="s">
        <v>8324</v>
      </c>
      <c r="U1468" t="s">
        <v>8344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2">
        <v>40933.80190972222</v>
      </c>
      <c r="L1469" s="12">
        <v>40993.760243055556</v>
      </c>
      <c r="M1469" s="13">
        <f t="shared" si="68"/>
        <v>2012</v>
      </c>
      <c r="N1469" t="b">
        <v>1</v>
      </c>
      <c r="O1469">
        <v>600</v>
      </c>
      <c r="P1469" t="b">
        <v>1</v>
      </c>
      <c r="Q1469" t="s">
        <v>8288</v>
      </c>
      <c r="R1469" s="5">
        <f t="shared" si="66"/>
        <v>1.1508</v>
      </c>
      <c r="S1469" s="6">
        <f t="shared" si="67"/>
        <v>76.72</v>
      </c>
      <c r="T1469" t="s">
        <v>8324</v>
      </c>
      <c r="U1469" t="s">
        <v>8344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2">
        <v>40646.014456018522</v>
      </c>
      <c r="L1470" s="12">
        <v>40706.014456018522</v>
      </c>
      <c r="M1470" s="13">
        <f t="shared" si="68"/>
        <v>2011</v>
      </c>
      <c r="N1470" t="b">
        <v>1</v>
      </c>
      <c r="O1470">
        <v>293</v>
      </c>
      <c r="P1470" t="b">
        <v>1</v>
      </c>
      <c r="Q1470" t="s">
        <v>8288</v>
      </c>
      <c r="R1470" s="5">
        <f t="shared" si="66"/>
        <v>1.0236842105263158</v>
      </c>
      <c r="S1470" s="6">
        <f t="shared" si="67"/>
        <v>33.191126279863482</v>
      </c>
      <c r="T1470" t="s">
        <v>8324</v>
      </c>
      <c r="U1470" t="s">
        <v>8344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2">
        <v>41290.598483796297</v>
      </c>
      <c r="L1471" s="12">
        <v>41320.598483796297</v>
      </c>
      <c r="M1471" s="13">
        <f t="shared" si="68"/>
        <v>2013</v>
      </c>
      <c r="N1471" t="b">
        <v>1</v>
      </c>
      <c r="O1471">
        <v>321</v>
      </c>
      <c r="P1471" t="b">
        <v>1</v>
      </c>
      <c r="Q1471" t="s">
        <v>8288</v>
      </c>
      <c r="R1471" s="5">
        <f t="shared" si="66"/>
        <v>1.0842485875706214</v>
      </c>
      <c r="S1471" s="6">
        <f t="shared" si="67"/>
        <v>149.46417445482865</v>
      </c>
      <c r="T1471" t="s">
        <v>8324</v>
      </c>
      <c r="U1471" t="s">
        <v>8344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2">
        <v>41250.827118055553</v>
      </c>
      <c r="L1472" s="12">
        <v>41271.827118055553</v>
      </c>
      <c r="M1472" s="13">
        <f t="shared" si="68"/>
        <v>2012</v>
      </c>
      <c r="N1472" t="b">
        <v>1</v>
      </c>
      <c r="O1472">
        <v>81</v>
      </c>
      <c r="P1472" t="b">
        <v>1</v>
      </c>
      <c r="Q1472" t="s">
        <v>8288</v>
      </c>
      <c r="R1472" s="5">
        <f t="shared" si="66"/>
        <v>1.2513333333333334</v>
      </c>
      <c r="S1472" s="6">
        <f t="shared" si="67"/>
        <v>23.172839506172838</v>
      </c>
      <c r="T1472" t="s">
        <v>8324</v>
      </c>
      <c r="U1472" t="s">
        <v>8344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2">
        <v>42073.957569444443</v>
      </c>
      <c r="L1473" s="12">
        <v>42103.957569444443</v>
      </c>
      <c r="M1473" s="13">
        <f t="shared" si="68"/>
        <v>2015</v>
      </c>
      <c r="N1473" t="b">
        <v>1</v>
      </c>
      <c r="O1473">
        <v>343</v>
      </c>
      <c r="P1473" t="b">
        <v>1</v>
      </c>
      <c r="Q1473" t="s">
        <v>8288</v>
      </c>
      <c r="R1473" s="5">
        <f t="shared" si="66"/>
        <v>1.03840625</v>
      </c>
      <c r="S1473" s="6">
        <f t="shared" si="67"/>
        <v>96.877551020408163</v>
      </c>
      <c r="T1473" t="s">
        <v>8324</v>
      </c>
      <c r="U1473" t="s">
        <v>8344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2">
        <v>41533.542858796296</v>
      </c>
      <c r="L1474" s="12">
        <v>41563.542858796296</v>
      </c>
      <c r="M1474" s="13">
        <f t="shared" si="68"/>
        <v>2013</v>
      </c>
      <c r="N1474" t="b">
        <v>1</v>
      </c>
      <c r="O1474">
        <v>336</v>
      </c>
      <c r="P1474" t="b">
        <v>1</v>
      </c>
      <c r="Q1474" t="s">
        <v>8288</v>
      </c>
      <c r="R1474" s="5">
        <f t="shared" ref="R1474:R1537" si="69">E1474/D1474</f>
        <v>1.3870400000000001</v>
      </c>
      <c r="S1474" s="6">
        <f t="shared" ref="S1474:S1537" si="70">E1474/O1474</f>
        <v>103.20238095238095</v>
      </c>
      <c r="T1474" t="s">
        <v>8324</v>
      </c>
      <c r="U1474" t="s">
        <v>8344</v>
      </c>
    </row>
    <row r="1475" spans="1:21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2">
        <v>40939.979618055557</v>
      </c>
      <c r="L1475" s="12">
        <v>40969.979618055557</v>
      </c>
      <c r="M1475" s="13">
        <f t="shared" ref="M1475:M1538" si="71">YEAR(K1475)</f>
        <v>2012</v>
      </c>
      <c r="N1475" t="b">
        <v>1</v>
      </c>
      <c r="O1475">
        <v>47</v>
      </c>
      <c r="P1475" t="b">
        <v>1</v>
      </c>
      <c r="Q1475" t="s">
        <v>8288</v>
      </c>
      <c r="R1475" s="5">
        <f t="shared" si="69"/>
        <v>1.20516</v>
      </c>
      <c r="S1475" s="6">
        <f t="shared" si="70"/>
        <v>38.462553191489363</v>
      </c>
      <c r="T1475" t="s">
        <v>8324</v>
      </c>
      <c r="U1475" t="s">
        <v>8344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2">
        <v>41500.727916666663</v>
      </c>
      <c r="L1476" s="12">
        <v>41530.727916666663</v>
      </c>
      <c r="M1476" s="13">
        <f t="shared" si="71"/>
        <v>2013</v>
      </c>
      <c r="N1476" t="b">
        <v>1</v>
      </c>
      <c r="O1476">
        <v>76</v>
      </c>
      <c r="P1476" t="b">
        <v>1</v>
      </c>
      <c r="Q1476" t="s">
        <v>8288</v>
      </c>
      <c r="R1476" s="5">
        <f t="shared" si="69"/>
        <v>1.1226666666666667</v>
      </c>
      <c r="S1476" s="6">
        <f t="shared" si="70"/>
        <v>44.315789473684212</v>
      </c>
      <c r="T1476" t="s">
        <v>8324</v>
      </c>
      <c r="U1476" t="s">
        <v>8344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2">
        <v>41960.722951388889</v>
      </c>
      <c r="L1477" s="12">
        <v>41993.207638888889</v>
      </c>
      <c r="M1477" s="13">
        <f t="shared" si="71"/>
        <v>2014</v>
      </c>
      <c r="N1477" t="b">
        <v>1</v>
      </c>
      <c r="O1477">
        <v>441</v>
      </c>
      <c r="P1477" t="b">
        <v>1</v>
      </c>
      <c r="Q1477" t="s">
        <v>8288</v>
      </c>
      <c r="R1477" s="5">
        <f t="shared" si="69"/>
        <v>1.8866966666666667</v>
      </c>
      <c r="S1477" s="6">
        <f t="shared" si="70"/>
        <v>64.173356009070289</v>
      </c>
      <c r="T1477" t="s">
        <v>8324</v>
      </c>
      <c r="U1477" t="s">
        <v>8344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2">
        <v>40766.041921296295</v>
      </c>
      <c r="L1478" s="12">
        <v>40796.041921296295</v>
      </c>
      <c r="M1478" s="13">
        <f t="shared" si="71"/>
        <v>2011</v>
      </c>
      <c r="N1478" t="b">
        <v>1</v>
      </c>
      <c r="O1478">
        <v>916</v>
      </c>
      <c r="P1478" t="b">
        <v>1</v>
      </c>
      <c r="Q1478" t="s">
        <v>8288</v>
      </c>
      <c r="R1478" s="5">
        <f t="shared" si="69"/>
        <v>6.6155466666666669</v>
      </c>
      <c r="S1478" s="6">
        <f t="shared" si="70"/>
        <v>43.333275109170302</v>
      </c>
      <c r="T1478" t="s">
        <v>8324</v>
      </c>
      <c r="U1478" t="s">
        <v>8344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2">
        <v>40840.615787037037</v>
      </c>
      <c r="L1479" s="12">
        <v>40900.125</v>
      </c>
      <c r="M1479" s="13">
        <f t="shared" si="71"/>
        <v>2011</v>
      </c>
      <c r="N1479" t="b">
        <v>1</v>
      </c>
      <c r="O1479">
        <v>369</v>
      </c>
      <c r="P1479" t="b">
        <v>1</v>
      </c>
      <c r="Q1479" t="s">
        <v>8288</v>
      </c>
      <c r="R1479" s="5">
        <f t="shared" si="69"/>
        <v>1.1131</v>
      </c>
      <c r="S1479" s="6">
        <f t="shared" si="70"/>
        <v>90.495934959349597</v>
      </c>
      <c r="T1479" t="s">
        <v>8324</v>
      </c>
      <c r="U1479" t="s">
        <v>8344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2">
        <v>41394.871678240743</v>
      </c>
      <c r="L1480" s="12">
        <v>41408.871678240743</v>
      </c>
      <c r="M1480" s="13">
        <f t="shared" si="71"/>
        <v>2013</v>
      </c>
      <c r="N1480" t="b">
        <v>1</v>
      </c>
      <c r="O1480">
        <v>20242</v>
      </c>
      <c r="P1480" t="b">
        <v>1</v>
      </c>
      <c r="Q1480" t="s">
        <v>8288</v>
      </c>
      <c r="R1480" s="5">
        <f t="shared" si="69"/>
        <v>11.8161422</v>
      </c>
      <c r="S1480" s="6">
        <f t="shared" si="70"/>
        <v>29.187190495010373</v>
      </c>
      <c r="T1480" t="s">
        <v>8324</v>
      </c>
      <c r="U1480" t="s">
        <v>8344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2">
        <v>41754.745243055557</v>
      </c>
      <c r="L1481" s="12">
        <v>41769.165972222225</v>
      </c>
      <c r="M1481" s="13">
        <f t="shared" si="71"/>
        <v>2014</v>
      </c>
      <c r="N1481" t="b">
        <v>1</v>
      </c>
      <c r="O1481">
        <v>71</v>
      </c>
      <c r="P1481" t="b">
        <v>1</v>
      </c>
      <c r="Q1481" t="s">
        <v>8288</v>
      </c>
      <c r="R1481" s="5">
        <f t="shared" si="69"/>
        <v>1.37375</v>
      </c>
      <c r="S1481" s="6">
        <f t="shared" si="70"/>
        <v>30.95774647887324</v>
      </c>
      <c r="T1481" t="s">
        <v>8324</v>
      </c>
      <c r="U1481" t="s">
        <v>8344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2">
        <v>41464.934016203704</v>
      </c>
      <c r="L1482" s="12">
        <v>41481.708333333336</v>
      </c>
      <c r="M1482" s="13">
        <f t="shared" si="71"/>
        <v>2013</v>
      </c>
      <c r="N1482" t="b">
        <v>1</v>
      </c>
      <c r="O1482">
        <v>635</v>
      </c>
      <c r="P1482" t="b">
        <v>1</v>
      </c>
      <c r="Q1482" t="s">
        <v>8288</v>
      </c>
      <c r="R1482" s="5">
        <f t="shared" si="69"/>
        <v>1.170404</v>
      </c>
      <c r="S1482" s="6">
        <f t="shared" si="70"/>
        <v>92.157795275590544</v>
      </c>
      <c r="T1482" t="s">
        <v>8324</v>
      </c>
      <c r="U1482" t="s">
        <v>8344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2">
        <v>41550.922974537039</v>
      </c>
      <c r="L1483" s="12">
        <v>41580.922974537039</v>
      </c>
      <c r="M1483" s="13">
        <f t="shared" si="71"/>
        <v>2013</v>
      </c>
      <c r="N1483" t="b">
        <v>0</v>
      </c>
      <c r="O1483">
        <v>6</v>
      </c>
      <c r="P1483" t="b">
        <v>0</v>
      </c>
      <c r="Q1483" t="s">
        <v>8275</v>
      </c>
      <c r="R1483" s="5">
        <f t="shared" si="69"/>
        <v>2.1000000000000001E-2</v>
      </c>
      <c r="S1483" s="6">
        <f t="shared" si="70"/>
        <v>17.5</v>
      </c>
      <c r="T1483" t="s">
        <v>8324</v>
      </c>
      <c r="U1483" t="s">
        <v>8326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2">
        <v>41136.85805555556</v>
      </c>
      <c r="L1484" s="12">
        <v>41159.32708333333</v>
      </c>
      <c r="M1484" s="13">
        <f t="shared" si="71"/>
        <v>2012</v>
      </c>
      <c r="N1484" t="b">
        <v>0</v>
      </c>
      <c r="O1484">
        <v>1</v>
      </c>
      <c r="P1484" t="b">
        <v>0</v>
      </c>
      <c r="Q1484" t="s">
        <v>8275</v>
      </c>
      <c r="R1484" s="5">
        <f t="shared" si="69"/>
        <v>1E-3</v>
      </c>
      <c r="S1484" s="6">
        <f t="shared" si="70"/>
        <v>5</v>
      </c>
      <c r="T1484" t="s">
        <v>8324</v>
      </c>
      <c r="U1484" t="s">
        <v>8326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2">
        <v>42548.192997685182</v>
      </c>
      <c r="L1485" s="12">
        <v>42573.192997685182</v>
      </c>
      <c r="M1485" s="13">
        <f t="shared" si="71"/>
        <v>2016</v>
      </c>
      <c r="N1485" t="b">
        <v>0</v>
      </c>
      <c r="O1485">
        <v>2</v>
      </c>
      <c r="P1485" t="b">
        <v>0</v>
      </c>
      <c r="Q1485" t="s">
        <v>8275</v>
      </c>
      <c r="R1485" s="5">
        <f t="shared" si="69"/>
        <v>7.1428571428571426E-3</v>
      </c>
      <c r="S1485" s="6">
        <f t="shared" si="70"/>
        <v>25</v>
      </c>
      <c r="T1485" t="s">
        <v>8324</v>
      </c>
      <c r="U1485" t="s">
        <v>8326</v>
      </c>
    </row>
    <row r="1486" spans="1:21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2">
        <v>41053.200960648144</v>
      </c>
      <c r="L1486" s="12">
        <v>41111.618750000001</v>
      </c>
      <c r="M1486" s="13">
        <f t="shared" si="71"/>
        <v>2012</v>
      </c>
      <c r="N1486" t="b">
        <v>0</v>
      </c>
      <c r="O1486">
        <v>0</v>
      </c>
      <c r="P1486" t="b">
        <v>0</v>
      </c>
      <c r="Q1486" t="s">
        <v>8275</v>
      </c>
      <c r="R1486" s="5">
        <f t="shared" si="69"/>
        <v>0</v>
      </c>
      <c r="S1486" s="6" t="e">
        <f t="shared" si="70"/>
        <v>#DIV/0!</v>
      </c>
      <c r="T1486" t="s">
        <v>8324</v>
      </c>
      <c r="U1486" t="s">
        <v>8326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2">
        <v>42130.795983796299</v>
      </c>
      <c r="L1487" s="12">
        <v>42175.795983796299</v>
      </c>
      <c r="M1487" s="13">
        <f t="shared" si="71"/>
        <v>2015</v>
      </c>
      <c r="N1487" t="b">
        <v>0</v>
      </c>
      <c r="O1487">
        <v>3</v>
      </c>
      <c r="P1487" t="b">
        <v>0</v>
      </c>
      <c r="Q1487" t="s">
        <v>8275</v>
      </c>
      <c r="R1487" s="5">
        <f t="shared" si="69"/>
        <v>2.2388059701492536E-2</v>
      </c>
      <c r="S1487" s="6">
        <f t="shared" si="70"/>
        <v>50</v>
      </c>
      <c r="T1487" t="s">
        <v>8324</v>
      </c>
      <c r="U1487" t="s">
        <v>8326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2">
        <v>42032.168530092589</v>
      </c>
      <c r="L1488" s="12">
        <v>42062.168530092589</v>
      </c>
      <c r="M1488" s="13">
        <f t="shared" si="71"/>
        <v>2015</v>
      </c>
      <c r="N1488" t="b">
        <v>0</v>
      </c>
      <c r="O1488">
        <v>3</v>
      </c>
      <c r="P1488" t="b">
        <v>0</v>
      </c>
      <c r="Q1488" t="s">
        <v>8275</v>
      </c>
      <c r="R1488" s="5">
        <f t="shared" si="69"/>
        <v>2.3999999999999998E-3</v>
      </c>
      <c r="S1488" s="6">
        <f t="shared" si="70"/>
        <v>16</v>
      </c>
      <c r="T1488" t="s">
        <v>8324</v>
      </c>
      <c r="U1488" t="s">
        <v>8326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2">
        <v>42554.917488425926</v>
      </c>
      <c r="L1489" s="12">
        <v>42584.917488425926</v>
      </c>
      <c r="M1489" s="13">
        <f t="shared" si="71"/>
        <v>2016</v>
      </c>
      <c r="N1489" t="b">
        <v>0</v>
      </c>
      <c r="O1489">
        <v>0</v>
      </c>
      <c r="P1489" t="b">
        <v>0</v>
      </c>
      <c r="Q1489" t="s">
        <v>8275</v>
      </c>
      <c r="R1489" s="5">
        <f t="shared" si="69"/>
        <v>0</v>
      </c>
      <c r="S1489" s="6" t="e">
        <f t="shared" si="70"/>
        <v>#DIV/0!</v>
      </c>
      <c r="T1489" t="s">
        <v>8324</v>
      </c>
      <c r="U1489" t="s">
        <v>8326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2">
        <v>41614.563194444447</v>
      </c>
      <c r="L1490" s="12">
        <v>41644.563194444447</v>
      </c>
      <c r="M1490" s="13">
        <f t="shared" si="71"/>
        <v>2013</v>
      </c>
      <c r="N1490" t="b">
        <v>0</v>
      </c>
      <c r="O1490">
        <v>6</v>
      </c>
      <c r="P1490" t="b">
        <v>0</v>
      </c>
      <c r="Q1490" t="s">
        <v>8275</v>
      </c>
      <c r="R1490" s="5">
        <f t="shared" si="69"/>
        <v>2.4E-2</v>
      </c>
      <c r="S1490" s="6">
        <f t="shared" si="70"/>
        <v>60</v>
      </c>
      <c r="T1490" t="s">
        <v>8324</v>
      </c>
      <c r="U1490" t="s">
        <v>8326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2">
        <v>41198.611712962964</v>
      </c>
      <c r="L1491" s="12">
        <v>41228.653379629628</v>
      </c>
      <c r="M1491" s="13">
        <f t="shared" si="71"/>
        <v>2012</v>
      </c>
      <c r="N1491" t="b">
        <v>0</v>
      </c>
      <c r="O1491">
        <v>0</v>
      </c>
      <c r="P1491" t="b">
        <v>0</v>
      </c>
      <c r="Q1491" t="s">
        <v>8275</v>
      </c>
      <c r="R1491" s="5">
        <f t="shared" si="69"/>
        <v>0</v>
      </c>
      <c r="S1491" s="6" t="e">
        <f t="shared" si="70"/>
        <v>#DIV/0!</v>
      </c>
      <c r="T1491" t="s">
        <v>8324</v>
      </c>
      <c r="U1491" t="s">
        <v>8326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2">
        <v>41520.561041666668</v>
      </c>
      <c r="L1492" s="12">
        <v>41549.561041666668</v>
      </c>
      <c r="M1492" s="13">
        <f t="shared" si="71"/>
        <v>2013</v>
      </c>
      <c r="N1492" t="b">
        <v>0</v>
      </c>
      <c r="O1492">
        <v>19</v>
      </c>
      <c r="P1492" t="b">
        <v>0</v>
      </c>
      <c r="Q1492" t="s">
        <v>8275</v>
      </c>
      <c r="R1492" s="5">
        <f t="shared" si="69"/>
        <v>0.30862068965517242</v>
      </c>
      <c r="S1492" s="6">
        <f t="shared" si="70"/>
        <v>47.10526315789474</v>
      </c>
      <c r="T1492" t="s">
        <v>8324</v>
      </c>
      <c r="U1492" t="s">
        <v>8326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2">
        <v>41991.713460648149</v>
      </c>
      <c r="L1493" s="12">
        <v>42050.651388888888</v>
      </c>
      <c r="M1493" s="13">
        <f t="shared" si="71"/>
        <v>2014</v>
      </c>
      <c r="N1493" t="b">
        <v>0</v>
      </c>
      <c r="O1493">
        <v>1</v>
      </c>
      <c r="P1493" t="b">
        <v>0</v>
      </c>
      <c r="Q1493" t="s">
        <v>8275</v>
      </c>
      <c r="R1493" s="5">
        <f t="shared" si="69"/>
        <v>8.3333333333333329E-2</v>
      </c>
      <c r="S1493" s="6">
        <f t="shared" si="70"/>
        <v>100</v>
      </c>
      <c r="T1493" t="s">
        <v>8324</v>
      </c>
      <c r="U1493" t="s">
        <v>8326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2">
        <v>40682.884791666671</v>
      </c>
      <c r="L1494" s="12">
        <v>40712.884791666671</v>
      </c>
      <c r="M1494" s="13">
        <f t="shared" si="71"/>
        <v>2011</v>
      </c>
      <c r="N1494" t="b">
        <v>0</v>
      </c>
      <c r="O1494">
        <v>2</v>
      </c>
      <c r="P1494" t="b">
        <v>0</v>
      </c>
      <c r="Q1494" t="s">
        <v>8275</v>
      </c>
      <c r="R1494" s="5">
        <f t="shared" si="69"/>
        <v>7.4999999999999997E-3</v>
      </c>
      <c r="S1494" s="6">
        <f t="shared" si="70"/>
        <v>15</v>
      </c>
      <c r="T1494" t="s">
        <v>8324</v>
      </c>
      <c r="U1494" t="s">
        <v>8326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2">
        <v>41411.866608796299</v>
      </c>
      <c r="L1495" s="12">
        <v>41441.866608796299</v>
      </c>
      <c r="M1495" s="13">
        <f t="shared" si="71"/>
        <v>2013</v>
      </c>
      <c r="N1495" t="b">
        <v>0</v>
      </c>
      <c r="O1495">
        <v>0</v>
      </c>
      <c r="P1495" t="b">
        <v>0</v>
      </c>
      <c r="Q1495" t="s">
        <v>8275</v>
      </c>
      <c r="R1495" s="5">
        <f t="shared" si="69"/>
        <v>0</v>
      </c>
      <c r="S1495" s="6" t="e">
        <f t="shared" si="70"/>
        <v>#DIV/0!</v>
      </c>
      <c r="T1495" t="s">
        <v>8324</v>
      </c>
      <c r="U1495" t="s">
        <v>8326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2">
        <v>42067.722372685181</v>
      </c>
      <c r="L1496" s="12">
        <v>42097.651388888888</v>
      </c>
      <c r="M1496" s="13">
        <f t="shared" si="71"/>
        <v>2015</v>
      </c>
      <c r="N1496" t="b">
        <v>0</v>
      </c>
      <c r="O1496">
        <v>11</v>
      </c>
      <c r="P1496" t="b">
        <v>0</v>
      </c>
      <c r="Q1496" t="s">
        <v>8275</v>
      </c>
      <c r="R1496" s="5">
        <f t="shared" si="69"/>
        <v>8.8999999999999996E-2</v>
      </c>
      <c r="S1496" s="6">
        <f t="shared" si="70"/>
        <v>40.454545454545453</v>
      </c>
      <c r="T1496" t="s">
        <v>8324</v>
      </c>
      <c r="U1496" t="s">
        <v>8326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2">
        <v>40752.789710648147</v>
      </c>
      <c r="L1497" s="12">
        <v>40782.789710648147</v>
      </c>
      <c r="M1497" s="13">
        <f t="shared" si="71"/>
        <v>2011</v>
      </c>
      <c r="N1497" t="b">
        <v>0</v>
      </c>
      <c r="O1497">
        <v>0</v>
      </c>
      <c r="P1497" t="b">
        <v>0</v>
      </c>
      <c r="Q1497" t="s">
        <v>8275</v>
      </c>
      <c r="R1497" s="5">
        <f t="shared" si="69"/>
        <v>0</v>
      </c>
      <c r="S1497" s="6" t="e">
        <f t="shared" si="70"/>
        <v>#DIV/0!</v>
      </c>
      <c r="T1497" t="s">
        <v>8324</v>
      </c>
      <c r="U1497" t="s">
        <v>8326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2">
        <v>41838.475219907406</v>
      </c>
      <c r="L1498" s="12">
        <v>41898.475219907406</v>
      </c>
      <c r="M1498" s="13">
        <f t="shared" si="71"/>
        <v>2014</v>
      </c>
      <c r="N1498" t="b">
        <v>0</v>
      </c>
      <c r="O1498">
        <v>0</v>
      </c>
      <c r="P1498" t="b">
        <v>0</v>
      </c>
      <c r="Q1498" t="s">
        <v>8275</v>
      </c>
      <c r="R1498" s="5">
        <f t="shared" si="69"/>
        <v>0</v>
      </c>
      <c r="S1498" s="6" t="e">
        <f t="shared" si="70"/>
        <v>#DIV/0!</v>
      </c>
      <c r="T1498" t="s">
        <v>8324</v>
      </c>
      <c r="U1498" t="s">
        <v>8326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2">
        <v>41444.64261574074</v>
      </c>
      <c r="L1499" s="12">
        <v>41486.821527777778</v>
      </c>
      <c r="M1499" s="13">
        <f t="shared" si="71"/>
        <v>2013</v>
      </c>
      <c r="N1499" t="b">
        <v>0</v>
      </c>
      <c r="O1499">
        <v>1</v>
      </c>
      <c r="P1499" t="b">
        <v>0</v>
      </c>
      <c r="Q1499" t="s">
        <v>8275</v>
      </c>
      <c r="R1499" s="5">
        <f t="shared" si="69"/>
        <v>6.666666666666667E-5</v>
      </c>
      <c r="S1499" s="6">
        <f t="shared" si="70"/>
        <v>1</v>
      </c>
      <c r="T1499" t="s">
        <v>8324</v>
      </c>
      <c r="U1499" t="s">
        <v>8326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2">
        <v>41840.983541666668</v>
      </c>
      <c r="L1500" s="12">
        <v>41885.983541666668</v>
      </c>
      <c r="M1500" s="13">
        <f t="shared" si="71"/>
        <v>2014</v>
      </c>
      <c r="N1500" t="b">
        <v>0</v>
      </c>
      <c r="O1500">
        <v>3</v>
      </c>
      <c r="P1500" t="b">
        <v>0</v>
      </c>
      <c r="Q1500" t="s">
        <v>8275</v>
      </c>
      <c r="R1500" s="5">
        <f t="shared" si="69"/>
        <v>1.9E-2</v>
      </c>
      <c r="S1500" s="6">
        <f t="shared" si="70"/>
        <v>19</v>
      </c>
      <c r="T1500" t="s">
        <v>8324</v>
      </c>
      <c r="U1500" t="s">
        <v>8326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2">
        <v>42527.007326388892</v>
      </c>
      <c r="L1501" s="12">
        <v>42587.007326388892</v>
      </c>
      <c r="M1501" s="13">
        <f t="shared" si="71"/>
        <v>2016</v>
      </c>
      <c r="N1501" t="b">
        <v>0</v>
      </c>
      <c r="O1501">
        <v>1</v>
      </c>
      <c r="P1501" t="b">
        <v>0</v>
      </c>
      <c r="Q1501" t="s">
        <v>8275</v>
      </c>
      <c r="R1501" s="5">
        <f t="shared" si="69"/>
        <v>2.5000000000000001E-3</v>
      </c>
      <c r="S1501" s="6">
        <f t="shared" si="70"/>
        <v>5</v>
      </c>
      <c r="T1501" t="s">
        <v>8324</v>
      </c>
      <c r="U1501" t="s">
        <v>8326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2">
        <v>41365.904594907406</v>
      </c>
      <c r="L1502" s="12">
        <v>41395.904594907406</v>
      </c>
      <c r="M1502" s="13">
        <f t="shared" si="71"/>
        <v>2013</v>
      </c>
      <c r="N1502" t="b">
        <v>0</v>
      </c>
      <c r="O1502">
        <v>15</v>
      </c>
      <c r="P1502" t="b">
        <v>0</v>
      </c>
      <c r="Q1502" t="s">
        <v>8275</v>
      </c>
      <c r="R1502" s="5">
        <f t="shared" si="69"/>
        <v>0.25035714285714283</v>
      </c>
      <c r="S1502" s="6">
        <f t="shared" si="70"/>
        <v>46.733333333333334</v>
      </c>
      <c r="T1502" t="s">
        <v>8324</v>
      </c>
      <c r="U1502" t="s">
        <v>8326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2">
        <v>42163.583599537036</v>
      </c>
      <c r="L1503" s="12">
        <v>42193.583599537036</v>
      </c>
      <c r="M1503" s="13">
        <f t="shared" si="71"/>
        <v>2015</v>
      </c>
      <c r="N1503" t="b">
        <v>1</v>
      </c>
      <c r="O1503">
        <v>885</v>
      </c>
      <c r="P1503" t="b">
        <v>1</v>
      </c>
      <c r="Q1503" t="s">
        <v>8285</v>
      </c>
      <c r="R1503" s="5">
        <f t="shared" si="69"/>
        <v>1.6633076923076924</v>
      </c>
      <c r="S1503" s="6">
        <f t="shared" si="70"/>
        <v>97.731073446327684</v>
      </c>
      <c r="T1503" t="s">
        <v>8340</v>
      </c>
      <c r="U1503" t="s">
        <v>8341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2">
        <v>42426.542592592596</v>
      </c>
      <c r="L1504" s="12">
        <v>42454.916666666672</v>
      </c>
      <c r="M1504" s="13">
        <f t="shared" si="71"/>
        <v>2016</v>
      </c>
      <c r="N1504" t="b">
        <v>1</v>
      </c>
      <c r="O1504">
        <v>329</v>
      </c>
      <c r="P1504" t="b">
        <v>1</v>
      </c>
      <c r="Q1504" t="s">
        <v>8285</v>
      </c>
      <c r="R1504" s="5">
        <f t="shared" si="69"/>
        <v>1.0144545454545455</v>
      </c>
      <c r="S1504" s="6">
        <f t="shared" si="70"/>
        <v>67.835866261398181</v>
      </c>
      <c r="T1504" t="s">
        <v>8340</v>
      </c>
      <c r="U1504" t="s">
        <v>8341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2">
        <v>42606.347233796296</v>
      </c>
      <c r="L1505" s="12">
        <v>42666.347233796296</v>
      </c>
      <c r="M1505" s="13">
        <f t="shared" si="71"/>
        <v>2016</v>
      </c>
      <c r="N1505" t="b">
        <v>1</v>
      </c>
      <c r="O1505">
        <v>71</v>
      </c>
      <c r="P1505" t="b">
        <v>1</v>
      </c>
      <c r="Q1505" t="s">
        <v>8285</v>
      </c>
      <c r="R1505" s="5">
        <f t="shared" si="69"/>
        <v>1.0789146666666667</v>
      </c>
      <c r="S1505" s="6">
        <f t="shared" si="70"/>
        <v>56.98492957746479</v>
      </c>
      <c r="T1505" t="s">
        <v>8340</v>
      </c>
      <c r="U1505" t="s">
        <v>8341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2">
        <v>41772.657685185186</v>
      </c>
      <c r="L1506" s="12">
        <v>41800.356249999997</v>
      </c>
      <c r="M1506" s="13">
        <f t="shared" si="71"/>
        <v>2014</v>
      </c>
      <c r="N1506" t="b">
        <v>1</v>
      </c>
      <c r="O1506">
        <v>269</v>
      </c>
      <c r="P1506" t="b">
        <v>1</v>
      </c>
      <c r="Q1506" t="s">
        <v>8285</v>
      </c>
      <c r="R1506" s="5">
        <f t="shared" si="69"/>
        <v>2.7793846153846156</v>
      </c>
      <c r="S1506" s="6">
        <f t="shared" si="70"/>
        <v>67.159851301115239</v>
      </c>
      <c r="T1506" t="s">
        <v>8340</v>
      </c>
      <c r="U1506" t="s">
        <v>8341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2">
        <v>42414.44332175926</v>
      </c>
      <c r="L1507" s="12">
        <v>42451.834027777775</v>
      </c>
      <c r="M1507" s="13">
        <f t="shared" si="71"/>
        <v>2016</v>
      </c>
      <c r="N1507" t="b">
        <v>1</v>
      </c>
      <c r="O1507">
        <v>345</v>
      </c>
      <c r="P1507" t="b">
        <v>1</v>
      </c>
      <c r="Q1507" t="s">
        <v>8285</v>
      </c>
      <c r="R1507" s="5">
        <f t="shared" si="69"/>
        <v>1.0358125</v>
      </c>
      <c r="S1507" s="6">
        <f t="shared" si="70"/>
        <v>48.037681159420288</v>
      </c>
      <c r="T1507" t="s">
        <v>8340</v>
      </c>
      <c r="U1507" t="s">
        <v>8341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2">
        <v>41814.785925925928</v>
      </c>
      <c r="L1508" s="12">
        <v>41844.785925925928</v>
      </c>
      <c r="M1508" s="13">
        <f t="shared" si="71"/>
        <v>2014</v>
      </c>
      <c r="N1508" t="b">
        <v>1</v>
      </c>
      <c r="O1508">
        <v>43</v>
      </c>
      <c r="P1508" t="b">
        <v>1</v>
      </c>
      <c r="Q1508" t="s">
        <v>8285</v>
      </c>
      <c r="R1508" s="5">
        <f t="shared" si="69"/>
        <v>1.1140000000000001</v>
      </c>
      <c r="S1508" s="6">
        <f t="shared" si="70"/>
        <v>38.860465116279073</v>
      </c>
      <c r="T1508" t="s">
        <v>8340</v>
      </c>
      <c r="U1508" t="s">
        <v>8341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2">
        <v>40254.450335648151</v>
      </c>
      <c r="L1509" s="12">
        <v>40313.340277777781</v>
      </c>
      <c r="M1509" s="13">
        <f t="shared" si="71"/>
        <v>2010</v>
      </c>
      <c r="N1509" t="b">
        <v>1</v>
      </c>
      <c r="O1509">
        <v>33</v>
      </c>
      <c r="P1509" t="b">
        <v>1</v>
      </c>
      <c r="Q1509" t="s">
        <v>8285</v>
      </c>
      <c r="R1509" s="5">
        <f t="shared" si="69"/>
        <v>2.15</v>
      </c>
      <c r="S1509" s="6">
        <f t="shared" si="70"/>
        <v>78.181818181818187</v>
      </c>
      <c r="T1509" t="s">
        <v>8340</v>
      </c>
      <c r="U1509" t="s">
        <v>8341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2">
        <v>41786.614363425928</v>
      </c>
      <c r="L1510" s="12">
        <v>41817.614363425928</v>
      </c>
      <c r="M1510" s="13">
        <f t="shared" si="71"/>
        <v>2014</v>
      </c>
      <c r="N1510" t="b">
        <v>1</v>
      </c>
      <c r="O1510">
        <v>211</v>
      </c>
      <c r="P1510" t="b">
        <v>1</v>
      </c>
      <c r="Q1510" t="s">
        <v>8285</v>
      </c>
      <c r="R1510" s="5">
        <f t="shared" si="69"/>
        <v>1.1076216216216217</v>
      </c>
      <c r="S1510" s="6">
        <f t="shared" si="70"/>
        <v>97.113744075829388</v>
      </c>
      <c r="T1510" t="s">
        <v>8340</v>
      </c>
      <c r="U1510" t="s">
        <v>8341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2">
        <v>42751.533391203702</v>
      </c>
      <c r="L1511" s="12">
        <v>42780.957638888889</v>
      </c>
      <c r="M1511" s="13">
        <f t="shared" si="71"/>
        <v>2017</v>
      </c>
      <c r="N1511" t="b">
        <v>1</v>
      </c>
      <c r="O1511">
        <v>196</v>
      </c>
      <c r="P1511" t="b">
        <v>1</v>
      </c>
      <c r="Q1511" t="s">
        <v>8285</v>
      </c>
      <c r="R1511" s="5">
        <f t="shared" si="69"/>
        <v>1.2364125714285714</v>
      </c>
      <c r="S1511" s="6">
        <f t="shared" si="70"/>
        <v>110.39397959183674</v>
      </c>
      <c r="T1511" t="s">
        <v>8340</v>
      </c>
      <c r="U1511" t="s">
        <v>8341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2">
        <v>41809.385162037033</v>
      </c>
      <c r="L1512" s="12">
        <v>41839.385162037033</v>
      </c>
      <c r="M1512" s="13">
        <f t="shared" si="71"/>
        <v>2014</v>
      </c>
      <c r="N1512" t="b">
        <v>1</v>
      </c>
      <c r="O1512">
        <v>405</v>
      </c>
      <c r="P1512" t="b">
        <v>1</v>
      </c>
      <c r="Q1512" t="s">
        <v>8285</v>
      </c>
      <c r="R1512" s="5">
        <f t="shared" si="69"/>
        <v>1.0103500000000001</v>
      </c>
      <c r="S1512" s="6">
        <f t="shared" si="70"/>
        <v>39.91506172839506</v>
      </c>
      <c r="T1512" t="s">
        <v>8340</v>
      </c>
      <c r="U1512" t="s">
        <v>8341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2">
        <v>42296.583379629628</v>
      </c>
      <c r="L1513" s="12">
        <v>42326.625046296293</v>
      </c>
      <c r="M1513" s="13">
        <f t="shared" si="71"/>
        <v>2015</v>
      </c>
      <c r="N1513" t="b">
        <v>1</v>
      </c>
      <c r="O1513">
        <v>206</v>
      </c>
      <c r="P1513" t="b">
        <v>1</v>
      </c>
      <c r="Q1513" t="s">
        <v>8285</v>
      </c>
      <c r="R1513" s="5">
        <f t="shared" si="69"/>
        <v>1.1179285714285714</v>
      </c>
      <c r="S1513" s="6">
        <f t="shared" si="70"/>
        <v>75.975728155339809</v>
      </c>
      <c r="T1513" t="s">
        <v>8340</v>
      </c>
      <c r="U1513" t="s">
        <v>8341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2">
        <v>42741.684479166666</v>
      </c>
      <c r="L1514" s="12">
        <v>42771.684479166666</v>
      </c>
      <c r="M1514" s="13">
        <f t="shared" si="71"/>
        <v>2017</v>
      </c>
      <c r="N1514" t="b">
        <v>1</v>
      </c>
      <c r="O1514">
        <v>335</v>
      </c>
      <c r="P1514" t="b">
        <v>1</v>
      </c>
      <c r="Q1514" t="s">
        <v>8285</v>
      </c>
      <c r="R1514" s="5">
        <f t="shared" si="69"/>
        <v>5.5877142857142861</v>
      </c>
      <c r="S1514" s="6">
        <f t="shared" si="70"/>
        <v>58.379104477611939</v>
      </c>
      <c r="T1514" t="s">
        <v>8340</v>
      </c>
      <c r="U1514" t="s">
        <v>8341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2">
        <v>41806.637337962966</v>
      </c>
      <c r="L1515" s="12">
        <v>41836.637337962966</v>
      </c>
      <c r="M1515" s="13">
        <f t="shared" si="71"/>
        <v>2014</v>
      </c>
      <c r="N1515" t="b">
        <v>1</v>
      </c>
      <c r="O1515">
        <v>215</v>
      </c>
      <c r="P1515" t="b">
        <v>1</v>
      </c>
      <c r="Q1515" t="s">
        <v>8285</v>
      </c>
      <c r="R1515" s="5">
        <f t="shared" si="69"/>
        <v>1.5001875</v>
      </c>
      <c r="S1515" s="6">
        <f t="shared" si="70"/>
        <v>55.82093023255814</v>
      </c>
      <c r="T1515" t="s">
        <v>8340</v>
      </c>
      <c r="U1515" t="s">
        <v>8341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2">
        <v>42234.597685185188</v>
      </c>
      <c r="L1516" s="12">
        <v>42274.597685185188</v>
      </c>
      <c r="M1516" s="13">
        <f t="shared" si="71"/>
        <v>2015</v>
      </c>
      <c r="N1516" t="b">
        <v>1</v>
      </c>
      <c r="O1516">
        <v>176</v>
      </c>
      <c r="P1516" t="b">
        <v>1</v>
      </c>
      <c r="Q1516" t="s">
        <v>8285</v>
      </c>
      <c r="R1516" s="5">
        <f t="shared" si="69"/>
        <v>1.0647599999999999</v>
      </c>
      <c r="S1516" s="6">
        <f t="shared" si="70"/>
        <v>151.24431818181819</v>
      </c>
      <c r="T1516" t="s">
        <v>8340</v>
      </c>
      <c r="U1516" t="s">
        <v>8341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2">
        <v>42415.253437499996</v>
      </c>
      <c r="L1517" s="12">
        <v>42445.211770833332</v>
      </c>
      <c r="M1517" s="13">
        <f t="shared" si="71"/>
        <v>2016</v>
      </c>
      <c r="N1517" t="b">
        <v>1</v>
      </c>
      <c r="O1517">
        <v>555</v>
      </c>
      <c r="P1517" t="b">
        <v>1</v>
      </c>
      <c r="Q1517" t="s">
        <v>8285</v>
      </c>
      <c r="R1517" s="5">
        <f t="shared" si="69"/>
        <v>1.57189</v>
      </c>
      <c r="S1517" s="6">
        <f t="shared" si="70"/>
        <v>849.67027027027029</v>
      </c>
      <c r="T1517" t="s">
        <v>8340</v>
      </c>
      <c r="U1517" t="s">
        <v>8341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2">
        <v>42619.466342592597</v>
      </c>
      <c r="L1518" s="12">
        <v>42649.583333333328</v>
      </c>
      <c r="M1518" s="13">
        <f t="shared" si="71"/>
        <v>2016</v>
      </c>
      <c r="N1518" t="b">
        <v>1</v>
      </c>
      <c r="O1518">
        <v>116</v>
      </c>
      <c r="P1518" t="b">
        <v>1</v>
      </c>
      <c r="Q1518" t="s">
        <v>8285</v>
      </c>
      <c r="R1518" s="5">
        <f t="shared" si="69"/>
        <v>1.0865882352941176</v>
      </c>
      <c r="S1518" s="6">
        <f t="shared" si="70"/>
        <v>159.24137931034483</v>
      </c>
      <c r="T1518" t="s">
        <v>8340</v>
      </c>
      <c r="U1518" t="s">
        <v>8341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2">
        <v>41948.56658564815</v>
      </c>
      <c r="L1519" s="12">
        <v>41979.25</v>
      </c>
      <c r="M1519" s="13">
        <f t="shared" si="71"/>
        <v>2014</v>
      </c>
      <c r="N1519" t="b">
        <v>1</v>
      </c>
      <c r="O1519">
        <v>615</v>
      </c>
      <c r="P1519" t="b">
        <v>1</v>
      </c>
      <c r="Q1519" t="s">
        <v>8285</v>
      </c>
      <c r="R1519" s="5">
        <f t="shared" si="69"/>
        <v>1.6197999999999999</v>
      </c>
      <c r="S1519" s="6">
        <f t="shared" si="70"/>
        <v>39.507317073170732</v>
      </c>
      <c r="T1519" t="s">
        <v>8340</v>
      </c>
      <c r="U1519" t="s">
        <v>8341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2">
        <v>41760.8200462963</v>
      </c>
      <c r="L1520" s="12">
        <v>41790.8200462963</v>
      </c>
      <c r="M1520" s="13">
        <f t="shared" si="71"/>
        <v>2014</v>
      </c>
      <c r="N1520" t="b">
        <v>1</v>
      </c>
      <c r="O1520">
        <v>236</v>
      </c>
      <c r="P1520" t="b">
        <v>1</v>
      </c>
      <c r="Q1520" t="s">
        <v>8285</v>
      </c>
      <c r="R1520" s="5">
        <f t="shared" si="69"/>
        <v>2.0536666666666665</v>
      </c>
      <c r="S1520" s="6">
        <f t="shared" si="70"/>
        <v>130.52966101694915</v>
      </c>
      <c r="T1520" t="s">
        <v>8340</v>
      </c>
      <c r="U1520" t="s">
        <v>8341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2">
        <v>41782.741701388892</v>
      </c>
      <c r="L1521" s="12">
        <v>41810.915972222225</v>
      </c>
      <c r="M1521" s="13">
        <f t="shared" si="71"/>
        <v>2014</v>
      </c>
      <c r="N1521" t="b">
        <v>1</v>
      </c>
      <c r="O1521">
        <v>145</v>
      </c>
      <c r="P1521" t="b">
        <v>1</v>
      </c>
      <c r="Q1521" t="s">
        <v>8285</v>
      </c>
      <c r="R1521" s="5">
        <f t="shared" si="69"/>
        <v>1.033638888888889</v>
      </c>
      <c r="S1521" s="6">
        <f t="shared" si="70"/>
        <v>64.156896551724131</v>
      </c>
      <c r="T1521" t="s">
        <v>8340</v>
      </c>
      <c r="U1521" t="s">
        <v>8341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2">
        <v>41955.857789351852</v>
      </c>
      <c r="L1522" s="12">
        <v>41992.166666666672</v>
      </c>
      <c r="M1522" s="13">
        <f t="shared" si="71"/>
        <v>2014</v>
      </c>
      <c r="N1522" t="b">
        <v>1</v>
      </c>
      <c r="O1522">
        <v>167</v>
      </c>
      <c r="P1522" t="b">
        <v>1</v>
      </c>
      <c r="Q1522" t="s">
        <v>8285</v>
      </c>
      <c r="R1522" s="5">
        <f t="shared" si="69"/>
        <v>1.0347222222222223</v>
      </c>
      <c r="S1522" s="6">
        <f t="shared" si="70"/>
        <v>111.52694610778443</v>
      </c>
      <c r="T1522" t="s">
        <v>8340</v>
      </c>
      <c r="U1522" t="s">
        <v>8341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2">
        <v>42493.167719907404</v>
      </c>
      <c r="L1523" s="12">
        <v>42528.167719907404</v>
      </c>
      <c r="M1523" s="13">
        <f t="shared" si="71"/>
        <v>2016</v>
      </c>
      <c r="N1523" t="b">
        <v>1</v>
      </c>
      <c r="O1523">
        <v>235</v>
      </c>
      <c r="P1523" t="b">
        <v>1</v>
      </c>
      <c r="Q1523" t="s">
        <v>8285</v>
      </c>
      <c r="R1523" s="5">
        <f t="shared" si="69"/>
        <v>1.0681333333333334</v>
      </c>
      <c r="S1523" s="6">
        <f t="shared" si="70"/>
        <v>170.44680851063831</v>
      </c>
      <c r="T1523" t="s">
        <v>8340</v>
      </c>
      <c r="U1523" t="s">
        <v>8341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2">
        <v>41899.830312500002</v>
      </c>
      <c r="L1524" s="12">
        <v>41929.830312500002</v>
      </c>
      <c r="M1524" s="13">
        <f t="shared" si="71"/>
        <v>2014</v>
      </c>
      <c r="N1524" t="b">
        <v>1</v>
      </c>
      <c r="O1524">
        <v>452</v>
      </c>
      <c r="P1524" t="b">
        <v>1</v>
      </c>
      <c r="Q1524" t="s">
        <v>8285</v>
      </c>
      <c r="R1524" s="5">
        <f t="shared" si="69"/>
        <v>1.3896574712643677</v>
      </c>
      <c r="S1524" s="6">
        <f t="shared" si="70"/>
        <v>133.7391592920354</v>
      </c>
      <c r="T1524" t="s">
        <v>8340</v>
      </c>
      <c r="U1524" t="s">
        <v>8341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2">
        <v>41964.751342592594</v>
      </c>
      <c r="L1525" s="12">
        <v>41996</v>
      </c>
      <c r="M1525" s="13">
        <f t="shared" si="71"/>
        <v>2014</v>
      </c>
      <c r="N1525" t="b">
        <v>1</v>
      </c>
      <c r="O1525">
        <v>241</v>
      </c>
      <c r="P1525" t="b">
        <v>1</v>
      </c>
      <c r="Q1525" t="s">
        <v>8285</v>
      </c>
      <c r="R1525" s="5">
        <f t="shared" si="69"/>
        <v>1.2484324324324325</v>
      </c>
      <c r="S1525" s="6">
        <f t="shared" si="70"/>
        <v>95.834024896265561</v>
      </c>
      <c r="T1525" t="s">
        <v>8340</v>
      </c>
      <c r="U1525" t="s">
        <v>8341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2">
        <v>42756.501041666663</v>
      </c>
      <c r="L1526" s="12">
        <v>42786.501041666663</v>
      </c>
      <c r="M1526" s="13">
        <f t="shared" si="71"/>
        <v>2017</v>
      </c>
      <c r="N1526" t="b">
        <v>1</v>
      </c>
      <c r="O1526">
        <v>28</v>
      </c>
      <c r="P1526" t="b">
        <v>1</v>
      </c>
      <c r="Q1526" t="s">
        <v>8285</v>
      </c>
      <c r="R1526" s="5">
        <f t="shared" si="69"/>
        <v>2.0699999999999998</v>
      </c>
      <c r="S1526" s="6">
        <f t="shared" si="70"/>
        <v>221.78571428571428</v>
      </c>
      <c r="T1526" t="s">
        <v>8340</v>
      </c>
      <c r="U1526" t="s">
        <v>8341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2">
        <v>42570.702986111108</v>
      </c>
      <c r="L1527" s="12">
        <v>42600.702986111108</v>
      </c>
      <c r="M1527" s="13">
        <f t="shared" si="71"/>
        <v>2016</v>
      </c>
      <c r="N1527" t="b">
        <v>1</v>
      </c>
      <c r="O1527">
        <v>140</v>
      </c>
      <c r="P1527" t="b">
        <v>1</v>
      </c>
      <c r="Q1527" t="s">
        <v>8285</v>
      </c>
      <c r="R1527" s="5">
        <f t="shared" si="69"/>
        <v>1.7400576923076922</v>
      </c>
      <c r="S1527" s="6">
        <f t="shared" si="70"/>
        <v>32.315357142857138</v>
      </c>
      <c r="T1527" t="s">
        <v>8340</v>
      </c>
      <c r="U1527" t="s">
        <v>8341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2">
        <v>42339.276006944448</v>
      </c>
      <c r="L1528" s="12">
        <v>42388.276006944448</v>
      </c>
      <c r="M1528" s="13">
        <f t="shared" si="71"/>
        <v>2015</v>
      </c>
      <c r="N1528" t="b">
        <v>1</v>
      </c>
      <c r="O1528">
        <v>280</v>
      </c>
      <c r="P1528" t="b">
        <v>1</v>
      </c>
      <c r="Q1528" t="s">
        <v>8285</v>
      </c>
      <c r="R1528" s="5">
        <f t="shared" si="69"/>
        <v>1.2032608695652174</v>
      </c>
      <c r="S1528" s="6">
        <f t="shared" si="70"/>
        <v>98.839285714285708</v>
      </c>
      <c r="T1528" t="s">
        <v>8340</v>
      </c>
      <c r="U1528" t="s">
        <v>8341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2">
        <v>42780.600532407407</v>
      </c>
      <c r="L1529" s="12">
        <v>42808.558865740735</v>
      </c>
      <c r="M1529" s="13">
        <f t="shared" si="71"/>
        <v>2017</v>
      </c>
      <c r="N1529" t="b">
        <v>1</v>
      </c>
      <c r="O1529">
        <v>70</v>
      </c>
      <c r="P1529" t="b">
        <v>1</v>
      </c>
      <c r="Q1529" t="s">
        <v>8285</v>
      </c>
      <c r="R1529" s="5">
        <f t="shared" si="69"/>
        <v>1.1044428571428573</v>
      </c>
      <c r="S1529" s="6">
        <f t="shared" si="70"/>
        <v>55.222142857142863</v>
      </c>
      <c r="T1529" t="s">
        <v>8340</v>
      </c>
      <c r="U1529" t="s">
        <v>8341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2">
        <v>42736.732893518521</v>
      </c>
      <c r="L1530" s="12">
        <v>42767</v>
      </c>
      <c r="M1530" s="13">
        <f t="shared" si="71"/>
        <v>2017</v>
      </c>
      <c r="N1530" t="b">
        <v>1</v>
      </c>
      <c r="O1530">
        <v>160</v>
      </c>
      <c r="P1530" t="b">
        <v>1</v>
      </c>
      <c r="Q1530" t="s">
        <v>8285</v>
      </c>
      <c r="R1530" s="5">
        <f t="shared" si="69"/>
        <v>2.8156666666666665</v>
      </c>
      <c r="S1530" s="6">
        <f t="shared" si="70"/>
        <v>52.793750000000003</v>
      </c>
      <c r="T1530" t="s">
        <v>8340</v>
      </c>
      <c r="U1530" t="s">
        <v>8341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2">
        <v>42052.628703703704</v>
      </c>
      <c r="L1531" s="12">
        <v>42082.587037037039</v>
      </c>
      <c r="M1531" s="13">
        <f t="shared" si="71"/>
        <v>2015</v>
      </c>
      <c r="N1531" t="b">
        <v>1</v>
      </c>
      <c r="O1531">
        <v>141</v>
      </c>
      <c r="P1531" t="b">
        <v>1</v>
      </c>
      <c r="Q1531" t="s">
        <v>8285</v>
      </c>
      <c r="R1531" s="5">
        <f t="shared" si="69"/>
        <v>1.0067894736842105</v>
      </c>
      <c r="S1531" s="6">
        <f t="shared" si="70"/>
        <v>135.66666666666666</v>
      </c>
      <c r="T1531" t="s">
        <v>8340</v>
      </c>
      <c r="U1531" t="s">
        <v>8341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2">
        <v>42275.767303240747</v>
      </c>
      <c r="L1532" s="12">
        <v>42300.767303240747</v>
      </c>
      <c r="M1532" s="13">
        <f t="shared" si="71"/>
        <v>2015</v>
      </c>
      <c r="N1532" t="b">
        <v>1</v>
      </c>
      <c r="O1532">
        <v>874</v>
      </c>
      <c r="P1532" t="b">
        <v>1</v>
      </c>
      <c r="Q1532" t="s">
        <v>8285</v>
      </c>
      <c r="R1532" s="5">
        <f t="shared" si="69"/>
        <v>1.3482571428571428</v>
      </c>
      <c r="S1532" s="6">
        <f t="shared" si="70"/>
        <v>53.991990846681922</v>
      </c>
      <c r="T1532" t="s">
        <v>8340</v>
      </c>
      <c r="U1532" t="s">
        <v>8341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2">
        <v>41941.802384259259</v>
      </c>
      <c r="L1533" s="12">
        <v>41974.125</v>
      </c>
      <c r="M1533" s="13">
        <f t="shared" si="71"/>
        <v>2014</v>
      </c>
      <c r="N1533" t="b">
        <v>1</v>
      </c>
      <c r="O1533">
        <v>73</v>
      </c>
      <c r="P1533" t="b">
        <v>1</v>
      </c>
      <c r="Q1533" t="s">
        <v>8285</v>
      </c>
      <c r="R1533" s="5">
        <f t="shared" si="69"/>
        <v>1.7595744680851064</v>
      </c>
      <c r="S1533" s="6">
        <f t="shared" si="70"/>
        <v>56.643835616438359</v>
      </c>
      <c r="T1533" t="s">
        <v>8340</v>
      </c>
      <c r="U1533" t="s">
        <v>8341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2">
        <v>42391.475289351853</v>
      </c>
      <c r="L1534" s="12">
        <v>42415.625</v>
      </c>
      <c r="M1534" s="13">
        <f t="shared" si="71"/>
        <v>2016</v>
      </c>
      <c r="N1534" t="b">
        <v>1</v>
      </c>
      <c r="O1534">
        <v>294</v>
      </c>
      <c r="P1534" t="b">
        <v>1</v>
      </c>
      <c r="Q1534" t="s">
        <v>8285</v>
      </c>
      <c r="R1534" s="5">
        <f t="shared" si="69"/>
        <v>4.8402000000000003</v>
      </c>
      <c r="S1534" s="6">
        <f t="shared" si="70"/>
        <v>82.316326530612244</v>
      </c>
      <c r="T1534" t="s">
        <v>8340</v>
      </c>
      <c r="U1534" t="s">
        <v>8341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2">
        <v>42443.00204861111</v>
      </c>
      <c r="L1535" s="12">
        <v>42492.165972222225</v>
      </c>
      <c r="M1535" s="13">
        <f t="shared" si="71"/>
        <v>2016</v>
      </c>
      <c r="N1535" t="b">
        <v>1</v>
      </c>
      <c r="O1535">
        <v>740</v>
      </c>
      <c r="P1535" t="b">
        <v>1</v>
      </c>
      <c r="Q1535" t="s">
        <v>8285</v>
      </c>
      <c r="R1535" s="5">
        <f t="shared" si="69"/>
        <v>1.4514</v>
      </c>
      <c r="S1535" s="6">
        <f t="shared" si="70"/>
        <v>88.26081081081081</v>
      </c>
      <c r="T1535" t="s">
        <v>8340</v>
      </c>
      <c r="U1535" t="s">
        <v>8341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2">
        <v>42221.67432870371</v>
      </c>
      <c r="L1536" s="12">
        <v>42251.67432870371</v>
      </c>
      <c r="M1536" s="13">
        <f t="shared" si="71"/>
        <v>2015</v>
      </c>
      <c r="N1536" t="b">
        <v>1</v>
      </c>
      <c r="O1536">
        <v>369</v>
      </c>
      <c r="P1536" t="b">
        <v>1</v>
      </c>
      <c r="Q1536" t="s">
        <v>8285</v>
      </c>
      <c r="R1536" s="5">
        <f t="shared" si="69"/>
        <v>4.1773333333333333</v>
      </c>
      <c r="S1536" s="6">
        <f t="shared" si="70"/>
        <v>84.905149051490511</v>
      </c>
      <c r="T1536" t="s">
        <v>8340</v>
      </c>
      <c r="U1536" t="s">
        <v>8341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2">
        <v>42484.829062500001</v>
      </c>
      <c r="L1537" s="12">
        <v>42513.916666666672</v>
      </c>
      <c r="M1537" s="13">
        <f t="shared" si="71"/>
        <v>2016</v>
      </c>
      <c r="N1537" t="b">
        <v>1</v>
      </c>
      <c r="O1537">
        <v>110</v>
      </c>
      <c r="P1537" t="b">
        <v>1</v>
      </c>
      <c r="Q1537" t="s">
        <v>8285</v>
      </c>
      <c r="R1537" s="5">
        <f t="shared" si="69"/>
        <v>1.3242499999999999</v>
      </c>
      <c r="S1537" s="6">
        <f t="shared" si="70"/>
        <v>48.154545454545456</v>
      </c>
      <c r="T1537" t="s">
        <v>8340</v>
      </c>
      <c r="U1537" t="s">
        <v>8341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2">
        <v>42213.802199074074</v>
      </c>
      <c r="L1538" s="12">
        <v>42243.802199074074</v>
      </c>
      <c r="M1538" s="13">
        <f t="shared" si="71"/>
        <v>2015</v>
      </c>
      <c r="N1538" t="b">
        <v>1</v>
      </c>
      <c r="O1538">
        <v>455</v>
      </c>
      <c r="P1538" t="b">
        <v>1</v>
      </c>
      <c r="Q1538" t="s">
        <v>8285</v>
      </c>
      <c r="R1538" s="5">
        <f t="shared" ref="R1538:R1601" si="72">E1538/D1538</f>
        <v>2.5030841666666666</v>
      </c>
      <c r="S1538" s="6">
        <f t="shared" ref="S1538:S1601" si="73">E1538/O1538</f>
        <v>66.015406593406595</v>
      </c>
      <c r="T1538" t="s">
        <v>8340</v>
      </c>
      <c r="U1538" t="s">
        <v>8341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2">
        <v>42552.315127314811</v>
      </c>
      <c r="L1539" s="12">
        <v>42588.75</v>
      </c>
      <c r="M1539" s="13">
        <f t="shared" ref="M1539:M1602" si="74">YEAR(K1539)</f>
        <v>2016</v>
      </c>
      <c r="N1539" t="b">
        <v>1</v>
      </c>
      <c r="O1539">
        <v>224</v>
      </c>
      <c r="P1539" t="b">
        <v>1</v>
      </c>
      <c r="Q1539" t="s">
        <v>8285</v>
      </c>
      <c r="R1539" s="5">
        <f t="shared" si="72"/>
        <v>1.7989999999999999</v>
      </c>
      <c r="S1539" s="6">
        <f t="shared" si="73"/>
        <v>96.375</v>
      </c>
      <c r="T1539" t="s">
        <v>8340</v>
      </c>
      <c r="U1539" t="s">
        <v>8341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2">
        <v>41981.782060185185</v>
      </c>
      <c r="L1540" s="12">
        <v>42026.782060185185</v>
      </c>
      <c r="M1540" s="13">
        <f t="shared" si="74"/>
        <v>2014</v>
      </c>
      <c r="N1540" t="b">
        <v>1</v>
      </c>
      <c r="O1540">
        <v>46</v>
      </c>
      <c r="P1540" t="b">
        <v>1</v>
      </c>
      <c r="Q1540" t="s">
        <v>8285</v>
      </c>
      <c r="R1540" s="5">
        <f t="shared" si="72"/>
        <v>1.0262857142857142</v>
      </c>
      <c r="S1540" s="6">
        <f t="shared" si="73"/>
        <v>156.17391304347825</v>
      </c>
      <c r="T1540" t="s">
        <v>8340</v>
      </c>
      <c r="U1540" t="s">
        <v>8341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2">
        <v>42705.919201388882</v>
      </c>
      <c r="L1541" s="12">
        <v>42738.919201388882</v>
      </c>
      <c r="M1541" s="13">
        <f t="shared" si="74"/>
        <v>2016</v>
      </c>
      <c r="N1541" t="b">
        <v>0</v>
      </c>
      <c r="O1541">
        <v>284</v>
      </c>
      <c r="P1541" t="b">
        <v>1</v>
      </c>
      <c r="Q1541" t="s">
        <v>8285</v>
      </c>
      <c r="R1541" s="5">
        <f t="shared" si="72"/>
        <v>1.359861</v>
      </c>
      <c r="S1541" s="6">
        <f t="shared" si="73"/>
        <v>95.764859154929582</v>
      </c>
      <c r="T1541" t="s">
        <v>8340</v>
      </c>
      <c r="U1541" t="s">
        <v>8341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2">
        <v>41939.00712962963</v>
      </c>
      <c r="L1542" s="12">
        <v>41969.052083333328</v>
      </c>
      <c r="M1542" s="13">
        <f t="shared" si="74"/>
        <v>2014</v>
      </c>
      <c r="N1542" t="b">
        <v>1</v>
      </c>
      <c r="O1542">
        <v>98</v>
      </c>
      <c r="P1542" t="b">
        <v>1</v>
      </c>
      <c r="Q1542" t="s">
        <v>8285</v>
      </c>
      <c r="R1542" s="5">
        <f t="shared" si="72"/>
        <v>1.1786666666666668</v>
      </c>
      <c r="S1542" s="6">
        <f t="shared" si="73"/>
        <v>180.40816326530611</v>
      </c>
      <c r="T1542" t="s">
        <v>8340</v>
      </c>
      <c r="U1542" t="s">
        <v>8341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2">
        <v>41974.712245370371</v>
      </c>
      <c r="L1543" s="12">
        <v>42004.712245370371</v>
      </c>
      <c r="M1543" s="13">
        <f t="shared" si="74"/>
        <v>2014</v>
      </c>
      <c r="N1543" t="b">
        <v>0</v>
      </c>
      <c r="O1543">
        <v>2</v>
      </c>
      <c r="P1543" t="b">
        <v>0</v>
      </c>
      <c r="Q1543" t="s">
        <v>8289</v>
      </c>
      <c r="R1543" s="5">
        <f t="shared" si="72"/>
        <v>3.3333333333333332E-4</v>
      </c>
      <c r="S1543" s="6">
        <f t="shared" si="73"/>
        <v>3</v>
      </c>
      <c r="T1543" t="s">
        <v>8340</v>
      </c>
      <c r="U1543" t="s">
        <v>8345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2">
        <v>42170.996527777781</v>
      </c>
      <c r="L1544" s="12">
        <v>42185.996527777781</v>
      </c>
      <c r="M1544" s="13">
        <f t="shared" si="74"/>
        <v>2015</v>
      </c>
      <c r="N1544" t="b">
        <v>0</v>
      </c>
      <c r="O1544">
        <v>1</v>
      </c>
      <c r="P1544" t="b">
        <v>0</v>
      </c>
      <c r="Q1544" t="s">
        <v>8289</v>
      </c>
      <c r="R1544" s="5">
        <f t="shared" si="72"/>
        <v>0.04</v>
      </c>
      <c r="S1544" s="6">
        <f t="shared" si="73"/>
        <v>20</v>
      </c>
      <c r="T1544" t="s">
        <v>8340</v>
      </c>
      <c r="U1544" t="s">
        <v>8345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2">
        <v>41935.509652777779</v>
      </c>
      <c r="L1545" s="12">
        <v>41965.551319444443</v>
      </c>
      <c r="M1545" s="13">
        <f t="shared" si="74"/>
        <v>2014</v>
      </c>
      <c r="N1545" t="b">
        <v>0</v>
      </c>
      <c r="O1545">
        <v>1</v>
      </c>
      <c r="P1545" t="b">
        <v>0</v>
      </c>
      <c r="Q1545" t="s">
        <v>8289</v>
      </c>
      <c r="R1545" s="5">
        <f t="shared" si="72"/>
        <v>4.4444444444444444E-3</v>
      </c>
      <c r="S1545" s="6">
        <f t="shared" si="73"/>
        <v>10</v>
      </c>
      <c r="T1545" t="s">
        <v>8340</v>
      </c>
      <c r="U1545" t="s">
        <v>8345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2">
        <v>42053.051203703704</v>
      </c>
      <c r="L1546" s="12">
        <v>42095.012499999997</v>
      </c>
      <c r="M1546" s="13">
        <f t="shared" si="74"/>
        <v>2015</v>
      </c>
      <c r="N1546" t="b">
        <v>0</v>
      </c>
      <c r="O1546">
        <v>0</v>
      </c>
      <c r="P1546" t="b">
        <v>0</v>
      </c>
      <c r="Q1546" t="s">
        <v>8289</v>
      </c>
      <c r="R1546" s="5">
        <f t="shared" si="72"/>
        <v>0</v>
      </c>
      <c r="S1546" s="6" t="e">
        <f t="shared" si="73"/>
        <v>#DIV/0!</v>
      </c>
      <c r="T1546" t="s">
        <v>8340</v>
      </c>
      <c r="U1546" t="s">
        <v>8345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2">
        <v>42031.884652777779</v>
      </c>
      <c r="L1547" s="12">
        <v>42065.886111111111</v>
      </c>
      <c r="M1547" s="13">
        <f t="shared" si="74"/>
        <v>2015</v>
      </c>
      <c r="N1547" t="b">
        <v>0</v>
      </c>
      <c r="O1547">
        <v>1</v>
      </c>
      <c r="P1547" t="b">
        <v>0</v>
      </c>
      <c r="Q1547" t="s">
        <v>8289</v>
      </c>
      <c r="R1547" s="5">
        <f t="shared" si="72"/>
        <v>3.3333333333333332E-4</v>
      </c>
      <c r="S1547" s="6">
        <f t="shared" si="73"/>
        <v>1</v>
      </c>
      <c r="T1547" t="s">
        <v>8340</v>
      </c>
      <c r="U1547" t="s">
        <v>8345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2">
        <v>41839.212951388887</v>
      </c>
      <c r="L1548" s="12">
        <v>41899.212951388887</v>
      </c>
      <c r="M1548" s="13">
        <f t="shared" si="74"/>
        <v>2014</v>
      </c>
      <c r="N1548" t="b">
        <v>0</v>
      </c>
      <c r="O1548">
        <v>11</v>
      </c>
      <c r="P1548" t="b">
        <v>0</v>
      </c>
      <c r="Q1548" t="s">
        <v>8289</v>
      </c>
      <c r="R1548" s="5">
        <f t="shared" si="72"/>
        <v>0.28899999999999998</v>
      </c>
      <c r="S1548" s="6">
        <f t="shared" si="73"/>
        <v>26.272727272727273</v>
      </c>
      <c r="T1548" t="s">
        <v>8340</v>
      </c>
      <c r="U1548" t="s">
        <v>8345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2">
        <v>42782.426875000005</v>
      </c>
      <c r="L1549" s="12">
        <v>42789.426875000005</v>
      </c>
      <c r="M1549" s="13">
        <f t="shared" si="74"/>
        <v>2017</v>
      </c>
      <c r="N1549" t="b">
        <v>0</v>
      </c>
      <c r="O1549">
        <v>0</v>
      </c>
      <c r="P1549" t="b">
        <v>0</v>
      </c>
      <c r="Q1549" t="s">
        <v>8289</v>
      </c>
      <c r="R1549" s="5">
        <f t="shared" si="72"/>
        <v>0</v>
      </c>
      <c r="S1549" s="6" t="e">
        <f t="shared" si="73"/>
        <v>#DIV/0!</v>
      </c>
      <c r="T1549" t="s">
        <v>8340</v>
      </c>
      <c r="U1549" t="s">
        <v>8345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2">
        <v>42286.88217592593</v>
      </c>
      <c r="L1550" s="12">
        <v>42316.923842592587</v>
      </c>
      <c r="M1550" s="13">
        <f t="shared" si="74"/>
        <v>2015</v>
      </c>
      <c r="N1550" t="b">
        <v>0</v>
      </c>
      <c r="O1550">
        <v>1</v>
      </c>
      <c r="P1550" t="b">
        <v>0</v>
      </c>
      <c r="Q1550" t="s">
        <v>8289</v>
      </c>
      <c r="R1550" s="5">
        <f t="shared" si="72"/>
        <v>8.5714285714285715E-2</v>
      </c>
      <c r="S1550" s="6">
        <f t="shared" si="73"/>
        <v>60</v>
      </c>
      <c r="T1550" t="s">
        <v>8340</v>
      </c>
      <c r="U1550" t="s">
        <v>8345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2">
        <v>42281.136099537034</v>
      </c>
      <c r="L1551" s="12">
        <v>42311.177766203706</v>
      </c>
      <c r="M1551" s="13">
        <f t="shared" si="74"/>
        <v>2015</v>
      </c>
      <c r="N1551" t="b">
        <v>0</v>
      </c>
      <c r="O1551">
        <v>6</v>
      </c>
      <c r="P1551" t="b">
        <v>0</v>
      </c>
      <c r="Q1551" t="s">
        <v>8289</v>
      </c>
      <c r="R1551" s="5">
        <f t="shared" si="72"/>
        <v>0.34</v>
      </c>
      <c r="S1551" s="6">
        <f t="shared" si="73"/>
        <v>28.333333333333332</v>
      </c>
      <c r="T1551" t="s">
        <v>8340</v>
      </c>
      <c r="U1551" t="s">
        <v>8345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2">
        <v>42472.449467592596</v>
      </c>
      <c r="L1552" s="12">
        <v>42502.449467592596</v>
      </c>
      <c r="M1552" s="13">
        <f t="shared" si="74"/>
        <v>2016</v>
      </c>
      <c r="N1552" t="b">
        <v>0</v>
      </c>
      <c r="O1552">
        <v>7</v>
      </c>
      <c r="P1552" t="b">
        <v>0</v>
      </c>
      <c r="Q1552" t="s">
        <v>8289</v>
      </c>
      <c r="R1552" s="5">
        <f t="shared" si="72"/>
        <v>0.13466666666666666</v>
      </c>
      <c r="S1552" s="6">
        <f t="shared" si="73"/>
        <v>14.428571428571429</v>
      </c>
      <c r="T1552" t="s">
        <v>8340</v>
      </c>
      <c r="U1552" t="s">
        <v>8345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2">
        <v>42121.824525462958</v>
      </c>
      <c r="L1553" s="12">
        <v>42151.824525462958</v>
      </c>
      <c r="M1553" s="13">
        <f t="shared" si="74"/>
        <v>2015</v>
      </c>
      <c r="N1553" t="b">
        <v>0</v>
      </c>
      <c r="O1553">
        <v>0</v>
      </c>
      <c r="P1553" t="b">
        <v>0</v>
      </c>
      <c r="Q1553" t="s">
        <v>8289</v>
      </c>
      <c r="R1553" s="5">
        <f t="shared" si="72"/>
        <v>0</v>
      </c>
      <c r="S1553" s="6" t="e">
        <f t="shared" si="73"/>
        <v>#DIV/0!</v>
      </c>
      <c r="T1553" t="s">
        <v>8340</v>
      </c>
      <c r="U1553" t="s">
        <v>8345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2">
        <v>41892.688750000001</v>
      </c>
      <c r="L1554" s="12">
        <v>41913.165972222225</v>
      </c>
      <c r="M1554" s="13">
        <f t="shared" si="74"/>
        <v>2014</v>
      </c>
      <c r="N1554" t="b">
        <v>0</v>
      </c>
      <c r="O1554">
        <v>16</v>
      </c>
      <c r="P1554" t="b">
        <v>0</v>
      </c>
      <c r="Q1554" t="s">
        <v>8289</v>
      </c>
      <c r="R1554" s="5">
        <f t="shared" si="72"/>
        <v>0.49186046511627907</v>
      </c>
      <c r="S1554" s="6">
        <f t="shared" si="73"/>
        <v>132.1875</v>
      </c>
      <c r="T1554" t="s">
        <v>8340</v>
      </c>
      <c r="U1554" t="s">
        <v>8345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2">
        <v>42219.282951388886</v>
      </c>
      <c r="L1555" s="12">
        <v>42249.282951388886</v>
      </c>
      <c r="M1555" s="13">
        <f t="shared" si="74"/>
        <v>2015</v>
      </c>
      <c r="N1555" t="b">
        <v>0</v>
      </c>
      <c r="O1555">
        <v>0</v>
      </c>
      <c r="P1555" t="b">
        <v>0</v>
      </c>
      <c r="Q1555" t="s">
        <v>8289</v>
      </c>
      <c r="R1555" s="5">
        <f t="shared" si="72"/>
        <v>0</v>
      </c>
      <c r="S1555" s="6" t="e">
        <f t="shared" si="73"/>
        <v>#DIV/0!</v>
      </c>
      <c r="T1555" t="s">
        <v>8340</v>
      </c>
      <c r="U1555" t="s">
        <v>8345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2">
        <v>42188.252199074079</v>
      </c>
      <c r="L1556" s="12">
        <v>42218.252199074079</v>
      </c>
      <c r="M1556" s="13">
        <f t="shared" si="74"/>
        <v>2015</v>
      </c>
      <c r="N1556" t="b">
        <v>0</v>
      </c>
      <c r="O1556">
        <v>0</v>
      </c>
      <c r="P1556" t="b">
        <v>0</v>
      </c>
      <c r="Q1556" t="s">
        <v>8289</v>
      </c>
      <c r="R1556" s="5">
        <f t="shared" si="72"/>
        <v>0</v>
      </c>
      <c r="S1556" s="6" t="e">
        <f t="shared" si="73"/>
        <v>#DIV/0!</v>
      </c>
      <c r="T1556" t="s">
        <v>8340</v>
      </c>
      <c r="U1556" t="s">
        <v>8345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2">
        <v>42241.613796296297</v>
      </c>
      <c r="L1557" s="12">
        <v>42264.708333333328</v>
      </c>
      <c r="M1557" s="13">
        <f t="shared" si="74"/>
        <v>2015</v>
      </c>
      <c r="N1557" t="b">
        <v>0</v>
      </c>
      <c r="O1557">
        <v>0</v>
      </c>
      <c r="P1557" t="b">
        <v>0</v>
      </c>
      <c r="Q1557" t="s">
        <v>8289</v>
      </c>
      <c r="R1557" s="5">
        <f t="shared" si="72"/>
        <v>0</v>
      </c>
      <c r="S1557" s="6" t="e">
        <f t="shared" si="73"/>
        <v>#DIV/0!</v>
      </c>
      <c r="T1557" t="s">
        <v>8340</v>
      </c>
      <c r="U1557" t="s">
        <v>8345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2">
        <v>42525.153055555551</v>
      </c>
      <c r="L1558" s="12">
        <v>42555.153055555551</v>
      </c>
      <c r="M1558" s="13">
        <f t="shared" si="74"/>
        <v>2016</v>
      </c>
      <c r="N1558" t="b">
        <v>0</v>
      </c>
      <c r="O1558">
        <v>12</v>
      </c>
      <c r="P1558" t="b">
        <v>0</v>
      </c>
      <c r="Q1558" t="s">
        <v>8289</v>
      </c>
      <c r="R1558" s="5">
        <f t="shared" si="72"/>
        <v>0.45133333333333331</v>
      </c>
      <c r="S1558" s="6">
        <f t="shared" si="73"/>
        <v>56.416666666666664</v>
      </c>
      <c r="T1558" t="s">
        <v>8340</v>
      </c>
      <c r="U1558" t="s">
        <v>8345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2">
        <v>41871.65315972222</v>
      </c>
      <c r="L1559" s="12">
        <v>41902.65315972222</v>
      </c>
      <c r="M1559" s="13">
        <f t="shared" si="74"/>
        <v>2014</v>
      </c>
      <c r="N1559" t="b">
        <v>0</v>
      </c>
      <c r="O1559">
        <v>1</v>
      </c>
      <c r="P1559" t="b">
        <v>0</v>
      </c>
      <c r="Q1559" t="s">
        <v>8289</v>
      </c>
      <c r="R1559" s="5">
        <f t="shared" si="72"/>
        <v>0.04</v>
      </c>
      <c r="S1559" s="6">
        <f t="shared" si="73"/>
        <v>100</v>
      </c>
      <c r="T1559" t="s">
        <v>8340</v>
      </c>
      <c r="U1559" t="s">
        <v>8345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2">
        <v>42185.397673611107</v>
      </c>
      <c r="L1560" s="12">
        <v>42244.508333333331</v>
      </c>
      <c r="M1560" s="13">
        <f t="shared" si="74"/>
        <v>2015</v>
      </c>
      <c r="N1560" t="b">
        <v>0</v>
      </c>
      <c r="O1560">
        <v>3</v>
      </c>
      <c r="P1560" t="b">
        <v>0</v>
      </c>
      <c r="Q1560" t="s">
        <v>8289</v>
      </c>
      <c r="R1560" s="5">
        <f t="shared" si="72"/>
        <v>4.6666666666666669E-2</v>
      </c>
      <c r="S1560" s="6">
        <f t="shared" si="73"/>
        <v>11.666666666666666</v>
      </c>
      <c r="T1560" t="s">
        <v>8340</v>
      </c>
      <c r="U1560" t="s">
        <v>8345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2">
        <v>42108.05322916666</v>
      </c>
      <c r="L1561" s="12">
        <v>42123.05322916666</v>
      </c>
      <c r="M1561" s="13">
        <f t="shared" si="74"/>
        <v>2015</v>
      </c>
      <c r="N1561" t="b">
        <v>0</v>
      </c>
      <c r="O1561">
        <v>1</v>
      </c>
      <c r="P1561" t="b">
        <v>0</v>
      </c>
      <c r="Q1561" t="s">
        <v>8289</v>
      </c>
      <c r="R1561" s="5">
        <f t="shared" si="72"/>
        <v>3.3333333333333335E-3</v>
      </c>
      <c r="S1561" s="6">
        <f t="shared" si="73"/>
        <v>50</v>
      </c>
      <c r="T1561" t="s">
        <v>8340</v>
      </c>
      <c r="U1561" t="s">
        <v>8345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2">
        <v>41936.020752314813</v>
      </c>
      <c r="L1562" s="12">
        <v>41956.062418981484</v>
      </c>
      <c r="M1562" s="13">
        <f t="shared" si="74"/>
        <v>2014</v>
      </c>
      <c r="N1562" t="b">
        <v>0</v>
      </c>
      <c r="O1562">
        <v>4</v>
      </c>
      <c r="P1562" t="b">
        <v>0</v>
      </c>
      <c r="Q1562" t="s">
        <v>8289</v>
      </c>
      <c r="R1562" s="5">
        <f t="shared" si="72"/>
        <v>3.7600000000000001E-2</v>
      </c>
      <c r="S1562" s="6">
        <f t="shared" si="73"/>
        <v>23.5</v>
      </c>
      <c r="T1562" t="s">
        <v>8340</v>
      </c>
      <c r="U1562" t="s">
        <v>8345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2">
        <v>41555.041701388887</v>
      </c>
      <c r="L1563" s="12">
        <v>41585.083368055559</v>
      </c>
      <c r="M1563" s="13">
        <f t="shared" si="74"/>
        <v>2013</v>
      </c>
      <c r="N1563" t="b">
        <v>0</v>
      </c>
      <c r="O1563">
        <v>1</v>
      </c>
      <c r="P1563" t="b">
        <v>0</v>
      </c>
      <c r="Q1563" t="s">
        <v>8290</v>
      </c>
      <c r="R1563" s="5">
        <f t="shared" si="72"/>
        <v>6.7000000000000002E-3</v>
      </c>
      <c r="S1563" s="6">
        <f t="shared" si="73"/>
        <v>67</v>
      </c>
      <c r="T1563" t="s">
        <v>8324</v>
      </c>
      <c r="U1563" t="s">
        <v>8346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2">
        <v>40079.566157407404</v>
      </c>
      <c r="L1564" s="12">
        <v>40149.034722222219</v>
      </c>
      <c r="M1564" s="13">
        <f t="shared" si="74"/>
        <v>2009</v>
      </c>
      <c r="N1564" t="b">
        <v>0</v>
      </c>
      <c r="O1564">
        <v>0</v>
      </c>
      <c r="P1564" t="b">
        <v>0</v>
      </c>
      <c r="Q1564" t="s">
        <v>8290</v>
      </c>
      <c r="R1564" s="5">
        <f t="shared" si="72"/>
        <v>0</v>
      </c>
      <c r="S1564" s="6" t="e">
        <f t="shared" si="73"/>
        <v>#DIV/0!</v>
      </c>
      <c r="T1564" t="s">
        <v>8324</v>
      </c>
      <c r="U1564" t="s">
        <v>8346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2">
        <v>41652.742488425924</v>
      </c>
      <c r="L1565" s="12">
        <v>41712.700821759259</v>
      </c>
      <c r="M1565" s="13">
        <f t="shared" si="74"/>
        <v>2014</v>
      </c>
      <c r="N1565" t="b">
        <v>0</v>
      </c>
      <c r="O1565">
        <v>2</v>
      </c>
      <c r="P1565" t="b">
        <v>0</v>
      </c>
      <c r="Q1565" t="s">
        <v>8290</v>
      </c>
      <c r="R1565" s="5">
        <f t="shared" si="72"/>
        <v>1.4166666666666666E-2</v>
      </c>
      <c r="S1565" s="6">
        <f t="shared" si="73"/>
        <v>42.5</v>
      </c>
      <c r="T1565" t="s">
        <v>8324</v>
      </c>
      <c r="U1565" t="s">
        <v>8346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2">
        <v>42121.367002314815</v>
      </c>
      <c r="L1566" s="12">
        <v>42152.836805555555</v>
      </c>
      <c r="M1566" s="13">
        <f t="shared" si="74"/>
        <v>2015</v>
      </c>
      <c r="N1566" t="b">
        <v>0</v>
      </c>
      <c r="O1566">
        <v>1</v>
      </c>
      <c r="P1566" t="b">
        <v>0</v>
      </c>
      <c r="Q1566" t="s">
        <v>8290</v>
      </c>
      <c r="R1566" s="5">
        <f t="shared" si="72"/>
        <v>1E-3</v>
      </c>
      <c r="S1566" s="6">
        <f t="shared" si="73"/>
        <v>10</v>
      </c>
      <c r="T1566" t="s">
        <v>8324</v>
      </c>
      <c r="U1566" t="s">
        <v>8346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2">
        <v>40672.729872685188</v>
      </c>
      <c r="L1567" s="12">
        <v>40702.729872685188</v>
      </c>
      <c r="M1567" s="13">
        <f t="shared" si="74"/>
        <v>2011</v>
      </c>
      <c r="N1567" t="b">
        <v>0</v>
      </c>
      <c r="O1567">
        <v>1</v>
      </c>
      <c r="P1567" t="b">
        <v>0</v>
      </c>
      <c r="Q1567" t="s">
        <v>8290</v>
      </c>
      <c r="R1567" s="5">
        <f t="shared" si="72"/>
        <v>2.5000000000000001E-2</v>
      </c>
      <c r="S1567" s="6">
        <f t="shared" si="73"/>
        <v>100</v>
      </c>
      <c r="T1567" t="s">
        <v>8324</v>
      </c>
      <c r="U1567" t="s">
        <v>8346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2">
        <v>42549.916712962964</v>
      </c>
      <c r="L1568" s="12">
        <v>42578.916666666672</v>
      </c>
      <c r="M1568" s="13">
        <f t="shared" si="74"/>
        <v>2016</v>
      </c>
      <c r="N1568" t="b">
        <v>0</v>
      </c>
      <c r="O1568">
        <v>59</v>
      </c>
      <c r="P1568" t="b">
        <v>0</v>
      </c>
      <c r="Q1568" t="s">
        <v>8290</v>
      </c>
      <c r="R1568" s="5">
        <f t="shared" si="72"/>
        <v>0.21249999999999999</v>
      </c>
      <c r="S1568" s="6">
        <f t="shared" si="73"/>
        <v>108.05084745762711</v>
      </c>
      <c r="T1568" t="s">
        <v>8324</v>
      </c>
      <c r="U1568" t="s">
        <v>8346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2">
        <v>41671.936863425923</v>
      </c>
      <c r="L1569" s="12">
        <v>41687</v>
      </c>
      <c r="M1569" s="13">
        <f t="shared" si="74"/>
        <v>2014</v>
      </c>
      <c r="N1569" t="b">
        <v>0</v>
      </c>
      <c r="O1569">
        <v>13</v>
      </c>
      <c r="P1569" t="b">
        <v>0</v>
      </c>
      <c r="Q1569" t="s">
        <v>8290</v>
      </c>
      <c r="R1569" s="5">
        <f t="shared" si="72"/>
        <v>4.1176470588235294E-2</v>
      </c>
      <c r="S1569" s="6">
        <f t="shared" si="73"/>
        <v>26.923076923076923</v>
      </c>
      <c r="T1569" t="s">
        <v>8324</v>
      </c>
      <c r="U1569" t="s">
        <v>8346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2">
        <v>41962.062326388885</v>
      </c>
      <c r="L1570" s="12">
        <v>41997.062326388885</v>
      </c>
      <c r="M1570" s="13">
        <f t="shared" si="74"/>
        <v>2014</v>
      </c>
      <c r="N1570" t="b">
        <v>0</v>
      </c>
      <c r="O1570">
        <v>22</v>
      </c>
      <c r="P1570" t="b">
        <v>0</v>
      </c>
      <c r="Q1570" t="s">
        <v>8290</v>
      </c>
      <c r="R1570" s="5">
        <f t="shared" si="72"/>
        <v>0.13639999999999999</v>
      </c>
      <c r="S1570" s="6">
        <f t="shared" si="73"/>
        <v>155</v>
      </c>
      <c r="T1570" t="s">
        <v>8324</v>
      </c>
      <c r="U1570" t="s">
        <v>8346</v>
      </c>
    </row>
    <row r="1571" spans="1:21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2">
        <v>41389.679560185185</v>
      </c>
      <c r="L1571" s="12">
        <v>41419.679560185185</v>
      </c>
      <c r="M1571" s="13">
        <f t="shared" si="74"/>
        <v>2013</v>
      </c>
      <c r="N1571" t="b">
        <v>0</v>
      </c>
      <c r="O1571">
        <v>0</v>
      </c>
      <c r="P1571" t="b">
        <v>0</v>
      </c>
      <c r="Q1571" t="s">
        <v>8290</v>
      </c>
      <c r="R1571" s="5">
        <f t="shared" si="72"/>
        <v>0</v>
      </c>
      <c r="S1571" s="6" t="e">
        <f t="shared" si="73"/>
        <v>#DIV/0!</v>
      </c>
      <c r="T1571" t="s">
        <v>8324</v>
      </c>
      <c r="U1571" t="s">
        <v>8346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2">
        <v>42438.813449074078</v>
      </c>
      <c r="L1572" s="12">
        <v>42468.771782407406</v>
      </c>
      <c r="M1572" s="13">
        <f t="shared" si="74"/>
        <v>2016</v>
      </c>
      <c r="N1572" t="b">
        <v>0</v>
      </c>
      <c r="O1572">
        <v>52</v>
      </c>
      <c r="P1572" t="b">
        <v>0</v>
      </c>
      <c r="Q1572" t="s">
        <v>8290</v>
      </c>
      <c r="R1572" s="5">
        <f t="shared" si="72"/>
        <v>0.41399999999999998</v>
      </c>
      <c r="S1572" s="6">
        <f t="shared" si="73"/>
        <v>47.769230769230766</v>
      </c>
      <c r="T1572" t="s">
        <v>8324</v>
      </c>
      <c r="U1572" t="s">
        <v>8346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2">
        <v>42144.769479166673</v>
      </c>
      <c r="L1573" s="12">
        <v>42174.769479166673</v>
      </c>
      <c r="M1573" s="13">
        <f t="shared" si="74"/>
        <v>2015</v>
      </c>
      <c r="N1573" t="b">
        <v>0</v>
      </c>
      <c r="O1573">
        <v>4</v>
      </c>
      <c r="P1573" t="b">
        <v>0</v>
      </c>
      <c r="Q1573" t="s">
        <v>8290</v>
      </c>
      <c r="R1573" s="5">
        <f t="shared" si="72"/>
        <v>6.6115702479338841E-3</v>
      </c>
      <c r="S1573" s="6">
        <f t="shared" si="73"/>
        <v>20</v>
      </c>
      <c r="T1573" t="s">
        <v>8324</v>
      </c>
      <c r="U1573" t="s">
        <v>8346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2">
        <v>42404.033090277779</v>
      </c>
      <c r="L1574" s="12">
        <v>42428.999305555553</v>
      </c>
      <c r="M1574" s="13">
        <f t="shared" si="74"/>
        <v>2016</v>
      </c>
      <c r="N1574" t="b">
        <v>0</v>
      </c>
      <c r="O1574">
        <v>3</v>
      </c>
      <c r="P1574" t="b">
        <v>0</v>
      </c>
      <c r="Q1574" t="s">
        <v>8290</v>
      </c>
      <c r="R1574" s="5">
        <f t="shared" si="72"/>
        <v>0.05</v>
      </c>
      <c r="S1574" s="6">
        <f t="shared" si="73"/>
        <v>41.666666666666664</v>
      </c>
      <c r="T1574" t="s">
        <v>8324</v>
      </c>
      <c r="U1574" t="s">
        <v>8346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2">
        <v>42786.000023148154</v>
      </c>
      <c r="L1575" s="12">
        <v>42826.165972222225</v>
      </c>
      <c r="M1575" s="13">
        <f t="shared" si="74"/>
        <v>2017</v>
      </c>
      <c r="N1575" t="b">
        <v>0</v>
      </c>
      <c r="O1575">
        <v>3</v>
      </c>
      <c r="P1575" t="b">
        <v>0</v>
      </c>
      <c r="Q1575" t="s">
        <v>8290</v>
      </c>
      <c r="R1575" s="5">
        <f t="shared" si="72"/>
        <v>2.4777777777777777E-2</v>
      </c>
      <c r="S1575" s="6">
        <f t="shared" si="73"/>
        <v>74.333333333333329</v>
      </c>
      <c r="T1575" t="s">
        <v>8324</v>
      </c>
      <c r="U1575" t="s">
        <v>8346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2">
        <v>42017.927418981482</v>
      </c>
      <c r="L1576" s="12">
        <v>42052.927418981482</v>
      </c>
      <c r="M1576" s="13">
        <f t="shared" si="74"/>
        <v>2015</v>
      </c>
      <c r="N1576" t="b">
        <v>0</v>
      </c>
      <c r="O1576">
        <v>6</v>
      </c>
      <c r="P1576" t="b">
        <v>0</v>
      </c>
      <c r="Q1576" t="s">
        <v>8290</v>
      </c>
      <c r="R1576" s="5">
        <f t="shared" si="72"/>
        <v>5.0599999999999999E-2</v>
      </c>
      <c r="S1576" s="6">
        <f t="shared" si="73"/>
        <v>84.333333333333329</v>
      </c>
      <c r="T1576" t="s">
        <v>8324</v>
      </c>
      <c r="U1576" t="s">
        <v>8346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2">
        <v>41799.524259259262</v>
      </c>
      <c r="L1577" s="12">
        <v>41829.524259259262</v>
      </c>
      <c r="M1577" s="13">
        <f t="shared" si="74"/>
        <v>2014</v>
      </c>
      <c r="N1577" t="b">
        <v>0</v>
      </c>
      <c r="O1577">
        <v>35</v>
      </c>
      <c r="P1577" t="b">
        <v>0</v>
      </c>
      <c r="Q1577" t="s">
        <v>8290</v>
      </c>
      <c r="R1577" s="5">
        <f t="shared" si="72"/>
        <v>0.2291</v>
      </c>
      <c r="S1577" s="6">
        <f t="shared" si="73"/>
        <v>65.457142857142856</v>
      </c>
      <c r="T1577" t="s">
        <v>8324</v>
      </c>
      <c r="U1577" t="s">
        <v>8346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2">
        <v>42140.879259259258</v>
      </c>
      <c r="L1578" s="12">
        <v>42185.879259259258</v>
      </c>
      <c r="M1578" s="13">
        <f t="shared" si="74"/>
        <v>2015</v>
      </c>
      <c r="N1578" t="b">
        <v>0</v>
      </c>
      <c r="O1578">
        <v>10</v>
      </c>
      <c r="P1578" t="b">
        <v>0</v>
      </c>
      <c r="Q1578" t="s">
        <v>8290</v>
      </c>
      <c r="R1578" s="5">
        <f t="shared" si="72"/>
        <v>0.13</v>
      </c>
      <c r="S1578" s="6">
        <f t="shared" si="73"/>
        <v>65</v>
      </c>
      <c r="T1578" t="s">
        <v>8324</v>
      </c>
      <c r="U1578" t="s">
        <v>8346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2">
        <v>41054.847777777781</v>
      </c>
      <c r="L1579" s="12">
        <v>41114.847777777781</v>
      </c>
      <c r="M1579" s="13">
        <f t="shared" si="74"/>
        <v>2012</v>
      </c>
      <c r="N1579" t="b">
        <v>0</v>
      </c>
      <c r="O1579">
        <v>2</v>
      </c>
      <c r="P1579" t="b">
        <v>0</v>
      </c>
      <c r="Q1579" t="s">
        <v>8290</v>
      </c>
      <c r="R1579" s="5">
        <f t="shared" si="72"/>
        <v>5.4999999999999997E-3</v>
      </c>
      <c r="S1579" s="6">
        <f t="shared" si="73"/>
        <v>27.5</v>
      </c>
      <c r="T1579" t="s">
        <v>8324</v>
      </c>
      <c r="U1579" t="s">
        <v>8346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2">
        <v>40399.065868055557</v>
      </c>
      <c r="L1580" s="12">
        <v>40423.083333333336</v>
      </c>
      <c r="M1580" s="13">
        <f t="shared" si="74"/>
        <v>2010</v>
      </c>
      <c r="N1580" t="b">
        <v>0</v>
      </c>
      <c r="O1580">
        <v>4</v>
      </c>
      <c r="P1580" t="b">
        <v>0</v>
      </c>
      <c r="Q1580" t="s">
        <v>8290</v>
      </c>
      <c r="R1580" s="5">
        <f t="shared" si="72"/>
        <v>0.10806536636794939</v>
      </c>
      <c r="S1580" s="6">
        <f t="shared" si="73"/>
        <v>51.25</v>
      </c>
      <c r="T1580" t="s">
        <v>8324</v>
      </c>
      <c r="U1580" t="s">
        <v>8346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2">
        <v>41481.996423611112</v>
      </c>
      <c r="L1581" s="12">
        <v>41514.996423611112</v>
      </c>
      <c r="M1581" s="13">
        <f t="shared" si="74"/>
        <v>2013</v>
      </c>
      <c r="N1581" t="b">
        <v>0</v>
      </c>
      <c r="O1581">
        <v>2</v>
      </c>
      <c r="P1581" t="b">
        <v>0</v>
      </c>
      <c r="Q1581" t="s">
        <v>8290</v>
      </c>
      <c r="R1581" s="5">
        <f t="shared" si="72"/>
        <v>8.4008400840084006E-3</v>
      </c>
      <c r="S1581" s="6">
        <f t="shared" si="73"/>
        <v>14</v>
      </c>
      <c r="T1581" t="s">
        <v>8324</v>
      </c>
      <c r="U1581" t="s">
        <v>8346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2">
        <v>40990.050069444449</v>
      </c>
      <c r="L1582" s="12">
        <v>41050.050069444449</v>
      </c>
      <c r="M1582" s="13">
        <f t="shared" si="74"/>
        <v>2012</v>
      </c>
      <c r="N1582" t="b">
        <v>0</v>
      </c>
      <c r="O1582">
        <v>0</v>
      </c>
      <c r="P1582" t="b">
        <v>0</v>
      </c>
      <c r="Q1582" t="s">
        <v>8290</v>
      </c>
      <c r="R1582" s="5">
        <f t="shared" si="72"/>
        <v>0</v>
      </c>
      <c r="S1582" s="6" t="e">
        <f t="shared" si="73"/>
        <v>#DIV/0!</v>
      </c>
      <c r="T1582" t="s">
        <v>8324</v>
      </c>
      <c r="U1582" t="s">
        <v>8346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2">
        <v>42325.448958333334</v>
      </c>
      <c r="L1583" s="12">
        <v>42357.448958333334</v>
      </c>
      <c r="M1583" s="13">
        <f t="shared" si="74"/>
        <v>2015</v>
      </c>
      <c r="N1583" t="b">
        <v>0</v>
      </c>
      <c r="O1583">
        <v>1</v>
      </c>
      <c r="P1583" t="b">
        <v>0</v>
      </c>
      <c r="Q1583" t="s">
        <v>8291</v>
      </c>
      <c r="R1583" s="5">
        <f t="shared" si="72"/>
        <v>5.0000000000000001E-3</v>
      </c>
      <c r="S1583" s="6">
        <f t="shared" si="73"/>
        <v>5</v>
      </c>
      <c r="T1583" t="s">
        <v>8340</v>
      </c>
      <c r="U1583" t="s">
        <v>8347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2">
        <v>42246.789965277778</v>
      </c>
      <c r="L1584" s="12">
        <v>42303.888888888891</v>
      </c>
      <c r="M1584" s="13">
        <f t="shared" si="74"/>
        <v>2015</v>
      </c>
      <c r="N1584" t="b">
        <v>0</v>
      </c>
      <c r="O1584">
        <v>3</v>
      </c>
      <c r="P1584" t="b">
        <v>0</v>
      </c>
      <c r="Q1584" t="s">
        <v>8291</v>
      </c>
      <c r="R1584" s="5">
        <f t="shared" si="72"/>
        <v>9.2999999999999999E-2</v>
      </c>
      <c r="S1584" s="6">
        <f t="shared" si="73"/>
        <v>31</v>
      </c>
      <c r="T1584" t="s">
        <v>8340</v>
      </c>
      <c r="U1584" t="s">
        <v>8347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2">
        <v>41877.904988425929</v>
      </c>
      <c r="L1585" s="12">
        <v>41907.904988425929</v>
      </c>
      <c r="M1585" s="13">
        <f t="shared" si="74"/>
        <v>2014</v>
      </c>
      <c r="N1585" t="b">
        <v>0</v>
      </c>
      <c r="O1585">
        <v>1</v>
      </c>
      <c r="P1585" t="b">
        <v>0</v>
      </c>
      <c r="Q1585" t="s">
        <v>8291</v>
      </c>
      <c r="R1585" s="5">
        <f t="shared" si="72"/>
        <v>7.5000000000000002E-4</v>
      </c>
      <c r="S1585" s="6">
        <f t="shared" si="73"/>
        <v>15</v>
      </c>
      <c r="T1585" t="s">
        <v>8340</v>
      </c>
      <c r="U1585" t="s">
        <v>8347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2">
        <v>41779.649317129632</v>
      </c>
      <c r="L1586" s="12">
        <v>41789.649317129632</v>
      </c>
      <c r="M1586" s="13">
        <f t="shared" si="74"/>
        <v>2014</v>
      </c>
      <c r="N1586" t="b">
        <v>0</v>
      </c>
      <c r="O1586">
        <v>0</v>
      </c>
      <c r="P1586" t="b">
        <v>0</v>
      </c>
      <c r="Q1586" t="s">
        <v>8291</v>
      </c>
      <c r="R1586" s="5">
        <f t="shared" si="72"/>
        <v>0</v>
      </c>
      <c r="S1586" s="6" t="e">
        <f t="shared" si="73"/>
        <v>#DIV/0!</v>
      </c>
      <c r="T1586" t="s">
        <v>8340</v>
      </c>
      <c r="U1586" t="s">
        <v>8347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2">
        <v>42707.895462962959</v>
      </c>
      <c r="L1587" s="12">
        <v>42729.458333333328</v>
      </c>
      <c r="M1587" s="13">
        <f t="shared" si="74"/>
        <v>2016</v>
      </c>
      <c r="N1587" t="b">
        <v>0</v>
      </c>
      <c r="O1587">
        <v>12</v>
      </c>
      <c r="P1587" t="b">
        <v>0</v>
      </c>
      <c r="Q1587" t="s">
        <v>8291</v>
      </c>
      <c r="R1587" s="5">
        <f t="shared" si="72"/>
        <v>0.79</v>
      </c>
      <c r="S1587" s="6">
        <f t="shared" si="73"/>
        <v>131.66666666666666</v>
      </c>
      <c r="T1587" t="s">
        <v>8340</v>
      </c>
      <c r="U1587" t="s">
        <v>8347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2">
        <v>42069.104421296302</v>
      </c>
      <c r="L1588" s="12">
        <v>42099.062754629631</v>
      </c>
      <c r="M1588" s="13">
        <f t="shared" si="74"/>
        <v>2015</v>
      </c>
      <c r="N1588" t="b">
        <v>0</v>
      </c>
      <c r="O1588">
        <v>0</v>
      </c>
      <c r="P1588" t="b">
        <v>0</v>
      </c>
      <c r="Q1588" t="s">
        <v>8291</v>
      </c>
      <c r="R1588" s="5">
        <f t="shared" si="72"/>
        <v>0</v>
      </c>
      <c r="S1588" s="6" t="e">
        <f t="shared" si="73"/>
        <v>#DIV/0!</v>
      </c>
      <c r="T1588" t="s">
        <v>8340</v>
      </c>
      <c r="U1588" t="s">
        <v>8347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2">
        <v>41956.950983796298</v>
      </c>
      <c r="L1589" s="12">
        <v>41986.950983796298</v>
      </c>
      <c r="M1589" s="13">
        <f t="shared" si="74"/>
        <v>2014</v>
      </c>
      <c r="N1589" t="b">
        <v>0</v>
      </c>
      <c r="O1589">
        <v>1</v>
      </c>
      <c r="P1589" t="b">
        <v>0</v>
      </c>
      <c r="Q1589" t="s">
        <v>8291</v>
      </c>
      <c r="R1589" s="5">
        <f t="shared" si="72"/>
        <v>1.3333333333333334E-4</v>
      </c>
      <c r="S1589" s="6">
        <f t="shared" si="73"/>
        <v>1</v>
      </c>
      <c r="T1589" t="s">
        <v>8340</v>
      </c>
      <c r="U1589" t="s">
        <v>8347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2">
        <v>42005.24998842593</v>
      </c>
      <c r="L1590" s="12">
        <v>42035.841666666667</v>
      </c>
      <c r="M1590" s="13">
        <f t="shared" si="74"/>
        <v>2015</v>
      </c>
      <c r="N1590" t="b">
        <v>0</v>
      </c>
      <c r="O1590">
        <v>0</v>
      </c>
      <c r="P1590" t="b">
        <v>0</v>
      </c>
      <c r="Q1590" t="s">
        <v>8291</v>
      </c>
      <c r="R1590" s="5">
        <f t="shared" si="72"/>
        <v>0</v>
      </c>
      <c r="S1590" s="6" t="e">
        <f t="shared" si="73"/>
        <v>#DIV/0!</v>
      </c>
      <c r="T1590" t="s">
        <v>8340</v>
      </c>
      <c r="U1590" t="s">
        <v>8347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2">
        <v>42256.984791666662</v>
      </c>
      <c r="L1591" s="12">
        <v>42286.984791666662</v>
      </c>
      <c r="M1591" s="13">
        <f t="shared" si="74"/>
        <v>2015</v>
      </c>
      <c r="N1591" t="b">
        <v>0</v>
      </c>
      <c r="O1591">
        <v>0</v>
      </c>
      <c r="P1591" t="b">
        <v>0</v>
      </c>
      <c r="Q1591" t="s">
        <v>8291</v>
      </c>
      <c r="R1591" s="5">
        <f t="shared" si="72"/>
        <v>0</v>
      </c>
      <c r="S1591" s="6" t="e">
        <f t="shared" si="73"/>
        <v>#DIV/0!</v>
      </c>
      <c r="T1591" t="s">
        <v>8340</v>
      </c>
      <c r="U1591" t="s">
        <v>8347</v>
      </c>
    </row>
    <row r="1592" spans="1:21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2">
        <v>42240.857222222221</v>
      </c>
      <c r="L1592" s="12">
        <v>42270.857222222221</v>
      </c>
      <c r="M1592" s="13">
        <f t="shared" si="74"/>
        <v>2015</v>
      </c>
      <c r="N1592" t="b">
        <v>0</v>
      </c>
      <c r="O1592">
        <v>2</v>
      </c>
      <c r="P1592" t="b">
        <v>0</v>
      </c>
      <c r="Q1592" t="s">
        <v>8291</v>
      </c>
      <c r="R1592" s="5">
        <f t="shared" si="72"/>
        <v>1.7000000000000001E-2</v>
      </c>
      <c r="S1592" s="6">
        <f t="shared" si="73"/>
        <v>510</v>
      </c>
      <c r="T1592" t="s">
        <v>8340</v>
      </c>
      <c r="U1592" t="s">
        <v>8347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2">
        <v>42433.726168981477</v>
      </c>
      <c r="L1593" s="12">
        <v>42463.68450231482</v>
      </c>
      <c r="M1593" s="13">
        <f t="shared" si="74"/>
        <v>2016</v>
      </c>
      <c r="N1593" t="b">
        <v>0</v>
      </c>
      <c r="O1593">
        <v>92</v>
      </c>
      <c r="P1593" t="b">
        <v>0</v>
      </c>
      <c r="Q1593" t="s">
        <v>8291</v>
      </c>
      <c r="R1593" s="5">
        <f t="shared" si="72"/>
        <v>0.29228571428571426</v>
      </c>
      <c r="S1593" s="6">
        <f t="shared" si="73"/>
        <v>44.478260869565219</v>
      </c>
      <c r="T1593" t="s">
        <v>8340</v>
      </c>
      <c r="U1593" t="s">
        <v>8347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2">
        <v>42046.072743055556</v>
      </c>
      <c r="L1594" s="12">
        <v>42091.031076388885</v>
      </c>
      <c r="M1594" s="13">
        <f t="shared" si="74"/>
        <v>2015</v>
      </c>
      <c r="N1594" t="b">
        <v>0</v>
      </c>
      <c r="O1594">
        <v>0</v>
      </c>
      <c r="P1594" t="b">
        <v>0</v>
      </c>
      <c r="Q1594" t="s">
        <v>8291</v>
      </c>
      <c r="R1594" s="5">
        <f t="shared" si="72"/>
        <v>0</v>
      </c>
      <c r="S1594" s="6" t="e">
        <f t="shared" si="73"/>
        <v>#DIV/0!</v>
      </c>
      <c r="T1594" t="s">
        <v>8340</v>
      </c>
      <c r="U1594" t="s">
        <v>8347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2">
        <v>42033.845543981486</v>
      </c>
      <c r="L1595" s="12">
        <v>42063.845543981486</v>
      </c>
      <c r="M1595" s="13">
        <f t="shared" si="74"/>
        <v>2015</v>
      </c>
      <c r="N1595" t="b">
        <v>0</v>
      </c>
      <c r="O1595">
        <v>3</v>
      </c>
      <c r="P1595" t="b">
        <v>0</v>
      </c>
      <c r="Q1595" t="s">
        <v>8291</v>
      </c>
      <c r="R1595" s="5">
        <f t="shared" si="72"/>
        <v>1.3636363636363637E-4</v>
      </c>
      <c r="S1595" s="6">
        <f t="shared" si="73"/>
        <v>1</v>
      </c>
      <c r="T1595" t="s">
        <v>8340</v>
      </c>
      <c r="U1595" t="s">
        <v>8347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2">
        <v>42445.712754629625</v>
      </c>
      <c r="L1596" s="12">
        <v>42505.681249999994</v>
      </c>
      <c r="M1596" s="13">
        <f t="shared" si="74"/>
        <v>2016</v>
      </c>
      <c r="N1596" t="b">
        <v>0</v>
      </c>
      <c r="O1596">
        <v>10</v>
      </c>
      <c r="P1596" t="b">
        <v>0</v>
      </c>
      <c r="Q1596" t="s">
        <v>8291</v>
      </c>
      <c r="R1596" s="5">
        <f t="shared" si="72"/>
        <v>0.20499999999999999</v>
      </c>
      <c r="S1596" s="6">
        <f t="shared" si="73"/>
        <v>20.5</v>
      </c>
      <c r="T1596" t="s">
        <v>8340</v>
      </c>
      <c r="U1596" t="s">
        <v>8347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2">
        <v>41780.050092592595</v>
      </c>
      <c r="L1597" s="12">
        <v>41808.842361111114</v>
      </c>
      <c r="M1597" s="13">
        <f t="shared" si="74"/>
        <v>2014</v>
      </c>
      <c r="N1597" t="b">
        <v>0</v>
      </c>
      <c r="O1597">
        <v>7</v>
      </c>
      <c r="P1597" t="b">
        <v>0</v>
      </c>
      <c r="Q1597" t="s">
        <v>8291</v>
      </c>
      <c r="R1597" s="5">
        <f t="shared" si="72"/>
        <v>2.8E-3</v>
      </c>
      <c r="S1597" s="6">
        <f t="shared" si="73"/>
        <v>40</v>
      </c>
      <c r="T1597" t="s">
        <v>8340</v>
      </c>
      <c r="U1597" t="s">
        <v>8347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2">
        <v>41941.430196759262</v>
      </c>
      <c r="L1598" s="12">
        <v>41986.471863425926</v>
      </c>
      <c r="M1598" s="13">
        <f t="shared" si="74"/>
        <v>2014</v>
      </c>
      <c r="N1598" t="b">
        <v>0</v>
      </c>
      <c r="O1598">
        <v>3</v>
      </c>
      <c r="P1598" t="b">
        <v>0</v>
      </c>
      <c r="Q1598" t="s">
        <v>8291</v>
      </c>
      <c r="R1598" s="5">
        <f t="shared" si="72"/>
        <v>2.3076923076923078E-2</v>
      </c>
      <c r="S1598" s="6">
        <f t="shared" si="73"/>
        <v>25</v>
      </c>
      <c r="T1598" t="s">
        <v>8340</v>
      </c>
      <c r="U1598" t="s">
        <v>8347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2">
        <v>42603.354131944448</v>
      </c>
      <c r="L1599" s="12">
        <v>42633.354131944448</v>
      </c>
      <c r="M1599" s="13">
        <f t="shared" si="74"/>
        <v>2016</v>
      </c>
      <c r="N1599" t="b">
        <v>0</v>
      </c>
      <c r="O1599">
        <v>0</v>
      </c>
      <c r="P1599" t="b">
        <v>0</v>
      </c>
      <c r="Q1599" t="s">
        <v>8291</v>
      </c>
      <c r="R1599" s="5">
        <f t="shared" si="72"/>
        <v>0</v>
      </c>
      <c r="S1599" s="6" t="e">
        <f t="shared" si="73"/>
        <v>#DIV/0!</v>
      </c>
      <c r="T1599" t="s">
        <v>8340</v>
      </c>
      <c r="U1599" t="s">
        <v>8347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2">
        <v>42151.667337962965</v>
      </c>
      <c r="L1600" s="12">
        <v>42211.667337962965</v>
      </c>
      <c r="M1600" s="13">
        <f t="shared" si="74"/>
        <v>2015</v>
      </c>
      <c r="N1600" t="b">
        <v>0</v>
      </c>
      <c r="O1600">
        <v>1</v>
      </c>
      <c r="P1600" t="b">
        <v>0</v>
      </c>
      <c r="Q1600" t="s">
        <v>8291</v>
      </c>
      <c r="R1600" s="5">
        <f t="shared" si="72"/>
        <v>1.25E-3</v>
      </c>
      <c r="S1600" s="6">
        <f t="shared" si="73"/>
        <v>1</v>
      </c>
      <c r="T1600" t="s">
        <v>8340</v>
      </c>
      <c r="U1600" t="s">
        <v>8347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2">
        <v>42438.53907407407</v>
      </c>
      <c r="L1601" s="12">
        <v>42468.497407407413</v>
      </c>
      <c r="M1601" s="13">
        <f t="shared" si="74"/>
        <v>2016</v>
      </c>
      <c r="N1601" t="b">
        <v>0</v>
      </c>
      <c r="O1601">
        <v>0</v>
      </c>
      <c r="P1601" t="b">
        <v>0</v>
      </c>
      <c r="Q1601" t="s">
        <v>8291</v>
      </c>
      <c r="R1601" s="5">
        <f t="shared" si="72"/>
        <v>0</v>
      </c>
      <c r="S1601" s="6" t="e">
        <f t="shared" si="73"/>
        <v>#DIV/0!</v>
      </c>
      <c r="T1601" t="s">
        <v>8340</v>
      </c>
      <c r="U1601" t="s">
        <v>8347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2">
        <v>41791.057314814818</v>
      </c>
      <c r="L1602" s="12">
        <v>41835.21597222222</v>
      </c>
      <c r="M1602" s="13">
        <f t="shared" si="74"/>
        <v>2014</v>
      </c>
      <c r="N1602" t="b">
        <v>0</v>
      </c>
      <c r="O1602">
        <v>9</v>
      </c>
      <c r="P1602" t="b">
        <v>0</v>
      </c>
      <c r="Q1602" t="s">
        <v>8291</v>
      </c>
      <c r="R1602" s="5">
        <f t="shared" ref="R1602:R1665" si="75">E1602/D1602</f>
        <v>7.3400000000000007E-2</v>
      </c>
      <c r="S1602" s="6">
        <f t="shared" ref="S1602:S1665" si="76">E1602/O1602</f>
        <v>40.777777777777779</v>
      </c>
      <c r="T1602" t="s">
        <v>8340</v>
      </c>
      <c r="U1602" t="s">
        <v>8347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2">
        <v>40638.092974537038</v>
      </c>
      <c r="L1603" s="12">
        <v>40668.092974537038</v>
      </c>
      <c r="M1603" s="13">
        <f t="shared" ref="M1603:M1666" si="77">YEAR(K1603)</f>
        <v>2011</v>
      </c>
      <c r="N1603" t="b">
        <v>0</v>
      </c>
      <c r="O1603">
        <v>56</v>
      </c>
      <c r="P1603" t="b">
        <v>1</v>
      </c>
      <c r="Q1603" t="s">
        <v>8276</v>
      </c>
      <c r="R1603" s="5">
        <f t="shared" si="75"/>
        <v>1.082492</v>
      </c>
      <c r="S1603" s="6">
        <f t="shared" si="76"/>
        <v>48.325535714285714</v>
      </c>
      <c r="T1603" t="s">
        <v>8327</v>
      </c>
      <c r="U1603" t="s">
        <v>8328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2">
        <v>40788.297650462962</v>
      </c>
      <c r="L1604" s="12">
        <v>40830.958333333336</v>
      </c>
      <c r="M1604" s="13">
        <f t="shared" si="77"/>
        <v>2011</v>
      </c>
      <c r="N1604" t="b">
        <v>0</v>
      </c>
      <c r="O1604">
        <v>32</v>
      </c>
      <c r="P1604" t="b">
        <v>1</v>
      </c>
      <c r="Q1604" t="s">
        <v>8276</v>
      </c>
      <c r="R1604" s="5">
        <f t="shared" si="75"/>
        <v>1.0016666666666667</v>
      </c>
      <c r="S1604" s="6">
        <f t="shared" si="76"/>
        <v>46.953125</v>
      </c>
      <c r="T1604" t="s">
        <v>8327</v>
      </c>
      <c r="U1604" t="s">
        <v>8328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2">
        <v>40876.169664351852</v>
      </c>
      <c r="L1605" s="12">
        <v>40936.169664351852</v>
      </c>
      <c r="M1605" s="13">
        <f t="shared" si="77"/>
        <v>2011</v>
      </c>
      <c r="N1605" t="b">
        <v>0</v>
      </c>
      <c r="O1605">
        <v>30</v>
      </c>
      <c r="P1605" t="b">
        <v>1</v>
      </c>
      <c r="Q1605" t="s">
        <v>8276</v>
      </c>
      <c r="R1605" s="5">
        <f t="shared" si="75"/>
        <v>1.0003299999999999</v>
      </c>
      <c r="S1605" s="6">
        <f t="shared" si="76"/>
        <v>66.688666666666663</v>
      </c>
      <c r="T1605" t="s">
        <v>8327</v>
      </c>
      <c r="U1605" t="s">
        <v>8328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2">
        <v>40945.845312500001</v>
      </c>
      <c r="L1606" s="12">
        <v>40985.80364583333</v>
      </c>
      <c r="M1606" s="13">
        <f t="shared" si="77"/>
        <v>2012</v>
      </c>
      <c r="N1606" t="b">
        <v>0</v>
      </c>
      <c r="O1606">
        <v>70</v>
      </c>
      <c r="P1606" t="b">
        <v>1</v>
      </c>
      <c r="Q1606" t="s">
        <v>8276</v>
      </c>
      <c r="R1606" s="5">
        <f t="shared" si="75"/>
        <v>1.2210714285714286</v>
      </c>
      <c r="S1606" s="6">
        <f t="shared" si="76"/>
        <v>48.842857142857142</v>
      </c>
      <c r="T1606" t="s">
        <v>8327</v>
      </c>
      <c r="U1606" t="s">
        <v>8328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2">
        <v>40747.012881944444</v>
      </c>
      <c r="L1607" s="12">
        <v>40756.291666666664</v>
      </c>
      <c r="M1607" s="13">
        <f t="shared" si="77"/>
        <v>2011</v>
      </c>
      <c r="N1607" t="b">
        <v>0</v>
      </c>
      <c r="O1607">
        <v>44</v>
      </c>
      <c r="P1607" t="b">
        <v>1</v>
      </c>
      <c r="Q1607" t="s">
        <v>8276</v>
      </c>
      <c r="R1607" s="5">
        <f t="shared" si="75"/>
        <v>1.0069333333333335</v>
      </c>
      <c r="S1607" s="6">
        <f t="shared" si="76"/>
        <v>137.30909090909091</v>
      </c>
      <c r="T1607" t="s">
        <v>8327</v>
      </c>
      <c r="U1607" t="s">
        <v>8328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2">
        <v>40536.111550925925</v>
      </c>
      <c r="L1608" s="12">
        <v>40626.069884259261</v>
      </c>
      <c r="M1608" s="13">
        <f t="shared" si="77"/>
        <v>2010</v>
      </c>
      <c r="N1608" t="b">
        <v>0</v>
      </c>
      <c r="O1608">
        <v>92</v>
      </c>
      <c r="P1608" t="b">
        <v>1</v>
      </c>
      <c r="Q1608" t="s">
        <v>8276</v>
      </c>
      <c r="R1608" s="5">
        <f t="shared" si="75"/>
        <v>1.01004125</v>
      </c>
      <c r="S1608" s="6">
        <f t="shared" si="76"/>
        <v>87.829673913043479</v>
      </c>
      <c r="T1608" t="s">
        <v>8327</v>
      </c>
      <c r="U1608" t="s">
        <v>8328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2">
        <v>41053.80846064815</v>
      </c>
      <c r="L1609" s="12">
        <v>41074.80846064815</v>
      </c>
      <c r="M1609" s="13">
        <f t="shared" si="77"/>
        <v>2012</v>
      </c>
      <c r="N1609" t="b">
        <v>0</v>
      </c>
      <c r="O1609">
        <v>205</v>
      </c>
      <c r="P1609" t="b">
        <v>1</v>
      </c>
      <c r="Q1609" t="s">
        <v>8276</v>
      </c>
      <c r="R1609" s="5">
        <f t="shared" si="75"/>
        <v>1.4511000000000001</v>
      </c>
      <c r="S1609" s="6">
        <f t="shared" si="76"/>
        <v>70.785365853658533</v>
      </c>
      <c r="T1609" t="s">
        <v>8327</v>
      </c>
      <c r="U1609" t="s">
        <v>8328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2">
        <v>41607.83085648148</v>
      </c>
      <c r="L1610" s="12">
        <v>41640.226388888892</v>
      </c>
      <c r="M1610" s="13">
        <f t="shared" si="77"/>
        <v>2013</v>
      </c>
      <c r="N1610" t="b">
        <v>0</v>
      </c>
      <c r="O1610">
        <v>23</v>
      </c>
      <c r="P1610" t="b">
        <v>1</v>
      </c>
      <c r="Q1610" t="s">
        <v>8276</v>
      </c>
      <c r="R1610" s="5">
        <f t="shared" si="75"/>
        <v>1.0125</v>
      </c>
      <c r="S1610" s="6">
        <f t="shared" si="76"/>
        <v>52.826086956521742</v>
      </c>
      <c r="T1610" t="s">
        <v>8327</v>
      </c>
      <c r="U1610" t="s">
        <v>8328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2">
        <v>40796.001261574071</v>
      </c>
      <c r="L1611" s="12">
        <v>40849.333333333336</v>
      </c>
      <c r="M1611" s="13">
        <f t="shared" si="77"/>
        <v>2011</v>
      </c>
      <c r="N1611" t="b">
        <v>0</v>
      </c>
      <c r="O1611">
        <v>4</v>
      </c>
      <c r="P1611" t="b">
        <v>1</v>
      </c>
      <c r="Q1611" t="s">
        <v>8276</v>
      </c>
      <c r="R1611" s="5">
        <f t="shared" si="75"/>
        <v>1.1833333333333333</v>
      </c>
      <c r="S1611" s="6">
        <f t="shared" si="76"/>
        <v>443.75</v>
      </c>
      <c r="T1611" t="s">
        <v>8327</v>
      </c>
      <c r="U1611" t="s">
        <v>8328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2">
        <v>41228.924884259257</v>
      </c>
      <c r="L1612" s="12">
        <v>41258.924884259257</v>
      </c>
      <c r="M1612" s="13">
        <f t="shared" si="77"/>
        <v>2012</v>
      </c>
      <c r="N1612" t="b">
        <v>0</v>
      </c>
      <c r="O1612">
        <v>112</v>
      </c>
      <c r="P1612" t="b">
        <v>1</v>
      </c>
      <c r="Q1612" t="s">
        <v>8276</v>
      </c>
      <c r="R1612" s="5">
        <f t="shared" si="75"/>
        <v>2.7185000000000001</v>
      </c>
      <c r="S1612" s="6">
        <f t="shared" si="76"/>
        <v>48.544642857142854</v>
      </c>
      <c r="T1612" t="s">
        <v>8327</v>
      </c>
      <c r="U1612" t="s">
        <v>8328</v>
      </c>
    </row>
    <row r="1613" spans="1:21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2">
        <v>41409.00037037037</v>
      </c>
      <c r="L1613" s="12">
        <v>41430.00037037037</v>
      </c>
      <c r="M1613" s="13">
        <f t="shared" si="77"/>
        <v>2013</v>
      </c>
      <c r="N1613" t="b">
        <v>0</v>
      </c>
      <c r="O1613">
        <v>27</v>
      </c>
      <c r="P1613" t="b">
        <v>1</v>
      </c>
      <c r="Q1613" t="s">
        <v>8276</v>
      </c>
      <c r="R1613" s="5">
        <f t="shared" si="75"/>
        <v>1.25125</v>
      </c>
      <c r="S1613" s="6">
        <f t="shared" si="76"/>
        <v>37.074074074074076</v>
      </c>
      <c r="T1613" t="s">
        <v>8327</v>
      </c>
      <c r="U1613" t="s">
        <v>8328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2">
        <v>41246.874814814815</v>
      </c>
      <c r="L1614" s="12">
        <v>41276.874814814815</v>
      </c>
      <c r="M1614" s="13">
        <f t="shared" si="77"/>
        <v>2012</v>
      </c>
      <c r="N1614" t="b">
        <v>0</v>
      </c>
      <c r="O1614">
        <v>11</v>
      </c>
      <c r="P1614" t="b">
        <v>1</v>
      </c>
      <c r="Q1614" t="s">
        <v>8276</v>
      </c>
      <c r="R1614" s="5">
        <f t="shared" si="75"/>
        <v>1.1000000000000001</v>
      </c>
      <c r="S1614" s="6">
        <f t="shared" si="76"/>
        <v>50</v>
      </c>
      <c r="T1614" t="s">
        <v>8327</v>
      </c>
      <c r="U1614" t="s">
        <v>8328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2">
        <v>41082.069467592592</v>
      </c>
      <c r="L1615" s="12">
        <v>41112.069467592592</v>
      </c>
      <c r="M1615" s="13">
        <f t="shared" si="77"/>
        <v>2012</v>
      </c>
      <c r="N1615" t="b">
        <v>0</v>
      </c>
      <c r="O1615">
        <v>26</v>
      </c>
      <c r="P1615" t="b">
        <v>1</v>
      </c>
      <c r="Q1615" t="s">
        <v>8276</v>
      </c>
      <c r="R1615" s="5">
        <f t="shared" si="75"/>
        <v>1.0149999999999999</v>
      </c>
      <c r="S1615" s="6">
        <f t="shared" si="76"/>
        <v>39.03846153846154</v>
      </c>
      <c r="T1615" t="s">
        <v>8327</v>
      </c>
      <c r="U1615" t="s">
        <v>8328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2">
        <v>41794.981122685182</v>
      </c>
      <c r="L1616" s="12">
        <v>41854.708333333336</v>
      </c>
      <c r="M1616" s="13">
        <f t="shared" si="77"/>
        <v>2014</v>
      </c>
      <c r="N1616" t="b">
        <v>0</v>
      </c>
      <c r="O1616">
        <v>77</v>
      </c>
      <c r="P1616" t="b">
        <v>1</v>
      </c>
      <c r="Q1616" t="s">
        <v>8276</v>
      </c>
      <c r="R1616" s="5">
        <f t="shared" si="75"/>
        <v>1.0269999999999999</v>
      </c>
      <c r="S1616" s="6">
        <f t="shared" si="76"/>
        <v>66.688311688311686</v>
      </c>
      <c r="T1616" t="s">
        <v>8327</v>
      </c>
      <c r="U1616" t="s">
        <v>8328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2">
        <v>40845.050879629627</v>
      </c>
      <c r="L1617" s="12">
        <v>40890.092546296299</v>
      </c>
      <c r="M1617" s="13">
        <f t="shared" si="77"/>
        <v>2011</v>
      </c>
      <c r="N1617" t="b">
        <v>0</v>
      </c>
      <c r="O1617">
        <v>136</v>
      </c>
      <c r="P1617" t="b">
        <v>1</v>
      </c>
      <c r="Q1617" t="s">
        <v>8276</v>
      </c>
      <c r="R1617" s="5">
        <f t="shared" si="75"/>
        <v>1.1412500000000001</v>
      </c>
      <c r="S1617" s="6">
        <f t="shared" si="76"/>
        <v>67.132352941176464</v>
      </c>
      <c r="T1617" t="s">
        <v>8327</v>
      </c>
      <c r="U1617" t="s">
        <v>8328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2">
        <v>41194.715520833335</v>
      </c>
      <c r="L1618" s="12">
        <v>41235.916666666664</v>
      </c>
      <c r="M1618" s="13">
        <f t="shared" si="77"/>
        <v>2012</v>
      </c>
      <c r="N1618" t="b">
        <v>0</v>
      </c>
      <c r="O1618">
        <v>157</v>
      </c>
      <c r="P1618" t="b">
        <v>1</v>
      </c>
      <c r="Q1618" t="s">
        <v>8276</v>
      </c>
      <c r="R1618" s="5">
        <f t="shared" si="75"/>
        <v>1.042</v>
      </c>
      <c r="S1618" s="6">
        <f t="shared" si="76"/>
        <v>66.369426751592357</v>
      </c>
      <c r="T1618" t="s">
        <v>8327</v>
      </c>
      <c r="U1618" t="s">
        <v>8328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2">
        <v>41546.664212962962</v>
      </c>
      <c r="L1619" s="12">
        <v>41579.791666666664</v>
      </c>
      <c r="M1619" s="13">
        <f t="shared" si="77"/>
        <v>2013</v>
      </c>
      <c r="N1619" t="b">
        <v>0</v>
      </c>
      <c r="O1619">
        <v>158</v>
      </c>
      <c r="P1619" t="b">
        <v>1</v>
      </c>
      <c r="Q1619" t="s">
        <v>8276</v>
      </c>
      <c r="R1619" s="5">
        <f t="shared" si="75"/>
        <v>1.4585714285714286</v>
      </c>
      <c r="S1619" s="6">
        <f t="shared" si="76"/>
        <v>64.620253164556956</v>
      </c>
      <c r="T1619" t="s">
        <v>8327</v>
      </c>
      <c r="U1619" t="s">
        <v>8328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2">
        <v>41301.654340277775</v>
      </c>
      <c r="L1620" s="12">
        <v>41341.654340277775</v>
      </c>
      <c r="M1620" s="13">
        <f t="shared" si="77"/>
        <v>2013</v>
      </c>
      <c r="N1620" t="b">
        <v>0</v>
      </c>
      <c r="O1620">
        <v>27</v>
      </c>
      <c r="P1620" t="b">
        <v>1</v>
      </c>
      <c r="Q1620" t="s">
        <v>8276</v>
      </c>
      <c r="R1620" s="5">
        <f t="shared" si="75"/>
        <v>1.0506666666666666</v>
      </c>
      <c r="S1620" s="6">
        <f t="shared" si="76"/>
        <v>58.370370370370374</v>
      </c>
      <c r="T1620" t="s">
        <v>8327</v>
      </c>
      <c r="U1620" t="s">
        <v>8328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2">
        <v>41876.18618055556</v>
      </c>
      <c r="L1621" s="12">
        <v>41897.18618055556</v>
      </c>
      <c r="M1621" s="13">
        <f t="shared" si="77"/>
        <v>2014</v>
      </c>
      <c r="N1621" t="b">
        <v>0</v>
      </c>
      <c r="O1621">
        <v>23</v>
      </c>
      <c r="P1621" t="b">
        <v>1</v>
      </c>
      <c r="Q1621" t="s">
        <v>8276</v>
      </c>
      <c r="R1621" s="5">
        <f t="shared" si="75"/>
        <v>1.3333333333333333</v>
      </c>
      <c r="S1621" s="6">
        <f t="shared" si="76"/>
        <v>86.956521739130437</v>
      </c>
      <c r="T1621" t="s">
        <v>8327</v>
      </c>
      <c r="U1621" t="s">
        <v>8328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2">
        <v>41321.339583333334</v>
      </c>
      <c r="L1622" s="12">
        <v>41328.339583333334</v>
      </c>
      <c r="M1622" s="13">
        <f t="shared" si="77"/>
        <v>2013</v>
      </c>
      <c r="N1622" t="b">
        <v>0</v>
      </c>
      <c r="O1622">
        <v>17</v>
      </c>
      <c r="P1622" t="b">
        <v>1</v>
      </c>
      <c r="Q1622" t="s">
        <v>8276</v>
      </c>
      <c r="R1622" s="5">
        <f t="shared" si="75"/>
        <v>1.1299999999999999</v>
      </c>
      <c r="S1622" s="6">
        <f t="shared" si="76"/>
        <v>66.470588235294116</v>
      </c>
      <c r="T1622" t="s">
        <v>8327</v>
      </c>
      <c r="U1622" t="s">
        <v>8328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2">
        <v>41003.60665509259</v>
      </c>
      <c r="L1623" s="12">
        <v>41057.165972222225</v>
      </c>
      <c r="M1623" s="13">
        <f t="shared" si="77"/>
        <v>2012</v>
      </c>
      <c r="N1623" t="b">
        <v>0</v>
      </c>
      <c r="O1623">
        <v>37</v>
      </c>
      <c r="P1623" t="b">
        <v>1</v>
      </c>
      <c r="Q1623" t="s">
        <v>8276</v>
      </c>
      <c r="R1623" s="5">
        <f t="shared" si="75"/>
        <v>1.212</v>
      </c>
      <c r="S1623" s="6">
        <f t="shared" si="76"/>
        <v>163.78378378378378</v>
      </c>
      <c r="T1623" t="s">
        <v>8327</v>
      </c>
      <c r="U1623" t="s">
        <v>8328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2">
        <v>41950.29483796296</v>
      </c>
      <c r="L1624" s="12">
        <v>41990.332638888889</v>
      </c>
      <c r="M1624" s="13">
        <f t="shared" si="77"/>
        <v>2014</v>
      </c>
      <c r="N1624" t="b">
        <v>0</v>
      </c>
      <c r="O1624">
        <v>65</v>
      </c>
      <c r="P1624" t="b">
        <v>1</v>
      </c>
      <c r="Q1624" t="s">
        <v>8276</v>
      </c>
      <c r="R1624" s="5">
        <f t="shared" si="75"/>
        <v>1.0172463768115942</v>
      </c>
      <c r="S1624" s="6">
        <f t="shared" si="76"/>
        <v>107.98461538461538</v>
      </c>
      <c r="T1624" t="s">
        <v>8327</v>
      </c>
      <c r="U1624" t="s">
        <v>8328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2">
        <v>41453.688530092593</v>
      </c>
      <c r="L1625" s="12">
        <v>41513.688530092593</v>
      </c>
      <c r="M1625" s="13">
        <f t="shared" si="77"/>
        <v>2013</v>
      </c>
      <c r="N1625" t="b">
        <v>0</v>
      </c>
      <c r="O1625">
        <v>18</v>
      </c>
      <c r="P1625" t="b">
        <v>1</v>
      </c>
      <c r="Q1625" t="s">
        <v>8276</v>
      </c>
      <c r="R1625" s="5">
        <f t="shared" si="75"/>
        <v>1.0106666666666666</v>
      </c>
      <c r="S1625" s="6">
        <f t="shared" si="76"/>
        <v>42.111111111111114</v>
      </c>
      <c r="T1625" t="s">
        <v>8327</v>
      </c>
      <c r="U1625" t="s">
        <v>8328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2">
        <v>41243.367303240739</v>
      </c>
      <c r="L1626" s="12">
        <v>41283.367303240739</v>
      </c>
      <c r="M1626" s="13">
        <f t="shared" si="77"/>
        <v>2012</v>
      </c>
      <c r="N1626" t="b">
        <v>0</v>
      </c>
      <c r="O1626">
        <v>25</v>
      </c>
      <c r="P1626" t="b">
        <v>1</v>
      </c>
      <c r="Q1626" t="s">
        <v>8276</v>
      </c>
      <c r="R1626" s="5">
        <f t="shared" si="75"/>
        <v>1.18</v>
      </c>
      <c r="S1626" s="6">
        <f t="shared" si="76"/>
        <v>47.2</v>
      </c>
      <c r="T1626" t="s">
        <v>8327</v>
      </c>
      <c r="U1626" t="s">
        <v>8328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2">
        <v>41135.699687500004</v>
      </c>
      <c r="L1627" s="12">
        <v>41163.699687500004</v>
      </c>
      <c r="M1627" s="13">
        <f t="shared" si="77"/>
        <v>2012</v>
      </c>
      <c r="N1627" t="b">
        <v>0</v>
      </c>
      <c r="O1627">
        <v>104</v>
      </c>
      <c r="P1627" t="b">
        <v>1</v>
      </c>
      <c r="Q1627" t="s">
        <v>8276</v>
      </c>
      <c r="R1627" s="5">
        <f t="shared" si="75"/>
        <v>1.5533333333333332</v>
      </c>
      <c r="S1627" s="6">
        <f t="shared" si="76"/>
        <v>112.01923076923077</v>
      </c>
      <c r="T1627" t="s">
        <v>8327</v>
      </c>
      <c r="U1627" t="s">
        <v>8328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2">
        <v>41579.847997685189</v>
      </c>
      <c r="L1628" s="12">
        <v>41609.889664351853</v>
      </c>
      <c r="M1628" s="13">
        <f t="shared" si="77"/>
        <v>2013</v>
      </c>
      <c r="N1628" t="b">
        <v>0</v>
      </c>
      <c r="O1628">
        <v>108</v>
      </c>
      <c r="P1628" t="b">
        <v>1</v>
      </c>
      <c r="Q1628" t="s">
        <v>8276</v>
      </c>
      <c r="R1628" s="5">
        <f t="shared" si="75"/>
        <v>1.0118750000000001</v>
      </c>
      <c r="S1628" s="6">
        <f t="shared" si="76"/>
        <v>74.953703703703709</v>
      </c>
      <c r="T1628" t="s">
        <v>8327</v>
      </c>
      <c r="U1628" t="s">
        <v>8328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2">
        <v>41205.707048611112</v>
      </c>
      <c r="L1629" s="12">
        <v>41239.207638888889</v>
      </c>
      <c r="M1629" s="13">
        <f t="shared" si="77"/>
        <v>2012</v>
      </c>
      <c r="N1629" t="b">
        <v>0</v>
      </c>
      <c r="O1629">
        <v>38</v>
      </c>
      <c r="P1629" t="b">
        <v>1</v>
      </c>
      <c r="Q1629" t="s">
        <v>8276</v>
      </c>
      <c r="R1629" s="5">
        <f t="shared" si="75"/>
        <v>1.17</v>
      </c>
      <c r="S1629" s="6">
        <f t="shared" si="76"/>
        <v>61.578947368421055</v>
      </c>
      <c r="T1629" t="s">
        <v>8327</v>
      </c>
      <c r="U1629" t="s">
        <v>8328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2">
        <v>41774.737060185187</v>
      </c>
      <c r="L1630" s="12">
        <v>41807.737060185187</v>
      </c>
      <c r="M1630" s="13">
        <f t="shared" si="77"/>
        <v>2014</v>
      </c>
      <c r="N1630" t="b">
        <v>0</v>
      </c>
      <c r="O1630">
        <v>88</v>
      </c>
      <c r="P1630" t="b">
        <v>1</v>
      </c>
      <c r="Q1630" t="s">
        <v>8276</v>
      </c>
      <c r="R1630" s="5">
        <f t="shared" si="75"/>
        <v>1.00925</v>
      </c>
      <c r="S1630" s="6">
        <f t="shared" si="76"/>
        <v>45.875</v>
      </c>
      <c r="T1630" t="s">
        <v>8327</v>
      </c>
      <c r="U1630" t="s">
        <v>8328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2">
        <v>41645.867280092592</v>
      </c>
      <c r="L1631" s="12">
        <v>41690.867280092592</v>
      </c>
      <c r="M1631" s="13">
        <f t="shared" si="77"/>
        <v>2014</v>
      </c>
      <c r="N1631" t="b">
        <v>0</v>
      </c>
      <c r="O1631">
        <v>82</v>
      </c>
      <c r="P1631" t="b">
        <v>1</v>
      </c>
      <c r="Q1631" t="s">
        <v>8276</v>
      </c>
      <c r="R1631" s="5">
        <f t="shared" si="75"/>
        <v>1.0366666666666666</v>
      </c>
      <c r="S1631" s="6">
        <f t="shared" si="76"/>
        <v>75.853658536585371</v>
      </c>
      <c r="T1631" t="s">
        <v>8327</v>
      </c>
      <c r="U1631" t="s">
        <v>8328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2">
        <v>40939.837673611109</v>
      </c>
      <c r="L1632" s="12">
        <v>40970.290972222225</v>
      </c>
      <c r="M1632" s="13">
        <f t="shared" si="77"/>
        <v>2012</v>
      </c>
      <c r="N1632" t="b">
        <v>0</v>
      </c>
      <c r="O1632">
        <v>126</v>
      </c>
      <c r="P1632" t="b">
        <v>1</v>
      </c>
      <c r="Q1632" t="s">
        <v>8276</v>
      </c>
      <c r="R1632" s="5">
        <f t="shared" si="75"/>
        <v>2.6524999999999999</v>
      </c>
      <c r="S1632" s="6">
        <f t="shared" si="76"/>
        <v>84.206349206349202</v>
      </c>
      <c r="T1632" t="s">
        <v>8327</v>
      </c>
      <c r="U1632" t="s">
        <v>8328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2">
        <v>41164.859502314815</v>
      </c>
      <c r="L1633" s="12">
        <v>41194.859502314815</v>
      </c>
      <c r="M1633" s="13">
        <f t="shared" si="77"/>
        <v>2012</v>
      </c>
      <c r="N1633" t="b">
        <v>0</v>
      </c>
      <c r="O1633">
        <v>133</v>
      </c>
      <c r="P1633" t="b">
        <v>1</v>
      </c>
      <c r="Q1633" t="s">
        <v>8276</v>
      </c>
      <c r="R1633" s="5">
        <f t="shared" si="75"/>
        <v>1.5590999999999999</v>
      </c>
      <c r="S1633" s="6">
        <f t="shared" si="76"/>
        <v>117.22556390977444</v>
      </c>
      <c r="T1633" t="s">
        <v>8327</v>
      </c>
      <c r="U1633" t="s">
        <v>8328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2">
        <v>40750.340902777774</v>
      </c>
      <c r="L1634" s="12">
        <v>40810.340902777774</v>
      </c>
      <c r="M1634" s="13">
        <f t="shared" si="77"/>
        <v>2011</v>
      </c>
      <c r="N1634" t="b">
        <v>0</v>
      </c>
      <c r="O1634">
        <v>47</v>
      </c>
      <c r="P1634" t="b">
        <v>1</v>
      </c>
      <c r="Q1634" t="s">
        <v>8276</v>
      </c>
      <c r="R1634" s="5">
        <f t="shared" si="75"/>
        <v>1.0162500000000001</v>
      </c>
      <c r="S1634" s="6">
        <f t="shared" si="76"/>
        <v>86.489361702127653</v>
      </c>
      <c r="T1634" t="s">
        <v>8327</v>
      </c>
      <c r="U1634" t="s">
        <v>8328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2">
        <v>40896.883750000001</v>
      </c>
      <c r="L1635" s="12">
        <v>40924.208333333336</v>
      </c>
      <c r="M1635" s="13">
        <f t="shared" si="77"/>
        <v>2011</v>
      </c>
      <c r="N1635" t="b">
        <v>0</v>
      </c>
      <c r="O1635">
        <v>58</v>
      </c>
      <c r="P1635" t="b">
        <v>1</v>
      </c>
      <c r="Q1635" t="s">
        <v>8276</v>
      </c>
      <c r="R1635" s="5">
        <f t="shared" si="75"/>
        <v>1</v>
      </c>
      <c r="S1635" s="6">
        <f t="shared" si="76"/>
        <v>172.41379310344828</v>
      </c>
      <c r="T1635" t="s">
        <v>8327</v>
      </c>
      <c r="U1635" t="s">
        <v>8328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2">
        <v>40658.189826388887</v>
      </c>
      <c r="L1636" s="12">
        <v>40696.249305555553</v>
      </c>
      <c r="M1636" s="13">
        <f t="shared" si="77"/>
        <v>2011</v>
      </c>
      <c r="N1636" t="b">
        <v>0</v>
      </c>
      <c r="O1636">
        <v>32</v>
      </c>
      <c r="P1636" t="b">
        <v>1</v>
      </c>
      <c r="Q1636" t="s">
        <v>8276</v>
      </c>
      <c r="R1636" s="5">
        <f t="shared" si="75"/>
        <v>1.0049999999999999</v>
      </c>
      <c r="S1636" s="6">
        <f t="shared" si="76"/>
        <v>62.8125</v>
      </c>
      <c r="T1636" t="s">
        <v>8327</v>
      </c>
      <c r="U1636" t="s">
        <v>8328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2">
        <v>42502.868761574078</v>
      </c>
      <c r="L1637" s="12">
        <v>42562.868761574078</v>
      </c>
      <c r="M1637" s="13">
        <f t="shared" si="77"/>
        <v>2016</v>
      </c>
      <c r="N1637" t="b">
        <v>0</v>
      </c>
      <c r="O1637">
        <v>37</v>
      </c>
      <c r="P1637" t="b">
        <v>1</v>
      </c>
      <c r="Q1637" t="s">
        <v>8276</v>
      </c>
      <c r="R1637" s="5">
        <f t="shared" si="75"/>
        <v>1.2529999999999999</v>
      </c>
      <c r="S1637" s="6">
        <f t="shared" si="76"/>
        <v>67.729729729729726</v>
      </c>
      <c r="T1637" t="s">
        <v>8327</v>
      </c>
      <c r="U1637" t="s">
        <v>8328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2">
        <v>40663.08666666667</v>
      </c>
      <c r="L1638" s="12">
        <v>40706.166666666664</v>
      </c>
      <c r="M1638" s="13">
        <f t="shared" si="77"/>
        <v>2011</v>
      </c>
      <c r="N1638" t="b">
        <v>0</v>
      </c>
      <c r="O1638">
        <v>87</v>
      </c>
      <c r="P1638" t="b">
        <v>1</v>
      </c>
      <c r="Q1638" t="s">
        <v>8276</v>
      </c>
      <c r="R1638" s="5">
        <f t="shared" si="75"/>
        <v>1.0355555555555556</v>
      </c>
      <c r="S1638" s="6">
        <f t="shared" si="76"/>
        <v>53.5632183908046</v>
      </c>
      <c r="T1638" t="s">
        <v>8327</v>
      </c>
      <c r="U1638" t="s">
        <v>8328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2">
        <v>40122.751620370371</v>
      </c>
      <c r="L1639" s="12">
        <v>40178.98541666667</v>
      </c>
      <c r="M1639" s="13">
        <f t="shared" si="77"/>
        <v>2009</v>
      </c>
      <c r="N1639" t="b">
        <v>0</v>
      </c>
      <c r="O1639">
        <v>15</v>
      </c>
      <c r="P1639" t="b">
        <v>1</v>
      </c>
      <c r="Q1639" t="s">
        <v>8276</v>
      </c>
      <c r="R1639" s="5">
        <f t="shared" si="75"/>
        <v>1.038</v>
      </c>
      <c r="S1639" s="6">
        <f t="shared" si="76"/>
        <v>34.6</v>
      </c>
      <c r="T1639" t="s">
        <v>8327</v>
      </c>
      <c r="U1639" t="s">
        <v>8328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2">
        <v>41288.68712962963</v>
      </c>
      <c r="L1640" s="12">
        <v>41333.892361111109</v>
      </c>
      <c r="M1640" s="13">
        <f t="shared" si="77"/>
        <v>2013</v>
      </c>
      <c r="N1640" t="b">
        <v>0</v>
      </c>
      <c r="O1640">
        <v>27</v>
      </c>
      <c r="P1640" t="b">
        <v>1</v>
      </c>
      <c r="Q1640" t="s">
        <v>8276</v>
      </c>
      <c r="R1640" s="5">
        <f t="shared" si="75"/>
        <v>1.05</v>
      </c>
      <c r="S1640" s="6">
        <f t="shared" si="76"/>
        <v>38.888888888888886</v>
      </c>
      <c r="T1640" t="s">
        <v>8327</v>
      </c>
      <c r="U1640" t="s">
        <v>8328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2">
        <v>40941.652372685188</v>
      </c>
      <c r="L1641" s="12">
        <v>40971.652372685188</v>
      </c>
      <c r="M1641" s="13">
        <f t="shared" si="77"/>
        <v>2012</v>
      </c>
      <c r="N1641" t="b">
        <v>0</v>
      </c>
      <c r="O1641">
        <v>19</v>
      </c>
      <c r="P1641" t="b">
        <v>1</v>
      </c>
      <c r="Q1641" t="s">
        <v>8276</v>
      </c>
      <c r="R1641" s="5">
        <f t="shared" si="75"/>
        <v>1</v>
      </c>
      <c r="S1641" s="6">
        <f t="shared" si="76"/>
        <v>94.736842105263165</v>
      </c>
      <c r="T1641" t="s">
        <v>8327</v>
      </c>
      <c r="U1641" t="s">
        <v>8328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2">
        <v>40379.23096064815</v>
      </c>
      <c r="L1642" s="12">
        <v>40393.082638888889</v>
      </c>
      <c r="M1642" s="13">
        <f t="shared" si="77"/>
        <v>2010</v>
      </c>
      <c r="N1642" t="b">
        <v>0</v>
      </c>
      <c r="O1642">
        <v>17</v>
      </c>
      <c r="P1642" t="b">
        <v>1</v>
      </c>
      <c r="Q1642" t="s">
        <v>8276</v>
      </c>
      <c r="R1642" s="5">
        <f t="shared" si="75"/>
        <v>1.6986000000000001</v>
      </c>
      <c r="S1642" s="6">
        <f t="shared" si="76"/>
        <v>39.967058823529413</v>
      </c>
      <c r="T1642" t="s">
        <v>8327</v>
      </c>
      <c r="U1642" t="s">
        <v>8328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2">
        <v>41962.596574074079</v>
      </c>
      <c r="L1643" s="12">
        <v>41992.596574074079</v>
      </c>
      <c r="M1643" s="13">
        <f t="shared" si="77"/>
        <v>2014</v>
      </c>
      <c r="N1643" t="b">
        <v>0</v>
      </c>
      <c r="O1643">
        <v>26</v>
      </c>
      <c r="P1643" t="b">
        <v>1</v>
      </c>
      <c r="Q1643" t="s">
        <v>8292</v>
      </c>
      <c r="R1643" s="5">
        <f t="shared" si="75"/>
        <v>1.014</v>
      </c>
      <c r="S1643" s="6">
        <f t="shared" si="76"/>
        <v>97.5</v>
      </c>
      <c r="T1643" t="s">
        <v>8327</v>
      </c>
      <c r="U1643" t="s">
        <v>8348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2">
        <v>40688.024618055555</v>
      </c>
      <c r="L1644" s="12">
        <v>40708.024618055555</v>
      </c>
      <c r="M1644" s="13">
        <f t="shared" si="77"/>
        <v>2011</v>
      </c>
      <c r="N1644" t="b">
        <v>0</v>
      </c>
      <c r="O1644">
        <v>28</v>
      </c>
      <c r="P1644" t="b">
        <v>1</v>
      </c>
      <c r="Q1644" t="s">
        <v>8292</v>
      </c>
      <c r="R1644" s="5">
        <f t="shared" si="75"/>
        <v>1</v>
      </c>
      <c r="S1644" s="6">
        <f t="shared" si="76"/>
        <v>42.857142857142854</v>
      </c>
      <c r="T1644" t="s">
        <v>8327</v>
      </c>
      <c r="U1644" t="s">
        <v>8348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2">
        <v>41146.824212962965</v>
      </c>
      <c r="L1645" s="12">
        <v>41176.824212962965</v>
      </c>
      <c r="M1645" s="13">
        <f t="shared" si="77"/>
        <v>2012</v>
      </c>
      <c r="N1645" t="b">
        <v>0</v>
      </c>
      <c r="O1645">
        <v>37</v>
      </c>
      <c r="P1645" t="b">
        <v>1</v>
      </c>
      <c r="Q1645" t="s">
        <v>8292</v>
      </c>
      <c r="R1645" s="5">
        <f t="shared" si="75"/>
        <v>1.2470000000000001</v>
      </c>
      <c r="S1645" s="6">
        <f t="shared" si="76"/>
        <v>168.51351351351352</v>
      </c>
      <c r="T1645" t="s">
        <v>8327</v>
      </c>
      <c r="U1645" t="s">
        <v>8348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2">
        <v>41175.05972222222</v>
      </c>
      <c r="L1646" s="12">
        <v>41235.101388888892</v>
      </c>
      <c r="M1646" s="13">
        <f t="shared" si="77"/>
        <v>2012</v>
      </c>
      <c r="N1646" t="b">
        <v>0</v>
      </c>
      <c r="O1646">
        <v>128</v>
      </c>
      <c r="P1646" t="b">
        <v>1</v>
      </c>
      <c r="Q1646" t="s">
        <v>8292</v>
      </c>
      <c r="R1646" s="5">
        <f t="shared" si="75"/>
        <v>1.095</v>
      </c>
      <c r="S1646" s="6">
        <f t="shared" si="76"/>
        <v>85.546875</v>
      </c>
      <c r="T1646" t="s">
        <v>8327</v>
      </c>
      <c r="U1646" t="s">
        <v>8348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2">
        <v>41521.617361111108</v>
      </c>
      <c r="L1647" s="12">
        <v>41535.617361111108</v>
      </c>
      <c r="M1647" s="13">
        <f t="shared" si="77"/>
        <v>2013</v>
      </c>
      <c r="N1647" t="b">
        <v>0</v>
      </c>
      <c r="O1647">
        <v>10</v>
      </c>
      <c r="P1647" t="b">
        <v>1</v>
      </c>
      <c r="Q1647" t="s">
        <v>8292</v>
      </c>
      <c r="R1647" s="5">
        <f t="shared" si="75"/>
        <v>1.1080000000000001</v>
      </c>
      <c r="S1647" s="6">
        <f t="shared" si="76"/>
        <v>554</v>
      </c>
      <c r="T1647" t="s">
        <v>8327</v>
      </c>
      <c r="U1647" t="s">
        <v>8348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2">
        <v>41833.450266203705</v>
      </c>
      <c r="L1648" s="12">
        <v>41865.757638888892</v>
      </c>
      <c r="M1648" s="13">
        <f t="shared" si="77"/>
        <v>2014</v>
      </c>
      <c r="N1648" t="b">
        <v>0</v>
      </c>
      <c r="O1648">
        <v>83</v>
      </c>
      <c r="P1648" t="b">
        <v>1</v>
      </c>
      <c r="Q1648" t="s">
        <v>8292</v>
      </c>
      <c r="R1648" s="5">
        <f t="shared" si="75"/>
        <v>1.1020000000000001</v>
      </c>
      <c r="S1648" s="6">
        <f t="shared" si="76"/>
        <v>26.554216867469879</v>
      </c>
      <c r="T1648" t="s">
        <v>8327</v>
      </c>
      <c r="U1648" t="s">
        <v>8348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2">
        <v>41039.409456018519</v>
      </c>
      <c r="L1649" s="12">
        <v>41069.409456018519</v>
      </c>
      <c r="M1649" s="13">
        <f t="shared" si="77"/>
        <v>2012</v>
      </c>
      <c r="N1649" t="b">
        <v>0</v>
      </c>
      <c r="O1649">
        <v>46</v>
      </c>
      <c r="P1649" t="b">
        <v>1</v>
      </c>
      <c r="Q1649" t="s">
        <v>8292</v>
      </c>
      <c r="R1649" s="5">
        <f t="shared" si="75"/>
        <v>1.0471999999999999</v>
      </c>
      <c r="S1649" s="6">
        <f t="shared" si="76"/>
        <v>113.82608695652173</v>
      </c>
      <c r="T1649" t="s">
        <v>8327</v>
      </c>
      <c r="U1649" t="s">
        <v>8348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2">
        <v>40592.704652777778</v>
      </c>
      <c r="L1650" s="12">
        <v>40622.662986111114</v>
      </c>
      <c r="M1650" s="13">
        <f t="shared" si="77"/>
        <v>2011</v>
      </c>
      <c r="N1650" t="b">
        <v>0</v>
      </c>
      <c r="O1650">
        <v>90</v>
      </c>
      <c r="P1650" t="b">
        <v>1</v>
      </c>
      <c r="Q1650" t="s">
        <v>8292</v>
      </c>
      <c r="R1650" s="5">
        <f t="shared" si="75"/>
        <v>1.2526086956521738</v>
      </c>
      <c r="S1650" s="6">
        <f t="shared" si="76"/>
        <v>32.011111111111113</v>
      </c>
      <c r="T1650" t="s">
        <v>8327</v>
      </c>
      <c r="U1650" t="s">
        <v>8348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2">
        <v>41737.684664351851</v>
      </c>
      <c r="L1651" s="12">
        <v>41782.684664351851</v>
      </c>
      <c r="M1651" s="13">
        <f t="shared" si="77"/>
        <v>2014</v>
      </c>
      <c r="N1651" t="b">
        <v>0</v>
      </c>
      <c r="O1651">
        <v>81</v>
      </c>
      <c r="P1651" t="b">
        <v>1</v>
      </c>
      <c r="Q1651" t="s">
        <v>8292</v>
      </c>
      <c r="R1651" s="5">
        <f t="shared" si="75"/>
        <v>1.0058763157894737</v>
      </c>
      <c r="S1651" s="6">
        <f t="shared" si="76"/>
        <v>47.189259259259259</v>
      </c>
      <c r="T1651" t="s">
        <v>8327</v>
      </c>
      <c r="U1651" t="s">
        <v>8348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2">
        <v>41526.435613425929</v>
      </c>
      <c r="L1652" s="12">
        <v>41556.435613425929</v>
      </c>
      <c r="M1652" s="13">
        <f t="shared" si="77"/>
        <v>2013</v>
      </c>
      <c r="N1652" t="b">
        <v>0</v>
      </c>
      <c r="O1652">
        <v>32</v>
      </c>
      <c r="P1652" t="b">
        <v>1</v>
      </c>
      <c r="Q1652" t="s">
        <v>8292</v>
      </c>
      <c r="R1652" s="5">
        <f t="shared" si="75"/>
        <v>1.4155</v>
      </c>
      <c r="S1652" s="6">
        <f t="shared" si="76"/>
        <v>88.46875</v>
      </c>
      <c r="T1652" t="s">
        <v>8327</v>
      </c>
      <c r="U1652" t="s">
        <v>8348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2">
        <v>40625.900694444441</v>
      </c>
      <c r="L1653" s="12">
        <v>40659.290972222225</v>
      </c>
      <c r="M1653" s="13">
        <f t="shared" si="77"/>
        <v>2011</v>
      </c>
      <c r="N1653" t="b">
        <v>0</v>
      </c>
      <c r="O1653">
        <v>20</v>
      </c>
      <c r="P1653" t="b">
        <v>1</v>
      </c>
      <c r="Q1653" t="s">
        <v>8292</v>
      </c>
      <c r="R1653" s="5">
        <f t="shared" si="75"/>
        <v>1.0075000000000001</v>
      </c>
      <c r="S1653" s="6">
        <f t="shared" si="76"/>
        <v>100.75</v>
      </c>
      <c r="T1653" t="s">
        <v>8327</v>
      </c>
      <c r="U1653" t="s">
        <v>8348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2">
        <v>41572.492974537039</v>
      </c>
      <c r="L1654" s="12">
        <v>41602.534641203703</v>
      </c>
      <c r="M1654" s="13">
        <f t="shared" si="77"/>
        <v>2013</v>
      </c>
      <c r="N1654" t="b">
        <v>0</v>
      </c>
      <c r="O1654">
        <v>70</v>
      </c>
      <c r="P1654" t="b">
        <v>1</v>
      </c>
      <c r="Q1654" t="s">
        <v>8292</v>
      </c>
      <c r="R1654" s="5">
        <f t="shared" si="75"/>
        <v>1.0066666666666666</v>
      </c>
      <c r="S1654" s="6">
        <f t="shared" si="76"/>
        <v>64.714285714285708</v>
      </c>
      <c r="T1654" t="s">
        <v>8327</v>
      </c>
      <c r="U1654" t="s">
        <v>8348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2">
        <v>40626.834444444445</v>
      </c>
      <c r="L1655" s="12">
        <v>40657.834444444445</v>
      </c>
      <c r="M1655" s="13">
        <f t="shared" si="77"/>
        <v>2011</v>
      </c>
      <c r="N1655" t="b">
        <v>0</v>
      </c>
      <c r="O1655">
        <v>168</v>
      </c>
      <c r="P1655" t="b">
        <v>1</v>
      </c>
      <c r="Q1655" t="s">
        <v>8292</v>
      </c>
      <c r="R1655" s="5">
        <f t="shared" si="75"/>
        <v>1.7423040000000001</v>
      </c>
      <c r="S1655" s="6">
        <f t="shared" si="76"/>
        <v>51.854285714285716</v>
      </c>
      <c r="T1655" t="s">
        <v>8327</v>
      </c>
      <c r="U1655" t="s">
        <v>8348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2">
        <v>40987.890740740739</v>
      </c>
      <c r="L1656" s="12">
        <v>41017.890740740739</v>
      </c>
      <c r="M1656" s="13">
        <f t="shared" si="77"/>
        <v>2012</v>
      </c>
      <c r="N1656" t="b">
        <v>0</v>
      </c>
      <c r="O1656">
        <v>34</v>
      </c>
      <c r="P1656" t="b">
        <v>1</v>
      </c>
      <c r="Q1656" t="s">
        <v>8292</v>
      </c>
      <c r="R1656" s="5">
        <f t="shared" si="75"/>
        <v>1.199090909090909</v>
      </c>
      <c r="S1656" s="6">
        <f t="shared" si="76"/>
        <v>38.794117647058826</v>
      </c>
      <c r="T1656" t="s">
        <v>8327</v>
      </c>
      <c r="U1656" t="s">
        <v>8348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2">
        <v>40974.791898148149</v>
      </c>
      <c r="L1657" s="12">
        <v>41004.750231481477</v>
      </c>
      <c r="M1657" s="13">
        <f t="shared" si="77"/>
        <v>2012</v>
      </c>
      <c r="N1657" t="b">
        <v>0</v>
      </c>
      <c r="O1657">
        <v>48</v>
      </c>
      <c r="P1657" t="b">
        <v>1</v>
      </c>
      <c r="Q1657" t="s">
        <v>8292</v>
      </c>
      <c r="R1657" s="5">
        <f t="shared" si="75"/>
        <v>1.4286666666666668</v>
      </c>
      <c r="S1657" s="6">
        <f t="shared" si="76"/>
        <v>44.645833333333336</v>
      </c>
      <c r="T1657" t="s">
        <v>8327</v>
      </c>
      <c r="U1657" t="s">
        <v>8348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2">
        <v>41226.928842592592</v>
      </c>
      <c r="L1658" s="12">
        <v>41256.928842592592</v>
      </c>
      <c r="M1658" s="13">
        <f t="shared" si="77"/>
        <v>2012</v>
      </c>
      <c r="N1658" t="b">
        <v>0</v>
      </c>
      <c r="O1658">
        <v>48</v>
      </c>
      <c r="P1658" t="b">
        <v>1</v>
      </c>
      <c r="Q1658" t="s">
        <v>8292</v>
      </c>
      <c r="R1658" s="5">
        <f t="shared" si="75"/>
        <v>1.0033493333333334</v>
      </c>
      <c r="S1658" s="6">
        <f t="shared" si="76"/>
        <v>156.77333333333334</v>
      </c>
      <c r="T1658" t="s">
        <v>8327</v>
      </c>
      <c r="U1658" t="s">
        <v>8348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2">
        <v>41023.782037037039</v>
      </c>
      <c r="L1659" s="12">
        <v>41053.782037037039</v>
      </c>
      <c r="M1659" s="13">
        <f t="shared" si="77"/>
        <v>2012</v>
      </c>
      <c r="N1659" t="b">
        <v>0</v>
      </c>
      <c r="O1659">
        <v>221</v>
      </c>
      <c r="P1659" t="b">
        <v>1</v>
      </c>
      <c r="Q1659" t="s">
        <v>8292</v>
      </c>
      <c r="R1659" s="5">
        <f t="shared" si="75"/>
        <v>1.0493380000000001</v>
      </c>
      <c r="S1659" s="6">
        <f t="shared" si="76"/>
        <v>118.70339366515837</v>
      </c>
      <c r="T1659" t="s">
        <v>8327</v>
      </c>
      <c r="U1659" t="s">
        <v>8348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2">
        <v>41223.22184027778</v>
      </c>
      <c r="L1660" s="12">
        <v>41261.597222222219</v>
      </c>
      <c r="M1660" s="13">
        <f t="shared" si="77"/>
        <v>2012</v>
      </c>
      <c r="N1660" t="b">
        <v>0</v>
      </c>
      <c r="O1660">
        <v>107</v>
      </c>
      <c r="P1660" t="b">
        <v>1</v>
      </c>
      <c r="Q1660" t="s">
        <v>8292</v>
      </c>
      <c r="R1660" s="5">
        <f t="shared" si="75"/>
        <v>1.3223333333333334</v>
      </c>
      <c r="S1660" s="6">
        <f t="shared" si="76"/>
        <v>74.149532710280369</v>
      </c>
      <c r="T1660" t="s">
        <v>8327</v>
      </c>
      <c r="U1660" t="s">
        <v>8348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2">
        <v>41596.913437499999</v>
      </c>
      <c r="L1661" s="12">
        <v>41625.5</v>
      </c>
      <c r="M1661" s="13">
        <f t="shared" si="77"/>
        <v>2013</v>
      </c>
      <c r="N1661" t="b">
        <v>0</v>
      </c>
      <c r="O1661">
        <v>45</v>
      </c>
      <c r="P1661" t="b">
        <v>1</v>
      </c>
      <c r="Q1661" t="s">
        <v>8292</v>
      </c>
      <c r="R1661" s="5">
        <f t="shared" si="75"/>
        <v>1.1279999999999999</v>
      </c>
      <c r="S1661" s="6">
        <f t="shared" si="76"/>
        <v>12.533333333333333</v>
      </c>
      <c r="T1661" t="s">
        <v>8327</v>
      </c>
      <c r="U1661" t="s">
        <v>8348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2">
        <v>42459.693865740745</v>
      </c>
      <c r="L1662" s="12">
        <v>42490.915972222225</v>
      </c>
      <c r="M1662" s="13">
        <f t="shared" si="77"/>
        <v>2016</v>
      </c>
      <c r="N1662" t="b">
        <v>0</v>
      </c>
      <c r="O1662">
        <v>36</v>
      </c>
      <c r="P1662" t="b">
        <v>1</v>
      </c>
      <c r="Q1662" t="s">
        <v>8292</v>
      </c>
      <c r="R1662" s="5">
        <f t="shared" si="75"/>
        <v>12.5375</v>
      </c>
      <c r="S1662" s="6">
        <f t="shared" si="76"/>
        <v>27.861111111111111</v>
      </c>
      <c r="T1662" t="s">
        <v>8327</v>
      </c>
      <c r="U1662" t="s">
        <v>8348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2">
        <v>42343.998043981483</v>
      </c>
      <c r="L1663" s="12">
        <v>42386.875</v>
      </c>
      <c r="M1663" s="13">
        <f t="shared" si="77"/>
        <v>2015</v>
      </c>
      <c r="N1663" t="b">
        <v>0</v>
      </c>
      <c r="O1663">
        <v>101</v>
      </c>
      <c r="P1663" t="b">
        <v>1</v>
      </c>
      <c r="Q1663" t="s">
        <v>8292</v>
      </c>
      <c r="R1663" s="5">
        <f t="shared" si="75"/>
        <v>1.0250632911392406</v>
      </c>
      <c r="S1663" s="6">
        <f t="shared" si="76"/>
        <v>80.178217821782184</v>
      </c>
      <c r="T1663" t="s">
        <v>8327</v>
      </c>
      <c r="U1663" t="s">
        <v>8348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2">
        <v>40848.198333333334</v>
      </c>
      <c r="L1664" s="12">
        <v>40908.239999999998</v>
      </c>
      <c r="M1664" s="13">
        <f t="shared" si="77"/>
        <v>2011</v>
      </c>
      <c r="N1664" t="b">
        <v>0</v>
      </c>
      <c r="O1664">
        <v>62</v>
      </c>
      <c r="P1664" t="b">
        <v>1</v>
      </c>
      <c r="Q1664" t="s">
        <v>8292</v>
      </c>
      <c r="R1664" s="5">
        <f t="shared" si="75"/>
        <v>1.026375</v>
      </c>
      <c r="S1664" s="6">
        <f t="shared" si="76"/>
        <v>132.43548387096774</v>
      </c>
      <c r="T1664" t="s">
        <v>8327</v>
      </c>
      <c r="U1664" t="s">
        <v>8348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2">
        <v>42006.02207175926</v>
      </c>
      <c r="L1665" s="12">
        <v>42036.02207175926</v>
      </c>
      <c r="M1665" s="13">
        <f t="shared" si="77"/>
        <v>2015</v>
      </c>
      <c r="N1665" t="b">
        <v>0</v>
      </c>
      <c r="O1665">
        <v>32</v>
      </c>
      <c r="P1665" t="b">
        <v>1</v>
      </c>
      <c r="Q1665" t="s">
        <v>8292</v>
      </c>
      <c r="R1665" s="5">
        <f t="shared" si="75"/>
        <v>1.08</v>
      </c>
      <c r="S1665" s="6">
        <f t="shared" si="76"/>
        <v>33.75</v>
      </c>
      <c r="T1665" t="s">
        <v>8327</v>
      </c>
      <c r="U1665" t="s">
        <v>8348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2">
        <v>40939.761782407404</v>
      </c>
      <c r="L1666" s="12">
        <v>40984.165972222225</v>
      </c>
      <c r="M1666" s="13">
        <f t="shared" si="77"/>
        <v>2012</v>
      </c>
      <c r="N1666" t="b">
        <v>0</v>
      </c>
      <c r="O1666">
        <v>89</v>
      </c>
      <c r="P1666" t="b">
        <v>1</v>
      </c>
      <c r="Q1666" t="s">
        <v>8292</v>
      </c>
      <c r="R1666" s="5">
        <f t="shared" ref="R1666:R1729" si="78">E1666/D1666</f>
        <v>1.2240879999999998</v>
      </c>
      <c r="S1666" s="6">
        <f t="shared" ref="S1666:S1729" si="79">E1666/O1666</f>
        <v>34.384494382022467</v>
      </c>
      <c r="T1666" t="s">
        <v>8327</v>
      </c>
      <c r="U1666" t="s">
        <v>8348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2">
        <v>40564.649456018517</v>
      </c>
      <c r="L1667" s="12">
        <v>40596.125</v>
      </c>
      <c r="M1667" s="13">
        <f t="shared" ref="M1667:M1730" si="80">YEAR(K1667)</f>
        <v>2011</v>
      </c>
      <c r="N1667" t="b">
        <v>0</v>
      </c>
      <c r="O1667">
        <v>93</v>
      </c>
      <c r="P1667" t="b">
        <v>1</v>
      </c>
      <c r="Q1667" t="s">
        <v>8292</v>
      </c>
      <c r="R1667" s="5">
        <f t="shared" si="78"/>
        <v>1.1945714285714286</v>
      </c>
      <c r="S1667" s="6">
        <f t="shared" si="79"/>
        <v>44.956989247311824</v>
      </c>
      <c r="T1667" t="s">
        <v>8327</v>
      </c>
      <c r="U1667" t="s">
        <v>8348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2">
        <v>41331.253159722226</v>
      </c>
      <c r="L1668" s="12">
        <v>41361.211493055554</v>
      </c>
      <c r="M1668" s="13">
        <f t="shared" si="80"/>
        <v>2013</v>
      </c>
      <c r="N1668" t="b">
        <v>0</v>
      </c>
      <c r="O1668">
        <v>98</v>
      </c>
      <c r="P1668" t="b">
        <v>1</v>
      </c>
      <c r="Q1668" t="s">
        <v>8292</v>
      </c>
      <c r="R1668" s="5">
        <f t="shared" si="78"/>
        <v>1.6088</v>
      </c>
      <c r="S1668" s="6">
        <f t="shared" si="79"/>
        <v>41.04081632653061</v>
      </c>
      <c r="T1668" t="s">
        <v>8327</v>
      </c>
      <c r="U1668" t="s">
        <v>8348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2">
        <v>41682.0705787037</v>
      </c>
      <c r="L1669" s="12">
        <v>41709.290972222225</v>
      </c>
      <c r="M1669" s="13">
        <f t="shared" si="80"/>
        <v>2014</v>
      </c>
      <c r="N1669" t="b">
        <v>0</v>
      </c>
      <c r="O1669">
        <v>82</v>
      </c>
      <c r="P1669" t="b">
        <v>1</v>
      </c>
      <c r="Q1669" t="s">
        <v>8292</v>
      </c>
      <c r="R1669" s="5">
        <f t="shared" si="78"/>
        <v>1.2685294117647059</v>
      </c>
      <c r="S1669" s="6">
        <f t="shared" si="79"/>
        <v>52.597560975609753</v>
      </c>
      <c r="T1669" t="s">
        <v>8327</v>
      </c>
      <c r="U1669" t="s">
        <v>8348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2">
        <v>40845.14975694444</v>
      </c>
      <c r="L1670" s="12">
        <v>40875.191423611112</v>
      </c>
      <c r="M1670" s="13">
        <f t="shared" si="80"/>
        <v>2011</v>
      </c>
      <c r="N1670" t="b">
        <v>0</v>
      </c>
      <c r="O1670">
        <v>116</v>
      </c>
      <c r="P1670" t="b">
        <v>1</v>
      </c>
      <c r="Q1670" t="s">
        <v>8292</v>
      </c>
      <c r="R1670" s="5">
        <f t="shared" si="78"/>
        <v>1.026375</v>
      </c>
      <c r="S1670" s="6">
        <f t="shared" si="79"/>
        <v>70.784482758620683</v>
      </c>
      <c r="T1670" t="s">
        <v>8327</v>
      </c>
      <c r="U1670" t="s">
        <v>8348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2">
        <v>42461.885138888887</v>
      </c>
      <c r="L1671" s="12">
        <v>42521.885138888887</v>
      </c>
      <c r="M1671" s="13">
        <f t="shared" si="80"/>
        <v>2016</v>
      </c>
      <c r="N1671" t="b">
        <v>0</v>
      </c>
      <c r="O1671">
        <v>52</v>
      </c>
      <c r="P1671" t="b">
        <v>1</v>
      </c>
      <c r="Q1671" t="s">
        <v>8292</v>
      </c>
      <c r="R1671" s="5">
        <f t="shared" si="78"/>
        <v>1.3975</v>
      </c>
      <c r="S1671" s="6">
        <f t="shared" si="79"/>
        <v>53.75</v>
      </c>
      <c r="T1671" t="s">
        <v>8327</v>
      </c>
      <c r="U1671" t="s">
        <v>8348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2">
        <v>40313.930543981485</v>
      </c>
      <c r="L1672" s="12">
        <v>40364.166666666664</v>
      </c>
      <c r="M1672" s="13">
        <f t="shared" si="80"/>
        <v>2010</v>
      </c>
      <c r="N1672" t="b">
        <v>0</v>
      </c>
      <c r="O1672">
        <v>23</v>
      </c>
      <c r="P1672" t="b">
        <v>1</v>
      </c>
      <c r="Q1672" t="s">
        <v>8292</v>
      </c>
      <c r="R1672" s="5">
        <f t="shared" si="78"/>
        <v>1.026</v>
      </c>
      <c r="S1672" s="6">
        <f t="shared" si="79"/>
        <v>44.608695652173914</v>
      </c>
      <c r="T1672" t="s">
        <v>8327</v>
      </c>
      <c r="U1672" t="s">
        <v>8348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2">
        <v>42553.54414351852</v>
      </c>
      <c r="L1673" s="12">
        <v>42583.54414351852</v>
      </c>
      <c r="M1673" s="13">
        <f t="shared" si="80"/>
        <v>2016</v>
      </c>
      <c r="N1673" t="b">
        <v>0</v>
      </c>
      <c r="O1673">
        <v>77</v>
      </c>
      <c r="P1673" t="b">
        <v>1</v>
      </c>
      <c r="Q1673" t="s">
        <v>8292</v>
      </c>
      <c r="R1673" s="5">
        <f t="shared" si="78"/>
        <v>1.0067349999999999</v>
      </c>
      <c r="S1673" s="6">
        <f t="shared" si="79"/>
        <v>26.148961038961041</v>
      </c>
      <c r="T1673" t="s">
        <v>8327</v>
      </c>
      <c r="U1673" t="s">
        <v>8348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2">
        <v>41034.656597222223</v>
      </c>
      <c r="L1674" s="12">
        <v>41064.656597222223</v>
      </c>
      <c r="M1674" s="13">
        <f t="shared" si="80"/>
        <v>2012</v>
      </c>
      <c r="N1674" t="b">
        <v>0</v>
      </c>
      <c r="O1674">
        <v>49</v>
      </c>
      <c r="P1674" t="b">
        <v>1</v>
      </c>
      <c r="Q1674" t="s">
        <v>8292</v>
      </c>
      <c r="R1674" s="5">
        <f t="shared" si="78"/>
        <v>1.1294117647058823</v>
      </c>
      <c r="S1674" s="6">
        <f t="shared" si="79"/>
        <v>39.183673469387756</v>
      </c>
      <c r="T1674" t="s">
        <v>8327</v>
      </c>
      <c r="U1674" t="s">
        <v>8348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2">
        <v>42039.878379629634</v>
      </c>
      <c r="L1675" s="12">
        <v>42069.878379629634</v>
      </c>
      <c r="M1675" s="13">
        <f t="shared" si="80"/>
        <v>2015</v>
      </c>
      <c r="N1675" t="b">
        <v>0</v>
      </c>
      <c r="O1675">
        <v>59</v>
      </c>
      <c r="P1675" t="b">
        <v>1</v>
      </c>
      <c r="Q1675" t="s">
        <v>8292</v>
      </c>
      <c r="R1675" s="5">
        <f t="shared" si="78"/>
        <v>1.2809523809523808</v>
      </c>
      <c r="S1675" s="6">
        <f t="shared" si="79"/>
        <v>45.593220338983052</v>
      </c>
      <c r="T1675" t="s">
        <v>8327</v>
      </c>
      <c r="U1675" t="s">
        <v>8348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2">
        <v>42569.605393518519</v>
      </c>
      <c r="L1676" s="12">
        <v>42600.290972222225</v>
      </c>
      <c r="M1676" s="13">
        <f t="shared" si="80"/>
        <v>2016</v>
      </c>
      <c r="N1676" t="b">
        <v>0</v>
      </c>
      <c r="O1676">
        <v>113</v>
      </c>
      <c r="P1676" t="b">
        <v>1</v>
      </c>
      <c r="Q1676" t="s">
        <v>8292</v>
      </c>
      <c r="R1676" s="5">
        <f t="shared" si="78"/>
        <v>2.0169999999999999</v>
      </c>
      <c r="S1676" s="6">
        <f t="shared" si="79"/>
        <v>89.247787610619469</v>
      </c>
      <c r="T1676" t="s">
        <v>8327</v>
      </c>
      <c r="U1676" t="s">
        <v>8348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2">
        <v>40802.733101851853</v>
      </c>
      <c r="L1677" s="12">
        <v>40832.918749999997</v>
      </c>
      <c r="M1677" s="13">
        <f t="shared" si="80"/>
        <v>2011</v>
      </c>
      <c r="N1677" t="b">
        <v>0</v>
      </c>
      <c r="O1677">
        <v>34</v>
      </c>
      <c r="P1677" t="b">
        <v>1</v>
      </c>
      <c r="Q1677" t="s">
        <v>8292</v>
      </c>
      <c r="R1677" s="5">
        <f t="shared" si="78"/>
        <v>1.37416</v>
      </c>
      <c r="S1677" s="6">
        <f t="shared" si="79"/>
        <v>40.416470588235299</v>
      </c>
      <c r="T1677" t="s">
        <v>8327</v>
      </c>
      <c r="U1677" t="s">
        <v>8348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2">
        <v>40973.72623842593</v>
      </c>
      <c r="L1678" s="12">
        <v>41020.165972222225</v>
      </c>
      <c r="M1678" s="13">
        <f t="shared" si="80"/>
        <v>2012</v>
      </c>
      <c r="N1678" t="b">
        <v>0</v>
      </c>
      <c r="O1678">
        <v>42</v>
      </c>
      <c r="P1678" t="b">
        <v>1</v>
      </c>
      <c r="Q1678" t="s">
        <v>8292</v>
      </c>
      <c r="R1678" s="5">
        <f t="shared" si="78"/>
        <v>1.1533333333333333</v>
      </c>
      <c r="S1678" s="6">
        <f t="shared" si="79"/>
        <v>82.38095238095238</v>
      </c>
      <c r="T1678" t="s">
        <v>8327</v>
      </c>
      <c r="U1678" t="s">
        <v>8348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2">
        <v>42416.407129629632</v>
      </c>
      <c r="L1679" s="12">
        <v>42476.249305555553</v>
      </c>
      <c r="M1679" s="13">
        <f t="shared" si="80"/>
        <v>2016</v>
      </c>
      <c r="N1679" t="b">
        <v>0</v>
      </c>
      <c r="O1679">
        <v>42</v>
      </c>
      <c r="P1679" t="b">
        <v>1</v>
      </c>
      <c r="Q1679" t="s">
        <v>8292</v>
      </c>
      <c r="R1679" s="5">
        <f t="shared" si="78"/>
        <v>1.1166666666666667</v>
      </c>
      <c r="S1679" s="6">
        <f t="shared" si="79"/>
        <v>159.52380952380952</v>
      </c>
      <c r="T1679" t="s">
        <v>8327</v>
      </c>
      <c r="U1679" t="s">
        <v>8348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2">
        <v>41662.854988425926</v>
      </c>
      <c r="L1680" s="12">
        <v>41676.854988425926</v>
      </c>
      <c r="M1680" s="13">
        <f t="shared" si="80"/>
        <v>2014</v>
      </c>
      <c r="N1680" t="b">
        <v>0</v>
      </c>
      <c r="O1680">
        <v>49</v>
      </c>
      <c r="P1680" t="b">
        <v>1</v>
      </c>
      <c r="Q1680" t="s">
        <v>8292</v>
      </c>
      <c r="R1680" s="5">
        <f t="shared" si="78"/>
        <v>1.1839999999999999</v>
      </c>
      <c r="S1680" s="6">
        <f t="shared" si="79"/>
        <v>36.244897959183675</v>
      </c>
      <c r="T1680" t="s">
        <v>8327</v>
      </c>
      <c r="U1680" t="s">
        <v>8348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2">
        <v>40723.068807870368</v>
      </c>
      <c r="L1681" s="12">
        <v>40746.068807870368</v>
      </c>
      <c r="M1681" s="13">
        <f t="shared" si="80"/>
        <v>2011</v>
      </c>
      <c r="N1681" t="b">
        <v>0</v>
      </c>
      <c r="O1681">
        <v>56</v>
      </c>
      <c r="P1681" t="b">
        <v>1</v>
      </c>
      <c r="Q1681" t="s">
        <v>8292</v>
      </c>
      <c r="R1681" s="5">
        <f t="shared" si="78"/>
        <v>1.75</v>
      </c>
      <c r="S1681" s="6">
        <f t="shared" si="79"/>
        <v>62.5</v>
      </c>
      <c r="T1681" t="s">
        <v>8327</v>
      </c>
      <c r="U1681" t="s">
        <v>8348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2">
        <v>41802.757719907408</v>
      </c>
      <c r="L1682" s="12">
        <v>41832.757719907408</v>
      </c>
      <c r="M1682" s="13">
        <f t="shared" si="80"/>
        <v>2014</v>
      </c>
      <c r="N1682" t="b">
        <v>0</v>
      </c>
      <c r="O1682">
        <v>25</v>
      </c>
      <c r="P1682" t="b">
        <v>1</v>
      </c>
      <c r="Q1682" t="s">
        <v>8292</v>
      </c>
      <c r="R1682" s="5">
        <f t="shared" si="78"/>
        <v>1.175</v>
      </c>
      <c r="S1682" s="6">
        <f t="shared" si="79"/>
        <v>47</v>
      </c>
      <c r="T1682" t="s">
        <v>8327</v>
      </c>
      <c r="U1682" t="s">
        <v>8348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2">
        <v>42774.121342592596</v>
      </c>
      <c r="L1683" s="12">
        <v>42823.083333333328</v>
      </c>
      <c r="M1683" s="13">
        <f t="shared" si="80"/>
        <v>2017</v>
      </c>
      <c r="N1683" t="b">
        <v>0</v>
      </c>
      <c r="O1683">
        <v>884</v>
      </c>
      <c r="P1683" t="b">
        <v>0</v>
      </c>
      <c r="Q1683" t="s">
        <v>8293</v>
      </c>
      <c r="R1683" s="5">
        <f t="shared" si="78"/>
        <v>1.0142212307692309</v>
      </c>
      <c r="S1683" s="6">
        <f t="shared" si="79"/>
        <v>74.575090497737563</v>
      </c>
      <c r="T1683" t="s">
        <v>8327</v>
      </c>
      <c r="U1683" t="s">
        <v>8349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2">
        <v>42779.21365740741</v>
      </c>
      <c r="L1684" s="12">
        <v>42839.171990740739</v>
      </c>
      <c r="M1684" s="13">
        <f t="shared" si="80"/>
        <v>2017</v>
      </c>
      <c r="N1684" t="b">
        <v>0</v>
      </c>
      <c r="O1684">
        <v>0</v>
      </c>
      <c r="P1684" t="b">
        <v>0</v>
      </c>
      <c r="Q1684" t="s">
        <v>8293</v>
      </c>
      <c r="R1684" s="5">
        <f t="shared" si="78"/>
        <v>0</v>
      </c>
      <c r="S1684" s="6" t="e">
        <f t="shared" si="79"/>
        <v>#DIV/0!</v>
      </c>
      <c r="T1684" t="s">
        <v>8327</v>
      </c>
      <c r="U1684" t="s">
        <v>8349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2">
        <v>42808.781689814816</v>
      </c>
      <c r="L1685" s="12">
        <v>42832.781689814816</v>
      </c>
      <c r="M1685" s="13">
        <f t="shared" si="80"/>
        <v>2017</v>
      </c>
      <c r="N1685" t="b">
        <v>0</v>
      </c>
      <c r="O1685">
        <v>10</v>
      </c>
      <c r="P1685" t="b">
        <v>0</v>
      </c>
      <c r="Q1685" t="s">
        <v>8293</v>
      </c>
      <c r="R1685" s="5">
        <f t="shared" si="78"/>
        <v>0.21714285714285714</v>
      </c>
      <c r="S1685" s="6">
        <f t="shared" si="79"/>
        <v>76</v>
      </c>
      <c r="T1685" t="s">
        <v>8327</v>
      </c>
      <c r="U1685" t="s">
        <v>8349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2">
        <v>42783.815289351856</v>
      </c>
      <c r="L1686" s="12">
        <v>42811.773622685185</v>
      </c>
      <c r="M1686" s="13">
        <f t="shared" si="80"/>
        <v>2017</v>
      </c>
      <c r="N1686" t="b">
        <v>0</v>
      </c>
      <c r="O1686">
        <v>101</v>
      </c>
      <c r="P1686" t="b">
        <v>0</v>
      </c>
      <c r="Q1686" t="s">
        <v>8293</v>
      </c>
      <c r="R1686" s="5">
        <f t="shared" si="78"/>
        <v>1.0912500000000001</v>
      </c>
      <c r="S1686" s="6">
        <f t="shared" si="79"/>
        <v>86.43564356435644</v>
      </c>
      <c r="T1686" t="s">
        <v>8327</v>
      </c>
      <c r="U1686" t="s">
        <v>8349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2">
        <v>42788.2502662037</v>
      </c>
      <c r="L1687" s="12">
        <v>42818.208599537036</v>
      </c>
      <c r="M1687" s="13">
        <f t="shared" si="80"/>
        <v>2017</v>
      </c>
      <c r="N1687" t="b">
        <v>0</v>
      </c>
      <c r="O1687">
        <v>15</v>
      </c>
      <c r="P1687" t="b">
        <v>0</v>
      </c>
      <c r="Q1687" t="s">
        <v>8293</v>
      </c>
      <c r="R1687" s="5">
        <f t="shared" si="78"/>
        <v>1.0285714285714285</v>
      </c>
      <c r="S1687" s="6">
        <f t="shared" si="79"/>
        <v>24</v>
      </c>
      <c r="T1687" t="s">
        <v>8327</v>
      </c>
      <c r="U1687" t="s">
        <v>8349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2">
        <v>42792.843969907408</v>
      </c>
      <c r="L1688" s="12">
        <v>42852.802303240736</v>
      </c>
      <c r="M1688" s="13">
        <f t="shared" si="80"/>
        <v>2017</v>
      </c>
      <c r="N1688" t="b">
        <v>0</v>
      </c>
      <c r="O1688">
        <v>1</v>
      </c>
      <c r="P1688" t="b">
        <v>0</v>
      </c>
      <c r="Q1688" t="s">
        <v>8293</v>
      </c>
      <c r="R1688" s="5">
        <f t="shared" si="78"/>
        <v>3.5999999999999999E-3</v>
      </c>
      <c r="S1688" s="6">
        <f t="shared" si="79"/>
        <v>18</v>
      </c>
      <c r="T1688" t="s">
        <v>8327</v>
      </c>
      <c r="U1688" t="s">
        <v>8349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2">
        <v>42802.046817129631</v>
      </c>
      <c r="L1689" s="12">
        <v>42835.84375</v>
      </c>
      <c r="M1689" s="13">
        <f t="shared" si="80"/>
        <v>2017</v>
      </c>
      <c r="N1689" t="b">
        <v>0</v>
      </c>
      <c r="O1689">
        <v>39</v>
      </c>
      <c r="P1689" t="b">
        <v>0</v>
      </c>
      <c r="Q1689" t="s">
        <v>8293</v>
      </c>
      <c r="R1689" s="5">
        <f t="shared" si="78"/>
        <v>0.3125</v>
      </c>
      <c r="S1689" s="6">
        <f t="shared" si="79"/>
        <v>80.128205128205124</v>
      </c>
      <c r="T1689" t="s">
        <v>8327</v>
      </c>
      <c r="U1689" t="s">
        <v>8349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2">
        <v>42804.534652777773</v>
      </c>
      <c r="L1690" s="12">
        <v>42834.492986111116</v>
      </c>
      <c r="M1690" s="13">
        <f t="shared" si="80"/>
        <v>2017</v>
      </c>
      <c r="N1690" t="b">
        <v>0</v>
      </c>
      <c r="O1690">
        <v>7</v>
      </c>
      <c r="P1690" t="b">
        <v>0</v>
      </c>
      <c r="Q1690" t="s">
        <v>8293</v>
      </c>
      <c r="R1690" s="5">
        <f t="shared" si="78"/>
        <v>0.443</v>
      </c>
      <c r="S1690" s="6">
        <f t="shared" si="79"/>
        <v>253.14285714285714</v>
      </c>
      <c r="T1690" t="s">
        <v>8327</v>
      </c>
      <c r="U1690" t="s">
        <v>8349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2">
        <v>42780.942476851851</v>
      </c>
      <c r="L1691" s="12">
        <v>42810.900810185187</v>
      </c>
      <c r="M1691" s="13">
        <f t="shared" si="80"/>
        <v>2017</v>
      </c>
      <c r="N1691" t="b">
        <v>0</v>
      </c>
      <c r="O1691">
        <v>14</v>
      </c>
      <c r="P1691" t="b">
        <v>0</v>
      </c>
      <c r="Q1691" t="s">
        <v>8293</v>
      </c>
      <c r="R1691" s="5">
        <f t="shared" si="78"/>
        <v>1</v>
      </c>
      <c r="S1691" s="6">
        <f t="shared" si="79"/>
        <v>171.42857142857142</v>
      </c>
      <c r="T1691" t="s">
        <v>8327</v>
      </c>
      <c r="U1691" t="s">
        <v>8349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2">
        <v>42801.43104166667</v>
      </c>
      <c r="L1692" s="12">
        <v>42831.389374999999</v>
      </c>
      <c r="M1692" s="13">
        <f t="shared" si="80"/>
        <v>2017</v>
      </c>
      <c r="N1692" t="b">
        <v>0</v>
      </c>
      <c r="O1692">
        <v>11</v>
      </c>
      <c r="P1692" t="b">
        <v>0</v>
      </c>
      <c r="Q1692" t="s">
        <v>8293</v>
      </c>
      <c r="R1692" s="5">
        <f t="shared" si="78"/>
        <v>0.254</v>
      </c>
      <c r="S1692" s="6">
        <f t="shared" si="79"/>
        <v>57.727272727272727</v>
      </c>
      <c r="T1692" t="s">
        <v>8327</v>
      </c>
      <c r="U1692" t="s">
        <v>8349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2">
        <v>42795.701481481476</v>
      </c>
      <c r="L1693" s="12">
        <v>42828.041666666672</v>
      </c>
      <c r="M1693" s="13">
        <f t="shared" si="80"/>
        <v>2017</v>
      </c>
      <c r="N1693" t="b">
        <v>0</v>
      </c>
      <c r="O1693">
        <v>38</v>
      </c>
      <c r="P1693" t="b">
        <v>0</v>
      </c>
      <c r="Q1693" t="s">
        <v>8293</v>
      </c>
      <c r="R1693" s="5">
        <f t="shared" si="78"/>
        <v>0.33473333333333333</v>
      </c>
      <c r="S1693" s="6">
        <f t="shared" si="79"/>
        <v>264.26315789473682</v>
      </c>
      <c r="T1693" t="s">
        <v>8327</v>
      </c>
      <c r="U1693" t="s">
        <v>8349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2">
        <v>42788.151238425926</v>
      </c>
      <c r="L1694" s="12">
        <v>42820.999305555553</v>
      </c>
      <c r="M1694" s="13">
        <f t="shared" si="80"/>
        <v>2017</v>
      </c>
      <c r="N1694" t="b">
        <v>0</v>
      </c>
      <c r="O1694">
        <v>15</v>
      </c>
      <c r="P1694" t="b">
        <v>0</v>
      </c>
      <c r="Q1694" t="s">
        <v>8293</v>
      </c>
      <c r="R1694" s="5">
        <f t="shared" si="78"/>
        <v>0.47799999999999998</v>
      </c>
      <c r="S1694" s="6">
        <f t="shared" si="79"/>
        <v>159.33333333333334</v>
      </c>
      <c r="T1694" t="s">
        <v>8327</v>
      </c>
      <c r="U1694" t="s">
        <v>8349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2">
        <v>42803.920277777783</v>
      </c>
      <c r="L1695" s="12">
        <v>42834.833333333328</v>
      </c>
      <c r="M1695" s="13">
        <f t="shared" si="80"/>
        <v>2017</v>
      </c>
      <c r="N1695" t="b">
        <v>0</v>
      </c>
      <c r="O1695">
        <v>8</v>
      </c>
      <c r="P1695" t="b">
        <v>0</v>
      </c>
      <c r="Q1695" t="s">
        <v>8293</v>
      </c>
      <c r="R1695" s="5">
        <f t="shared" si="78"/>
        <v>9.3333333333333338E-2</v>
      </c>
      <c r="S1695" s="6">
        <f t="shared" si="79"/>
        <v>35</v>
      </c>
      <c r="T1695" t="s">
        <v>8327</v>
      </c>
      <c r="U1695" t="s">
        <v>8349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2">
        <v>42791.669837962967</v>
      </c>
      <c r="L1696" s="12">
        <v>42821.191666666666</v>
      </c>
      <c r="M1696" s="13">
        <f t="shared" si="80"/>
        <v>2017</v>
      </c>
      <c r="N1696" t="b">
        <v>0</v>
      </c>
      <c r="O1696">
        <v>1</v>
      </c>
      <c r="P1696" t="b">
        <v>0</v>
      </c>
      <c r="Q1696" t="s">
        <v>8293</v>
      </c>
      <c r="R1696" s="5">
        <f t="shared" si="78"/>
        <v>5.0000000000000001E-4</v>
      </c>
      <c r="S1696" s="6">
        <f t="shared" si="79"/>
        <v>5</v>
      </c>
      <c r="T1696" t="s">
        <v>8327</v>
      </c>
      <c r="U1696" t="s">
        <v>8349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2">
        <v>42801.031412037039</v>
      </c>
      <c r="L1697" s="12">
        <v>42835.041666666672</v>
      </c>
      <c r="M1697" s="13">
        <f t="shared" si="80"/>
        <v>2017</v>
      </c>
      <c r="N1697" t="b">
        <v>0</v>
      </c>
      <c r="O1697">
        <v>23</v>
      </c>
      <c r="P1697" t="b">
        <v>0</v>
      </c>
      <c r="Q1697" t="s">
        <v>8293</v>
      </c>
      <c r="R1697" s="5">
        <f t="shared" si="78"/>
        <v>0.11708333333333333</v>
      </c>
      <c r="S1697" s="6">
        <f t="shared" si="79"/>
        <v>61.086956521739133</v>
      </c>
      <c r="T1697" t="s">
        <v>8327</v>
      </c>
      <c r="U1697" t="s">
        <v>8349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2">
        <v>42796.069571759261</v>
      </c>
      <c r="L1698" s="12">
        <v>42826.027905092589</v>
      </c>
      <c r="M1698" s="13">
        <f t="shared" si="80"/>
        <v>2017</v>
      </c>
      <c r="N1698" t="b">
        <v>0</v>
      </c>
      <c r="O1698">
        <v>0</v>
      </c>
      <c r="P1698" t="b">
        <v>0</v>
      </c>
      <c r="Q1698" t="s">
        <v>8293</v>
      </c>
      <c r="R1698" s="5">
        <f t="shared" si="78"/>
        <v>0</v>
      </c>
      <c r="S1698" s="6" t="e">
        <f t="shared" si="79"/>
        <v>#DIV/0!</v>
      </c>
      <c r="T1698" t="s">
        <v>8327</v>
      </c>
      <c r="U1698" t="s">
        <v>8349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2">
        <v>42805.032962962956</v>
      </c>
      <c r="L1699" s="12">
        <v>42834.991296296299</v>
      </c>
      <c r="M1699" s="13">
        <f t="shared" si="80"/>
        <v>2017</v>
      </c>
      <c r="N1699" t="b">
        <v>0</v>
      </c>
      <c r="O1699">
        <v>22</v>
      </c>
      <c r="P1699" t="b">
        <v>0</v>
      </c>
      <c r="Q1699" t="s">
        <v>8293</v>
      </c>
      <c r="R1699" s="5">
        <f t="shared" si="78"/>
        <v>0.20208000000000001</v>
      </c>
      <c r="S1699" s="6">
        <f t="shared" si="79"/>
        <v>114.81818181818181</v>
      </c>
      <c r="T1699" t="s">
        <v>8327</v>
      </c>
      <c r="U1699" t="s">
        <v>8349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2">
        <v>42796.207870370374</v>
      </c>
      <c r="L1700" s="12">
        <v>42820.147916666669</v>
      </c>
      <c r="M1700" s="13">
        <f t="shared" si="80"/>
        <v>2017</v>
      </c>
      <c r="N1700" t="b">
        <v>0</v>
      </c>
      <c r="O1700">
        <v>0</v>
      </c>
      <c r="P1700" t="b">
        <v>0</v>
      </c>
      <c r="Q1700" t="s">
        <v>8293</v>
      </c>
      <c r="R1700" s="5">
        <f t="shared" si="78"/>
        <v>0</v>
      </c>
      <c r="S1700" s="6" t="e">
        <f t="shared" si="79"/>
        <v>#DIV/0!</v>
      </c>
      <c r="T1700" t="s">
        <v>8327</v>
      </c>
      <c r="U1700" t="s">
        <v>8349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2">
        <v>42806.863946759258</v>
      </c>
      <c r="L1701" s="12">
        <v>42836.863946759258</v>
      </c>
      <c r="M1701" s="13">
        <f t="shared" si="80"/>
        <v>2017</v>
      </c>
      <c r="N1701" t="b">
        <v>0</v>
      </c>
      <c r="O1701">
        <v>4</v>
      </c>
      <c r="P1701" t="b">
        <v>0</v>
      </c>
      <c r="Q1701" t="s">
        <v>8293</v>
      </c>
      <c r="R1701" s="5">
        <f t="shared" si="78"/>
        <v>4.2311459353574929E-2</v>
      </c>
      <c r="S1701" s="6">
        <f t="shared" si="79"/>
        <v>54</v>
      </c>
      <c r="T1701" t="s">
        <v>8327</v>
      </c>
      <c r="U1701" t="s">
        <v>8349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2">
        <v>42796.071643518517</v>
      </c>
      <c r="L1702" s="12">
        <v>42826.166666666672</v>
      </c>
      <c r="M1702" s="13">
        <f t="shared" si="80"/>
        <v>2017</v>
      </c>
      <c r="N1702" t="b">
        <v>0</v>
      </c>
      <c r="O1702">
        <v>79</v>
      </c>
      <c r="P1702" t="b">
        <v>0</v>
      </c>
      <c r="Q1702" t="s">
        <v>8293</v>
      </c>
      <c r="R1702" s="5">
        <f t="shared" si="78"/>
        <v>0.2606</v>
      </c>
      <c r="S1702" s="6">
        <f t="shared" si="79"/>
        <v>65.974683544303801</v>
      </c>
      <c r="T1702" t="s">
        <v>8327</v>
      </c>
      <c r="U1702" t="s">
        <v>8349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2">
        <v>41989.664409722223</v>
      </c>
      <c r="L1703" s="12">
        <v>42019.664409722223</v>
      </c>
      <c r="M1703" s="13">
        <f t="shared" si="80"/>
        <v>2014</v>
      </c>
      <c r="N1703" t="b">
        <v>0</v>
      </c>
      <c r="O1703">
        <v>2</v>
      </c>
      <c r="P1703" t="b">
        <v>0</v>
      </c>
      <c r="Q1703" t="s">
        <v>8293</v>
      </c>
      <c r="R1703" s="5">
        <f t="shared" si="78"/>
        <v>1.9801980198019802E-3</v>
      </c>
      <c r="S1703" s="6">
        <f t="shared" si="79"/>
        <v>5</v>
      </c>
      <c r="T1703" t="s">
        <v>8327</v>
      </c>
      <c r="U1703" t="s">
        <v>8349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2">
        <v>42063.869791666672</v>
      </c>
      <c r="L1704" s="12">
        <v>42093.828125</v>
      </c>
      <c r="M1704" s="13">
        <f t="shared" si="80"/>
        <v>2015</v>
      </c>
      <c r="N1704" t="b">
        <v>0</v>
      </c>
      <c r="O1704">
        <v>1</v>
      </c>
      <c r="P1704" t="b">
        <v>0</v>
      </c>
      <c r="Q1704" t="s">
        <v>8293</v>
      </c>
      <c r="R1704" s="5">
        <f t="shared" si="78"/>
        <v>6.0606060606060605E-5</v>
      </c>
      <c r="S1704" s="6">
        <f t="shared" si="79"/>
        <v>1</v>
      </c>
      <c r="T1704" t="s">
        <v>8327</v>
      </c>
      <c r="U1704" t="s">
        <v>8349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2">
        <v>42187.281678240746</v>
      </c>
      <c r="L1705" s="12">
        <v>42247.281678240746</v>
      </c>
      <c r="M1705" s="13">
        <f t="shared" si="80"/>
        <v>2015</v>
      </c>
      <c r="N1705" t="b">
        <v>0</v>
      </c>
      <c r="O1705">
        <v>2</v>
      </c>
      <c r="P1705" t="b">
        <v>0</v>
      </c>
      <c r="Q1705" t="s">
        <v>8293</v>
      </c>
      <c r="R1705" s="5">
        <f t="shared" si="78"/>
        <v>1.0200000000000001E-2</v>
      </c>
      <c r="S1705" s="6">
        <f t="shared" si="79"/>
        <v>25.5</v>
      </c>
      <c r="T1705" t="s">
        <v>8327</v>
      </c>
      <c r="U1705" t="s">
        <v>8349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2">
        <v>42021.139733796299</v>
      </c>
      <c r="L1706" s="12">
        <v>42051.139733796299</v>
      </c>
      <c r="M1706" s="13">
        <f t="shared" si="80"/>
        <v>2015</v>
      </c>
      <c r="N1706" t="b">
        <v>0</v>
      </c>
      <c r="O1706">
        <v>11</v>
      </c>
      <c r="P1706" t="b">
        <v>0</v>
      </c>
      <c r="Q1706" t="s">
        <v>8293</v>
      </c>
      <c r="R1706" s="5">
        <f t="shared" si="78"/>
        <v>0.65100000000000002</v>
      </c>
      <c r="S1706" s="6">
        <f t="shared" si="79"/>
        <v>118.36363636363636</v>
      </c>
      <c r="T1706" t="s">
        <v>8327</v>
      </c>
      <c r="U1706" t="s">
        <v>8349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2">
        <v>42245.016736111109</v>
      </c>
      <c r="L1707" s="12">
        <v>42256.666666666672</v>
      </c>
      <c r="M1707" s="13">
        <f t="shared" si="80"/>
        <v>2015</v>
      </c>
      <c r="N1707" t="b">
        <v>0</v>
      </c>
      <c r="O1707">
        <v>0</v>
      </c>
      <c r="P1707" t="b">
        <v>0</v>
      </c>
      <c r="Q1707" t="s">
        <v>8293</v>
      </c>
      <c r="R1707" s="5">
        <f t="shared" si="78"/>
        <v>0</v>
      </c>
      <c r="S1707" s="6" t="e">
        <f t="shared" si="79"/>
        <v>#DIV/0!</v>
      </c>
      <c r="T1707" t="s">
        <v>8327</v>
      </c>
      <c r="U1707" t="s">
        <v>8349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2">
        <v>42179.306388888886</v>
      </c>
      <c r="L1708" s="12">
        <v>42239.306388888886</v>
      </c>
      <c r="M1708" s="13">
        <f t="shared" si="80"/>
        <v>2015</v>
      </c>
      <c r="N1708" t="b">
        <v>0</v>
      </c>
      <c r="O1708">
        <v>0</v>
      </c>
      <c r="P1708" t="b">
        <v>0</v>
      </c>
      <c r="Q1708" t="s">
        <v>8293</v>
      </c>
      <c r="R1708" s="5">
        <f t="shared" si="78"/>
        <v>0</v>
      </c>
      <c r="S1708" s="6" t="e">
        <f t="shared" si="79"/>
        <v>#DIV/0!</v>
      </c>
      <c r="T1708" t="s">
        <v>8327</v>
      </c>
      <c r="U1708" t="s">
        <v>8349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2">
        <v>42427.721006944441</v>
      </c>
      <c r="L1709" s="12">
        <v>42457.679340277777</v>
      </c>
      <c r="M1709" s="13">
        <f t="shared" si="80"/>
        <v>2016</v>
      </c>
      <c r="N1709" t="b">
        <v>0</v>
      </c>
      <c r="O1709">
        <v>9</v>
      </c>
      <c r="P1709" t="b">
        <v>0</v>
      </c>
      <c r="Q1709" t="s">
        <v>8293</v>
      </c>
      <c r="R1709" s="5">
        <f t="shared" si="78"/>
        <v>9.74E-2</v>
      </c>
      <c r="S1709" s="6">
        <f t="shared" si="79"/>
        <v>54.111111111111114</v>
      </c>
      <c r="T1709" t="s">
        <v>8327</v>
      </c>
      <c r="U1709" t="s">
        <v>8349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2">
        <v>42451.866967592592</v>
      </c>
      <c r="L1710" s="12">
        <v>42491.866967592592</v>
      </c>
      <c r="M1710" s="13">
        <f t="shared" si="80"/>
        <v>2016</v>
      </c>
      <c r="N1710" t="b">
        <v>0</v>
      </c>
      <c r="O1710">
        <v>0</v>
      </c>
      <c r="P1710" t="b">
        <v>0</v>
      </c>
      <c r="Q1710" t="s">
        <v>8293</v>
      </c>
      <c r="R1710" s="5">
        <f t="shared" si="78"/>
        <v>0</v>
      </c>
      <c r="S1710" s="6" t="e">
        <f t="shared" si="79"/>
        <v>#DIV/0!</v>
      </c>
      <c r="T1710" t="s">
        <v>8327</v>
      </c>
      <c r="U1710" t="s">
        <v>8349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2">
        <v>41841.56381944444</v>
      </c>
      <c r="L1711" s="12">
        <v>41882.818749999999</v>
      </c>
      <c r="M1711" s="13">
        <f t="shared" si="80"/>
        <v>2014</v>
      </c>
      <c r="N1711" t="b">
        <v>0</v>
      </c>
      <c r="O1711">
        <v>4</v>
      </c>
      <c r="P1711" t="b">
        <v>0</v>
      </c>
      <c r="Q1711" t="s">
        <v>8293</v>
      </c>
      <c r="R1711" s="5">
        <f t="shared" si="78"/>
        <v>4.8571428571428571E-2</v>
      </c>
      <c r="S1711" s="6">
        <f t="shared" si="79"/>
        <v>21.25</v>
      </c>
      <c r="T1711" t="s">
        <v>8327</v>
      </c>
      <c r="U1711" t="s">
        <v>8349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2">
        <v>42341.59129629629</v>
      </c>
      <c r="L1712" s="12">
        <v>42387.541666666672</v>
      </c>
      <c r="M1712" s="13">
        <f t="shared" si="80"/>
        <v>2015</v>
      </c>
      <c r="N1712" t="b">
        <v>0</v>
      </c>
      <c r="O1712">
        <v>1</v>
      </c>
      <c r="P1712" t="b">
        <v>0</v>
      </c>
      <c r="Q1712" t="s">
        <v>8293</v>
      </c>
      <c r="R1712" s="5">
        <f t="shared" si="78"/>
        <v>6.7999999999999996E-3</v>
      </c>
      <c r="S1712" s="6">
        <f t="shared" si="79"/>
        <v>34</v>
      </c>
      <c r="T1712" t="s">
        <v>8327</v>
      </c>
      <c r="U1712" t="s">
        <v>8349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2">
        <v>41852.646226851852</v>
      </c>
      <c r="L1713" s="12">
        <v>41883.646226851852</v>
      </c>
      <c r="M1713" s="13">
        <f t="shared" si="80"/>
        <v>2014</v>
      </c>
      <c r="N1713" t="b">
        <v>0</v>
      </c>
      <c r="O1713">
        <v>2</v>
      </c>
      <c r="P1713" t="b">
        <v>0</v>
      </c>
      <c r="Q1713" t="s">
        <v>8293</v>
      </c>
      <c r="R1713" s="5">
        <f t="shared" si="78"/>
        <v>0.105</v>
      </c>
      <c r="S1713" s="6">
        <f t="shared" si="79"/>
        <v>525</v>
      </c>
      <c r="T1713" t="s">
        <v>8327</v>
      </c>
      <c r="U1713" t="s">
        <v>8349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2">
        <v>42125.913807870369</v>
      </c>
      <c r="L1714" s="12">
        <v>42185.913807870369</v>
      </c>
      <c r="M1714" s="13">
        <f t="shared" si="80"/>
        <v>2015</v>
      </c>
      <c r="N1714" t="b">
        <v>0</v>
      </c>
      <c r="O1714">
        <v>0</v>
      </c>
      <c r="P1714" t="b">
        <v>0</v>
      </c>
      <c r="Q1714" t="s">
        <v>8293</v>
      </c>
      <c r="R1714" s="5">
        <f t="shared" si="78"/>
        <v>0</v>
      </c>
      <c r="S1714" s="6" t="e">
        <f t="shared" si="79"/>
        <v>#DIV/0!</v>
      </c>
      <c r="T1714" t="s">
        <v>8327</v>
      </c>
      <c r="U1714" t="s">
        <v>8349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2">
        <v>41887.801064814819</v>
      </c>
      <c r="L1715" s="12">
        <v>41917.801064814819</v>
      </c>
      <c r="M1715" s="13">
        <f t="shared" si="80"/>
        <v>2014</v>
      </c>
      <c r="N1715" t="b">
        <v>0</v>
      </c>
      <c r="O1715">
        <v>1</v>
      </c>
      <c r="P1715" t="b">
        <v>0</v>
      </c>
      <c r="Q1715" t="s">
        <v>8293</v>
      </c>
      <c r="R1715" s="5">
        <f t="shared" si="78"/>
        <v>1.6666666666666666E-2</v>
      </c>
      <c r="S1715" s="6">
        <f t="shared" si="79"/>
        <v>50</v>
      </c>
      <c r="T1715" t="s">
        <v>8327</v>
      </c>
      <c r="U1715" t="s">
        <v>8349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2">
        <v>42095.918530092589</v>
      </c>
      <c r="L1716" s="12">
        <v>42125.918530092589</v>
      </c>
      <c r="M1716" s="13">
        <f t="shared" si="80"/>
        <v>2015</v>
      </c>
      <c r="N1716" t="b">
        <v>0</v>
      </c>
      <c r="O1716">
        <v>17</v>
      </c>
      <c r="P1716" t="b">
        <v>0</v>
      </c>
      <c r="Q1716" t="s">
        <v>8293</v>
      </c>
      <c r="R1716" s="5">
        <f t="shared" si="78"/>
        <v>7.868E-2</v>
      </c>
      <c r="S1716" s="6">
        <f t="shared" si="79"/>
        <v>115.70588235294117</v>
      </c>
      <c r="T1716" t="s">
        <v>8327</v>
      </c>
      <c r="U1716" t="s">
        <v>8349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2">
        <v>42064.217418981483</v>
      </c>
      <c r="L1717" s="12">
        <v>42094.140277777777</v>
      </c>
      <c r="M1717" s="13">
        <f t="shared" si="80"/>
        <v>2015</v>
      </c>
      <c r="N1717" t="b">
        <v>0</v>
      </c>
      <c r="O1717">
        <v>2</v>
      </c>
      <c r="P1717" t="b">
        <v>0</v>
      </c>
      <c r="Q1717" t="s">
        <v>8293</v>
      </c>
      <c r="R1717" s="5">
        <f t="shared" si="78"/>
        <v>2.2000000000000001E-3</v>
      </c>
      <c r="S1717" s="6">
        <f t="shared" si="79"/>
        <v>5.5</v>
      </c>
      <c r="T1717" t="s">
        <v>8327</v>
      </c>
      <c r="U1717" t="s">
        <v>8349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2">
        <v>42673.577534722222</v>
      </c>
      <c r="L1718" s="12">
        <v>42713.619201388887</v>
      </c>
      <c r="M1718" s="13">
        <f t="shared" si="80"/>
        <v>2016</v>
      </c>
      <c r="N1718" t="b">
        <v>0</v>
      </c>
      <c r="O1718">
        <v>3</v>
      </c>
      <c r="P1718" t="b">
        <v>0</v>
      </c>
      <c r="Q1718" t="s">
        <v>8293</v>
      </c>
      <c r="R1718" s="5">
        <f t="shared" si="78"/>
        <v>7.4999999999999997E-2</v>
      </c>
      <c r="S1718" s="6">
        <f t="shared" si="79"/>
        <v>50</v>
      </c>
      <c r="T1718" t="s">
        <v>8327</v>
      </c>
      <c r="U1718" t="s">
        <v>8349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2">
        <v>42460.98192129629</v>
      </c>
      <c r="L1719" s="12">
        <v>42481.166666666672</v>
      </c>
      <c r="M1719" s="13">
        <f t="shared" si="80"/>
        <v>2016</v>
      </c>
      <c r="N1719" t="b">
        <v>0</v>
      </c>
      <c r="O1719">
        <v>41</v>
      </c>
      <c r="P1719" t="b">
        <v>0</v>
      </c>
      <c r="Q1719" t="s">
        <v>8293</v>
      </c>
      <c r="R1719" s="5">
        <f t="shared" si="78"/>
        <v>0.42725880551301687</v>
      </c>
      <c r="S1719" s="6">
        <f t="shared" si="79"/>
        <v>34.024390243902438</v>
      </c>
      <c r="T1719" t="s">
        <v>8327</v>
      </c>
      <c r="U1719" t="s">
        <v>8349</v>
      </c>
    </row>
    <row r="1720" spans="1:21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2">
        <v>42460.610520833332</v>
      </c>
      <c r="L1720" s="12">
        <v>42504.207638888889</v>
      </c>
      <c r="M1720" s="13">
        <f t="shared" si="80"/>
        <v>2016</v>
      </c>
      <c r="N1720" t="b">
        <v>0</v>
      </c>
      <c r="O1720">
        <v>2</v>
      </c>
      <c r="P1720" t="b">
        <v>0</v>
      </c>
      <c r="Q1720" t="s">
        <v>8293</v>
      </c>
      <c r="R1720" s="5">
        <f t="shared" si="78"/>
        <v>2.142857142857143E-3</v>
      </c>
      <c r="S1720" s="6">
        <f t="shared" si="79"/>
        <v>37.5</v>
      </c>
      <c r="T1720" t="s">
        <v>8327</v>
      </c>
      <c r="U1720" t="s">
        <v>8349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2">
        <v>41869.534618055557</v>
      </c>
      <c r="L1721" s="12">
        <v>41899.534618055557</v>
      </c>
      <c r="M1721" s="13">
        <f t="shared" si="80"/>
        <v>2014</v>
      </c>
      <c r="N1721" t="b">
        <v>0</v>
      </c>
      <c r="O1721">
        <v>3</v>
      </c>
      <c r="P1721" t="b">
        <v>0</v>
      </c>
      <c r="Q1721" t="s">
        <v>8293</v>
      </c>
      <c r="R1721" s="5">
        <f t="shared" si="78"/>
        <v>8.7500000000000008E-3</v>
      </c>
      <c r="S1721" s="6">
        <f t="shared" si="79"/>
        <v>11.666666666666666</v>
      </c>
      <c r="T1721" t="s">
        <v>8327</v>
      </c>
      <c r="U1721" t="s">
        <v>8349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2">
        <v>41922.783229166671</v>
      </c>
      <c r="L1722" s="12">
        <v>41952.824895833335</v>
      </c>
      <c r="M1722" s="13">
        <f t="shared" si="80"/>
        <v>2014</v>
      </c>
      <c r="N1722" t="b">
        <v>0</v>
      </c>
      <c r="O1722">
        <v>8</v>
      </c>
      <c r="P1722" t="b">
        <v>0</v>
      </c>
      <c r="Q1722" t="s">
        <v>8293</v>
      </c>
      <c r="R1722" s="5">
        <f t="shared" si="78"/>
        <v>5.6250000000000001E-2</v>
      </c>
      <c r="S1722" s="6">
        <f t="shared" si="79"/>
        <v>28.125</v>
      </c>
      <c r="T1722" t="s">
        <v>8327</v>
      </c>
      <c r="U1722" t="s">
        <v>8349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2">
        <v>42319.461377314816</v>
      </c>
      <c r="L1723" s="12">
        <v>42349.461377314816</v>
      </c>
      <c r="M1723" s="13">
        <f t="shared" si="80"/>
        <v>2015</v>
      </c>
      <c r="N1723" t="b">
        <v>0</v>
      </c>
      <c r="O1723">
        <v>0</v>
      </c>
      <c r="P1723" t="b">
        <v>0</v>
      </c>
      <c r="Q1723" t="s">
        <v>8293</v>
      </c>
      <c r="R1723" s="5">
        <f t="shared" si="78"/>
        <v>0</v>
      </c>
      <c r="S1723" s="6" t="e">
        <f t="shared" si="79"/>
        <v>#DIV/0!</v>
      </c>
      <c r="T1723" t="s">
        <v>8327</v>
      </c>
      <c r="U1723" t="s">
        <v>8349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2">
        <v>42425.960983796293</v>
      </c>
      <c r="L1724" s="12">
        <v>42463.006944444445</v>
      </c>
      <c r="M1724" s="13">
        <f t="shared" si="80"/>
        <v>2016</v>
      </c>
      <c r="N1724" t="b">
        <v>0</v>
      </c>
      <c r="O1724">
        <v>1</v>
      </c>
      <c r="P1724" t="b">
        <v>0</v>
      </c>
      <c r="Q1724" t="s">
        <v>8293</v>
      </c>
      <c r="R1724" s="5">
        <f t="shared" si="78"/>
        <v>3.4722222222222224E-4</v>
      </c>
      <c r="S1724" s="6">
        <f t="shared" si="79"/>
        <v>1</v>
      </c>
      <c r="T1724" t="s">
        <v>8327</v>
      </c>
      <c r="U1724" t="s">
        <v>8349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2">
        <v>42129.82540509259</v>
      </c>
      <c r="L1725" s="12">
        <v>42186.25</v>
      </c>
      <c r="M1725" s="13">
        <f t="shared" si="80"/>
        <v>2015</v>
      </c>
      <c r="N1725" t="b">
        <v>0</v>
      </c>
      <c r="O1725">
        <v>3</v>
      </c>
      <c r="P1725" t="b">
        <v>0</v>
      </c>
      <c r="Q1725" t="s">
        <v>8293</v>
      </c>
      <c r="R1725" s="5">
        <f t="shared" si="78"/>
        <v>6.5000000000000002E-2</v>
      </c>
      <c r="S1725" s="6">
        <f t="shared" si="79"/>
        <v>216.66666666666666</v>
      </c>
      <c r="T1725" t="s">
        <v>8327</v>
      </c>
      <c r="U1725" t="s">
        <v>8349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2">
        <v>41912.932430555556</v>
      </c>
      <c r="L1726" s="12">
        <v>41942.932430555556</v>
      </c>
      <c r="M1726" s="13">
        <f t="shared" si="80"/>
        <v>2014</v>
      </c>
      <c r="N1726" t="b">
        <v>0</v>
      </c>
      <c r="O1726">
        <v>4</v>
      </c>
      <c r="P1726" t="b">
        <v>0</v>
      </c>
      <c r="Q1726" t="s">
        <v>8293</v>
      </c>
      <c r="R1726" s="5">
        <f t="shared" si="78"/>
        <v>5.8333333333333336E-3</v>
      </c>
      <c r="S1726" s="6">
        <f t="shared" si="79"/>
        <v>8.75</v>
      </c>
      <c r="T1726" t="s">
        <v>8327</v>
      </c>
      <c r="U1726" t="s">
        <v>8349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2">
        <v>41845.968159722222</v>
      </c>
      <c r="L1727" s="12">
        <v>41875.968159722222</v>
      </c>
      <c r="M1727" s="13">
        <f t="shared" si="80"/>
        <v>2014</v>
      </c>
      <c r="N1727" t="b">
        <v>0</v>
      </c>
      <c r="O1727">
        <v>9</v>
      </c>
      <c r="P1727" t="b">
        <v>0</v>
      </c>
      <c r="Q1727" t="s">
        <v>8293</v>
      </c>
      <c r="R1727" s="5">
        <f t="shared" si="78"/>
        <v>0.10181818181818182</v>
      </c>
      <c r="S1727" s="6">
        <f t="shared" si="79"/>
        <v>62.222222222222221</v>
      </c>
      <c r="T1727" t="s">
        <v>8327</v>
      </c>
      <c r="U1727" t="s">
        <v>8349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2">
        <v>41788.919722222221</v>
      </c>
      <c r="L1728" s="12">
        <v>41817.919722222221</v>
      </c>
      <c r="M1728" s="13">
        <f t="shared" si="80"/>
        <v>2014</v>
      </c>
      <c r="N1728" t="b">
        <v>0</v>
      </c>
      <c r="O1728">
        <v>16</v>
      </c>
      <c r="P1728" t="b">
        <v>0</v>
      </c>
      <c r="Q1728" t="s">
        <v>8293</v>
      </c>
      <c r="R1728" s="5">
        <f t="shared" si="78"/>
        <v>0.33784615384615385</v>
      </c>
      <c r="S1728" s="6">
        <f t="shared" si="79"/>
        <v>137.25</v>
      </c>
      <c r="T1728" t="s">
        <v>8327</v>
      </c>
      <c r="U1728" t="s">
        <v>8349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2">
        <v>42044.927974537044</v>
      </c>
      <c r="L1729" s="12">
        <v>42099.458333333328</v>
      </c>
      <c r="M1729" s="13">
        <f t="shared" si="80"/>
        <v>2015</v>
      </c>
      <c r="N1729" t="b">
        <v>0</v>
      </c>
      <c r="O1729">
        <v>1</v>
      </c>
      <c r="P1729" t="b">
        <v>0</v>
      </c>
      <c r="Q1729" t="s">
        <v>8293</v>
      </c>
      <c r="R1729" s="5">
        <f t="shared" si="78"/>
        <v>3.3333333333333332E-4</v>
      </c>
      <c r="S1729" s="6">
        <f t="shared" si="79"/>
        <v>1</v>
      </c>
      <c r="T1729" t="s">
        <v>8327</v>
      </c>
      <c r="U1729" t="s">
        <v>8349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2">
        <v>42268.625856481478</v>
      </c>
      <c r="L1730" s="12">
        <v>42298.625856481478</v>
      </c>
      <c r="M1730" s="13">
        <f t="shared" si="80"/>
        <v>2015</v>
      </c>
      <c r="N1730" t="b">
        <v>0</v>
      </c>
      <c r="O1730">
        <v>7</v>
      </c>
      <c r="P1730" t="b">
        <v>0</v>
      </c>
      <c r="Q1730" t="s">
        <v>8293</v>
      </c>
      <c r="R1730" s="5">
        <f t="shared" ref="R1730:R1793" si="81">E1730/D1730</f>
        <v>0.68400000000000005</v>
      </c>
      <c r="S1730" s="6">
        <f t="shared" ref="S1730:S1793" si="82">E1730/O1730</f>
        <v>122.14285714285714</v>
      </c>
      <c r="T1730" t="s">
        <v>8327</v>
      </c>
      <c r="U1730" t="s">
        <v>8349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2">
        <v>42471.052152777775</v>
      </c>
      <c r="L1731" s="12">
        <v>42531.052152777775</v>
      </c>
      <c r="M1731" s="13">
        <f t="shared" ref="M1731:M1794" si="83">YEAR(K1731)</f>
        <v>2016</v>
      </c>
      <c r="N1731" t="b">
        <v>0</v>
      </c>
      <c r="O1731">
        <v>0</v>
      </c>
      <c r="P1731" t="b">
        <v>0</v>
      </c>
      <c r="Q1731" t="s">
        <v>8293</v>
      </c>
      <c r="R1731" s="5">
        <f t="shared" si="81"/>
        <v>0</v>
      </c>
      <c r="S1731" s="6" t="e">
        <f t="shared" si="82"/>
        <v>#DIV/0!</v>
      </c>
      <c r="T1731" t="s">
        <v>8327</v>
      </c>
      <c r="U1731" t="s">
        <v>8349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2">
        <v>42272.087766203709</v>
      </c>
      <c r="L1732" s="12">
        <v>42302.087766203709</v>
      </c>
      <c r="M1732" s="13">
        <f t="shared" si="83"/>
        <v>2015</v>
      </c>
      <c r="N1732" t="b">
        <v>0</v>
      </c>
      <c r="O1732">
        <v>0</v>
      </c>
      <c r="P1732" t="b">
        <v>0</v>
      </c>
      <c r="Q1732" t="s">
        <v>8293</v>
      </c>
      <c r="R1732" s="5">
        <f t="shared" si="81"/>
        <v>0</v>
      </c>
      <c r="S1732" s="6" t="e">
        <f t="shared" si="82"/>
        <v>#DIV/0!</v>
      </c>
      <c r="T1732" t="s">
        <v>8327</v>
      </c>
      <c r="U1732" t="s">
        <v>8349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2">
        <v>42152.906851851847</v>
      </c>
      <c r="L1733" s="12">
        <v>42166.625</v>
      </c>
      <c r="M1733" s="13">
        <f t="shared" si="83"/>
        <v>2015</v>
      </c>
      <c r="N1733" t="b">
        <v>0</v>
      </c>
      <c r="O1733">
        <v>0</v>
      </c>
      <c r="P1733" t="b">
        <v>0</v>
      </c>
      <c r="Q1733" t="s">
        <v>8293</v>
      </c>
      <c r="R1733" s="5">
        <f t="shared" si="81"/>
        <v>0</v>
      </c>
      <c r="S1733" s="6" t="e">
        <f t="shared" si="82"/>
        <v>#DIV/0!</v>
      </c>
      <c r="T1733" t="s">
        <v>8327</v>
      </c>
      <c r="U1733" t="s">
        <v>8349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2">
        <v>42325.683807870373</v>
      </c>
      <c r="L1734" s="12">
        <v>42385.208333333328</v>
      </c>
      <c r="M1734" s="13">
        <f t="shared" si="83"/>
        <v>2015</v>
      </c>
      <c r="N1734" t="b">
        <v>0</v>
      </c>
      <c r="O1734">
        <v>0</v>
      </c>
      <c r="P1734" t="b">
        <v>0</v>
      </c>
      <c r="Q1734" t="s">
        <v>8293</v>
      </c>
      <c r="R1734" s="5">
        <f t="shared" si="81"/>
        <v>0</v>
      </c>
      <c r="S1734" s="6" t="e">
        <f t="shared" si="82"/>
        <v>#DIV/0!</v>
      </c>
      <c r="T1734" t="s">
        <v>8327</v>
      </c>
      <c r="U1734" t="s">
        <v>8349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2">
        <v>42614.675625000003</v>
      </c>
      <c r="L1735" s="12">
        <v>42626.895833333328</v>
      </c>
      <c r="M1735" s="13">
        <f t="shared" si="83"/>
        <v>2016</v>
      </c>
      <c r="N1735" t="b">
        <v>0</v>
      </c>
      <c r="O1735">
        <v>0</v>
      </c>
      <c r="P1735" t="b">
        <v>0</v>
      </c>
      <c r="Q1735" t="s">
        <v>8293</v>
      </c>
      <c r="R1735" s="5">
        <f t="shared" si="81"/>
        <v>0</v>
      </c>
      <c r="S1735" s="6" t="e">
        <f t="shared" si="82"/>
        <v>#DIV/0!</v>
      </c>
      <c r="T1735" t="s">
        <v>8327</v>
      </c>
      <c r="U1735" t="s">
        <v>8349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2">
        <v>42102.036527777775</v>
      </c>
      <c r="L1736" s="12">
        <v>42132.036527777775</v>
      </c>
      <c r="M1736" s="13">
        <f t="shared" si="83"/>
        <v>2015</v>
      </c>
      <c r="N1736" t="b">
        <v>0</v>
      </c>
      <c r="O1736">
        <v>1</v>
      </c>
      <c r="P1736" t="b">
        <v>0</v>
      </c>
      <c r="Q1736" t="s">
        <v>8293</v>
      </c>
      <c r="R1736" s="5">
        <f t="shared" si="81"/>
        <v>2.2222222222222223E-4</v>
      </c>
      <c r="S1736" s="6">
        <f t="shared" si="82"/>
        <v>1</v>
      </c>
      <c r="T1736" t="s">
        <v>8327</v>
      </c>
      <c r="U1736" t="s">
        <v>8349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2">
        <v>42559.814178240747</v>
      </c>
      <c r="L1737" s="12">
        <v>42589.814178240747</v>
      </c>
      <c r="M1737" s="13">
        <f t="shared" si="83"/>
        <v>2016</v>
      </c>
      <c r="N1737" t="b">
        <v>0</v>
      </c>
      <c r="O1737">
        <v>2</v>
      </c>
      <c r="P1737" t="b">
        <v>0</v>
      </c>
      <c r="Q1737" t="s">
        <v>8293</v>
      </c>
      <c r="R1737" s="5">
        <f t="shared" si="81"/>
        <v>0.11</v>
      </c>
      <c r="S1737" s="6">
        <f t="shared" si="82"/>
        <v>55</v>
      </c>
      <c r="T1737" t="s">
        <v>8327</v>
      </c>
      <c r="U1737" t="s">
        <v>8349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2">
        <v>42286.861493055556</v>
      </c>
      <c r="L1738" s="12">
        <v>42316.90315972222</v>
      </c>
      <c r="M1738" s="13">
        <f t="shared" si="83"/>
        <v>2015</v>
      </c>
      <c r="N1738" t="b">
        <v>0</v>
      </c>
      <c r="O1738">
        <v>1</v>
      </c>
      <c r="P1738" t="b">
        <v>0</v>
      </c>
      <c r="Q1738" t="s">
        <v>8293</v>
      </c>
      <c r="R1738" s="5">
        <f t="shared" si="81"/>
        <v>7.3333333333333332E-3</v>
      </c>
      <c r="S1738" s="6">
        <f t="shared" si="82"/>
        <v>22</v>
      </c>
      <c r="T1738" t="s">
        <v>8327</v>
      </c>
      <c r="U1738" t="s">
        <v>8349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2">
        <v>42175.948981481488</v>
      </c>
      <c r="L1739" s="12">
        <v>42205.948981481488</v>
      </c>
      <c r="M1739" s="13">
        <f t="shared" si="83"/>
        <v>2015</v>
      </c>
      <c r="N1739" t="b">
        <v>0</v>
      </c>
      <c r="O1739">
        <v>15</v>
      </c>
      <c r="P1739" t="b">
        <v>0</v>
      </c>
      <c r="Q1739" t="s">
        <v>8293</v>
      </c>
      <c r="R1739" s="5">
        <f t="shared" si="81"/>
        <v>0.21249999999999999</v>
      </c>
      <c r="S1739" s="6">
        <f t="shared" si="82"/>
        <v>56.666666666666664</v>
      </c>
      <c r="T1739" t="s">
        <v>8327</v>
      </c>
      <c r="U1739" t="s">
        <v>8349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2">
        <v>41884.874328703707</v>
      </c>
      <c r="L1740" s="12">
        <v>41914.874328703707</v>
      </c>
      <c r="M1740" s="13">
        <f t="shared" si="83"/>
        <v>2014</v>
      </c>
      <c r="N1740" t="b">
        <v>0</v>
      </c>
      <c r="O1740">
        <v>1</v>
      </c>
      <c r="P1740" t="b">
        <v>0</v>
      </c>
      <c r="Q1740" t="s">
        <v>8293</v>
      </c>
      <c r="R1740" s="5">
        <f t="shared" si="81"/>
        <v>4.0000000000000001E-3</v>
      </c>
      <c r="S1740" s="6">
        <f t="shared" si="82"/>
        <v>20</v>
      </c>
      <c r="T1740" t="s">
        <v>8327</v>
      </c>
      <c r="U1740" t="s">
        <v>8349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2">
        <v>42435.874212962968</v>
      </c>
      <c r="L1741" s="12">
        <v>42494.832546296297</v>
      </c>
      <c r="M1741" s="13">
        <f t="shared" si="83"/>
        <v>2016</v>
      </c>
      <c r="N1741" t="b">
        <v>0</v>
      </c>
      <c r="O1741">
        <v>1</v>
      </c>
      <c r="P1741" t="b">
        <v>0</v>
      </c>
      <c r="Q1741" t="s">
        <v>8293</v>
      </c>
      <c r="R1741" s="5">
        <f t="shared" si="81"/>
        <v>1E-3</v>
      </c>
      <c r="S1741" s="6">
        <f t="shared" si="82"/>
        <v>1</v>
      </c>
      <c r="T1741" t="s">
        <v>8327</v>
      </c>
      <c r="U1741" t="s">
        <v>8349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2">
        <v>42171.817384259266</v>
      </c>
      <c r="L1742" s="12">
        <v>42201.817384259266</v>
      </c>
      <c r="M1742" s="13">
        <f t="shared" si="83"/>
        <v>2015</v>
      </c>
      <c r="N1742" t="b">
        <v>0</v>
      </c>
      <c r="O1742">
        <v>0</v>
      </c>
      <c r="P1742" t="b">
        <v>0</v>
      </c>
      <c r="Q1742" t="s">
        <v>8293</v>
      </c>
      <c r="R1742" s="5">
        <f t="shared" si="81"/>
        <v>0</v>
      </c>
      <c r="S1742" s="6" t="e">
        <f t="shared" si="82"/>
        <v>#DIV/0!</v>
      </c>
      <c r="T1742" t="s">
        <v>8327</v>
      </c>
      <c r="U1742" t="s">
        <v>8349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2">
        <v>42120.628136574072</v>
      </c>
      <c r="L1743" s="12">
        <v>42165.628136574072</v>
      </c>
      <c r="M1743" s="13">
        <f t="shared" si="83"/>
        <v>2015</v>
      </c>
      <c r="N1743" t="b">
        <v>0</v>
      </c>
      <c r="O1743">
        <v>52</v>
      </c>
      <c r="P1743" t="b">
        <v>1</v>
      </c>
      <c r="Q1743" t="s">
        <v>8285</v>
      </c>
      <c r="R1743" s="5">
        <f t="shared" si="81"/>
        <v>1.1083333333333334</v>
      </c>
      <c r="S1743" s="6">
        <f t="shared" si="82"/>
        <v>25.576923076923077</v>
      </c>
      <c r="T1743" t="s">
        <v>8340</v>
      </c>
      <c r="U1743" t="s">
        <v>8341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2">
        <v>42710.876967592587</v>
      </c>
      <c r="L1744" s="12">
        <v>42742.875</v>
      </c>
      <c r="M1744" s="13">
        <f t="shared" si="83"/>
        <v>2016</v>
      </c>
      <c r="N1744" t="b">
        <v>0</v>
      </c>
      <c r="O1744">
        <v>34</v>
      </c>
      <c r="P1744" t="b">
        <v>1</v>
      </c>
      <c r="Q1744" t="s">
        <v>8285</v>
      </c>
      <c r="R1744" s="5">
        <f t="shared" si="81"/>
        <v>1.0874999999999999</v>
      </c>
      <c r="S1744" s="6">
        <f t="shared" si="82"/>
        <v>63.970588235294116</v>
      </c>
      <c r="T1744" t="s">
        <v>8340</v>
      </c>
      <c r="U1744" t="s">
        <v>8341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2">
        <v>42586.925636574073</v>
      </c>
      <c r="L1745" s="12">
        <v>42609.165972222225</v>
      </c>
      <c r="M1745" s="13">
        <f t="shared" si="83"/>
        <v>2016</v>
      </c>
      <c r="N1745" t="b">
        <v>0</v>
      </c>
      <c r="O1745">
        <v>67</v>
      </c>
      <c r="P1745" t="b">
        <v>1</v>
      </c>
      <c r="Q1745" t="s">
        <v>8285</v>
      </c>
      <c r="R1745" s="5">
        <f t="shared" si="81"/>
        <v>1.0041666666666667</v>
      </c>
      <c r="S1745" s="6">
        <f t="shared" si="82"/>
        <v>89.925373134328353</v>
      </c>
      <c r="T1745" t="s">
        <v>8340</v>
      </c>
      <c r="U1745" t="s">
        <v>8341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2">
        <v>42026.605057870373</v>
      </c>
      <c r="L1746" s="12">
        <v>42071.563391203701</v>
      </c>
      <c r="M1746" s="13">
        <f t="shared" si="83"/>
        <v>2015</v>
      </c>
      <c r="N1746" t="b">
        <v>0</v>
      </c>
      <c r="O1746">
        <v>70</v>
      </c>
      <c r="P1746" t="b">
        <v>1</v>
      </c>
      <c r="Q1746" t="s">
        <v>8285</v>
      </c>
      <c r="R1746" s="5">
        <f t="shared" si="81"/>
        <v>1.1845454545454546</v>
      </c>
      <c r="S1746" s="6">
        <f t="shared" si="82"/>
        <v>93.071428571428569</v>
      </c>
      <c r="T1746" t="s">
        <v>8340</v>
      </c>
      <c r="U1746" t="s">
        <v>8341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2">
        <v>42690.259699074071</v>
      </c>
      <c r="L1747" s="12">
        <v>42726.083333333328</v>
      </c>
      <c r="M1747" s="13">
        <f t="shared" si="83"/>
        <v>2016</v>
      </c>
      <c r="N1747" t="b">
        <v>0</v>
      </c>
      <c r="O1747">
        <v>89</v>
      </c>
      <c r="P1747" t="b">
        <v>1</v>
      </c>
      <c r="Q1747" t="s">
        <v>8285</v>
      </c>
      <c r="R1747" s="5">
        <f t="shared" si="81"/>
        <v>1.1401428571428571</v>
      </c>
      <c r="S1747" s="6">
        <f t="shared" si="82"/>
        <v>89.674157303370791</v>
      </c>
      <c r="T1747" t="s">
        <v>8340</v>
      </c>
      <c r="U1747" t="s">
        <v>8341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2">
        <v>42668.176701388889</v>
      </c>
      <c r="L1748" s="12">
        <v>42698.083333333328</v>
      </c>
      <c r="M1748" s="13">
        <f t="shared" si="83"/>
        <v>2016</v>
      </c>
      <c r="N1748" t="b">
        <v>0</v>
      </c>
      <c r="O1748">
        <v>107</v>
      </c>
      <c r="P1748" t="b">
        <v>1</v>
      </c>
      <c r="Q1748" t="s">
        <v>8285</v>
      </c>
      <c r="R1748" s="5">
        <f t="shared" si="81"/>
        <v>1.4810000000000001</v>
      </c>
      <c r="S1748" s="6">
        <f t="shared" si="82"/>
        <v>207.61682242990653</v>
      </c>
      <c r="T1748" t="s">
        <v>8340</v>
      </c>
      <c r="U1748" t="s">
        <v>8341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2">
        <v>42292.435532407413</v>
      </c>
      <c r="L1749" s="12">
        <v>42321.625</v>
      </c>
      <c r="M1749" s="13">
        <f t="shared" si="83"/>
        <v>2015</v>
      </c>
      <c r="N1749" t="b">
        <v>0</v>
      </c>
      <c r="O1749">
        <v>159</v>
      </c>
      <c r="P1749" t="b">
        <v>1</v>
      </c>
      <c r="Q1749" t="s">
        <v>8285</v>
      </c>
      <c r="R1749" s="5">
        <f t="shared" si="81"/>
        <v>1.0495555555555556</v>
      </c>
      <c r="S1749" s="6">
        <f t="shared" si="82"/>
        <v>59.408805031446541</v>
      </c>
      <c r="T1749" t="s">
        <v>8340</v>
      </c>
      <c r="U1749" t="s">
        <v>8341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2">
        <v>42219.950729166667</v>
      </c>
      <c r="L1750" s="12">
        <v>42249.950729166667</v>
      </c>
      <c r="M1750" s="13">
        <f t="shared" si="83"/>
        <v>2015</v>
      </c>
      <c r="N1750" t="b">
        <v>0</v>
      </c>
      <c r="O1750">
        <v>181</v>
      </c>
      <c r="P1750" t="b">
        <v>1</v>
      </c>
      <c r="Q1750" t="s">
        <v>8285</v>
      </c>
      <c r="R1750" s="5">
        <f t="shared" si="81"/>
        <v>1.29948</v>
      </c>
      <c r="S1750" s="6">
        <f t="shared" si="82"/>
        <v>358.97237569060775</v>
      </c>
      <c r="T1750" t="s">
        <v>8340</v>
      </c>
      <c r="U1750" t="s">
        <v>8341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2">
        <v>42758.975937499999</v>
      </c>
      <c r="L1751" s="12">
        <v>42795.791666666672</v>
      </c>
      <c r="M1751" s="13">
        <f t="shared" si="83"/>
        <v>2017</v>
      </c>
      <c r="N1751" t="b">
        <v>0</v>
      </c>
      <c r="O1751">
        <v>131</v>
      </c>
      <c r="P1751" t="b">
        <v>1</v>
      </c>
      <c r="Q1751" t="s">
        <v>8285</v>
      </c>
      <c r="R1751" s="5">
        <f t="shared" si="81"/>
        <v>1.2348756218905472</v>
      </c>
      <c r="S1751" s="6">
        <f t="shared" si="82"/>
        <v>94.736641221374043</v>
      </c>
      <c r="T1751" t="s">
        <v>8340</v>
      </c>
      <c r="U1751" t="s">
        <v>8341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2">
        <v>42454.836851851855</v>
      </c>
      <c r="L1752" s="12">
        <v>42479.836851851855</v>
      </c>
      <c r="M1752" s="13">
        <f t="shared" si="83"/>
        <v>2016</v>
      </c>
      <c r="N1752" t="b">
        <v>0</v>
      </c>
      <c r="O1752">
        <v>125</v>
      </c>
      <c r="P1752" t="b">
        <v>1</v>
      </c>
      <c r="Q1752" t="s">
        <v>8285</v>
      </c>
      <c r="R1752" s="5">
        <f t="shared" si="81"/>
        <v>2.0162</v>
      </c>
      <c r="S1752" s="6">
        <f t="shared" si="82"/>
        <v>80.647999999999996</v>
      </c>
      <c r="T1752" t="s">
        <v>8340</v>
      </c>
      <c r="U1752" t="s">
        <v>8341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2">
        <v>42052.7815162037</v>
      </c>
      <c r="L1753" s="12">
        <v>42082.739849537036</v>
      </c>
      <c r="M1753" s="13">
        <f t="shared" si="83"/>
        <v>2015</v>
      </c>
      <c r="N1753" t="b">
        <v>0</v>
      </c>
      <c r="O1753">
        <v>61</v>
      </c>
      <c r="P1753" t="b">
        <v>1</v>
      </c>
      <c r="Q1753" t="s">
        <v>8285</v>
      </c>
      <c r="R1753" s="5">
        <f t="shared" si="81"/>
        <v>1.0289999999999999</v>
      </c>
      <c r="S1753" s="6">
        <f t="shared" si="82"/>
        <v>168.68852459016392</v>
      </c>
      <c r="T1753" t="s">
        <v>8340</v>
      </c>
      <c r="U1753" t="s">
        <v>8341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2">
        <v>42627.253263888888</v>
      </c>
      <c r="L1754" s="12">
        <v>42657.253263888888</v>
      </c>
      <c r="M1754" s="13">
        <f t="shared" si="83"/>
        <v>2016</v>
      </c>
      <c r="N1754" t="b">
        <v>0</v>
      </c>
      <c r="O1754">
        <v>90</v>
      </c>
      <c r="P1754" t="b">
        <v>1</v>
      </c>
      <c r="Q1754" t="s">
        <v>8285</v>
      </c>
      <c r="R1754" s="5">
        <f t="shared" si="81"/>
        <v>2.6016666666666666</v>
      </c>
      <c r="S1754" s="6">
        <f t="shared" si="82"/>
        <v>34.68888888888889</v>
      </c>
      <c r="T1754" t="s">
        <v>8340</v>
      </c>
      <c r="U1754" t="s">
        <v>8341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2">
        <v>42420.74962962963</v>
      </c>
      <c r="L1755" s="12">
        <v>42450.707962962959</v>
      </c>
      <c r="M1755" s="13">
        <f t="shared" si="83"/>
        <v>2016</v>
      </c>
      <c r="N1755" t="b">
        <v>0</v>
      </c>
      <c r="O1755">
        <v>35</v>
      </c>
      <c r="P1755" t="b">
        <v>1</v>
      </c>
      <c r="Q1755" t="s">
        <v>8285</v>
      </c>
      <c r="R1755" s="5">
        <f t="shared" si="81"/>
        <v>1.08</v>
      </c>
      <c r="S1755" s="6">
        <f t="shared" si="82"/>
        <v>462.85714285714283</v>
      </c>
      <c r="T1755" t="s">
        <v>8340</v>
      </c>
      <c r="U1755" t="s">
        <v>8341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2">
        <v>42067.876770833333</v>
      </c>
      <c r="L1756" s="12">
        <v>42097.835104166668</v>
      </c>
      <c r="M1756" s="13">
        <f t="shared" si="83"/>
        <v>2015</v>
      </c>
      <c r="N1756" t="b">
        <v>0</v>
      </c>
      <c r="O1756">
        <v>90</v>
      </c>
      <c r="P1756" t="b">
        <v>1</v>
      </c>
      <c r="Q1756" t="s">
        <v>8285</v>
      </c>
      <c r="R1756" s="5">
        <f t="shared" si="81"/>
        <v>1.1052941176470588</v>
      </c>
      <c r="S1756" s="6">
        <f t="shared" si="82"/>
        <v>104.38888888888889</v>
      </c>
      <c r="T1756" t="s">
        <v>8340</v>
      </c>
      <c r="U1756" t="s">
        <v>8341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2">
        <v>42252.788900462961</v>
      </c>
      <c r="L1757" s="12">
        <v>42282.788900462961</v>
      </c>
      <c r="M1757" s="13">
        <f t="shared" si="83"/>
        <v>2015</v>
      </c>
      <c r="N1757" t="b">
        <v>0</v>
      </c>
      <c r="O1757">
        <v>4</v>
      </c>
      <c r="P1757" t="b">
        <v>1</v>
      </c>
      <c r="Q1757" t="s">
        <v>8285</v>
      </c>
      <c r="R1757" s="5">
        <f t="shared" si="81"/>
        <v>1.2</v>
      </c>
      <c r="S1757" s="6">
        <f t="shared" si="82"/>
        <v>7.5</v>
      </c>
      <c r="T1757" t="s">
        <v>8340</v>
      </c>
      <c r="U1757" t="s">
        <v>8341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2">
        <v>42571.167465277773</v>
      </c>
      <c r="L1758" s="12">
        <v>42611.167465277773</v>
      </c>
      <c r="M1758" s="13">
        <f t="shared" si="83"/>
        <v>2016</v>
      </c>
      <c r="N1758" t="b">
        <v>0</v>
      </c>
      <c r="O1758">
        <v>120</v>
      </c>
      <c r="P1758" t="b">
        <v>1</v>
      </c>
      <c r="Q1758" t="s">
        <v>8285</v>
      </c>
      <c r="R1758" s="5">
        <f t="shared" si="81"/>
        <v>1.0282909090909091</v>
      </c>
      <c r="S1758" s="6">
        <f t="shared" si="82"/>
        <v>47.13</v>
      </c>
      <c r="T1758" t="s">
        <v>8340</v>
      </c>
      <c r="U1758" t="s">
        <v>8341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2">
        <v>42733.827349537038</v>
      </c>
      <c r="L1759" s="12">
        <v>42763.811805555553</v>
      </c>
      <c r="M1759" s="13">
        <f t="shared" si="83"/>
        <v>2016</v>
      </c>
      <c r="N1759" t="b">
        <v>0</v>
      </c>
      <c r="O1759">
        <v>14</v>
      </c>
      <c r="P1759" t="b">
        <v>1</v>
      </c>
      <c r="Q1759" t="s">
        <v>8285</v>
      </c>
      <c r="R1759" s="5">
        <f t="shared" si="81"/>
        <v>1.1599999999999999</v>
      </c>
      <c r="S1759" s="6">
        <f t="shared" si="82"/>
        <v>414.28571428571428</v>
      </c>
      <c r="T1759" t="s">
        <v>8340</v>
      </c>
      <c r="U1759" t="s">
        <v>8341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2">
        <v>42505.955925925926</v>
      </c>
      <c r="L1760" s="12">
        <v>42565.955925925926</v>
      </c>
      <c r="M1760" s="13">
        <f t="shared" si="83"/>
        <v>2016</v>
      </c>
      <c r="N1760" t="b">
        <v>0</v>
      </c>
      <c r="O1760">
        <v>27</v>
      </c>
      <c r="P1760" t="b">
        <v>1</v>
      </c>
      <c r="Q1760" t="s">
        <v>8285</v>
      </c>
      <c r="R1760" s="5">
        <f t="shared" si="81"/>
        <v>1.147</v>
      </c>
      <c r="S1760" s="6">
        <f t="shared" si="82"/>
        <v>42.481481481481481</v>
      </c>
      <c r="T1760" t="s">
        <v>8340</v>
      </c>
      <c r="U1760" t="s">
        <v>8341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2">
        <v>42068.829039351855</v>
      </c>
      <c r="L1761" s="12">
        <v>42088.787372685183</v>
      </c>
      <c r="M1761" s="13">
        <f t="shared" si="83"/>
        <v>2015</v>
      </c>
      <c r="N1761" t="b">
        <v>0</v>
      </c>
      <c r="O1761">
        <v>49</v>
      </c>
      <c r="P1761" t="b">
        <v>1</v>
      </c>
      <c r="Q1761" t="s">
        <v>8285</v>
      </c>
      <c r="R1761" s="5">
        <f t="shared" si="81"/>
        <v>1.0660000000000001</v>
      </c>
      <c r="S1761" s="6">
        <f t="shared" si="82"/>
        <v>108.77551020408163</v>
      </c>
      <c r="T1761" t="s">
        <v>8340</v>
      </c>
      <c r="U1761" t="s">
        <v>8341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2">
        <v>42405.67260416667</v>
      </c>
      <c r="L1762" s="12">
        <v>42425.67260416667</v>
      </c>
      <c r="M1762" s="13">
        <f t="shared" si="83"/>
        <v>2016</v>
      </c>
      <c r="N1762" t="b">
        <v>0</v>
      </c>
      <c r="O1762">
        <v>102</v>
      </c>
      <c r="P1762" t="b">
        <v>1</v>
      </c>
      <c r="Q1762" t="s">
        <v>8285</v>
      </c>
      <c r="R1762" s="5">
        <f t="shared" si="81"/>
        <v>1.6544000000000001</v>
      </c>
      <c r="S1762" s="6">
        <f t="shared" si="82"/>
        <v>81.098039215686271</v>
      </c>
      <c r="T1762" t="s">
        <v>8340</v>
      </c>
      <c r="U1762" t="s">
        <v>8341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2">
        <v>42209.567824074074</v>
      </c>
      <c r="L1763" s="12">
        <v>42259.567824074074</v>
      </c>
      <c r="M1763" s="13">
        <f t="shared" si="83"/>
        <v>2015</v>
      </c>
      <c r="N1763" t="b">
        <v>0</v>
      </c>
      <c r="O1763">
        <v>3</v>
      </c>
      <c r="P1763" t="b">
        <v>1</v>
      </c>
      <c r="Q1763" t="s">
        <v>8285</v>
      </c>
      <c r="R1763" s="5">
        <f t="shared" si="81"/>
        <v>1.55</v>
      </c>
      <c r="S1763" s="6">
        <f t="shared" si="82"/>
        <v>51.666666666666664</v>
      </c>
      <c r="T1763" t="s">
        <v>8340</v>
      </c>
      <c r="U1763" t="s">
        <v>8341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2">
        <v>42410.982002314813</v>
      </c>
      <c r="L1764" s="12">
        <v>42440.982002314813</v>
      </c>
      <c r="M1764" s="13">
        <f t="shared" si="83"/>
        <v>2016</v>
      </c>
      <c r="N1764" t="b">
        <v>0</v>
      </c>
      <c r="O1764">
        <v>25</v>
      </c>
      <c r="P1764" t="b">
        <v>1</v>
      </c>
      <c r="Q1764" t="s">
        <v>8285</v>
      </c>
      <c r="R1764" s="5">
        <f t="shared" si="81"/>
        <v>8.85</v>
      </c>
      <c r="S1764" s="6">
        <f t="shared" si="82"/>
        <v>35.4</v>
      </c>
      <c r="T1764" t="s">
        <v>8340</v>
      </c>
      <c r="U1764" t="s">
        <v>8341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2">
        <v>42636.868518518517</v>
      </c>
      <c r="L1765" s="12">
        <v>42666.868518518517</v>
      </c>
      <c r="M1765" s="13">
        <f t="shared" si="83"/>
        <v>2016</v>
      </c>
      <c r="N1765" t="b">
        <v>0</v>
      </c>
      <c r="O1765">
        <v>118</v>
      </c>
      <c r="P1765" t="b">
        <v>1</v>
      </c>
      <c r="Q1765" t="s">
        <v>8285</v>
      </c>
      <c r="R1765" s="5">
        <f t="shared" si="81"/>
        <v>1.0190833333333333</v>
      </c>
      <c r="S1765" s="6">
        <f t="shared" si="82"/>
        <v>103.63559322033899</v>
      </c>
      <c r="T1765" t="s">
        <v>8340</v>
      </c>
      <c r="U1765" t="s">
        <v>8341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2">
        <v>41825.485868055555</v>
      </c>
      <c r="L1766" s="12">
        <v>41854.485868055555</v>
      </c>
      <c r="M1766" s="13">
        <f t="shared" si="83"/>
        <v>2014</v>
      </c>
      <c r="N1766" t="b">
        <v>1</v>
      </c>
      <c r="O1766">
        <v>39</v>
      </c>
      <c r="P1766" t="b">
        <v>0</v>
      </c>
      <c r="Q1766" t="s">
        <v>8285</v>
      </c>
      <c r="R1766" s="5">
        <f t="shared" si="81"/>
        <v>0.19600000000000001</v>
      </c>
      <c r="S1766" s="6">
        <f t="shared" si="82"/>
        <v>55.282051282051285</v>
      </c>
      <c r="T1766" t="s">
        <v>8340</v>
      </c>
      <c r="U1766" t="s">
        <v>8341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2">
        <v>41834.980462962965</v>
      </c>
      <c r="L1767" s="12">
        <v>41864.980462962965</v>
      </c>
      <c r="M1767" s="13">
        <f t="shared" si="83"/>
        <v>2014</v>
      </c>
      <c r="N1767" t="b">
        <v>1</v>
      </c>
      <c r="O1767">
        <v>103</v>
      </c>
      <c r="P1767" t="b">
        <v>0</v>
      </c>
      <c r="Q1767" t="s">
        <v>8285</v>
      </c>
      <c r="R1767" s="5">
        <f t="shared" si="81"/>
        <v>0.59467839999999994</v>
      </c>
      <c r="S1767" s="6">
        <f t="shared" si="82"/>
        <v>72.16970873786407</v>
      </c>
      <c r="T1767" t="s">
        <v>8340</v>
      </c>
      <c r="U1767" t="s">
        <v>8341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2">
        <v>41855.859814814816</v>
      </c>
      <c r="L1768" s="12">
        <v>41876.859814814816</v>
      </c>
      <c r="M1768" s="13">
        <f t="shared" si="83"/>
        <v>2014</v>
      </c>
      <c r="N1768" t="b">
        <v>1</v>
      </c>
      <c r="O1768">
        <v>0</v>
      </c>
      <c r="P1768" t="b">
        <v>0</v>
      </c>
      <c r="Q1768" t="s">
        <v>8285</v>
      </c>
      <c r="R1768" s="5">
        <f t="shared" si="81"/>
        <v>0</v>
      </c>
      <c r="S1768" s="6" t="e">
        <f t="shared" si="82"/>
        <v>#DIV/0!</v>
      </c>
      <c r="T1768" t="s">
        <v>8340</v>
      </c>
      <c r="U1768" t="s">
        <v>8341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2">
        <v>41824.658379629633</v>
      </c>
      <c r="L1769" s="12">
        <v>41854.658379629633</v>
      </c>
      <c r="M1769" s="13">
        <f t="shared" si="83"/>
        <v>2014</v>
      </c>
      <c r="N1769" t="b">
        <v>1</v>
      </c>
      <c r="O1769">
        <v>39</v>
      </c>
      <c r="P1769" t="b">
        <v>0</v>
      </c>
      <c r="Q1769" t="s">
        <v>8285</v>
      </c>
      <c r="R1769" s="5">
        <f t="shared" si="81"/>
        <v>0.4572</v>
      </c>
      <c r="S1769" s="6">
        <f t="shared" si="82"/>
        <v>58.615384615384613</v>
      </c>
      <c r="T1769" t="s">
        <v>8340</v>
      </c>
      <c r="U1769" t="s">
        <v>8341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2">
        <v>41849.560694444444</v>
      </c>
      <c r="L1770" s="12">
        <v>41909.560694444444</v>
      </c>
      <c r="M1770" s="13">
        <f t="shared" si="83"/>
        <v>2014</v>
      </c>
      <c r="N1770" t="b">
        <v>1</v>
      </c>
      <c r="O1770">
        <v>15</v>
      </c>
      <c r="P1770" t="b">
        <v>0</v>
      </c>
      <c r="Q1770" t="s">
        <v>8285</v>
      </c>
      <c r="R1770" s="5">
        <f t="shared" si="81"/>
        <v>3.7400000000000003E-2</v>
      </c>
      <c r="S1770" s="6">
        <f t="shared" si="82"/>
        <v>12.466666666666667</v>
      </c>
      <c r="T1770" t="s">
        <v>8340</v>
      </c>
      <c r="U1770" t="s">
        <v>8341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2">
        <v>41987.818969907406</v>
      </c>
      <c r="L1771" s="12">
        <v>42017.818969907406</v>
      </c>
      <c r="M1771" s="13">
        <f t="shared" si="83"/>
        <v>2014</v>
      </c>
      <c r="N1771" t="b">
        <v>1</v>
      </c>
      <c r="O1771">
        <v>22</v>
      </c>
      <c r="P1771" t="b">
        <v>0</v>
      </c>
      <c r="Q1771" t="s">
        <v>8285</v>
      </c>
      <c r="R1771" s="5">
        <f t="shared" si="81"/>
        <v>2.7025E-2</v>
      </c>
      <c r="S1771" s="6">
        <f t="shared" si="82"/>
        <v>49.136363636363633</v>
      </c>
      <c r="T1771" t="s">
        <v>8340</v>
      </c>
      <c r="U1771" t="s">
        <v>8341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2">
        <v>41891.780023148152</v>
      </c>
      <c r="L1772" s="12">
        <v>41926.780023148152</v>
      </c>
      <c r="M1772" s="13">
        <f t="shared" si="83"/>
        <v>2014</v>
      </c>
      <c r="N1772" t="b">
        <v>1</v>
      </c>
      <c r="O1772">
        <v>92</v>
      </c>
      <c r="P1772" t="b">
        <v>0</v>
      </c>
      <c r="Q1772" t="s">
        <v>8285</v>
      </c>
      <c r="R1772" s="5">
        <f t="shared" si="81"/>
        <v>0.56514285714285717</v>
      </c>
      <c r="S1772" s="6">
        <f t="shared" si="82"/>
        <v>150.5</v>
      </c>
      <c r="T1772" t="s">
        <v>8340</v>
      </c>
      <c r="U1772" t="s">
        <v>8341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2">
        <v>41905.979629629634</v>
      </c>
      <c r="L1773" s="12">
        <v>41935.979629629634</v>
      </c>
      <c r="M1773" s="13">
        <f t="shared" si="83"/>
        <v>2014</v>
      </c>
      <c r="N1773" t="b">
        <v>1</v>
      </c>
      <c r="O1773">
        <v>25</v>
      </c>
      <c r="P1773" t="b">
        <v>0</v>
      </c>
      <c r="Q1773" t="s">
        <v>8285</v>
      </c>
      <c r="R1773" s="5">
        <f t="shared" si="81"/>
        <v>0.21309523809523809</v>
      </c>
      <c r="S1773" s="6">
        <f t="shared" si="82"/>
        <v>35.799999999999997</v>
      </c>
      <c r="T1773" t="s">
        <v>8340</v>
      </c>
      <c r="U1773" t="s">
        <v>8341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2">
        <v>41766.718009259261</v>
      </c>
      <c r="L1774" s="12">
        <v>41826.718009259261</v>
      </c>
      <c r="M1774" s="13">
        <f t="shared" si="83"/>
        <v>2014</v>
      </c>
      <c r="N1774" t="b">
        <v>1</v>
      </c>
      <c r="O1774">
        <v>19</v>
      </c>
      <c r="P1774" t="b">
        <v>0</v>
      </c>
      <c r="Q1774" t="s">
        <v>8285</v>
      </c>
      <c r="R1774" s="5">
        <f t="shared" si="81"/>
        <v>0.156</v>
      </c>
      <c r="S1774" s="6">
        <f t="shared" si="82"/>
        <v>45.157894736842103</v>
      </c>
      <c r="T1774" t="s">
        <v>8340</v>
      </c>
      <c r="U1774" t="s">
        <v>8341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2">
        <v>41978.760393518518</v>
      </c>
      <c r="L1775" s="12">
        <v>42023.760393518518</v>
      </c>
      <c r="M1775" s="13">
        <f t="shared" si="83"/>
        <v>2014</v>
      </c>
      <c r="N1775" t="b">
        <v>1</v>
      </c>
      <c r="O1775">
        <v>19</v>
      </c>
      <c r="P1775" t="b">
        <v>0</v>
      </c>
      <c r="Q1775" t="s">
        <v>8285</v>
      </c>
      <c r="R1775" s="5">
        <f t="shared" si="81"/>
        <v>6.2566666666666673E-2</v>
      </c>
      <c r="S1775" s="6">
        <f t="shared" si="82"/>
        <v>98.78947368421052</v>
      </c>
      <c r="T1775" t="s">
        <v>8340</v>
      </c>
      <c r="U1775" t="s">
        <v>8341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2">
        <v>41930.218657407408</v>
      </c>
      <c r="L1776" s="12">
        <v>41972.624305555553</v>
      </c>
      <c r="M1776" s="13">
        <f t="shared" si="83"/>
        <v>2014</v>
      </c>
      <c r="N1776" t="b">
        <v>1</v>
      </c>
      <c r="O1776">
        <v>13</v>
      </c>
      <c r="P1776" t="b">
        <v>0</v>
      </c>
      <c r="Q1776" t="s">
        <v>8285</v>
      </c>
      <c r="R1776" s="5">
        <f t="shared" si="81"/>
        <v>0.4592</v>
      </c>
      <c r="S1776" s="6">
        <f t="shared" si="82"/>
        <v>88.307692307692307</v>
      </c>
      <c r="T1776" t="s">
        <v>8340</v>
      </c>
      <c r="U1776" t="s">
        <v>8341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2">
        <v>41891.976388888892</v>
      </c>
      <c r="L1777" s="12">
        <v>41936.976388888892</v>
      </c>
      <c r="M1777" s="13">
        <f t="shared" si="83"/>
        <v>2014</v>
      </c>
      <c r="N1777" t="b">
        <v>1</v>
      </c>
      <c r="O1777">
        <v>124</v>
      </c>
      <c r="P1777" t="b">
        <v>0</v>
      </c>
      <c r="Q1777" t="s">
        <v>8285</v>
      </c>
      <c r="R1777" s="5">
        <f t="shared" si="81"/>
        <v>0.65101538461538466</v>
      </c>
      <c r="S1777" s="6">
        <f t="shared" si="82"/>
        <v>170.62903225806451</v>
      </c>
      <c r="T1777" t="s">
        <v>8340</v>
      </c>
      <c r="U1777" t="s">
        <v>8341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2">
        <v>41905.95684027778</v>
      </c>
      <c r="L1778" s="12">
        <v>41941.95684027778</v>
      </c>
      <c r="M1778" s="13">
        <f t="shared" si="83"/>
        <v>2014</v>
      </c>
      <c r="N1778" t="b">
        <v>1</v>
      </c>
      <c r="O1778">
        <v>4</v>
      </c>
      <c r="P1778" t="b">
        <v>0</v>
      </c>
      <c r="Q1778" t="s">
        <v>8285</v>
      </c>
      <c r="R1778" s="5">
        <f t="shared" si="81"/>
        <v>6.7000000000000004E-2</v>
      </c>
      <c r="S1778" s="6">
        <f t="shared" si="82"/>
        <v>83.75</v>
      </c>
      <c r="T1778" t="s">
        <v>8340</v>
      </c>
      <c r="U1778" t="s">
        <v>8341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2">
        <v>42025.357094907406</v>
      </c>
      <c r="L1779" s="12">
        <v>42055.357094907406</v>
      </c>
      <c r="M1779" s="13">
        <f t="shared" si="83"/>
        <v>2015</v>
      </c>
      <c r="N1779" t="b">
        <v>1</v>
      </c>
      <c r="O1779">
        <v>10</v>
      </c>
      <c r="P1779" t="b">
        <v>0</v>
      </c>
      <c r="Q1779" t="s">
        <v>8285</v>
      </c>
      <c r="R1779" s="5">
        <f t="shared" si="81"/>
        <v>0.135625</v>
      </c>
      <c r="S1779" s="6">
        <f t="shared" si="82"/>
        <v>65.099999999999994</v>
      </c>
      <c r="T1779" t="s">
        <v>8340</v>
      </c>
      <c r="U1779" t="s">
        <v>8341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2">
        <v>42045.86336805555</v>
      </c>
      <c r="L1780" s="12">
        <v>42090.821701388893</v>
      </c>
      <c r="M1780" s="13">
        <f t="shared" si="83"/>
        <v>2015</v>
      </c>
      <c r="N1780" t="b">
        <v>1</v>
      </c>
      <c r="O1780">
        <v>15</v>
      </c>
      <c r="P1780" t="b">
        <v>0</v>
      </c>
      <c r="Q1780" t="s">
        <v>8285</v>
      </c>
      <c r="R1780" s="5">
        <f t="shared" si="81"/>
        <v>1.9900000000000001E-2</v>
      </c>
      <c r="S1780" s="6">
        <f t="shared" si="82"/>
        <v>66.333333333333329</v>
      </c>
      <c r="T1780" t="s">
        <v>8340</v>
      </c>
      <c r="U1780" t="s">
        <v>8341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2">
        <v>42585.691898148143</v>
      </c>
      <c r="L1781" s="12">
        <v>42615.691898148143</v>
      </c>
      <c r="M1781" s="13">
        <f t="shared" si="83"/>
        <v>2016</v>
      </c>
      <c r="N1781" t="b">
        <v>1</v>
      </c>
      <c r="O1781">
        <v>38</v>
      </c>
      <c r="P1781" t="b">
        <v>0</v>
      </c>
      <c r="Q1781" t="s">
        <v>8285</v>
      </c>
      <c r="R1781" s="5">
        <f t="shared" si="81"/>
        <v>0.36236363636363639</v>
      </c>
      <c r="S1781" s="6">
        <f t="shared" si="82"/>
        <v>104.89473684210526</v>
      </c>
      <c r="T1781" t="s">
        <v>8340</v>
      </c>
      <c r="U1781" t="s">
        <v>8341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2">
        <v>42493.600810185191</v>
      </c>
      <c r="L1782" s="12">
        <v>42553.600810185191</v>
      </c>
      <c r="M1782" s="13">
        <f t="shared" si="83"/>
        <v>2016</v>
      </c>
      <c r="N1782" t="b">
        <v>1</v>
      </c>
      <c r="O1782">
        <v>152</v>
      </c>
      <c r="P1782" t="b">
        <v>0</v>
      </c>
      <c r="Q1782" t="s">
        <v>8285</v>
      </c>
      <c r="R1782" s="5">
        <f t="shared" si="81"/>
        <v>0.39743333333333336</v>
      </c>
      <c r="S1782" s="6">
        <f t="shared" si="82"/>
        <v>78.440789473684205</v>
      </c>
      <c r="T1782" t="s">
        <v>8340</v>
      </c>
      <c r="U1782" t="s">
        <v>8341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2">
        <v>42597.617418981477</v>
      </c>
      <c r="L1783" s="12">
        <v>42628.617418981477</v>
      </c>
      <c r="M1783" s="13">
        <f t="shared" si="83"/>
        <v>2016</v>
      </c>
      <c r="N1783" t="b">
        <v>1</v>
      </c>
      <c r="O1783">
        <v>24</v>
      </c>
      <c r="P1783" t="b">
        <v>0</v>
      </c>
      <c r="Q1783" t="s">
        <v>8285</v>
      </c>
      <c r="R1783" s="5">
        <f t="shared" si="81"/>
        <v>0.25763636363636366</v>
      </c>
      <c r="S1783" s="6">
        <f t="shared" si="82"/>
        <v>59.041666666666664</v>
      </c>
      <c r="T1783" t="s">
        <v>8340</v>
      </c>
      <c r="U1783" t="s">
        <v>8341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2">
        <v>42388.575104166666</v>
      </c>
      <c r="L1784" s="12">
        <v>42421.575104166666</v>
      </c>
      <c r="M1784" s="13">
        <f t="shared" si="83"/>
        <v>2016</v>
      </c>
      <c r="N1784" t="b">
        <v>1</v>
      </c>
      <c r="O1784">
        <v>76</v>
      </c>
      <c r="P1784" t="b">
        <v>0</v>
      </c>
      <c r="Q1784" t="s">
        <v>8285</v>
      </c>
      <c r="R1784" s="5">
        <f t="shared" si="81"/>
        <v>0.15491428571428573</v>
      </c>
      <c r="S1784" s="6">
        <f t="shared" si="82"/>
        <v>71.34210526315789</v>
      </c>
      <c r="T1784" t="s">
        <v>8340</v>
      </c>
      <c r="U1784" t="s">
        <v>8341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2">
        <v>42115.949976851851</v>
      </c>
      <c r="L1785" s="12">
        <v>42145.949976851851</v>
      </c>
      <c r="M1785" s="13">
        <f t="shared" si="83"/>
        <v>2015</v>
      </c>
      <c r="N1785" t="b">
        <v>1</v>
      </c>
      <c r="O1785">
        <v>185</v>
      </c>
      <c r="P1785" t="b">
        <v>0</v>
      </c>
      <c r="Q1785" t="s">
        <v>8285</v>
      </c>
      <c r="R1785" s="5">
        <f t="shared" si="81"/>
        <v>0.236925</v>
      </c>
      <c r="S1785" s="6">
        <f t="shared" si="82"/>
        <v>51.227027027027027</v>
      </c>
      <c r="T1785" t="s">
        <v>8340</v>
      </c>
      <c r="U1785" t="s">
        <v>8341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2">
        <v>42003.655555555553</v>
      </c>
      <c r="L1786" s="12">
        <v>42035.142361111109</v>
      </c>
      <c r="M1786" s="13">
        <f t="shared" si="83"/>
        <v>2014</v>
      </c>
      <c r="N1786" t="b">
        <v>1</v>
      </c>
      <c r="O1786">
        <v>33</v>
      </c>
      <c r="P1786" t="b">
        <v>0</v>
      </c>
      <c r="Q1786" t="s">
        <v>8285</v>
      </c>
      <c r="R1786" s="5">
        <f t="shared" si="81"/>
        <v>0.39760000000000001</v>
      </c>
      <c r="S1786" s="6">
        <f t="shared" si="82"/>
        <v>60.242424242424242</v>
      </c>
      <c r="T1786" t="s">
        <v>8340</v>
      </c>
      <c r="U1786" t="s">
        <v>8341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2">
        <v>41897.134895833333</v>
      </c>
      <c r="L1787" s="12">
        <v>41928</v>
      </c>
      <c r="M1787" s="13">
        <f t="shared" si="83"/>
        <v>2014</v>
      </c>
      <c r="N1787" t="b">
        <v>1</v>
      </c>
      <c r="O1787">
        <v>108</v>
      </c>
      <c r="P1787" t="b">
        <v>0</v>
      </c>
      <c r="Q1787" t="s">
        <v>8285</v>
      </c>
      <c r="R1787" s="5">
        <f t="shared" si="81"/>
        <v>0.20220833333333332</v>
      </c>
      <c r="S1787" s="6">
        <f t="shared" si="82"/>
        <v>44.935185185185183</v>
      </c>
      <c r="T1787" t="s">
        <v>8340</v>
      </c>
      <c r="U1787" t="s">
        <v>8341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2">
        <v>41958.550659722227</v>
      </c>
      <c r="L1788" s="12">
        <v>41988.550659722227</v>
      </c>
      <c r="M1788" s="13">
        <f t="shared" si="83"/>
        <v>2014</v>
      </c>
      <c r="N1788" t="b">
        <v>1</v>
      </c>
      <c r="O1788">
        <v>29</v>
      </c>
      <c r="P1788" t="b">
        <v>0</v>
      </c>
      <c r="Q1788" t="s">
        <v>8285</v>
      </c>
      <c r="R1788" s="5">
        <f t="shared" si="81"/>
        <v>0.47631578947368419</v>
      </c>
      <c r="S1788" s="6">
        <f t="shared" si="82"/>
        <v>31.206896551724139</v>
      </c>
      <c r="T1788" t="s">
        <v>8340</v>
      </c>
      <c r="U1788" t="s">
        <v>8341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2">
        <v>42068.65552083333</v>
      </c>
      <c r="L1789" s="12">
        <v>42098.613854166666</v>
      </c>
      <c r="M1789" s="13">
        <f t="shared" si="83"/>
        <v>2015</v>
      </c>
      <c r="N1789" t="b">
        <v>1</v>
      </c>
      <c r="O1789">
        <v>24</v>
      </c>
      <c r="P1789" t="b">
        <v>0</v>
      </c>
      <c r="Q1789" t="s">
        <v>8285</v>
      </c>
      <c r="R1789" s="5">
        <f t="shared" si="81"/>
        <v>0.15329999999999999</v>
      </c>
      <c r="S1789" s="6">
        <f t="shared" si="82"/>
        <v>63.875</v>
      </c>
      <c r="T1789" t="s">
        <v>8340</v>
      </c>
      <c r="U1789" t="s">
        <v>8341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2">
        <v>41913.94840277778</v>
      </c>
      <c r="L1790" s="12">
        <v>41943.94840277778</v>
      </c>
      <c r="M1790" s="13">
        <f t="shared" si="83"/>
        <v>2014</v>
      </c>
      <c r="N1790" t="b">
        <v>1</v>
      </c>
      <c r="O1790">
        <v>4</v>
      </c>
      <c r="P1790" t="b">
        <v>0</v>
      </c>
      <c r="Q1790" t="s">
        <v>8285</v>
      </c>
      <c r="R1790" s="5">
        <f t="shared" si="81"/>
        <v>1.3818181818181818E-2</v>
      </c>
      <c r="S1790" s="6">
        <f t="shared" si="82"/>
        <v>19</v>
      </c>
      <c r="T1790" t="s">
        <v>8340</v>
      </c>
      <c r="U1790" t="s">
        <v>8341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2">
        <v>41956.250034722223</v>
      </c>
      <c r="L1791" s="12">
        <v>42016.250034722223</v>
      </c>
      <c r="M1791" s="13">
        <f t="shared" si="83"/>
        <v>2014</v>
      </c>
      <c r="N1791" t="b">
        <v>1</v>
      </c>
      <c r="O1791">
        <v>4</v>
      </c>
      <c r="P1791" t="b">
        <v>0</v>
      </c>
      <c r="Q1791" t="s">
        <v>8285</v>
      </c>
      <c r="R1791" s="5">
        <f t="shared" si="81"/>
        <v>5.0000000000000001E-3</v>
      </c>
      <c r="S1791" s="6">
        <f t="shared" si="82"/>
        <v>10</v>
      </c>
      <c r="T1791" t="s">
        <v>8340</v>
      </c>
      <c r="U1791" t="s">
        <v>8341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2">
        <v>42010.674513888895</v>
      </c>
      <c r="L1792" s="12">
        <v>42040.674513888895</v>
      </c>
      <c r="M1792" s="13">
        <f t="shared" si="83"/>
        <v>2015</v>
      </c>
      <c r="N1792" t="b">
        <v>1</v>
      </c>
      <c r="O1792">
        <v>15</v>
      </c>
      <c r="P1792" t="b">
        <v>0</v>
      </c>
      <c r="Q1792" t="s">
        <v>8285</v>
      </c>
      <c r="R1792" s="5">
        <f t="shared" si="81"/>
        <v>4.9575757575757579E-2</v>
      </c>
      <c r="S1792" s="6">
        <f t="shared" si="82"/>
        <v>109.06666666666666</v>
      </c>
      <c r="T1792" t="s">
        <v>8340</v>
      </c>
      <c r="U1792" t="s">
        <v>8341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2">
        <v>41973.740335648152</v>
      </c>
      <c r="L1793" s="12">
        <v>42033.740335648152</v>
      </c>
      <c r="M1793" s="13">
        <f t="shared" si="83"/>
        <v>2014</v>
      </c>
      <c r="N1793" t="b">
        <v>1</v>
      </c>
      <c r="O1793">
        <v>4</v>
      </c>
      <c r="P1793" t="b">
        <v>0</v>
      </c>
      <c r="Q1793" t="s">
        <v>8285</v>
      </c>
      <c r="R1793" s="5">
        <f t="shared" si="81"/>
        <v>3.5666666666666666E-2</v>
      </c>
      <c r="S1793" s="6">
        <f t="shared" si="82"/>
        <v>26.75</v>
      </c>
      <c r="T1793" t="s">
        <v>8340</v>
      </c>
      <c r="U1793" t="s">
        <v>8341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2">
        <v>42189.031041666662</v>
      </c>
      <c r="L1794" s="12">
        <v>42226.290972222225</v>
      </c>
      <c r="M1794" s="13">
        <f t="shared" si="83"/>
        <v>2015</v>
      </c>
      <c r="N1794" t="b">
        <v>1</v>
      </c>
      <c r="O1794">
        <v>139</v>
      </c>
      <c r="P1794" t="b">
        <v>0</v>
      </c>
      <c r="Q1794" t="s">
        <v>8285</v>
      </c>
      <c r="R1794" s="5">
        <f t="shared" ref="R1794:R1857" si="84">E1794/D1794</f>
        <v>0.61124000000000001</v>
      </c>
      <c r="S1794" s="6">
        <f t="shared" ref="S1794:S1857" si="85">E1794/O1794</f>
        <v>109.93525179856115</v>
      </c>
      <c r="T1794" t="s">
        <v>8340</v>
      </c>
      <c r="U1794" t="s">
        <v>8341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2">
        <v>41940.89166666667</v>
      </c>
      <c r="L1795" s="12">
        <v>41970.933333333334</v>
      </c>
      <c r="M1795" s="13">
        <f t="shared" ref="M1795:M1858" si="86">YEAR(K1795)</f>
        <v>2014</v>
      </c>
      <c r="N1795" t="b">
        <v>1</v>
      </c>
      <c r="O1795">
        <v>2</v>
      </c>
      <c r="P1795" t="b">
        <v>0</v>
      </c>
      <c r="Q1795" t="s">
        <v>8285</v>
      </c>
      <c r="R1795" s="5">
        <f t="shared" si="84"/>
        <v>1.3333333333333334E-2</v>
      </c>
      <c r="S1795" s="6">
        <f t="shared" si="85"/>
        <v>20</v>
      </c>
      <c r="T1795" t="s">
        <v>8340</v>
      </c>
      <c r="U1795" t="s">
        <v>8341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2">
        <v>42011.551180555558</v>
      </c>
      <c r="L1796" s="12">
        <v>42046.551180555558</v>
      </c>
      <c r="M1796" s="13">
        <f t="shared" si="86"/>
        <v>2015</v>
      </c>
      <c r="N1796" t="b">
        <v>1</v>
      </c>
      <c r="O1796">
        <v>18</v>
      </c>
      <c r="P1796" t="b">
        <v>0</v>
      </c>
      <c r="Q1796" t="s">
        <v>8285</v>
      </c>
      <c r="R1796" s="5">
        <f t="shared" si="84"/>
        <v>0.11077777777777778</v>
      </c>
      <c r="S1796" s="6">
        <f t="shared" si="85"/>
        <v>55.388888888888886</v>
      </c>
      <c r="T1796" t="s">
        <v>8340</v>
      </c>
      <c r="U1796" t="s">
        <v>8341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2">
        <v>42628.288668981477</v>
      </c>
      <c r="L1797" s="12">
        <v>42657.666666666672</v>
      </c>
      <c r="M1797" s="13">
        <f t="shared" si="86"/>
        <v>2016</v>
      </c>
      <c r="N1797" t="b">
        <v>1</v>
      </c>
      <c r="O1797">
        <v>81</v>
      </c>
      <c r="P1797" t="b">
        <v>0</v>
      </c>
      <c r="Q1797" t="s">
        <v>8285</v>
      </c>
      <c r="R1797" s="5">
        <f t="shared" si="84"/>
        <v>0.38735714285714284</v>
      </c>
      <c r="S1797" s="6">
        <f t="shared" si="85"/>
        <v>133.90123456790124</v>
      </c>
      <c r="T1797" t="s">
        <v>8340</v>
      </c>
      <c r="U1797" t="s">
        <v>8341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2">
        <v>42515.439421296294</v>
      </c>
      <c r="L1798" s="12">
        <v>42575.439421296294</v>
      </c>
      <c r="M1798" s="13">
        <f t="shared" si="86"/>
        <v>2016</v>
      </c>
      <c r="N1798" t="b">
        <v>1</v>
      </c>
      <c r="O1798">
        <v>86</v>
      </c>
      <c r="P1798" t="b">
        <v>0</v>
      </c>
      <c r="Q1798" t="s">
        <v>8285</v>
      </c>
      <c r="R1798" s="5">
        <f t="shared" si="84"/>
        <v>0.22052631578947368</v>
      </c>
      <c r="S1798" s="6">
        <f t="shared" si="85"/>
        <v>48.720930232558139</v>
      </c>
      <c r="T1798" t="s">
        <v>8340</v>
      </c>
      <c r="U1798" t="s">
        <v>8341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2">
        <v>42689.56931712963</v>
      </c>
      <c r="L1799" s="12">
        <v>42719.56931712963</v>
      </c>
      <c r="M1799" s="13">
        <f t="shared" si="86"/>
        <v>2016</v>
      </c>
      <c r="N1799" t="b">
        <v>1</v>
      </c>
      <c r="O1799">
        <v>140</v>
      </c>
      <c r="P1799" t="b">
        <v>0</v>
      </c>
      <c r="Q1799" t="s">
        <v>8285</v>
      </c>
      <c r="R1799" s="5">
        <f t="shared" si="84"/>
        <v>0.67549999999999999</v>
      </c>
      <c r="S1799" s="6">
        <f t="shared" si="85"/>
        <v>48.25</v>
      </c>
      <c r="T1799" t="s">
        <v>8340</v>
      </c>
      <c r="U1799" t="s">
        <v>8341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2">
        <v>42344.32677083333</v>
      </c>
      <c r="L1800" s="12">
        <v>42404.32677083333</v>
      </c>
      <c r="M1800" s="13">
        <f t="shared" si="86"/>
        <v>2015</v>
      </c>
      <c r="N1800" t="b">
        <v>1</v>
      </c>
      <c r="O1800">
        <v>37</v>
      </c>
      <c r="P1800" t="b">
        <v>0</v>
      </c>
      <c r="Q1800" t="s">
        <v>8285</v>
      </c>
      <c r="R1800" s="5">
        <f t="shared" si="84"/>
        <v>0.136375</v>
      </c>
      <c r="S1800" s="6">
        <f t="shared" si="85"/>
        <v>58.972972972972975</v>
      </c>
      <c r="T1800" t="s">
        <v>8340</v>
      </c>
      <c r="U1800" t="s">
        <v>8341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2">
        <v>41934.842685185184</v>
      </c>
      <c r="L1801" s="12">
        <v>41954.884351851855</v>
      </c>
      <c r="M1801" s="13">
        <f t="shared" si="86"/>
        <v>2014</v>
      </c>
      <c r="N1801" t="b">
        <v>1</v>
      </c>
      <c r="O1801">
        <v>6</v>
      </c>
      <c r="P1801" t="b">
        <v>0</v>
      </c>
      <c r="Q1801" t="s">
        <v>8285</v>
      </c>
      <c r="R1801" s="5">
        <f t="shared" si="84"/>
        <v>1.7457500000000001E-2</v>
      </c>
      <c r="S1801" s="6">
        <f t="shared" si="85"/>
        <v>11.638333333333334</v>
      </c>
      <c r="T1801" t="s">
        <v>8340</v>
      </c>
      <c r="U1801" t="s">
        <v>8341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2">
        <v>42623.606134259258</v>
      </c>
      <c r="L1802" s="12">
        <v>42653.606134259258</v>
      </c>
      <c r="M1802" s="13">
        <f t="shared" si="86"/>
        <v>2016</v>
      </c>
      <c r="N1802" t="b">
        <v>1</v>
      </c>
      <c r="O1802">
        <v>113</v>
      </c>
      <c r="P1802" t="b">
        <v>0</v>
      </c>
      <c r="Q1802" t="s">
        <v>8285</v>
      </c>
      <c r="R1802" s="5">
        <f t="shared" si="84"/>
        <v>0.20449632511889321</v>
      </c>
      <c r="S1802" s="6">
        <f t="shared" si="85"/>
        <v>83.716814159292042</v>
      </c>
      <c r="T1802" t="s">
        <v>8340</v>
      </c>
      <c r="U1802" t="s">
        <v>8341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2">
        <v>42321.660509259258</v>
      </c>
      <c r="L1803" s="12">
        <v>42353.506944444445</v>
      </c>
      <c r="M1803" s="13">
        <f t="shared" si="86"/>
        <v>2015</v>
      </c>
      <c r="N1803" t="b">
        <v>1</v>
      </c>
      <c r="O1803">
        <v>37</v>
      </c>
      <c r="P1803" t="b">
        <v>0</v>
      </c>
      <c r="Q1803" t="s">
        <v>8285</v>
      </c>
      <c r="R1803" s="5">
        <f t="shared" si="84"/>
        <v>0.13852941176470587</v>
      </c>
      <c r="S1803" s="6">
        <f t="shared" si="85"/>
        <v>63.648648648648646</v>
      </c>
      <c r="T1803" t="s">
        <v>8340</v>
      </c>
      <c r="U1803" t="s">
        <v>8341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2">
        <v>42159.47256944445</v>
      </c>
      <c r="L1804" s="12">
        <v>42182.915972222225</v>
      </c>
      <c r="M1804" s="13">
        <f t="shared" si="86"/>
        <v>2015</v>
      </c>
      <c r="N1804" t="b">
        <v>1</v>
      </c>
      <c r="O1804">
        <v>18</v>
      </c>
      <c r="P1804" t="b">
        <v>0</v>
      </c>
      <c r="Q1804" t="s">
        <v>8285</v>
      </c>
      <c r="R1804" s="5">
        <f t="shared" si="84"/>
        <v>0.48485714285714288</v>
      </c>
      <c r="S1804" s="6">
        <f t="shared" si="85"/>
        <v>94.277777777777771</v>
      </c>
      <c r="T1804" t="s">
        <v>8340</v>
      </c>
      <c r="U1804" t="s">
        <v>8341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2">
        <v>42018.071550925932</v>
      </c>
      <c r="L1805" s="12">
        <v>42049.071550925932</v>
      </c>
      <c r="M1805" s="13">
        <f t="shared" si="86"/>
        <v>2015</v>
      </c>
      <c r="N1805" t="b">
        <v>1</v>
      </c>
      <c r="O1805">
        <v>75</v>
      </c>
      <c r="P1805" t="b">
        <v>0</v>
      </c>
      <c r="Q1805" t="s">
        <v>8285</v>
      </c>
      <c r="R1805" s="5">
        <f t="shared" si="84"/>
        <v>0.308</v>
      </c>
      <c r="S1805" s="6">
        <f t="shared" si="85"/>
        <v>71.86666666666666</v>
      </c>
      <c r="T1805" t="s">
        <v>8340</v>
      </c>
      <c r="U1805" t="s">
        <v>8341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2">
        <v>42282.678287037037</v>
      </c>
      <c r="L1806" s="12">
        <v>42322.719953703709</v>
      </c>
      <c r="M1806" s="13">
        <f t="shared" si="86"/>
        <v>2015</v>
      </c>
      <c r="N1806" t="b">
        <v>1</v>
      </c>
      <c r="O1806">
        <v>52</v>
      </c>
      <c r="P1806" t="b">
        <v>0</v>
      </c>
      <c r="Q1806" t="s">
        <v>8285</v>
      </c>
      <c r="R1806" s="5">
        <f t="shared" si="84"/>
        <v>0.35174193548387095</v>
      </c>
      <c r="S1806" s="6">
        <f t="shared" si="85"/>
        <v>104.84615384615384</v>
      </c>
      <c r="T1806" t="s">
        <v>8340</v>
      </c>
      <c r="U1806" t="s">
        <v>8341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2">
        <v>42247.803912037038</v>
      </c>
      <c r="L1807" s="12">
        <v>42279.75</v>
      </c>
      <c r="M1807" s="13">
        <f t="shared" si="86"/>
        <v>2015</v>
      </c>
      <c r="N1807" t="b">
        <v>1</v>
      </c>
      <c r="O1807">
        <v>122</v>
      </c>
      <c r="P1807" t="b">
        <v>0</v>
      </c>
      <c r="Q1807" t="s">
        <v>8285</v>
      </c>
      <c r="R1807" s="5">
        <f t="shared" si="84"/>
        <v>0.36404444444444445</v>
      </c>
      <c r="S1807" s="6">
        <f t="shared" si="85"/>
        <v>67.139344262295083</v>
      </c>
      <c r="T1807" t="s">
        <v>8340</v>
      </c>
      <c r="U1807" t="s">
        <v>8341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2">
        <v>41877.638298611113</v>
      </c>
      <c r="L1808" s="12">
        <v>41912.638298611113</v>
      </c>
      <c r="M1808" s="13">
        <f t="shared" si="86"/>
        <v>2014</v>
      </c>
      <c r="N1808" t="b">
        <v>1</v>
      </c>
      <c r="O1808">
        <v>8</v>
      </c>
      <c r="P1808" t="b">
        <v>0</v>
      </c>
      <c r="Q1808" t="s">
        <v>8285</v>
      </c>
      <c r="R1808" s="5">
        <f t="shared" si="84"/>
        <v>2.955E-2</v>
      </c>
      <c r="S1808" s="6">
        <f t="shared" si="85"/>
        <v>73.875</v>
      </c>
      <c r="T1808" t="s">
        <v>8340</v>
      </c>
      <c r="U1808" t="s">
        <v>8341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2">
        <v>41880.068437499998</v>
      </c>
      <c r="L1809" s="12">
        <v>41910.068437499998</v>
      </c>
      <c r="M1809" s="13">
        <f t="shared" si="86"/>
        <v>2014</v>
      </c>
      <c r="N1809" t="b">
        <v>1</v>
      </c>
      <c r="O1809">
        <v>8</v>
      </c>
      <c r="P1809" t="b">
        <v>0</v>
      </c>
      <c r="Q1809" t="s">
        <v>8285</v>
      </c>
      <c r="R1809" s="5">
        <f t="shared" si="84"/>
        <v>0.1106</v>
      </c>
      <c r="S1809" s="6">
        <f t="shared" si="85"/>
        <v>69.125</v>
      </c>
      <c r="T1809" t="s">
        <v>8340</v>
      </c>
      <c r="U1809" t="s">
        <v>8341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2">
        <v>42742.680902777778</v>
      </c>
      <c r="L1810" s="12">
        <v>42777.680902777778</v>
      </c>
      <c r="M1810" s="13">
        <f t="shared" si="86"/>
        <v>2017</v>
      </c>
      <c r="N1810" t="b">
        <v>1</v>
      </c>
      <c r="O1810">
        <v>96</v>
      </c>
      <c r="P1810" t="b">
        <v>0</v>
      </c>
      <c r="Q1810" t="s">
        <v>8285</v>
      </c>
      <c r="R1810" s="5">
        <f t="shared" si="84"/>
        <v>0.41407142857142859</v>
      </c>
      <c r="S1810" s="6">
        <f t="shared" si="85"/>
        <v>120.77083333333333</v>
      </c>
      <c r="T1810" t="s">
        <v>8340</v>
      </c>
      <c r="U1810" t="s">
        <v>8341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2">
        <v>42029.907858796301</v>
      </c>
      <c r="L1811" s="12">
        <v>42064.907858796301</v>
      </c>
      <c r="M1811" s="13">
        <f t="shared" si="86"/>
        <v>2015</v>
      </c>
      <c r="N1811" t="b">
        <v>1</v>
      </c>
      <c r="O1811">
        <v>9</v>
      </c>
      <c r="P1811" t="b">
        <v>0</v>
      </c>
      <c r="Q1811" t="s">
        <v>8285</v>
      </c>
      <c r="R1811" s="5">
        <f t="shared" si="84"/>
        <v>0.10857142857142857</v>
      </c>
      <c r="S1811" s="6">
        <f t="shared" si="85"/>
        <v>42.222222222222221</v>
      </c>
      <c r="T1811" t="s">
        <v>8340</v>
      </c>
      <c r="U1811" t="s">
        <v>8341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2">
        <v>41860.91002314815</v>
      </c>
      <c r="L1812" s="12">
        <v>41872.91002314815</v>
      </c>
      <c r="M1812" s="13">
        <f t="shared" si="86"/>
        <v>2014</v>
      </c>
      <c r="N1812" t="b">
        <v>0</v>
      </c>
      <c r="O1812">
        <v>2</v>
      </c>
      <c r="P1812" t="b">
        <v>0</v>
      </c>
      <c r="Q1812" t="s">
        <v>8285</v>
      </c>
      <c r="R1812" s="5">
        <f t="shared" si="84"/>
        <v>3.3333333333333333E-2</v>
      </c>
      <c r="S1812" s="6">
        <f t="shared" si="85"/>
        <v>7.5</v>
      </c>
      <c r="T1812" t="s">
        <v>8340</v>
      </c>
      <c r="U1812" t="s">
        <v>8341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2">
        <v>41876.433680555558</v>
      </c>
      <c r="L1813" s="12">
        <v>41936.166666666664</v>
      </c>
      <c r="M1813" s="13">
        <f t="shared" si="86"/>
        <v>2014</v>
      </c>
      <c r="N1813" t="b">
        <v>0</v>
      </c>
      <c r="O1813">
        <v>26</v>
      </c>
      <c r="P1813" t="b">
        <v>0</v>
      </c>
      <c r="Q1813" t="s">
        <v>8285</v>
      </c>
      <c r="R1813" s="5">
        <f t="shared" si="84"/>
        <v>7.407407407407407E-4</v>
      </c>
      <c r="S1813" s="6">
        <f t="shared" si="85"/>
        <v>1.5384615384615385</v>
      </c>
      <c r="T1813" t="s">
        <v>8340</v>
      </c>
      <c r="U1813" t="s">
        <v>8341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2">
        <v>42524.318703703699</v>
      </c>
      <c r="L1814" s="12">
        <v>42554.318703703699</v>
      </c>
      <c r="M1814" s="13">
        <f t="shared" si="86"/>
        <v>2016</v>
      </c>
      <c r="N1814" t="b">
        <v>0</v>
      </c>
      <c r="O1814">
        <v>23</v>
      </c>
      <c r="P1814" t="b">
        <v>0</v>
      </c>
      <c r="Q1814" t="s">
        <v>8285</v>
      </c>
      <c r="R1814" s="5">
        <f t="shared" si="84"/>
        <v>0.13307692307692306</v>
      </c>
      <c r="S1814" s="6">
        <f t="shared" si="85"/>
        <v>37.608695652173914</v>
      </c>
      <c r="T1814" t="s">
        <v>8340</v>
      </c>
      <c r="U1814" t="s">
        <v>8341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2">
        <v>41829.889027777775</v>
      </c>
      <c r="L1815" s="12">
        <v>41859.889027777775</v>
      </c>
      <c r="M1815" s="13">
        <f t="shared" si="86"/>
        <v>2014</v>
      </c>
      <c r="N1815" t="b">
        <v>0</v>
      </c>
      <c r="O1815">
        <v>0</v>
      </c>
      <c r="P1815" t="b">
        <v>0</v>
      </c>
      <c r="Q1815" t="s">
        <v>8285</v>
      </c>
      <c r="R1815" s="5">
        <f t="shared" si="84"/>
        <v>0</v>
      </c>
      <c r="S1815" s="6" t="e">
        <f t="shared" si="85"/>
        <v>#DIV/0!</v>
      </c>
      <c r="T1815" t="s">
        <v>8340</v>
      </c>
      <c r="U1815" t="s">
        <v>8341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2">
        <v>42033.314074074078</v>
      </c>
      <c r="L1816" s="12">
        <v>42063.314074074078</v>
      </c>
      <c r="M1816" s="13">
        <f t="shared" si="86"/>
        <v>2015</v>
      </c>
      <c r="N1816" t="b">
        <v>0</v>
      </c>
      <c r="O1816">
        <v>140</v>
      </c>
      <c r="P1816" t="b">
        <v>0</v>
      </c>
      <c r="Q1816" t="s">
        <v>8285</v>
      </c>
      <c r="R1816" s="5">
        <f t="shared" si="84"/>
        <v>0.49183333333333334</v>
      </c>
      <c r="S1816" s="6">
        <f t="shared" si="85"/>
        <v>42.157142857142858</v>
      </c>
      <c r="T1816" t="s">
        <v>8340</v>
      </c>
      <c r="U1816" t="s">
        <v>8341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2">
        <v>42172.906678240746</v>
      </c>
      <c r="L1817" s="12">
        <v>42186.906678240746</v>
      </c>
      <c r="M1817" s="13">
        <f t="shared" si="86"/>
        <v>2015</v>
      </c>
      <c r="N1817" t="b">
        <v>0</v>
      </c>
      <c r="O1817">
        <v>0</v>
      </c>
      <c r="P1817" t="b">
        <v>0</v>
      </c>
      <c r="Q1817" t="s">
        <v>8285</v>
      </c>
      <c r="R1817" s="5">
        <f t="shared" si="84"/>
        <v>0</v>
      </c>
      <c r="S1817" s="6" t="e">
        <f t="shared" si="85"/>
        <v>#DIV/0!</v>
      </c>
      <c r="T1817" t="s">
        <v>8340</v>
      </c>
      <c r="U1817" t="s">
        <v>8341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2">
        <v>42548.876192129625</v>
      </c>
      <c r="L1818" s="12">
        <v>42576.791666666672</v>
      </c>
      <c r="M1818" s="13">
        <f t="shared" si="86"/>
        <v>2016</v>
      </c>
      <c r="N1818" t="b">
        <v>0</v>
      </c>
      <c r="O1818">
        <v>6</v>
      </c>
      <c r="P1818" t="b">
        <v>0</v>
      </c>
      <c r="Q1818" t="s">
        <v>8285</v>
      </c>
      <c r="R1818" s="5">
        <f t="shared" si="84"/>
        <v>2.036E-2</v>
      </c>
      <c r="S1818" s="6">
        <f t="shared" si="85"/>
        <v>84.833333333333329</v>
      </c>
      <c r="T1818" t="s">
        <v>8340</v>
      </c>
      <c r="U1818" t="s">
        <v>8341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2">
        <v>42705.662118055552</v>
      </c>
      <c r="L1819" s="12">
        <v>42765.290972222225</v>
      </c>
      <c r="M1819" s="13">
        <f t="shared" si="86"/>
        <v>2016</v>
      </c>
      <c r="N1819" t="b">
        <v>0</v>
      </c>
      <c r="O1819">
        <v>100</v>
      </c>
      <c r="P1819" t="b">
        <v>0</v>
      </c>
      <c r="Q1819" t="s">
        <v>8285</v>
      </c>
      <c r="R1819" s="5">
        <f t="shared" si="84"/>
        <v>0.52327777777777773</v>
      </c>
      <c r="S1819" s="6">
        <f t="shared" si="85"/>
        <v>94.19</v>
      </c>
      <c r="T1819" t="s">
        <v>8340</v>
      </c>
      <c r="U1819" t="s">
        <v>8341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2">
        <v>42067.234375</v>
      </c>
      <c r="L1820" s="12">
        <v>42097.192708333328</v>
      </c>
      <c r="M1820" s="13">
        <f t="shared" si="86"/>
        <v>2015</v>
      </c>
      <c r="N1820" t="b">
        <v>0</v>
      </c>
      <c r="O1820">
        <v>0</v>
      </c>
      <c r="P1820" t="b">
        <v>0</v>
      </c>
      <c r="Q1820" t="s">
        <v>8285</v>
      </c>
      <c r="R1820" s="5">
        <f t="shared" si="84"/>
        <v>0</v>
      </c>
      <c r="S1820" s="6" t="e">
        <f t="shared" si="85"/>
        <v>#DIV/0!</v>
      </c>
      <c r="T1820" t="s">
        <v>8340</v>
      </c>
      <c r="U1820" t="s">
        <v>8341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2">
        <v>41820.752268518518</v>
      </c>
      <c r="L1821" s="12">
        <v>41850.752268518518</v>
      </c>
      <c r="M1821" s="13">
        <f t="shared" si="86"/>
        <v>2014</v>
      </c>
      <c r="N1821" t="b">
        <v>0</v>
      </c>
      <c r="O1821">
        <v>4</v>
      </c>
      <c r="P1821" t="b">
        <v>0</v>
      </c>
      <c r="Q1821" t="s">
        <v>8285</v>
      </c>
      <c r="R1821" s="5">
        <f t="shared" si="84"/>
        <v>2.0833333333333332E-2</v>
      </c>
      <c r="S1821" s="6">
        <f t="shared" si="85"/>
        <v>6.25</v>
      </c>
      <c r="T1821" t="s">
        <v>8340</v>
      </c>
      <c r="U1821" t="s">
        <v>8341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2">
        <v>42065.084375000006</v>
      </c>
      <c r="L1822" s="12">
        <v>42095.042708333334</v>
      </c>
      <c r="M1822" s="13">
        <f t="shared" si="86"/>
        <v>2015</v>
      </c>
      <c r="N1822" t="b">
        <v>0</v>
      </c>
      <c r="O1822">
        <v>8</v>
      </c>
      <c r="P1822" t="b">
        <v>0</v>
      </c>
      <c r="Q1822" t="s">
        <v>8285</v>
      </c>
      <c r="R1822" s="5">
        <f t="shared" si="84"/>
        <v>6.565384615384616E-2</v>
      </c>
      <c r="S1822" s="6">
        <f t="shared" si="85"/>
        <v>213.375</v>
      </c>
      <c r="T1822" t="s">
        <v>8340</v>
      </c>
      <c r="U1822" t="s">
        <v>8341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2">
        <v>40926.319062499999</v>
      </c>
      <c r="L1823" s="12">
        <v>40971.319062499999</v>
      </c>
      <c r="M1823" s="13">
        <f t="shared" si="86"/>
        <v>2012</v>
      </c>
      <c r="N1823" t="b">
        <v>0</v>
      </c>
      <c r="O1823">
        <v>57</v>
      </c>
      <c r="P1823" t="b">
        <v>1</v>
      </c>
      <c r="Q1823" t="s">
        <v>8276</v>
      </c>
      <c r="R1823" s="5">
        <f t="shared" si="84"/>
        <v>1.3489</v>
      </c>
      <c r="S1823" s="6">
        <f t="shared" si="85"/>
        <v>59.162280701754383</v>
      </c>
      <c r="T1823" t="s">
        <v>8327</v>
      </c>
      <c r="U1823" t="s">
        <v>8328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2">
        <v>41634.797013888885</v>
      </c>
      <c r="L1824" s="12">
        <v>41670.792361111111</v>
      </c>
      <c r="M1824" s="13">
        <f t="shared" si="86"/>
        <v>2013</v>
      </c>
      <c r="N1824" t="b">
        <v>0</v>
      </c>
      <c r="O1824">
        <v>11</v>
      </c>
      <c r="P1824" t="b">
        <v>1</v>
      </c>
      <c r="Q1824" t="s">
        <v>8276</v>
      </c>
      <c r="R1824" s="5">
        <f t="shared" si="84"/>
        <v>1</v>
      </c>
      <c r="S1824" s="6">
        <f t="shared" si="85"/>
        <v>27.272727272727273</v>
      </c>
      <c r="T1824" t="s">
        <v>8327</v>
      </c>
      <c r="U1824" t="s">
        <v>8328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2">
        <v>41176.684907407405</v>
      </c>
      <c r="L1825" s="12">
        <v>41206.684907407405</v>
      </c>
      <c r="M1825" s="13">
        <f t="shared" si="86"/>
        <v>2012</v>
      </c>
      <c r="N1825" t="b">
        <v>0</v>
      </c>
      <c r="O1825">
        <v>33</v>
      </c>
      <c r="P1825" t="b">
        <v>1</v>
      </c>
      <c r="Q1825" t="s">
        <v>8276</v>
      </c>
      <c r="R1825" s="5">
        <f t="shared" si="84"/>
        <v>1.1585714285714286</v>
      </c>
      <c r="S1825" s="6">
        <f t="shared" si="85"/>
        <v>24.575757575757574</v>
      </c>
      <c r="T1825" t="s">
        <v>8327</v>
      </c>
      <c r="U1825" t="s">
        <v>8328</v>
      </c>
    </row>
    <row r="1826" spans="1:21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2">
        <v>41626.916284722225</v>
      </c>
      <c r="L1826" s="12">
        <v>41647.088888888888</v>
      </c>
      <c r="M1826" s="13">
        <f t="shared" si="86"/>
        <v>2013</v>
      </c>
      <c r="N1826" t="b">
        <v>0</v>
      </c>
      <c r="O1826">
        <v>40</v>
      </c>
      <c r="P1826" t="b">
        <v>1</v>
      </c>
      <c r="Q1826" t="s">
        <v>8276</v>
      </c>
      <c r="R1826" s="5">
        <f t="shared" si="84"/>
        <v>1.0006666666666666</v>
      </c>
      <c r="S1826" s="6">
        <f t="shared" si="85"/>
        <v>75.05</v>
      </c>
      <c r="T1826" t="s">
        <v>8327</v>
      </c>
      <c r="U1826" t="s">
        <v>8328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2">
        <v>41443.83452546296</v>
      </c>
      <c r="L1827" s="12">
        <v>41466.83452546296</v>
      </c>
      <c r="M1827" s="13">
        <f t="shared" si="86"/>
        <v>2013</v>
      </c>
      <c r="N1827" t="b">
        <v>0</v>
      </c>
      <c r="O1827">
        <v>50</v>
      </c>
      <c r="P1827" t="b">
        <v>1</v>
      </c>
      <c r="Q1827" t="s">
        <v>8276</v>
      </c>
      <c r="R1827" s="5">
        <f t="shared" si="84"/>
        <v>1.0505</v>
      </c>
      <c r="S1827" s="6">
        <f t="shared" si="85"/>
        <v>42.02</v>
      </c>
      <c r="T1827" t="s">
        <v>8327</v>
      </c>
      <c r="U1827" t="s">
        <v>8328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2">
        <v>41657.923807870371</v>
      </c>
      <c r="L1828" s="12">
        <v>41687.923807870371</v>
      </c>
      <c r="M1828" s="13">
        <f t="shared" si="86"/>
        <v>2014</v>
      </c>
      <c r="N1828" t="b">
        <v>0</v>
      </c>
      <c r="O1828">
        <v>38</v>
      </c>
      <c r="P1828" t="b">
        <v>1</v>
      </c>
      <c r="Q1828" t="s">
        <v>8276</v>
      </c>
      <c r="R1828" s="5">
        <f t="shared" si="84"/>
        <v>1.01</v>
      </c>
      <c r="S1828" s="6">
        <f t="shared" si="85"/>
        <v>53.157894736842103</v>
      </c>
      <c r="T1828" t="s">
        <v>8327</v>
      </c>
      <c r="U1828" t="s">
        <v>8328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2">
        <v>40555.325937499998</v>
      </c>
      <c r="L1829" s="12">
        <v>40605.325937499998</v>
      </c>
      <c r="M1829" s="13">
        <f t="shared" si="86"/>
        <v>2011</v>
      </c>
      <c r="N1829" t="b">
        <v>0</v>
      </c>
      <c r="O1829">
        <v>96</v>
      </c>
      <c r="P1829" t="b">
        <v>1</v>
      </c>
      <c r="Q1829" t="s">
        <v>8276</v>
      </c>
      <c r="R1829" s="5">
        <f t="shared" si="84"/>
        <v>1.0066250000000001</v>
      </c>
      <c r="S1829" s="6">
        <f t="shared" si="85"/>
        <v>83.885416666666671</v>
      </c>
      <c r="T1829" t="s">
        <v>8327</v>
      </c>
      <c r="U1829" t="s">
        <v>8328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2">
        <v>41736.899652777778</v>
      </c>
      <c r="L1830" s="12">
        <v>41768.916666666664</v>
      </c>
      <c r="M1830" s="13">
        <f t="shared" si="86"/>
        <v>2014</v>
      </c>
      <c r="N1830" t="b">
        <v>0</v>
      </c>
      <c r="O1830">
        <v>48</v>
      </c>
      <c r="P1830" t="b">
        <v>1</v>
      </c>
      <c r="Q1830" t="s">
        <v>8276</v>
      </c>
      <c r="R1830" s="5">
        <f t="shared" si="84"/>
        <v>1.0016</v>
      </c>
      <c r="S1830" s="6">
        <f t="shared" si="85"/>
        <v>417.33333333333331</v>
      </c>
      <c r="T1830" t="s">
        <v>8327</v>
      </c>
      <c r="U1830" t="s">
        <v>8328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2">
        <v>40516.087627314817</v>
      </c>
      <c r="L1831" s="12">
        <v>40564.916666666664</v>
      </c>
      <c r="M1831" s="13">
        <f t="shared" si="86"/>
        <v>2010</v>
      </c>
      <c r="N1831" t="b">
        <v>0</v>
      </c>
      <c r="O1831">
        <v>33</v>
      </c>
      <c r="P1831" t="b">
        <v>1</v>
      </c>
      <c r="Q1831" t="s">
        <v>8276</v>
      </c>
      <c r="R1831" s="5">
        <f t="shared" si="84"/>
        <v>1.6668333333333334</v>
      </c>
      <c r="S1831" s="6">
        <f t="shared" si="85"/>
        <v>75.765151515151516</v>
      </c>
      <c r="T1831" t="s">
        <v>8327</v>
      </c>
      <c r="U1831" t="s">
        <v>8328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2">
        <v>41664.684108796297</v>
      </c>
      <c r="L1832" s="12">
        <v>41694.684108796297</v>
      </c>
      <c r="M1832" s="13">
        <f t="shared" si="86"/>
        <v>2014</v>
      </c>
      <c r="N1832" t="b">
        <v>0</v>
      </c>
      <c r="O1832">
        <v>226</v>
      </c>
      <c r="P1832" t="b">
        <v>1</v>
      </c>
      <c r="Q1832" t="s">
        <v>8276</v>
      </c>
      <c r="R1832" s="5">
        <f t="shared" si="84"/>
        <v>1.0153333333333334</v>
      </c>
      <c r="S1832" s="6">
        <f t="shared" si="85"/>
        <v>67.389380530973455</v>
      </c>
      <c r="T1832" t="s">
        <v>8327</v>
      </c>
      <c r="U1832" t="s">
        <v>8328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2">
        <v>41026.996099537035</v>
      </c>
      <c r="L1833" s="12">
        <v>41041.996099537035</v>
      </c>
      <c r="M1833" s="13">
        <f t="shared" si="86"/>
        <v>2012</v>
      </c>
      <c r="N1833" t="b">
        <v>0</v>
      </c>
      <c r="O1833">
        <v>14</v>
      </c>
      <c r="P1833" t="b">
        <v>1</v>
      </c>
      <c r="Q1833" t="s">
        <v>8276</v>
      </c>
      <c r="R1833" s="5">
        <f t="shared" si="84"/>
        <v>1.03</v>
      </c>
      <c r="S1833" s="6">
        <f t="shared" si="85"/>
        <v>73.571428571428569</v>
      </c>
      <c r="T1833" t="s">
        <v>8327</v>
      </c>
      <c r="U1833" t="s">
        <v>8328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2">
        <v>40576.539664351854</v>
      </c>
      <c r="L1834" s="12">
        <v>40606.539664351854</v>
      </c>
      <c r="M1834" s="13">
        <f t="shared" si="86"/>
        <v>2011</v>
      </c>
      <c r="N1834" t="b">
        <v>0</v>
      </c>
      <c r="O1834">
        <v>20</v>
      </c>
      <c r="P1834" t="b">
        <v>1</v>
      </c>
      <c r="Q1834" t="s">
        <v>8276</v>
      </c>
      <c r="R1834" s="5">
        <f t="shared" si="84"/>
        <v>1.4285714285714286</v>
      </c>
      <c r="S1834" s="6">
        <f t="shared" si="85"/>
        <v>25</v>
      </c>
      <c r="T1834" t="s">
        <v>8327</v>
      </c>
      <c r="U1834" t="s">
        <v>8328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2">
        <v>41303.044016203705</v>
      </c>
      <c r="L1835" s="12">
        <v>41335.332638888889</v>
      </c>
      <c r="M1835" s="13">
        <f t="shared" si="86"/>
        <v>2013</v>
      </c>
      <c r="N1835" t="b">
        <v>0</v>
      </c>
      <c r="O1835">
        <v>25</v>
      </c>
      <c r="P1835" t="b">
        <v>1</v>
      </c>
      <c r="Q1835" t="s">
        <v>8276</v>
      </c>
      <c r="R1835" s="5">
        <f t="shared" si="84"/>
        <v>2.625</v>
      </c>
      <c r="S1835" s="6">
        <f t="shared" si="85"/>
        <v>42</v>
      </c>
      <c r="T1835" t="s">
        <v>8327</v>
      </c>
      <c r="U1835" t="s">
        <v>8328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2">
        <v>41988.964062500003</v>
      </c>
      <c r="L1836" s="12">
        <v>42028.964062500003</v>
      </c>
      <c r="M1836" s="13">
        <f t="shared" si="86"/>
        <v>2014</v>
      </c>
      <c r="N1836" t="b">
        <v>0</v>
      </c>
      <c r="O1836">
        <v>90</v>
      </c>
      <c r="P1836" t="b">
        <v>1</v>
      </c>
      <c r="Q1836" t="s">
        <v>8276</v>
      </c>
      <c r="R1836" s="5">
        <f t="shared" si="84"/>
        <v>1.1805000000000001</v>
      </c>
      <c r="S1836" s="6">
        <f t="shared" si="85"/>
        <v>131.16666666666666</v>
      </c>
      <c r="T1836" t="s">
        <v>8327</v>
      </c>
      <c r="U1836" t="s">
        <v>8328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2">
        <v>42430.702210648145</v>
      </c>
      <c r="L1837" s="12">
        <v>42460.660543981481</v>
      </c>
      <c r="M1837" s="13">
        <f t="shared" si="86"/>
        <v>2016</v>
      </c>
      <c r="N1837" t="b">
        <v>0</v>
      </c>
      <c r="O1837">
        <v>11</v>
      </c>
      <c r="P1837" t="b">
        <v>1</v>
      </c>
      <c r="Q1837" t="s">
        <v>8276</v>
      </c>
      <c r="R1837" s="5">
        <f t="shared" si="84"/>
        <v>1.04</v>
      </c>
      <c r="S1837" s="6">
        <f t="shared" si="85"/>
        <v>47.272727272727273</v>
      </c>
      <c r="T1837" t="s">
        <v>8327</v>
      </c>
      <c r="U1837" t="s">
        <v>8328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2">
        <v>41305.809363425928</v>
      </c>
      <c r="L1838" s="12">
        <v>41322.809363425928</v>
      </c>
      <c r="M1838" s="13">
        <f t="shared" si="86"/>
        <v>2013</v>
      </c>
      <c r="N1838" t="b">
        <v>0</v>
      </c>
      <c r="O1838">
        <v>55</v>
      </c>
      <c r="P1838" t="b">
        <v>1</v>
      </c>
      <c r="Q1838" t="s">
        <v>8276</v>
      </c>
      <c r="R1838" s="5">
        <f t="shared" si="84"/>
        <v>2.0034000000000001</v>
      </c>
      <c r="S1838" s="6">
        <f t="shared" si="85"/>
        <v>182.12727272727273</v>
      </c>
      <c r="T1838" t="s">
        <v>8327</v>
      </c>
      <c r="U1838" t="s">
        <v>8328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2">
        <v>40926.047858796301</v>
      </c>
      <c r="L1839" s="12">
        <v>40986.006192129629</v>
      </c>
      <c r="M1839" s="13">
        <f t="shared" si="86"/>
        <v>2012</v>
      </c>
      <c r="N1839" t="b">
        <v>0</v>
      </c>
      <c r="O1839">
        <v>30</v>
      </c>
      <c r="P1839" t="b">
        <v>1</v>
      </c>
      <c r="Q1839" t="s">
        <v>8276</v>
      </c>
      <c r="R1839" s="5">
        <f t="shared" si="84"/>
        <v>3.0683333333333334</v>
      </c>
      <c r="S1839" s="6">
        <f t="shared" si="85"/>
        <v>61.366666666666667</v>
      </c>
      <c r="T1839" t="s">
        <v>8327</v>
      </c>
      <c r="U1839" t="s">
        <v>8328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2">
        <v>40788.786539351851</v>
      </c>
      <c r="L1840" s="12">
        <v>40817.125</v>
      </c>
      <c r="M1840" s="13">
        <f t="shared" si="86"/>
        <v>2011</v>
      </c>
      <c r="N1840" t="b">
        <v>0</v>
      </c>
      <c r="O1840">
        <v>28</v>
      </c>
      <c r="P1840" t="b">
        <v>1</v>
      </c>
      <c r="Q1840" t="s">
        <v>8276</v>
      </c>
      <c r="R1840" s="5">
        <f t="shared" si="84"/>
        <v>1.00149</v>
      </c>
      <c r="S1840" s="6">
        <f t="shared" si="85"/>
        <v>35.767499999999998</v>
      </c>
      <c r="T1840" t="s">
        <v>8327</v>
      </c>
      <c r="U1840" t="s">
        <v>8328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2">
        <v>42614.722013888888</v>
      </c>
      <c r="L1841" s="12">
        <v>42644.722013888888</v>
      </c>
      <c r="M1841" s="13">
        <f t="shared" si="86"/>
        <v>2016</v>
      </c>
      <c r="N1841" t="b">
        <v>0</v>
      </c>
      <c r="O1841">
        <v>45</v>
      </c>
      <c r="P1841" t="b">
        <v>1</v>
      </c>
      <c r="Q1841" t="s">
        <v>8276</v>
      </c>
      <c r="R1841" s="5">
        <f t="shared" si="84"/>
        <v>2.0529999999999999</v>
      </c>
      <c r="S1841" s="6">
        <f t="shared" si="85"/>
        <v>45.62222222222222</v>
      </c>
      <c r="T1841" t="s">
        <v>8327</v>
      </c>
      <c r="U1841" t="s">
        <v>8328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2">
        <v>41382.096180555556</v>
      </c>
      <c r="L1842" s="12">
        <v>41401.207638888889</v>
      </c>
      <c r="M1842" s="13">
        <f t="shared" si="86"/>
        <v>2013</v>
      </c>
      <c r="N1842" t="b">
        <v>0</v>
      </c>
      <c r="O1842">
        <v>13</v>
      </c>
      <c r="P1842" t="b">
        <v>1</v>
      </c>
      <c r="Q1842" t="s">
        <v>8276</v>
      </c>
      <c r="R1842" s="5">
        <f t="shared" si="84"/>
        <v>1.0888888888888888</v>
      </c>
      <c r="S1842" s="6">
        <f t="shared" si="85"/>
        <v>75.384615384615387</v>
      </c>
      <c r="T1842" t="s">
        <v>8327</v>
      </c>
      <c r="U1842" t="s">
        <v>8328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2">
        <v>41745.84542824074</v>
      </c>
      <c r="L1843" s="12">
        <v>41779.207638888889</v>
      </c>
      <c r="M1843" s="13">
        <f t="shared" si="86"/>
        <v>2014</v>
      </c>
      <c r="N1843" t="b">
        <v>0</v>
      </c>
      <c r="O1843">
        <v>40</v>
      </c>
      <c r="P1843" t="b">
        <v>1</v>
      </c>
      <c r="Q1843" t="s">
        <v>8276</v>
      </c>
      <c r="R1843" s="5">
        <f t="shared" si="84"/>
        <v>1.0175000000000001</v>
      </c>
      <c r="S1843" s="6">
        <f t="shared" si="85"/>
        <v>50.875</v>
      </c>
      <c r="T1843" t="s">
        <v>8327</v>
      </c>
      <c r="U1843" t="s">
        <v>8328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2">
        <v>42031.631724537037</v>
      </c>
      <c r="L1844" s="12">
        <v>42065.249305555553</v>
      </c>
      <c r="M1844" s="13">
        <f t="shared" si="86"/>
        <v>2015</v>
      </c>
      <c r="N1844" t="b">
        <v>0</v>
      </c>
      <c r="O1844">
        <v>21</v>
      </c>
      <c r="P1844" t="b">
        <v>1</v>
      </c>
      <c r="Q1844" t="s">
        <v>8276</v>
      </c>
      <c r="R1844" s="5">
        <f t="shared" si="84"/>
        <v>1.2524999999999999</v>
      </c>
      <c r="S1844" s="6">
        <f t="shared" si="85"/>
        <v>119.28571428571429</v>
      </c>
      <c r="T1844" t="s">
        <v>8327</v>
      </c>
      <c r="U1844" t="s">
        <v>8328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2">
        <v>40564.994837962964</v>
      </c>
      <c r="L1845" s="12">
        <v>40594.994837962964</v>
      </c>
      <c r="M1845" s="13">
        <f t="shared" si="86"/>
        <v>2011</v>
      </c>
      <c r="N1845" t="b">
        <v>0</v>
      </c>
      <c r="O1845">
        <v>134</v>
      </c>
      <c r="P1845" t="b">
        <v>1</v>
      </c>
      <c r="Q1845" t="s">
        <v>8276</v>
      </c>
      <c r="R1845" s="5">
        <f t="shared" si="84"/>
        <v>1.2400610000000001</v>
      </c>
      <c r="S1845" s="6">
        <f t="shared" si="85"/>
        <v>92.541865671641801</v>
      </c>
      <c r="T1845" t="s">
        <v>8327</v>
      </c>
      <c r="U1845" t="s">
        <v>8328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2">
        <v>40666.973541666666</v>
      </c>
      <c r="L1846" s="12">
        <v>40705.125</v>
      </c>
      <c r="M1846" s="13">
        <f t="shared" si="86"/>
        <v>2011</v>
      </c>
      <c r="N1846" t="b">
        <v>0</v>
      </c>
      <c r="O1846">
        <v>20</v>
      </c>
      <c r="P1846" t="b">
        <v>1</v>
      </c>
      <c r="Q1846" t="s">
        <v>8276</v>
      </c>
      <c r="R1846" s="5">
        <f t="shared" si="84"/>
        <v>1.014</v>
      </c>
      <c r="S1846" s="6">
        <f t="shared" si="85"/>
        <v>76.05</v>
      </c>
      <c r="T1846" t="s">
        <v>8327</v>
      </c>
      <c r="U1846" t="s">
        <v>8328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2">
        <v>42523.333310185189</v>
      </c>
      <c r="L1847" s="12">
        <v>42538.204861111109</v>
      </c>
      <c r="M1847" s="13">
        <f t="shared" si="86"/>
        <v>2016</v>
      </c>
      <c r="N1847" t="b">
        <v>0</v>
      </c>
      <c r="O1847">
        <v>19</v>
      </c>
      <c r="P1847" t="b">
        <v>1</v>
      </c>
      <c r="Q1847" t="s">
        <v>8276</v>
      </c>
      <c r="R1847" s="5">
        <f t="shared" si="84"/>
        <v>1</v>
      </c>
      <c r="S1847" s="6">
        <f t="shared" si="85"/>
        <v>52.631578947368418</v>
      </c>
      <c r="T1847" t="s">
        <v>8327</v>
      </c>
      <c r="U1847" t="s">
        <v>8328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2">
        <v>41228.650196759263</v>
      </c>
      <c r="L1848" s="12">
        <v>41258.650196759263</v>
      </c>
      <c r="M1848" s="13">
        <f t="shared" si="86"/>
        <v>2012</v>
      </c>
      <c r="N1848" t="b">
        <v>0</v>
      </c>
      <c r="O1848">
        <v>209</v>
      </c>
      <c r="P1848" t="b">
        <v>1</v>
      </c>
      <c r="Q1848" t="s">
        <v>8276</v>
      </c>
      <c r="R1848" s="5">
        <f t="shared" si="84"/>
        <v>1.3792666666666666</v>
      </c>
      <c r="S1848" s="6">
        <f t="shared" si="85"/>
        <v>98.990430622009569</v>
      </c>
      <c r="T1848" t="s">
        <v>8327</v>
      </c>
      <c r="U1848" t="s">
        <v>8328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2">
        <v>42094.236481481479</v>
      </c>
      <c r="L1849" s="12">
        <v>42115.236481481479</v>
      </c>
      <c r="M1849" s="13">
        <f t="shared" si="86"/>
        <v>2015</v>
      </c>
      <c r="N1849" t="b">
        <v>0</v>
      </c>
      <c r="O1849">
        <v>38</v>
      </c>
      <c r="P1849" t="b">
        <v>1</v>
      </c>
      <c r="Q1849" t="s">
        <v>8276</v>
      </c>
      <c r="R1849" s="5">
        <f t="shared" si="84"/>
        <v>1.2088000000000001</v>
      </c>
      <c r="S1849" s="6">
        <f t="shared" si="85"/>
        <v>79.526315789473685</v>
      </c>
      <c r="T1849" t="s">
        <v>8327</v>
      </c>
      <c r="U1849" t="s">
        <v>8328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2">
        <v>40691.788055555553</v>
      </c>
      <c r="L1850" s="12">
        <v>40755.290972222225</v>
      </c>
      <c r="M1850" s="13">
        <f t="shared" si="86"/>
        <v>2011</v>
      </c>
      <c r="N1850" t="b">
        <v>0</v>
      </c>
      <c r="O1850">
        <v>24</v>
      </c>
      <c r="P1850" t="b">
        <v>1</v>
      </c>
      <c r="Q1850" t="s">
        <v>8276</v>
      </c>
      <c r="R1850" s="5">
        <f t="shared" si="84"/>
        <v>1.0736666666666668</v>
      </c>
      <c r="S1850" s="6">
        <f t="shared" si="85"/>
        <v>134.20833333333334</v>
      </c>
      <c r="T1850" t="s">
        <v>8327</v>
      </c>
      <c r="U1850" t="s">
        <v>8328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2">
        <v>41169.845590277779</v>
      </c>
      <c r="L1851" s="12">
        <v>41199.845590277779</v>
      </c>
      <c r="M1851" s="13">
        <f t="shared" si="86"/>
        <v>2012</v>
      </c>
      <c r="N1851" t="b">
        <v>0</v>
      </c>
      <c r="O1851">
        <v>8</v>
      </c>
      <c r="P1851" t="b">
        <v>1</v>
      </c>
      <c r="Q1851" t="s">
        <v>8276</v>
      </c>
      <c r="R1851" s="5">
        <f t="shared" si="84"/>
        <v>1.0033333333333334</v>
      </c>
      <c r="S1851" s="6">
        <f t="shared" si="85"/>
        <v>37.625</v>
      </c>
      <c r="T1851" t="s">
        <v>8327</v>
      </c>
      <c r="U1851" t="s">
        <v>8328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2">
        <v>41800.959490740745</v>
      </c>
      <c r="L1852" s="12">
        <v>41830.959490740745</v>
      </c>
      <c r="M1852" s="13">
        <f t="shared" si="86"/>
        <v>2014</v>
      </c>
      <c r="N1852" t="b">
        <v>0</v>
      </c>
      <c r="O1852">
        <v>179</v>
      </c>
      <c r="P1852" t="b">
        <v>1</v>
      </c>
      <c r="Q1852" t="s">
        <v>8276</v>
      </c>
      <c r="R1852" s="5">
        <f t="shared" si="84"/>
        <v>1.0152222222222222</v>
      </c>
      <c r="S1852" s="6">
        <f t="shared" si="85"/>
        <v>51.044692737430168</v>
      </c>
      <c r="T1852" t="s">
        <v>8327</v>
      </c>
      <c r="U1852" t="s">
        <v>8328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2">
        <v>41827.906689814816</v>
      </c>
      <c r="L1853" s="12">
        <v>41848.041666666664</v>
      </c>
      <c r="M1853" s="13">
        <f t="shared" si="86"/>
        <v>2014</v>
      </c>
      <c r="N1853" t="b">
        <v>0</v>
      </c>
      <c r="O1853">
        <v>26</v>
      </c>
      <c r="P1853" t="b">
        <v>1</v>
      </c>
      <c r="Q1853" t="s">
        <v>8276</v>
      </c>
      <c r="R1853" s="5">
        <f t="shared" si="84"/>
        <v>1.0007692307692309</v>
      </c>
      <c r="S1853" s="6">
        <f t="shared" si="85"/>
        <v>50.03846153846154</v>
      </c>
      <c r="T1853" t="s">
        <v>8327</v>
      </c>
      <c r="U1853" t="s">
        <v>8328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2">
        <v>42081.77143518519</v>
      </c>
      <c r="L1854" s="12">
        <v>42119</v>
      </c>
      <c r="M1854" s="13">
        <f t="shared" si="86"/>
        <v>2015</v>
      </c>
      <c r="N1854" t="b">
        <v>0</v>
      </c>
      <c r="O1854">
        <v>131</v>
      </c>
      <c r="P1854" t="b">
        <v>1</v>
      </c>
      <c r="Q1854" t="s">
        <v>8276</v>
      </c>
      <c r="R1854" s="5">
        <f t="shared" si="84"/>
        <v>1.1696666666666666</v>
      </c>
      <c r="S1854" s="6">
        <f t="shared" si="85"/>
        <v>133.93129770992365</v>
      </c>
      <c r="T1854" t="s">
        <v>8327</v>
      </c>
      <c r="U1854" t="s">
        <v>8328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2">
        <v>41177.060381944444</v>
      </c>
      <c r="L1855" s="12">
        <v>41227.102048611108</v>
      </c>
      <c r="M1855" s="13">
        <f t="shared" si="86"/>
        <v>2012</v>
      </c>
      <c r="N1855" t="b">
        <v>0</v>
      </c>
      <c r="O1855">
        <v>14</v>
      </c>
      <c r="P1855" t="b">
        <v>1</v>
      </c>
      <c r="Q1855" t="s">
        <v>8276</v>
      </c>
      <c r="R1855" s="5">
        <f t="shared" si="84"/>
        <v>1.01875</v>
      </c>
      <c r="S1855" s="6">
        <f t="shared" si="85"/>
        <v>58.214285714285715</v>
      </c>
      <c r="T1855" t="s">
        <v>8327</v>
      </c>
      <c r="U1855" t="s">
        <v>8328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2">
        <v>41388.021261574075</v>
      </c>
      <c r="L1856" s="12">
        <v>41418.021261574075</v>
      </c>
      <c r="M1856" s="13">
        <f t="shared" si="86"/>
        <v>2013</v>
      </c>
      <c r="N1856" t="b">
        <v>0</v>
      </c>
      <c r="O1856">
        <v>174</v>
      </c>
      <c r="P1856" t="b">
        <v>1</v>
      </c>
      <c r="Q1856" t="s">
        <v>8276</v>
      </c>
      <c r="R1856" s="5">
        <f t="shared" si="84"/>
        <v>1.0212366666666666</v>
      </c>
      <c r="S1856" s="6">
        <f t="shared" si="85"/>
        <v>88.037643678160919</v>
      </c>
      <c r="T1856" t="s">
        <v>8327</v>
      </c>
      <c r="U1856" t="s">
        <v>8328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2">
        <v>41600.538657407407</v>
      </c>
      <c r="L1857" s="12">
        <v>41645.538657407407</v>
      </c>
      <c r="M1857" s="13">
        <f t="shared" si="86"/>
        <v>2013</v>
      </c>
      <c r="N1857" t="b">
        <v>0</v>
      </c>
      <c r="O1857">
        <v>191</v>
      </c>
      <c r="P1857" t="b">
        <v>1</v>
      </c>
      <c r="Q1857" t="s">
        <v>8276</v>
      </c>
      <c r="R1857" s="5">
        <f t="shared" si="84"/>
        <v>1.5405897142857143</v>
      </c>
      <c r="S1857" s="6">
        <f t="shared" si="85"/>
        <v>70.576753926701571</v>
      </c>
      <c r="T1857" t="s">
        <v>8327</v>
      </c>
      <c r="U1857" t="s">
        <v>8328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2">
        <v>41817.854999999996</v>
      </c>
      <c r="L1858" s="12">
        <v>41838.854999999996</v>
      </c>
      <c r="M1858" s="13">
        <f t="shared" si="86"/>
        <v>2014</v>
      </c>
      <c r="N1858" t="b">
        <v>0</v>
      </c>
      <c r="O1858">
        <v>38</v>
      </c>
      <c r="P1858" t="b">
        <v>1</v>
      </c>
      <c r="Q1858" t="s">
        <v>8276</v>
      </c>
      <c r="R1858" s="5">
        <f t="shared" ref="R1858:R1921" si="87">E1858/D1858</f>
        <v>1.0125</v>
      </c>
      <c r="S1858" s="6">
        <f t="shared" ref="S1858:S1921" si="88">E1858/O1858</f>
        <v>53.289473684210527</v>
      </c>
      <c r="T1858" t="s">
        <v>8327</v>
      </c>
      <c r="U1858" t="s">
        <v>8328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2">
        <v>41864.76866898148</v>
      </c>
      <c r="L1859" s="12">
        <v>41894.76866898148</v>
      </c>
      <c r="M1859" s="13">
        <f t="shared" ref="M1859:M1922" si="89">YEAR(K1859)</f>
        <v>2014</v>
      </c>
      <c r="N1859" t="b">
        <v>0</v>
      </c>
      <c r="O1859">
        <v>22</v>
      </c>
      <c r="P1859" t="b">
        <v>1</v>
      </c>
      <c r="Q1859" t="s">
        <v>8276</v>
      </c>
      <c r="R1859" s="5">
        <f t="shared" si="87"/>
        <v>1</v>
      </c>
      <c r="S1859" s="6">
        <f t="shared" si="88"/>
        <v>136.36363636363637</v>
      </c>
      <c r="T1859" t="s">
        <v>8327</v>
      </c>
      <c r="U1859" t="s">
        <v>8328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2">
        <v>40833.200474537036</v>
      </c>
      <c r="L1860" s="12">
        <v>40893.242141203707</v>
      </c>
      <c r="M1860" s="13">
        <f t="shared" si="89"/>
        <v>2011</v>
      </c>
      <c r="N1860" t="b">
        <v>0</v>
      </c>
      <c r="O1860">
        <v>149</v>
      </c>
      <c r="P1860" t="b">
        <v>1</v>
      </c>
      <c r="Q1860" t="s">
        <v>8276</v>
      </c>
      <c r="R1860" s="5">
        <f t="shared" si="87"/>
        <v>1.0874800874800874</v>
      </c>
      <c r="S1860" s="6">
        <f t="shared" si="88"/>
        <v>40.547315436241611</v>
      </c>
      <c r="T1860" t="s">
        <v>8327</v>
      </c>
      <c r="U1860" t="s">
        <v>8328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2">
        <v>40778.770011574074</v>
      </c>
      <c r="L1861" s="12">
        <v>40808.770011574074</v>
      </c>
      <c r="M1861" s="13">
        <f t="shared" si="89"/>
        <v>2011</v>
      </c>
      <c r="N1861" t="b">
        <v>0</v>
      </c>
      <c r="O1861">
        <v>56</v>
      </c>
      <c r="P1861" t="b">
        <v>1</v>
      </c>
      <c r="Q1861" t="s">
        <v>8276</v>
      </c>
      <c r="R1861" s="5">
        <f t="shared" si="87"/>
        <v>1.3183333333333334</v>
      </c>
      <c r="S1861" s="6">
        <f t="shared" si="88"/>
        <v>70.625</v>
      </c>
      <c r="T1861" t="s">
        <v>8327</v>
      </c>
      <c r="U1861" t="s">
        <v>8328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2">
        <v>41655.709305555552</v>
      </c>
      <c r="L1862" s="12">
        <v>41676.709305555552</v>
      </c>
      <c r="M1862" s="13">
        <f t="shared" si="89"/>
        <v>2014</v>
      </c>
      <c r="N1862" t="b">
        <v>0</v>
      </c>
      <c r="O1862">
        <v>19</v>
      </c>
      <c r="P1862" t="b">
        <v>1</v>
      </c>
      <c r="Q1862" t="s">
        <v>8276</v>
      </c>
      <c r="R1862" s="5">
        <f t="shared" si="87"/>
        <v>1.3346666666666667</v>
      </c>
      <c r="S1862" s="6">
        <f t="shared" si="88"/>
        <v>52.684210526315788</v>
      </c>
      <c r="T1862" t="s">
        <v>8327</v>
      </c>
      <c r="U1862" t="s">
        <v>8328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2">
        <v>42000.300243055557</v>
      </c>
      <c r="L1863" s="12">
        <v>42030.300243055557</v>
      </c>
      <c r="M1863" s="13">
        <f t="shared" si="89"/>
        <v>2014</v>
      </c>
      <c r="N1863" t="b">
        <v>0</v>
      </c>
      <c r="O1863">
        <v>0</v>
      </c>
      <c r="P1863" t="b">
        <v>0</v>
      </c>
      <c r="Q1863" t="s">
        <v>8283</v>
      </c>
      <c r="R1863" s="5">
        <f t="shared" si="87"/>
        <v>0</v>
      </c>
      <c r="S1863" s="6" t="e">
        <f t="shared" si="88"/>
        <v>#DIV/0!</v>
      </c>
      <c r="T1863" t="s">
        <v>8335</v>
      </c>
      <c r="U1863" t="s">
        <v>8337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2">
        <v>42755.492754629624</v>
      </c>
      <c r="L1864" s="12">
        <v>42802.3125</v>
      </c>
      <c r="M1864" s="13">
        <f t="shared" si="89"/>
        <v>2017</v>
      </c>
      <c r="N1864" t="b">
        <v>0</v>
      </c>
      <c r="O1864">
        <v>16</v>
      </c>
      <c r="P1864" t="b">
        <v>0</v>
      </c>
      <c r="Q1864" t="s">
        <v>8283</v>
      </c>
      <c r="R1864" s="5">
        <f t="shared" si="87"/>
        <v>8.0833333333333326E-2</v>
      </c>
      <c r="S1864" s="6">
        <f t="shared" si="88"/>
        <v>90.9375</v>
      </c>
      <c r="T1864" t="s">
        <v>8335</v>
      </c>
      <c r="U1864" t="s">
        <v>8337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2">
        <v>41772.797280092593</v>
      </c>
      <c r="L1865" s="12">
        <v>41802.797280092593</v>
      </c>
      <c r="M1865" s="13">
        <f t="shared" si="89"/>
        <v>2014</v>
      </c>
      <c r="N1865" t="b">
        <v>0</v>
      </c>
      <c r="O1865">
        <v>2</v>
      </c>
      <c r="P1865" t="b">
        <v>0</v>
      </c>
      <c r="Q1865" t="s">
        <v>8283</v>
      </c>
      <c r="R1865" s="5">
        <f t="shared" si="87"/>
        <v>4.0000000000000001E-3</v>
      </c>
      <c r="S1865" s="6">
        <f t="shared" si="88"/>
        <v>5</v>
      </c>
      <c r="T1865" t="s">
        <v>8335</v>
      </c>
      <c r="U1865" t="s">
        <v>8337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2">
        <v>41733.716435185182</v>
      </c>
      <c r="L1866" s="12">
        <v>41763.716435185182</v>
      </c>
      <c r="M1866" s="13">
        <f t="shared" si="89"/>
        <v>2014</v>
      </c>
      <c r="N1866" t="b">
        <v>0</v>
      </c>
      <c r="O1866">
        <v>48</v>
      </c>
      <c r="P1866" t="b">
        <v>0</v>
      </c>
      <c r="Q1866" t="s">
        <v>8283</v>
      </c>
      <c r="R1866" s="5">
        <f t="shared" si="87"/>
        <v>0.42892307692307691</v>
      </c>
      <c r="S1866" s="6">
        <f t="shared" si="88"/>
        <v>58.083333333333336</v>
      </c>
      <c r="T1866" t="s">
        <v>8335</v>
      </c>
      <c r="U1866" t="s">
        <v>8337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2">
        <v>42645.367442129631</v>
      </c>
      <c r="L1867" s="12">
        <v>42680.409108796302</v>
      </c>
      <c r="M1867" s="13">
        <f t="shared" si="89"/>
        <v>2016</v>
      </c>
      <c r="N1867" t="b">
        <v>0</v>
      </c>
      <c r="O1867">
        <v>2</v>
      </c>
      <c r="P1867" t="b">
        <v>0</v>
      </c>
      <c r="Q1867" t="s">
        <v>8283</v>
      </c>
      <c r="R1867" s="5">
        <f t="shared" si="87"/>
        <v>3.6363636363636364E-5</v>
      </c>
      <c r="S1867" s="6">
        <f t="shared" si="88"/>
        <v>2</v>
      </c>
      <c r="T1867" t="s">
        <v>8335</v>
      </c>
      <c r="U1867" t="s">
        <v>8337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2">
        <v>42742.246493055558</v>
      </c>
      <c r="L1868" s="12">
        <v>42795.166666666672</v>
      </c>
      <c r="M1868" s="13">
        <f t="shared" si="89"/>
        <v>2017</v>
      </c>
      <c r="N1868" t="b">
        <v>0</v>
      </c>
      <c r="O1868">
        <v>2</v>
      </c>
      <c r="P1868" t="b">
        <v>0</v>
      </c>
      <c r="Q1868" t="s">
        <v>8283</v>
      </c>
      <c r="R1868" s="5">
        <f t="shared" si="87"/>
        <v>5.0000000000000001E-3</v>
      </c>
      <c r="S1868" s="6">
        <f t="shared" si="88"/>
        <v>62.5</v>
      </c>
      <c r="T1868" t="s">
        <v>8335</v>
      </c>
      <c r="U1868" t="s">
        <v>8337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2">
        <v>42649.924907407403</v>
      </c>
      <c r="L1869" s="12">
        <v>42679.924907407403</v>
      </c>
      <c r="M1869" s="13">
        <f t="shared" si="89"/>
        <v>2016</v>
      </c>
      <c r="N1869" t="b">
        <v>0</v>
      </c>
      <c r="O1869">
        <v>1</v>
      </c>
      <c r="P1869" t="b">
        <v>0</v>
      </c>
      <c r="Q1869" t="s">
        <v>8283</v>
      </c>
      <c r="R1869" s="5">
        <f t="shared" si="87"/>
        <v>5.0000000000000001E-4</v>
      </c>
      <c r="S1869" s="6">
        <f t="shared" si="88"/>
        <v>10</v>
      </c>
      <c r="T1869" t="s">
        <v>8335</v>
      </c>
      <c r="U1869" t="s">
        <v>8337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2">
        <v>42328.779224537036</v>
      </c>
      <c r="L1870" s="12">
        <v>42353.332638888889</v>
      </c>
      <c r="M1870" s="13">
        <f t="shared" si="89"/>
        <v>2015</v>
      </c>
      <c r="N1870" t="b">
        <v>0</v>
      </c>
      <c r="O1870">
        <v>17</v>
      </c>
      <c r="P1870" t="b">
        <v>0</v>
      </c>
      <c r="Q1870" t="s">
        <v>8283</v>
      </c>
      <c r="R1870" s="5">
        <f t="shared" si="87"/>
        <v>4.8680000000000001E-2</v>
      </c>
      <c r="S1870" s="6">
        <f t="shared" si="88"/>
        <v>71.588235294117652</v>
      </c>
      <c r="T1870" t="s">
        <v>8335</v>
      </c>
      <c r="U1870" t="s">
        <v>8337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2">
        <v>42709.002881944441</v>
      </c>
      <c r="L1871" s="12">
        <v>42739.002881944441</v>
      </c>
      <c r="M1871" s="13">
        <f t="shared" si="89"/>
        <v>2016</v>
      </c>
      <c r="N1871" t="b">
        <v>0</v>
      </c>
      <c r="O1871">
        <v>0</v>
      </c>
      <c r="P1871" t="b">
        <v>0</v>
      </c>
      <c r="Q1871" t="s">
        <v>8283</v>
      </c>
      <c r="R1871" s="5">
        <f t="shared" si="87"/>
        <v>0</v>
      </c>
      <c r="S1871" s="6" t="e">
        <f t="shared" si="88"/>
        <v>#DIV/0!</v>
      </c>
      <c r="T1871" t="s">
        <v>8335</v>
      </c>
      <c r="U1871" t="s">
        <v>8337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2">
        <v>42371.355729166666</v>
      </c>
      <c r="L1872" s="12">
        <v>42400.178472222222</v>
      </c>
      <c r="M1872" s="13">
        <f t="shared" si="89"/>
        <v>2016</v>
      </c>
      <c r="N1872" t="b">
        <v>0</v>
      </c>
      <c r="O1872">
        <v>11</v>
      </c>
      <c r="P1872" t="b">
        <v>0</v>
      </c>
      <c r="Q1872" t="s">
        <v>8283</v>
      </c>
      <c r="R1872" s="5">
        <f t="shared" si="87"/>
        <v>0.10314285714285715</v>
      </c>
      <c r="S1872" s="6">
        <f t="shared" si="88"/>
        <v>32.81818181818182</v>
      </c>
      <c r="T1872" t="s">
        <v>8335</v>
      </c>
      <c r="U1872" t="s">
        <v>8337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2">
        <v>41923.783576388887</v>
      </c>
      <c r="L1873" s="12">
        <v>41963.825243055559</v>
      </c>
      <c r="M1873" s="13">
        <f t="shared" si="89"/>
        <v>2014</v>
      </c>
      <c r="N1873" t="b">
        <v>0</v>
      </c>
      <c r="O1873">
        <v>95</v>
      </c>
      <c r="P1873" t="b">
        <v>0</v>
      </c>
      <c r="Q1873" t="s">
        <v>8283</v>
      </c>
      <c r="R1873" s="5">
        <f t="shared" si="87"/>
        <v>0.7178461538461538</v>
      </c>
      <c r="S1873" s="6">
        <f t="shared" si="88"/>
        <v>49.11578947368421</v>
      </c>
      <c r="T1873" t="s">
        <v>8335</v>
      </c>
      <c r="U1873" t="s">
        <v>8337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2">
        <v>42155.129652777774</v>
      </c>
      <c r="L1874" s="12">
        <v>42185.129652777774</v>
      </c>
      <c r="M1874" s="13">
        <f t="shared" si="89"/>
        <v>2015</v>
      </c>
      <c r="N1874" t="b">
        <v>0</v>
      </c>
      <c r="O1874">
        <v>13</v>
      </c>
      <c r="P1874" t="b">
        <v>0</v>
      </c>
      <c r="Q1874" t="s">
        <v>8283</v>
      </c>
      <c r="R1874" s="5">
        <f t="shared" si="87"/>
        <v>1.06E-2</v>
      </c>
      <c r="S1874" s="6">
        <f t="shared" si="88"/>
        <v>16.307692307692307</v>
      </c>
      <c r="T1874" t="s">
        <v>8335</v>
      </c>
      <c r="U1874" t="s">
        <v>8337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2">
        <v>42164.615856481483</v>
      </c>
      <c r="L1875" s="12">
        <v>42193.697916666672</v>
      </c>
      <c r="M1875" s="13">
        <f t="shared" si="89"/>
        <v>2015</v>
      </c>
      <c r="N1875" t="b">
        <v>0</v>
      </c>
      <c r="O1875">
        <v>2</v>
      </c>
      <c r="P1875" t="b">
        <v>0</v>
      </c>
      <c r="Q1875" t="s">
        <v>8283</v>
      </c>
      <c r="R1875" s="5">
        <f t="shared" si="87"/>
        <v>4.4999999999999997E-3</v>
      </c>
      <c r="S1875" s="6">
        <f t="shared" si="88"/>
        <v>18</v>
      </c>
      <c r="T1875" t="s">
        <v>8335</v>
      </c>
      <c r="U1875" t="s">
        <v>8337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2">
        <v>42529.969131944439</v>
      </c>
      <c r="L1876" s="12">
        <v>42549.969131944439</v>
      </c>
      <c r="M1876" s="13">
        <f t="shared" si="89"/>
        <v>2016</v>
      </c>
      <c r="N1876" t="b">
        <v>0</v>
      </c>
      <c r="O1876">
        <v>2</v>
      </c>
      <c r="P1876" t="b">
        <v>0</v>
      </c>
      <c r="Q1876" t="s">
        <v>8283</v>
      </c>
      <c r="R1876" s="5">
        <f t="shared" si="87"/>
        <v>1.6249999999999999E-4</v>
      </c>
      <c r="S1876" s="6">
        <f t="shared" si="88"/>
        <v>13</v>
      </c>
      <c r="T1876" t="s">
        <v>8335</v>
      </c>
      <c r="U1876" t="s">
        <v>8337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2">
        <v>42528.899398148147</v>
      </c>
      <c r="L1877" s="12">
        <v>42588.899398148147</v>
      </c>
      <c r="M1877" s="13">
        <f t="shared" si="89"/>
        <v>2016</v>
      </c>
      <c r="N1877" t="b">
        <v>0</v>
      </c>
      <c r="O1877">
        <v>3</v>
      </c>
      <c r="P1877" t="b">
        <v>0</v>
      </c>
      <c r="Q1877" t="s">
        <v>8283</v>
      </c>
      <c r="R1877" s="5">
        <f t="shared" si="87"/>
        <v>5.1000000000000004E-3</v>
      </c>
      <c r="S1877" s="6">
        <f t="shared" si="88"/>
        <v>17</v>
      </c>
      <c r="T1877" t="s">
        <v>8335</v>
      </c>
      <c r="U1877" t="s">
        <v>8337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2">
        <v>41776.284780092588</v>
      </c>
      <c r="L1878" s="12">
        <v>41806.284780092588</v>
      </c>
      <c r="M1878" s="13">
        <f t="shared" si="89"/>
        <v>2014</v>
      </c>
      <c r="N1878" t="b">
        <v>0</v>
      </c>
      <c r="O1878">
        <v>0</v>
      </c>
      <c r="P1878" t="b">
        <v>0</v>
      </c>
      <c r="Q1878" t="s">
        <v>8283</v>
      </c>
      <c r="R1878" s="5">
        <f t="shared" si="87"/>
        <v>0</v>
      </c>
      <c r="S1878" s="6" t="e">
        <f t="shared" si="88"/>
        <v>#DIV/0!</v>
      </c>
      <c r="T1878" t="s">
        <v>8335</v>
      </c>
      <c r="U1878" t="s">
        <v>8337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2">
        <v>42035.029224537036</v>
      </c>
      <c r="L1879" s="12">
        <v>42064.029224537036</v>
      </c>
      <c r="M1879" s="13">
        <f t="shared" si="89"/>
        <v>2015</v>
      </c>
      <c r="N1879" t="b">
        <v>0</v>
      </c>
      <c r="O1879">
        <v>0</v>
      </c>
      <c r="P1879" t="b">
        <v>0</v>
      </c>
      <c r="Q1879" t="s">
        <v>8283</v>
      </c>
      <c r="R1879" s="5">
        <f t="shared" si="87"/>
        <v>0</v>
      </c>
      <c r="S1879" s="6" t="e">
        <f t="shared" si="88"/>
        <v>#DIV/0!</v>
      </c>
      <c r="T1879" t="s">
        <v>8335</v>
      </c>
      <c r="U1879" t="s">
        <v>8337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2">
        <v>41773.008738425924</v>
      </c>
      <c r="L1880" s="12">
        <v>41803.008738425924</v>
      </c>
      <c r="M1880" s="13">
        <f t="shared" si="89"/>
        <v>2014</v>
      </c>
      <c r="N1880" t="b">
        <v>0</v>
      </c>
      <c r="O1880">
        <v>0</v>
      </c>
      <c r="P1880" t="b">
        <v>0</v>
      </c>
      <c r="Q1880" t="s">
        <v>8283</v>
      </c>
      <c r="R1880" s="5">
        <f t="shared" si="87"/>
        <v>0</v>
      </c>
      <c r="S1880" s="6" t="e">
        <f t="shared" si="88"/>
        <v>#DIV/0!</v>
      </c>
      <c r="T1880" t="s">
        <v>8335</v>
      </c>
      <c r="U1880" t="s">
        <v>8337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2">
        <v>42413.649641203709</v>
      </c>
      <c r="L1881" s="12">
        <v>42443.607974537037</v>
      </c>
      <c r="M1881" s="13">
        <f t="shared" si="89"/>
        <v>2016</v>
      </c>
      <c r="N1881" t="b">
        <v>0</v>
      </c>
      <c r="O1881">
        <v>2</v>
      </c>
      <c r="P1881" t="b">
        <v>0</v>
      </c>
      <c r="Q1881" t="s">
        <v>8283</v>
      </c>
      <c r="R1881" s="5">
        <f t="shared" si="87"/>
        <v>1.1999999999999999E-3</v>
      </c>
      <c r="S1881" s="6">
        <f t="shared" si="88"/>
        <v>3</v>
      </c>
      <c r="T1881" t="s">
        <v>8335</v>
      </c>
      <c r="U1881" t="s">
        <v>8337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2">
        <v>42430.566898148143</v>
      </c>
      <c r="L1882" s="12">
        <v>42459.525231481486</v>
      </c>
      <c r="M1882" s="13">
        <f t="shared" si="89"/>
        <v>2016</v>
      </c>
      <c r="N1882" t="b">
        <v>0</v>
      </c>
      <c r="O1882">
        <v>24</v>
      </c>
      <c r="P1882" t="b">
        <v>0</v>
      </c>
      <c r="Q1882" t="s">
        <v>8283</v>
      </c>
      <c r="R1882" s="5">
        <f t="shared" si="87"/>
        <v>0.20080000000000001</v>
      </c>
      <c r="S1882" s="6">
        <f t="shared" si="88"/>
        <v>41.833333333333336</v>
      </c>
      <c r="T1882" t="s">
        <v>8335</v>
      </c>
      <c r="U1882" t="s">
        <v>8337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2">
        <v>42043.152650462958</v>
      </c>
      <c r="L1883" s="12">
        <v>42073.110983796301</v>
      </c>
      <c r="M1883" s="13">
        <f t="shared" si="89"/>
        <v>2015</v>
      </c>
      <c r="N1883" t="b">
        <v>0</v>
      </c>
      <c r="O1883">
        <v>70</v>
      </c>
      <c r="P1883" t="b">
        <v>1</v>
      </c>
      <c r="Q1883" t="s">
        <v>8279</v>
      </c>
      <c r="R1883" s="5">
        <f t="shared" si="87"/>
        <v>1.726845</v>
      </c>
      <c r="S1883" s="6">
        <f t="shared" si="88"/>
        <v>49.338428571428572</v>
      </c>
      <c r="T1883" t="s">
        <v>8327</v>
      </c>
      <c r="U1883" t="s">
        <v>8331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2">
        <v>41067.949212962965</v>
      </c>
      <c r="L1884" s="12">
        <v>41100.991666666669</v>
      </c>
      <c r="M1884" s="13">
        <f t="shared" si="89"/>
        <v>2012</v>
      </c>
      <c r="N1884" t="b">
        <v>0</v>
      </c>
      <c r="O1884">
        <v>81</v>
      </c>
      <c r="P1884" t="b">
        <v>1</v>
      </c>
      <c r="Q1884" t="s">
        <v>8279</v>
      </c>
      <c r="R1884" s="5">
        <f t="shared" si="87"/>
        <v>1.008955223880597</v>
      </c>
      <c r="S1884" s="6">
        <f t="shared" si="88"/>
        <v>41.728395061728392</v>
      </c>
      <c r="T1884" t="s">
        <v>8327</v>
      </c>
      <c r="U1884" t="s">
        <v>8331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2">
        <v>40977.948009259257</v>
      </c>
      <c r="L1885" s="12">
        <v>41007.906342592592</v>
      </c>
      <c r="M1885" s="13">
        <f t="shared" si="89"/>
        <v>2012</v>
      </c>
      <c r="N1885" t="b">
        <v>0</v>
      </c>
      <c r="O1885">
        <v>32</v>
      </c>
      <c r="P1885" t="b">
        <v>1</v>
      </c>
      <c r="Q1885" t="s">
        <v>8279</v>
      </c>
      <c r="R1885" s="5">
        <f t="shared" si="87"/>
        <v>1.0480480480480481</v>
      </c>
      <c r="S1885" s="6">
        <f t="shared" si="88"/>
        <v>32.71875</v>
      </c>
      <c r="T1885" t="s">
        <v>8327</v>
      </c>
      <c r="U1885" t="s">
        <v>8331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2">
        <v>41205.198321759257</v>
      </c>
      <c r="L1886" s="12">
        <v>41240.5</v>
      </c>
      <c r="M1886" s="13">
        <f t="shared" si="89"/>
        <v>2012</v>
      </c>
      <c r="N1886" t="b">
        <v>0</v>
      </c>
      <c r="O1886">
        <v>26</v>
      </c>
      <c r="P1886" t="b">
        <v>1</v>
      </c>
      <c r="Q1886" t="s">
        <v>8279</v>
      </c>
      <c r="R1886" s="5">
        <f t="shared" si="87"/>
        <v>1.351</v>
      </c>
      <c r="S1886" s="6">
        <f t="shared" si="88"/>
        <v>51.96153846153846</v>
      </c>
      <c r="T1886" t="s">
        <v>8327</v>
      </c>
      <c r="U1886" t="s">
        <v>8331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2">
        <v>41099.093865740739</v>
      </c>
      <c r="L1887" s="12">
        <v>41131.916666666664</v>
      </c>
      <c r="M1887" s="13">
        <f t="shared" si="89"/>
        <v>2012</v>
      </c>
      <c r="N1887" t="b">
        <v>0</v>
      </c>
      <c r="O1887">
        <v>105</v>
      </c>
      <c r="P1887" t="b">
        <v>1</v>
      </c>
      <c r="Q1887" t="s">
        <v>8279</v>
      </c>
      <c r="R1887" s="5">
        <f t="shared" si="87"/>
        <v>1.1632786885245903</v>
      </c>
      <c r="S1887" s="6">
        <f t="shared" si="88"/>
        <v>50.685714285714283</v>
      </c>
      <c r="T1887" t="s">
        <v>8327</v>
      </c>
      <c r="U1887" t="s">
        <v>8331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2">
        <v>41925.906689814816</v>
      </c>
      <c r="L1888" s="12">
        <v>41955.94835648148</v>
      </c>
      <c r="M1888" s="13">
        <f t="shared" si="89"/>
        <v>2014</v>
      </c>
      <c r="N1888" t="b">
        <v>0</v>
      </c>
      <c r="O1888">
        <v>29</v>
      </c>
      <c r="P1888" t="b">
        <v>1</v>
      </c>
      <c r="Q1888" t="s">
        <v>8279</v>
      </c>
      <c r="R1888" s="5">
        <f t="shared" si="87"/>
        <v>1.0208333333333333</v>
      </c>
      <c r="S1888" s="6">
        <f t="shared" si="88"/>
        <v>42.241379310344826</v>
      </c>
      <c r="T1888" t="s">
        <v>8327</v>
      </c>
      <c r="U1888" t="s">
        <v>8331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2">
        <v>42323.800138888888</v>
      </c>
      <c r="L1889" s="12">
        <v>42341.895833333328</v>
      </c>
      <c r="M1889" s="13">
        <f t="shared" si="89"/>
        <v>2015</v>
      </c>
      <c r="N1889" t="b">
        <v>0</v>
      </c>
      <c r="O1889">
        <v>8</v>
      </c>
      <c r="P1889" t="b">
        <v>1</v>
      </c>
      <c r="Q1889" t="s">
        <v>8279</v>
      </c>
      <c r="R1889" s="5">
        <f t="shared" si="87"/>
        <v>1.1116666666666666</v>
      </c>
      <c r="S1889" s="6">
        <f t="shared" si="88"/>
        <v>416.875</v>
      </c>
      <c r="T1889" t="s">
        <v>8327</v>
      </c>
      <c r="U1889" t="s">
        <v>8331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2">
        <v>40299.239953703705</v>
      </c>
      <c r="L1890" s="12">
        <v>40330.207638888889</v>
      </c>
      <c r="M1890" s="13">
        <f t="shared" si="89"/>
        <v>2010</v>
      </c>
      <c r="N1890" t="b">
        <v>0</v>
      </c>
      <c r="O1890">
        <v>89</v>
      </c>
      <c r="P1890" t="b">
        <v>1</v>
      </c>
      <c r="Q1890" t="s">
        <v>8279</v>
      </c>
      <c r="R1890" s="5">
        <f t="shared" si="87"/>
        <v>1.6608000000000001</v>
      </c>
      <c r="S1890" s="6">
        <f t="shared" si="88"/>
        <v>46.651685393258425</v>
      </c>
      <c r="T1890" t="s">
        <v>8327</v>
      </c>
      <c r="U1890" t="s">
        <v>8331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2">
        <v>41299.793356481481</v>
      </c>
      <c r="L1891" s="12">
        <v>41344.751689814817</v>
      </c>
      <c r="M1891" s="13">
        <f t="shared" si="89"/>
        <v>2013</v>
      </c>
      <c r="N1891" t="b">
        <v>0</v>
      </c>
      <c r="O1891">
        <v>44</v>
      </c>
      <c r="P1891" t="b">
        <v>1</v>
      </c>
      <c r="Q1891" t="s">
        <v>8279</v>
      </c>
      <c r="R1891" s="5">
        <f t="shared" si="87"/>
        <v>1.0660000000000001</v>
      </c>
      <c r="S1891" s="6">
        <f t="shared" si="88"/>
        <v>48.454545454545453</v>
      </c>
      <c r="T1891" t="s">
        <v>8327</v>
      </c>
      <c r="U1891" t="s">
        <v>8331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2">
        <v>41228.786203703705</v>
      </c>
      <c r="L1892" s="12">
        <v>41258.786203703705</v>
      </c>
      <c r="M1892" s="13">
        <f t="shared" si="89"/>
        <v>2012</v>
      </c>
      <c r="N1892" t="b">
        <v>0</v>
      </c>
      <c r="O1892">
        <v>246</v>
      </c>
      <c r="P1892" t="b">
        <v>1</v>
      </c>
      <c r="Q1892" t="s">
        <v>8279</v>
      </c>
      <c r="R1892" s="5">
        <f t="shared" si="87"/>
        <v>1.4458441666666668</v>
      </c>
      <c r="S1892" s="6">
        <f t="shared" si="88"/>
        <v>70.5289837398374</v>
      </c>
      <c r="T1892" t="s">
        <v>8327</v>
      </c>
      <c r="U1892" t="s">
        <v>8331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2">
        <v>40335.798078703701</v>
      </c>
      <c r="L1893" s="12">
        <v>40381.25</v>
      </c>
      <c r="M1893" s="13">
        <f t="shared" si="89"/>
        <v>2010</v>
      </c>
      <c r="N1893" t="b">
        <v>0</v>
      </c>
      <c r="O1893">
        <v>120</v>
      </c>
      <c r="P1893" t="b">
        <v>1</v>
      </c>
      <c r="Q1893" t="s">
        <v>8279</v>
      </c>
      <c r="R1893" s="5">
        <f t="shared" si="87"/>
        <v>1.0555000000000001</v>
      </c>
      <c r="S1893" s="6">
        <f t="shared" si="88"/>
        <v>87.958333333333329</v>
      </c>
      <c r="T1893" t="s">
        <v>8327</v>
      </c>
      <c r="U1893" t="s">
        <v>8331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2">
        <v>40671.637511574074</v>
      </c>
      <c r="L1894" s="12">
        <v>40701.637511574074</v>
      </c>
      <c r="M1894" s="13">
        <f t="shared" si="89"/>
        <v>2011</v>
      </c>
      <c r="N1894" t="b">
        <v>0</v>
      </c>
      <c r="O1894">
        <v>26</v>
      </c>
      <c r="P1894" t="b">
        <v>1</v>
      </c>
      <c r="Q1894" t="s">
        <v>8279</v>
      </c>
      <c r="R1894" s="5">
        <f t="shared" si="87"/>
        <v>1.3660000000000001</v>
      </c>
      <c r="S1894" s="6">
        <f t="shared" si="88"/>
        <v>26.26923076923077</v>
      </c>
      <c r="T1894" t="s">
        <v>8327</v>
      </c>
      <c r="U1894" t="s">
        <v>8331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2">
        <v>40632.94195601852</v>
      </c>
      <c r="L1895" s="12">
        <v>40649.165972222225</v>
      </c>
      <c r="M1895" s="13">
        <f t="shared" si="89"/>
        <v>2011</v>
      </c>
      <c r="N1895" t="b">
        <v>0</v>
      </c>
      <c r="O1895">
        <v>45</v>
      </c>
      <c r="P1895" t="b">
        <v>1</v>
      </c>
      <c r="Q1895" t="s">
        <v>8279</v>
      </c>
      <c r="R1895" s="5">
        <f t="shared" si="87"/>
        <v>1.04</v>
      </c>
      <c r="S1895" s="6">
        <f t="shared" si="88"/>
        <v>57.777777777777779</v>
      </c>
      <c r="T1895" t="s">
        <v>8327</v>
      </c>
      <c r="U1895" t="s">
        <v>8331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2">
        <v>40920.904895833337</v>
      </c>
      <c r="L1896" s="12">
        <v>40951.904895833337</v>
      </c>
      <c r="M1896" s="13">
        <f t="shared" si="89"/>
        <v>2012</v>
      </c>
      <c r="N1896" t="b">
        <v>0</v>
      </c>
      <c r="O1896">
        <v>20</v>
      </c>
      <c r="P1896" t="b">
        <v>1</v>
      </c>
      <c r="Q1896" t="s">
        <v>8279</v>
      </c>
      <c r="R1896" s="5">
        <f t="shared" si="87"/>
        <v>1.145</v>
      </c>
      <c r="S1896" s="6">
        <f t="shared" si="88"/>
        <v>57.25</v>
      </c>
      <c r="T1896" t="s">
        <v>8327</v>
      </c>
      <c r="U1896" t="s">
        <v>8331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2">
        <v>42267.746782407412</v>
      </c>
      <c r="L1897" s="12">
        <v>42297.746782407412</v>
      </c>
      <c r="M1897" s="13">
        <f t="shared" si="89"/>
        <v>2015</v>
      </c>
      <c r="N1897" t="b">
        <v>0</v>
      </c>
      <c r="O1897">
        <v>47</v>
      </c>
      <c r="P1897" t="b">
        <v>1</v>
      </c>
      <c r="Q1897" t="s">
        <v>8279</v>
      </c>
      <c r="R1897" s="5">
        <f t="shared" si="87"/>
        <v>1.0171957671957672</v>
      </c>
      <c r="S1897" s="6">
        <f t="shared" si="88"/>
        <v>196.34042553191489</v>
      </c>
      <c r="T1897" t="s">
        <v>8327</v>
      </c>
      <c r="U1897" t="s">
        <v>8331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2">
        <v>40981.710243055553</v>
      </c>
      <c r="L1898" s="12">
        <v>41011.710243055553</v>
      </c>
      <c r="M1898" s="13">
        <f t="shared" si="89"/>
        <v>2012</v>
      </c>
      <c r="N1898" t="b">
        <v>0</v>
      </c>
      <c r="O1898">
        <v>13</v>
      </c>
      <c r="P1898" t="b">
        <v>1</v>
      </c>
      <c r="Q1898" t="s">
        <v>8279</v>
      </c>
      <c r="R1898" s="5">
        <f t="shared" si="87"/>
        <v>1.2394678492239468</v>
      </c>
      <c r="S1898" s="6">
        <f t="shared" si="88"/>
        <v>43</v>
      </c>
      <c r="T1898" t="s">
        <v>8327</v>
      </c>
      <c r="U1898" t="s">
        <v>8331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2">
        <v>41680.583402777782</v>
      </c>
      <c r="L1899" s="12">
        <v>41702.875</v>
      </c>
      <c r="M1899" s="13">
        <f t="shared" si="89"/>
        <v>2014</v>
      </c>
      <c r="N1899" t="b">
        <v>0</v>
      </c>
      <c r="O1899">
        <v>183</v>
      </c>
      <c r="P1899" t="b">
        <v>1</v>
      </c>
      <c r="Q1899" t="s">
        <v>8279</v>
      </c>
      <c r="R1899" s="5">
        <f t="shared" si="87"/>
        <v>1.0245669291338582</v>
      </c>
      <c r="S1899" s="6">
        <f t="shared" si="88"/>
        <v>35.551912568306008</v>
      </c>
      <c r="T1899" t="s">
        <v>8327</v>
      </c>
      <c r="U1899" t="s">
        <v>8331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2">
        <v>42366.192974537036</v>
      </c>
      <c r="L1900" s="12">
        <v>42401.75</v>
      </c>
      <c r="M1900" s="13">
        <f t="shared" si="89"/>
        <v>2015</v>
      </c>
      <c r="N1900" t="b">
        <v>0</v>
      </c>
      <c r="O1900">
        <v>21</v>
      </c>
      <c r="P1900" t="b">
        <v>1</v>
      </c>
      <c r="Q1900" t="s">
        <v>8279</v>
      </c>
      <c r="R1900" s="5">
        <f t="shared" si="87"/>
        <v>1.4450000000000001</v>
      </c>
      <c r="S1900" s="6">
        <f t="shared" si="88"/>
        <v>68.80952380952381</v>
      </c>
      <c r="T1900" t="s">
        <v>8327</v>
      </c>
      <c r="U1900" t="s">
        <v>8331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2">
        <v>42058.941736111112</v>
      </c>
      <c r="L1901" s="12">
        <v>42088.90006944444</v>
      </c>
      <c r="M1901" s="13">
        <f t="shared" si="89"/>
        <v>2015</v>
      </c>
      <c r="N1901" t="b">
        <v>0</v>
      </c>
      <c r="O1901">
        <v>42</v>
      </c>
      <c r="P1901" t="b">
        <v>1</v>
      </c>
      <c r="Q1901" t="s">
        <v>8279</v>
      </c>
      <c r="R1901" s="5">
        <f t="shared" si="87"/>
        <v>1.3333333333333333</v>
      </c>
      <c r="S1901" s="6">
        <f t="shared" si="88"/>
        <v>28.571428571428573</v>
      </c>
      <c r="T1901" t="s">
        <v>8327</v>
      </c>
      <c r="U1901" t="s">
        <v>8331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2">
        <v>41160.871886574074</v>
      </c>
      <c r="L1902" s="12">
        <v>41188.415972222225</v>
      </c>
      <c r="M1902" s="13">
        <f t="shared" si="89"/>
        <v>2012</v>
      </c>
      <c r="N1902" t="b">
        <v>0</v>
      </c>
      <c r="O1902">
        <v>54</v>
      </c>
      <c r="P1902" t="b">
        <v>1</v>
      </c>
      <c r="Q1902" t="s">
        <v>8279</v>
      </c>
      <c r="R1902" s="5">
        <f t="shared" si="87"/>
        <v>1.0936440000000001</v>
      </c>
      <c r="S1902" s="6">
        <f t="shared" si="88"/>
        <v>50.631666666666668</v>
      </c>
      <c r="T1902" t="s">
        <v>8327</v>
      </c>
      <c r="U1902" t="s">
        <v>8331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2">
        <v>42116.54315972222</v>
      </c>
      <c r="L1903" s="12">
        <v>42146.541666666672</v>
      </c>
      <c r="M1903" s="13">
        <f t="shared" si="89"/>
        <v>2015</v>
      </c>
      <c r="N1903" t="b">
        <v>0</v>
      </c>
      <c r="O1903">
        <v>25</v>
      </c>
      <c r="P1903" t="b">
        <v>0</v>
      </c>
      <c r="Q1903" t="s">
        <v>8294</v>
      </c>
      <c r="R1903" s="5">
        <f t="shared" si="87"/>
        <v>2.696969696969697E-2</v>
      </c>
      <c r="S1903" s="6">
        <f t="shared" si="88"/>
        <v>106.8</v>
      </c>
      <c r="T1903" t="s">
        <v>8321</v>
      </c>
      <c r="U1903" t="s">
        <v>8350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2">
        <v>42037.789895833332</v>
      </c>
      <c r="L1904" s="12">
        <v>42067.789895833332</v>
      </c>
      <c r="M1904" s="13">
        <f t="shared" si="89"/>
        <v>2015</v>
      </c>
      <c r="N1904" t="b">
        <v>0</v>
      </c>
      <c r="O1904">
        <v>3</v>
      </c>
      <c r="P1904" t="b">
        <v>0</v>
      </c>
      <c r="Q1904" t="s">
        <v>8294</v>
      </c>
      <c r="R1904" s="5">
        <f t="shared" si="87"/>
        <v>1.2E-2</v>
      </c>
      <c r="S1904" s="6">
        <f t="shared" si="88"/>
        <v>4</v>
      </c>
      <c r="T1904" t="s">
        <v>8321</v>
      </c>
      <c r="U1904" t="s">
        <v>8350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2">
        <v>42702.770729166667</v>
      </c>
      <c r="L1905" s="12">
        <v>42762.770729166667</v>
      </c>
      <c r="M1905" s="13">
        <f t="shared" si="89"/>
        <v>2016</v>
      </c>
      <c r="N1905" t="b">
        <v>0</v>
      </c>
      <c r="O1905">
        <v>41</v>
      </c>
      <c r="P1905" t="b">
        <v>0</v>
      </c>
      <c r="Q1905" t="s">
        <v>8294</v>
      </c>
      <c r="R1905" s="5">
        <f t="shared" si="87"/>
        <v>0.46600000000000003</v>
      </c>
      <c r="S1905" s="6">
        <f t="shared" si="88"/>
        <v>34.097560975609753</v>
      </c>
      <c r="T1905" t="s">
        <v>8321</v>
      </c>
      <c r="U1905" t="s">
        <v>8350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2">
        <v>42326.685428240744</v>
      </c>
      <c r="L1906" s="12">
        <v>42371.685428240744</v>
      </c>
      <c r="M1906" s="13">
        <f t="shared" si="89"/>
        <v>2015</v>
      </c>
      <c r="N1906" t="b">
        <v>0</v>
      </c>
      <c r="O1906">
        <v>2</v>
      </c>
      <c r="P1906" t="b">
        <v>0</v>
      </c>
      <c r="Q1906" t="s">
        <v>8294</v>
      </c>
      <c r="R1906" s="5">
        <f t="shared" si="87"/>
        <v>1E-3</v>
      </c>
      <c r="S1906" s="6">
        <f t="shared" si="88"/>
        <v>25</v>
      </c>
      <c r="T1906" t="s">
        <v>8321</v>
      </c>
      <c r="U1906" t="s">
        <v>8350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2">
        <v>41859.925856481481</v>
      </c>
      <c r="L1907" s="12">
        <v>41889.925856481481</v>
      </c>
      <c r="M1907" s="13">
        <f t="shared" si="89"/>
        <v>2014</v>
      </c>
      <c r="N1907" t="b">
        <v>0</v>
      </c>
      <c r="O1907">
        <v>4</v>
      </c>
      <c r="P1907" t="b">
        <v>0</v>
      </c>
      <c r="Q1907" t="s">
        <v>8294</v>
      </c>
      <c r="R1907" s="5">
        <f t="shared" si="87"/>
        <v>1.6800000000000001E-3</v>
      </c>
      <c r="S1907" s="6">
        <f t="shared" si="88"/>
        <v>10.5</v>
      </c>
      <c r="T1907" t="s">
        <v>8321</v>
      </c>
      <c r="U1907" t="s">
        <v>8350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2">
        <v>42514.671099537038</v>
      </c>
      <c r="L1908" s="12">
        <v>42544.671099537038</v>
      </c>
      <c r="M1908" s="13">
        <f t="shared" si="89"/>
        <v>2016</v>
      </c>
      <c r="N1908" t="b">
        <v>0</v>
      </c>
      <c r="O1908">
        <v>99</v>
      </c>
      <c r="P1908" t="b">
        <v>0</v>
      </c>
      <c r="Q1908" t="s">
        <v>8294</v>
      </c>
      <c r="R1908" s="5">
        <f t="shared" si="87"/>
        <v>0.42759999999999998</v>
      </c>
      <c r="S1908" s="6">
        <f t="shared" si="88"/>
        <v>215.95959595959596</v>
      </c>
      <c r="T1908" t="s">
        <v>8321</v>
      </c>
      <c r="U1908" t="s">
        <v>8350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2">
        <v>41767.587094907409</v>
      </c>
      <c r="L1909" s="12">
        <v>41782.587094907409</v>
      </c>
      <c r="M1909" s="13">
        <f t="shared" si="89"/>
        <v>2014</v>
      </c>
      <c r="N1909" t="b">
        <v>0</v>
      </c>
      <c r="O1909">
        <v>4</v>
      </c>
      <c r="P1909" t="b">
        <v>0</v>
      </c>
      <c r="Q1909" t="s">
        <v>8294</v>
      </c>
      <c r="R1909" s="5">
        <f t="shared" si="87"/>
        <v>2.8333333333333335E-3</v>
      </c>
      <c r="S1909" s="6">
        <f t="shared" si="88"/>
        <v>21.25</v>
      </c>
      <c r="T1909" t="s">
        <v>8321</v>
      </c>
      <c r="U1909" t="s">
        <v>8350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2">
        <v>42703.917824074073</v>
      </c>
      <c r="L1910" s="12">
        <v>42733.917824074073</v>
      </c>
      <c r="M1910" s="13">
        <f t="shared" si="89"/>
        <v>2016</v>
      </c>
      <c r="N1910" t="b">
        <v>0</v>
      </c>
      <c r="O1910">
        <v>4</v>
      </c>
      <c r="P1910" t="b">
        <v>0</v>
      </c>
      <c r="Q1910" t="s">
        <v>8294</v>
      </c>
      <c r="R1910" s="5">
        <f t="shared" si="87"/>
        <v>1.7319999999999999E-2</v>
      </c>
      <c r="S1910" s="6">
        <f t="shared" si="88"/>
        <v>108.25</v>
      </c>
      <c r="T1910" t="s">
        <v>8321</v>
      </c>
      <c r="U1910" t="s">
        <v>8350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2">
        <v>41905.429155092592</v>
      </c>
      <c r="L1911" s="12">
        <v>41935.429155092592</v>
      </c>
      <c r="M1911" s="13">
        <f t="shared" si="89"/>
        <v>2014</v>
      </c>
      <c r="N1911" t="b">
        <v>0</v>
      </c>
      <c r="O1911">
        <v>38</v>
      </c>
      <c r="P1911" t="b">
        <v>0</v>
      </c>
      <c r="Q1911" t="s">
        <v>8294</v>
      </c>
      <c r="R1911" s="5">
        <f t="shared" si="87"/>
        <v>0.14111428571428572</v>
      </c>
      <c r="S1911" s="6">
        <f t="shared" si="88"/>
        <v>129.97368421052633</v>
      </c>
      <c r="T1911" t="s">
        <v>8321</v>
      </c>
      <c r="U1911" t="s">
        <v>8350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2">
        <v>42264.963159722218</v>
      </c>
      <c r="L1912" s="12">
        <v>42308.947916666672</v>
      </c>
      <c r="M1912" s="13">
        <f t="shared" si="89"/>
        <v>2015</v>
      </c>
      <c r="N1912" t="b">
        <v>0</v>
      </c>
      <c r="O1912">
        <v>285</v>
      </c>
      <c r="P1912" t="b">
        <v>0</v>
      </c>
      <c r="Q1912" t="s">
        <v>8294</v>
      </c>
      <c r="R1912" s="5">
        <f t="shared" si="87"/>
        <v>0.39395294117647056</v>
      </c>
      <c r="S1912" s="6">
        <f t="shared" si="88"/>
        <v>117.49473684210527</v>
      </c>
      <c r="T1912" t="s">
        <v>8321</v>
      </c>
      <c r="U1912" t="s">
        <v>8350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2">
        <v>41830.033958333333</v>
      </c>
      <c r="L1913" s="12">
        <v>41860.033958333333</v>
      </c>
      <c r="M1913" s="13">
        <f t="shared" si="89"/>
        <v>2014</v>
      </c>
      <c r="N1913" t="b">
        <v>0</v>
      </c>
      <c r="O1913">
        <v>1</v>
      </c>
      <c r="P1913" t="b">
        <v>0</v>
      </c>
      <c r="Q1913" t="s">
        <v>8294</v>
      </c>
      <c r="R1913" s="5">
        <f t="shared" si="87"/>
        <v>2.3529411764705883E-4</v>
      </c>
      <c r="S1913" s="6">
        <f t="shared" si="88"/>
        <v>10</v>
      </c>
      <c r="T1913" t="s">
        <v>8321</v>
      </c>
      <c r="U1913" t="s">
        <v>8350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2">
        <v>42129.226388888885</v>
      </c>
      <c r="L1914" s="12">
        <v>42159.226388888885</v>
      </c>
      <c r="M1914" s="13">
        <f t="shared" si="89"/>
        <v>2015</v>
      </c>
      <c r="N1914" t="b">
        <v>0</v>
      </c>
      <c r="O1914">
        <v>42</v>
      </c>
      <c r="P1914" t="b">
        <v>0</v>
      </c>
      <c r="Q1914" t="s">
        <v>8294</v>
      </c>
      <c r="R1914" s="5">
        <f t="shared" si="87"/>
        <v>0.59299999999999997</v>
      </c>
      <c r="S1914" s="6">
        <f t="shared" si="88"/>
        <v>70.595238095238102</v>
      </c>
      <c r="T1914" t="s">
        <v>8321</v>
      </c>
      <c r="U1914" t="s">
        <v>8350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2">
        <v>41890.511319444442</v>
      </c>
      <c r="L1915" s="12">
        <v>41920.511319444442</v>
      </c>
      <c r="M1915" s="13">
        <f t="shared" si="89"/>
        <v>2014</v>
      </c>
      <c r="N1915" t="b">
        <v>0</v>
      </c>
      <c r="O1915">
        <v>26</v>
      </c>
      <c r="P1915" t="b">
        <v>0</v>
      </c>
      <c r="Q1915" t="s">
        <v>8294</v>
      </c>
      <c r="R1915" s="5">
        <f t="shared" si="87"/>
        <v>1.3270833333333334E-2</v>
      </c>
      <c r="S1915" s="6">
        <f t="shared" si="88"/>
        <v>24.5</v>
      </c>
      <c r="T1915" t="s">
        <v>8321</v>
      </c>
      <c r="U1915" t="s">
        <v>8350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2">
        <v>41929.174456018518</v>
      </c>
      <c r="L1916" s="12">
        <v>41944.165972222225</v>
      </c>
      <c r="M1916" s="13">
        <f t="shared" si="89"/>
        <v>2014</v>
      </c>
      <c r="N1916" t="b">
        <v>0</v>
      </c>
      <c r="O1916">
        <v>2</v>
      </c>
      <c r="P1916" t="b">
        <v>0</v>
      </c>
      <c r="Q1916" t="s">
        <v>8294</v>
      </c>
      <c r="R1916" s="5">
        <f t="shared" si="87"/>
        <v>9.0090090090090086E-2</v>
      </c>
      <c r="S1916" s="6">
        <f t="shared" si="88"/>
        <v>30</v>
      </c>
      <c r="T1916" t="s">
        <v>8321</v>
      </c>
      <c r="U1916" t="s">
        <v>8350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2">
        <v>41864.04886574074</v>
      </c>
      <c r="L1917" s="12">
        <v>41884.04886574074</v>
      </c>
      <c r="M1917" s="13">
        <f t="shared" si="89"/>
        <v>2014</v>
      </c>
      <c r="N1917" t="b">
        <v>0</v>
      </c>
      <c r="O1917">
        <v>4</v>
      </c>
      <c r="P1917" t="b">
        <v>0</v>
      </c>
      <c r="Q1917" t="s">
        <v>8294</v>
      </c>
      <c r="R1917" s="5">
        <f t="shared" si="87"/>
        <v>1.6E-2</v>
      </c>
      <c r="S1917" s="6">
        <f t="shared" si="88"/>
        <v>2</v>
      </c>
      <c r="T1917" t="s">
        <v>8321</v>
      </c>
      <c r="U1917" t="s">
        <v>8350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2">
        <v>42656.717303240745</v>
      </c>
      <c r="L1918" s="12">
        <v>42681.758969907409</v>
      </c>
      <c r="M1918" s="13">
        <f t="shared" si="89"/>
        <v>2016</v>
      </c>
      <c r="N1918" t="b">
        <v>0</v>
      </c>
      <c r="O1918">
        <v>6</v>
      </c>
      <c r="P1918" t="b">
        <v>0</v>
      </c>
      <c r="Q1918" t="s">
        <v>8294</v>
      </c>
      <c r="R1918" s="5">
        <f t="shared" si="87"/>
        <v>5.1000000000000004E-3</v>
      </c>
      <c r="S1918" s="6">
        <f t="shared" si="88"/>
        <v>17</v>
      </c>
      <c r="T1918" t="s">
        <v>8321</v>
      </c>
      <c r="U1918" t="s">
        <v>8350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2">
        <v>42746.270057870366</v>
      </c>
      <c r="L1919" s="12">
        <v>42776.270057870366</v>
      </c>
      <c r="M1919" s="13">
        <f t="shared" si="89"/>
        <v>2017</v>
      </c>
      <c r="N1919" t="b">
        <v>0</v>
      </c>
      <c r="O1919">
        <v>70</v>
      </c>
      <c r="P1919" t="b">
        <v>0</v>
      </c>
      <c r="Q1919" t="s">
        <v>8294</v>
      </c>
      <c r="R1919" s="5">
        <f t="shared" si="87"/>
        <v>0.52570512820512816</v>
      </c>
      <c r="S1919" s="6">
        <f t="shared" si="88"/>
        <v>2928.9285714285716</v>
      </c>
      <c r="T1919" t="s">
        <v>8321</v>
      </c>
      <c r="U1919" t="s">
        <v>8350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2">
        <v>41828.789942129632</v>
      </c>
      <c r="L1920" s="12">
        <v>41863.789942129632</v>
      </c>
      <c r="M1920" s="13">
        <f t="shared" si="89"/>
        <v>2014</v>
      </c>
      <c r="N1920" t="b">
        <v>0</v>
      </c>
      <c r="O1920">
        <v>9</v>
      </c>
      <c r="P1920" t="b">
        <v>0</v>
      </c>
      <c r="Q1920" t="s">
        <v>8294</v>
      </c>
      <c r="R1920" s="5">
        <f t="shared" si="87"/>
        <v>1.04E-2</v>
      </c>
      <c r="S1920" s="6">
        <f t="shared" si="88"/>
        <v>28.888888888888889</v>
      </c>
      <c r="T1920" t="s">
        <v>8321</v>
      </c>
      <c r="U1920" t="s">
        <v>8350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2">
        <v>42113.875567129624</v>
      </c>
      <c r="L1921" s="12">
        <v>42143.875567129624</v>
      </c>
      <c r="M1921" s="13">
        <f t="shared" si="89"/>
        <v>2015</v>
      </c>
      <c r="N1921" t="b">
        <v>0</v>
      </c>
      <c r="O1921">
        <v>8</v>
      </c>
      <c r="P1921" t="b">
        <v>0</v>
      </c>
      <c r="Q1921" t="s">
        <v>8294</v>
      </c>
      <c r="R1921" s="5">
        <f t="shared" si="87"/>
        <v>0.47399999999999998</v>
      </c>
      <c r="S1921" s="6">
        <f t="shared" si="88"/>
        <v>29.625</v>
      </c>
      <c r="T1921" t="s">
        <v>8321</v>
      </c>
      <c r="U1921" t="s">
        <v>8350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2">
        <v>42270.875706018516</v>
      </c>
      <c r="L1922" s="12">
        <v>42298.958333333328</v>
      </c>
      <c r="M1922" s="13">
        <f t="shared" si="89"/>
        <v>2015</v>
      </c>
      <c r="N1922" t="b">
        <v>0</v>
      </c>
      <c r="O1922">
        <v>105</v>
      </c>
      <c r="P1922" t="b">
        <v>0</v>
      </c>
      <c r="Q1922" t="s">
        <v>8294</v>
      </c>
      <c r="R1922" s="5">
        <f t="shared" ref="R1922:R1985" si="90">E1922/D1922</f>
        <v>0.43030000000000002</v>
      </c>
      <c r="S1922" s="6">
        <f t="shared" ref="S1922:S1985" si="91">E1922/O1922</f>
        <v>40.980952380952381</v>
      </c>
      <c r="T1922" t="s">
        <v>8321</v>
      </c>
      <c r="U1922" t="s">
        <v>8350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2">
        <v>41074.221562500003</v>
      </c>
      <c r="L1923" s="12">
        <v>41104.221562500003</v>
      </c>
      <c r="M1923" s="13">
        <f t="shared" ref="M1923:M1986" si="92">YEAR(K1923)</f>
        <v>2012</v>
      </c>
      <c r="N1923" t="b">
        <v>0</v>
      </c>
      <c r="O1923">
        <v>38</v>
      </c>
      <c r="P1923" t="b">
        <v>1</v>
      </c>
      <c r="Q1923" t="s">
        <v>8279</v>
      </c>
      <c r="R1923" s="5">
        <f t="shared" si="90"/>
        <v>1.3680000000000001</v>
      </c>
      <c r="S1923" s="6">
        <f t="shared" si="91"/>
        <v>54</v>
      </c>
      <c r="T1923" t="s">
        <v>8327</v>
      </c>
      <c r="U1923" t="s">
        <v>8331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2">
        <v>41590.255868055552</v>
      </c>
      <c r="L1924" s="12">
        <v>41620.255868055552</v>
      </c>
      <c r="M1924" s="13">
        <f t="shared" si="92"/>
        <v>2013</v>
      </c>
      <c r="N1924" t="b">
        <v>0</v>
      </c>
      <c r="O1924">
        <v>64</v>
      </c>
      <c r="P1924" t="b">
        <v>1</v>
      </c>
      <c r="Q1924" t="s">
        <v>8279</v>
      </c>
      <c r="R1924" s="5">
        <f t="shared" si="90"/>
        <v>1.1555</v>
      </c>
      <c r="S1924" s="6">
        <f t="shared" si="91"/>
        <v>36.109375</v>
      </c>
      <c r="T1924" t="s">
        <v>8327</v>
      </c>
      <c r="U1924" t="s">
        <v>8331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2">
        <v>40772.848749999997</v>
      </c>
      <c r="L1925" s="12">
        <v>40813.207638888889</v>
      </c>
      <c r="M1925" s="13">
        <f t="shared" si="92"/>
        <v>2011</v>
      </c>
      <c r="N1925" t="b">
        <v>0</v>
      </c>
      <c r="O1925">
        <v>13</v>
      </c>
      <c r="P1925" t="b">
        <v>1</v>
      </c>
      <c r="Q1925" t="s">
        <v>8279</v>
      </c>
      <c r="R1925" s="5">
        <f t="shared" si="90"/>
        <v>2.4079999999999999</v>
      </c>
      <c r="S1925" s="6">
        <f t="shared" si="91"/>
        <v>23.153846153846153</v>
      </c>
      <c r="T1925" t="s">
        <v>8327</v>
      </c>
      <c r="U1925" t="s">
        <v>8331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2">
        <v>41626.761053240742</v>
      </c>
      <c r="L1926" s="12">
        <v>41654.814583333333</v>
      </c>
      <c r="M1926" s="13">
        <f t="shared" si="92"/>
        <v>2013</v>
      </c>
      <c r="N1926" t="b">
        <v>0</v>
      </c>
      <c r="O1926">
        <v>33</v>
      </c>
      <c r="P1926" t="b">
        <v>1</v>
      </c>
      <c r="Q1926" t="s">
        <v>8279</v>
      </c>
      <c r="R1926" s="5">
        <f t="shared" si="90"/>
        <v>1.1439999999999999</v>
      </c>
      <c r="S1926" s="6">
        <f t="shared" si="91"/>
        <v>104</v>
      </c>
      <c r="T1926" t="s">
        <v>8327</v>
      </c>
      <c r="U1926" t="s">
        <v>8331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2">
        <v>41535.90148148148</v>
      </c>
      <c r="L1927" s="12">
        <v>41558</v>
      </c>
      <c r="M1927" s="13">
        <f t="shared" si="92"/>
        <v>2013</v>
      </c>
      <c r="N1927" t="b">
        <v>0</v>
      </c>
      <c r="O1927">
        <v>52</v>
      </c>
      <c r="P1927" t="b">
        <v>1</v>
      </c>
      <c r="Q1927" t="s">
        <v>8279</v>
      </c>
      <c r="R1927" s="5">
        <f t="shared" si="90"/>
        <v>1.1033333333333333</v>
      </c>
      <c r="S1927" s="6">
        <f t="shared" si="91"/>
        <v>31.826923076923077</v>
      </c>
      <c r="T1927" t="s">
        <v>8327</v>
      </c>
      <c r="U1927" t="s">
        <v>8331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2">
        <v>40456.954351851848</v>
      </c>
      <c r="L1928" s="12">
        <v>40484.018055555556</v>
      </c>
      <c r="M1928" s="13">
        <f t="shared" si="92"/>
        <v>2010</v>
      </c>
      <c r="N1928" t="b">
        <v>0</v>
      </c>
      <c r="O1928">
        <v>107</v>
      </c>
      <c r="P1928" t="b">
        <v>1</v>
      </c>
      <c r="Q1928" t="s">
        <v>8279</v>
      </c>
      <c r="R1928" s="5">
        <f t="shared" si="90"/>
        <v>1.9537933333333333</v>
      </c>
      <c r="S1928" s="6">
        <f t="shared" si="91"/>
        <v>27.3896261682243</v>
      </c>
      <c r="T1928" t="s">
        <v>8327</v>
      </c>
      <c r="U1928" t="s">
        <v>8331</v>
      </c>
    </row>
    <row r="1929" spans="1:21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2">
        <v>40960.861562500002</v>
      </c>
      <c r="L1929" s="12">
        <v>40976.207638888889</v>
      </c>
      <c r="M1929" s="13">
        <f t="shared" si="92"/>
        <v>2012</v>
      </c>
      <c r="N1929" t="b">
        <v>0</v>
      </c>
      <c r="O1929">
        <v>11</v>
      </c>
      <c r="P1929" t="b">
        <v>1</v>
      </c>
      <c r="Q1929" t="s">
        <v>8279</v>
      </c>
      <c r="R1929" s="5">
        <f t="shared" si="90"/>
        <v>1.0333333333333334</v>
      </c>
      <c r="S1929" s="6">
        <f t="shared" si="91"/>
        <v>56.363636363636367</v>
      </c>
      <c r="T1929" t="s">
        <v>8327</v>
      </c>
      <c r="U1929" t="s">
        <v>8331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2">
        <v>41371.648078703707</v>
      </c>
      <c r="L1930" s="12">
        <v>41401.648078703707</v>
      </c>
      <c r="M1930" s="13">
        <f t="shared" si="92"/>
        <v>2013</v>
      </c>
      <c r="N1930" t="b">
        <v>0</v>
      </c>
      <c r="O1930">
        <v>34</v>
      </c>
      <c r="P1930" t="b">
        <v>1</v>
      </c>
      <c r="Q1930" t="s">
        <v>8279</v>
      </c>
      <c r="R1930" s="5">
        <f t="shared" si="90"/>
        <v>1.031372549019608</v>
      </c>
      <c r="S1930" s="6">
        <f t="shared" si="91"/>
        <v>77.352941176470594</v>
      </c>
      <c r="T1930" t="s">
        <v>8327</v>
      </c>
      <c r="U1930" t="s">
        <v>8331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2">
        <v>40687.021597222221</v>
      </c>
      <c r="L1931" s="12">
        <v>40729.021597222221</v>
      </c>
      <c r="M1931" s="13">
        <f t="shared" si="92"/>
        <v>2011</v>
      </c>
      <c r="N1931" t="b">
        <v>0</v>
      </c>
      <c r="O1931">
        <v>75</v>
      </c>
      <c r="P1931" t="b">
        <v>1</v>
      </c>
      <c r="Q1931" t="s">
        <v>8279</v>
      </c>
      <c r="R1931" s="5">
        <f t="shared" si="90"/>
        <v>1.003125</v>
      </c>
      <c r="S1931" s="6">
        <f t="shared" si="91"/>
        <v>42.8</v>
      </c>
      <c r="T1931" t="s">
        <v>8327</v>
      </c>
      <c r="U1931" t="s">
        <v>8331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2">
        <v>41402.558819444443</v>
      </c>
      <c r="L1932" s="12">
        <v>41462.558819444443</v>
      </c>
      <c r="M1932" s="13">
        <f t="shared" si="92"/>
        <v>2013</v>
      </c>
      <c r="N1932" t="b">
        <v>0</v>
      </c>
      <c r="O1932">
        <v>26</v>
      </c>
      <c r="P1932" t="b">
        <v>1</v>
      </c>
      <c r="Q1932" t="s">
        <v>8279</v>
      </c>
      <c r="R1932" s="5">
        <f t="shared" si="90"/>
        <v>1.27</v>
      </c>
      <c r="S1932" s="6">
        <f t="shared" si="91"/>
        <v>48.846153846153847</v>
      </c>
      <c r="T1932" t="s">
        <v>8327</v>
      </c>
      <c r="U1932" t="s">
        <v>8331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2">
        <v>41037.892465277779</v>
      </c>
      <c r="L1933" s="12">
        <v>41051.145833333336</v>
      </c>
      <c r="M1933" s="13">
        <f t="shared" si="92"/>
        <v>2012</v>
      </c>
      <c r="N1933" t="b">
        <v>0</v>
      </c>
      <c r="O1933">
        <v>50</v>
      </c>
      <c r="P1933" t="b">
        <v>1</v>
      </c>
      <c r="Q1933" t="s">
        <v>8279</v>
      </c>
      <c r="R1933" s="5">
        <f t="shared" si="90"/>
        <v>1.20601</v>
      </c>
      <c r="S1933" s="6">
        <f t="shared" si="91"/>
        <v>48.240400000000001</v>
      </c>
      <c r="T1933" t="s">
        <v>8327</v>
      </c>
      <c r="U1933" t="s">
        <v>8331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2">
        <v>40911.809872685182</v>
      </c>
      <c r="L1934" s="12">
        <v>40932.809872685182</v>
      </c>
      <c r="M1934" s="13">
        <f t="shared" si="92"/>
        <v>2012</v>
      </c>
      <c r="N1934" t="b">
        <v>0</v>
      </c>
      <c r="O1934">
        <v>80</v>
      </c>
      <c r="P1934" t="b">
        <v>1</v>
      </c>
      <c r="Q1934" t="s">
        <v>8279</v>
      </c>
      <c r="R1934" s="5">
        <f t="shared" si="90"/>
        <v>1.0699047619047619</v>
      </c>
      <c r="S1934" s="6">
        <f t="shared" si="91"/>
        <v>70.212500000000006</v>
      </c>
      <c r="T1934" t="s">
        <v>8327</v>
      </c>
      <c r="U1934" t="s">
        <v>8331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2">
        <v>41879.130868055552</v>
      </c>
      <c r="L1935" s="12">
        <v>41909.130868055552</v>
      </c>
      <c r="M1935" s="13">
        <f t="shared" si="92"/>
        <v>2014</v>
      </c>
      <c r="N1935" t="b">
        <v>0</v>
      </c>
      <c r="O1935">
        <v>110</v>
      </c>
      <c r="P1935" t="b">
        <v>1</v>
      </c>
      <c r="Q1935" t="s">
        <v>8279</v>
      </c>
      <c r="R1935" s="5">
        <f t="shared" si="90"/>
        <v>1.7243333333333333</v>
      </c>
      <c r="S1935" s="6">
        <f t="shared" si="91"/>
        <v>94.054545454545448</v>
      </c>
      <c r="T1935" t="s">
        <v>8327</v>
      </c>
      <c r="U1935" t="s">
        <v>8331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2">
        <v>40865.867141203707</v>
      </c>
      <c r="L1936" s="12">
        <v>40902.208333333336</v>
      </c>
      <c r="M1936" s="13">
        <f t="shared" si="92"/>
        <v>2011</v>
      </c>
      <c r="N1936" t="b">
        <v>0</v>
      </c>
      <c r="O1936">
        <v>77</v>
      </c>
      <c r="P1936" t="b">
        <v>1</v>
      </c>
      <c r="Q1936" t="s">
        <v>8279</v>
      </c>
      <c r="R1936" s="5">
        <f t="shared" si="90"/>
        <v>1.2362</v>
      </c>
      <c r="S1936" s="6">
        <f t="shared" si="91"/>
        <v>80.272727272727266</v>
      </c>
      <c r="T1936" t="s">
        <v>8327</v>
      </c>
      <c r="U1936" t="s">
        <v>8331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2">
        <v>41773.932534722226</v>
      </c>
      <c r="L1937" s="12">
        <v>41811.207638888889</v>
      </c>
      <c r="M1937" s="13">
        <f t="shared" si="92"/>
        <v>2014</v>
      </c>
      <c r="N1937" t="b">
        <v>0</v>
      </c>
      <c r="O1937">
        <v>50</v>
      </c>
      <c r="P1937" t="b">
        <v>1</v>
      </c>
      <c r="Q1937" t="s">
        <v>8279</v>
      </c>
      <c r="R1937" s="5">
        <f t="shared" si="90"/>
        <v>1.0840000000000001</v>
      </c>
      <c r="S1937" s="6">
        <f t="shared" si="91"/>
        <v>54.2</v>
      </c>
      <c r="T1937" t="s">
        <v>8327</v>
      </c>
      <c r="U1937" t="s">
        <v>8331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2">
        <v>40852.889699074076</v>
      </c>
      <c r="L1938" s="12">
        <v>40883.249305555553</v>
      </c>
      <c r="M1938" s="13">
        <f t="shared" si="92"/>
        <v>2011</v>
      </c>
      <c r="N1938" t="b">
        <v>0</v>
      </c>
      <c r="O1938">
        <v>145</v>
      </c>
      <c r="P1938" t="b">
        <v>1</v>
      </c>
      <c r="Q1938" t="s">
        <v>8279</v>
      </c>
      <c r="R1938" s="5">
        <f t="shared" si="90"/>
        <v>1.1652013333333333</v>
      </c>
      <c r="S1938" s="6">
        <f t="shared" si="91"/>
        <v>60.26903448275862</v>
      </c>
      <c r="T1938" t="s">
        <v>8327</v>
      </c>
      <c r="U1938" t="s">
        <v>8331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2">
        <v>41059.118993055556</v>
      </c>
      <c r="L1939" s="12">
        <v>41075.165972222225</v>
      </c>
      <c r="M1939" s="13">
        <f t="shared" si="92"/>
        <v>2012</v>
      </c>
      <c r="N1939" t="b">
        <v>0</v>
      </c>
      <c r="O1939">
        <v>29</v>
      </c>
      <c r="P1939" t="b">
        <v>1</v>
      </c>
      <c r="Q1939" t="s">
        <v>8279</v>
      </c>
      <c r="R1939" s="5">
        <f t="shared" si="90"/>
        <v>1.8724499999999999</v>
      </c>
      <c r="S1939" s="6">
        <f t="shared" si="91"/>
        <v>38.740344827586206</v>
      </c>
      <c r="T1939" t="s">
        <v>8327</v>
      </c>
      <c r="U1939" t="s">
        <v>8331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2">
        <v>41426.259618055556</v>
      </c>
      <c r="L1940" s="12">
        <v>41457.208333333336</v>
      </c>
      <c r="M1940" s="13">
        <f t="shared" si="92"/>
        <v>2013</v>
      </c>
      <c r="N1940" t="b">
        <v>0</v>
      </c>
      <c r="O1940">
        <v>114</v>
      </c>
      <c r="P1940" t="b">
        <v>1</v>
      </c>
      <c r="Q1940" t="s">
        <v>8279</v>
      </c>
      <c r="R1940" s="5">
        <f t="shared" si="90"/>
        <v>1.1593333333333333</v>
      </c>
      <c r="S1940" s="6">
        <f t="shared" si="91"/>
        <v>152.54385964912279</v>
      </c>
      <c r="T1940" t="s">
        <v>8327</v>
      </c>
      <c r="U1940" t="s">
        <v>8331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2">
        <v>41313.985046296293</v>
      </c>
      <c r="L1941" s="12">
        <v>41343.943379629629</v>
      </c>
      <c r="M1941" s="13">
        <f t="shared" si="92"/>
        <v>2013</v>
      </c>
      <c r="N1941" t="b">
        <v>0</v>
      </c>
      <c r="O1941">
        <v>96</v>
      </c>
      <c r="P1941" t="b">
        <v>1</v>
      </c>
      <c r="Q1941" t="s">
        <v>8279</v>
      </c>
      <c r="R1941" s="5">
        <f t="shared" si="90"/>
        <v>1.107</v>
      </c>
      <c r="S1941" s="6">
        <f t="shared" si="91"/>
        <v>115.3125</v>
      </c>
      <c r="T1941" t="s">
        <v>8327</v>
      </c>
      <c r="U1941" t="s">
        <v>8331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2">
        <v>40670.507326388892</v>
      </c>
      <c r="L1942" s="12">
        <v>40709.165972222225</v>
      </c>
      <c r="M1942" s="13">
        <f t="shared" si="92"/>
        <v>2011</v>
      </c>
      <c r="N1942" t="b">
        <v>0</v>
      </c>
      <c r="O1942">
        <v>31</v>
      </c>
      <c r="P1942" t="b">
        <v>1</v>
      </c>
      <c r="Q1942" t="s">
        <v>8279</v>
      </c>
      <c r="R1942" s="5">
        <f t="shared" si="90"/>
        <v>1.7092307692307693</v>
      </c>
      <c r="S1942" s="6">
        <f t="shared" si="91"/>
        <v>35.838709677419352</v>
      </c>
      <c r="T1942" t="s">
        <v>8327</v>
      </c>
      <c r="U1942" t="s">
        <v>8331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2">
        <v>41744.290868055556</v>
      </c>
      <c r="L1943" s="12">
        <v>41774.290868055556</v>
      </c>
      <c r="M1943" s="13">
        <f t="shared" si="92"/>
        <v>2014</v>
      </c>
      <c r="N1943" t="b">
        <v>1</v>
      </c>
      <c r="O1943">
        <v>4883</v>
      </c>
      <c r="P1943" t="b">
        <v>1</v>
      </c>
      <c r="Q1943" t="s">
        <v>8295</v>
      </c>
      <c r="R1943" s="5">
        <f t="shared" si="90"/>
        <v>1.2611835600000001</v>
      </c>
      <c r="S1943" s="6">
        <f t="shared" si="91"/>
        <v>64.570118779438872</v>
      </c>
      <c r="T1943" t="s">
        <v>8321</v>
      </c>
      <c r="U1943" t="s">
        <v>8351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2">
        <v>40638.828009259261</v>
      </c>
      <c r="L1944" s="12">
        <v>40728.828009259261</v>
      </c>
      <c r="M1944" s="13">
        <f t="shared" si="92"/>
        <v>2011</v>
      </c>
      <c r="N1944" t="b">
        <v>1</v>
      </c>
      <c r="O1944">
        <v>95</v>
      </c>
      <c r="P1944" t="b">
        <v>1</v>
      </c>
      <c r="Q1944" t="s">
        <v>8295</v>
      </c>
      <c r="R1944" s="5">
        <f t="shared" si="90"/>
        <v>1.3844033333333334</v>
      </c>
      <c r="S1944" s="6">
        <f t="shared" si="91"/>
        <v>87.436000000000007</v>
      </c>
      <c r="T1944" t="s">
        <v>8321</v>
      </c>
      <c r="U1944" t="s">
        <v>8351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2">
        <v>42548.269861111112</v>
      </c>
      <c r="L1945" s="12">
        <v>42593.269861111112</v>
      </c>
      <c r="M1945" s="13">
        <f t="shared" si="92"/>
        <v>2016</v>
      </c>
      <c r="N1945" t="b">
        <v>1</v>
      </c>
      <c r="O1945">
        <v>2478</v>
      </c>
      <c r="P1945" t="b">
        <v>1</v>
      </c>
      <c r="Q1945" t="s">
        <v>8295</v>
      </c>
      <c r="R1945" s="5">
        <f t="shared" si="90"/>
        <v>17.052499999999998</v>
      </c>
      <c r="S1945" s="6">
        <f t="shared" si="91"/>
        <v>68.815577078288939</v>
      </c>
      <c r="T1945" t="s">
        <v>8321</v>
      </c>
      <c r="U1945" t="s">
        <v>8351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2">
        <v>41730.584374999999</v>
      </c>
      <c r="L1946" s="12">
        <v>41760.584374999999</v>
      </c>
      <c r="M1946" s="13">
        <f t="shared" si="92"/>
        <v>2014</v>
      </c>
      <c r="N1946" t="b">
        <v>1</v>
      </c>
      <c r="O1946">
        <v>1789</v>
      </c>
      <c r="P1946" t="b">
        <v>1</v>
      </c>
      <c r="Q1946" t="s">
        <v>8295</v>
      </c>
      <c r="R1946" s="5">
        <f t="shared" si="90"/>
        <v>7.8805550000000002</v>
      </c>
      <c r="S1946" s="6">
        <f t="shared" si="91"/>
        <v>176.200223588597</v>
      </c>
      <c r="T1946" t="s">
        <v>8321</v>
      </c>
      <c r="U1946" t="s">
        <v>8351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2">
        <v>42157.251828703709</v>
      </c>
      <c r="L1947" s="12">
        <v>42197.251828703709</v>
      </c>
      <c r="M1947" s="13">
        <f t="shared" si="92"/>
        <v>2015</v>
      </c>
      <c r="N1947" t="b">
        <v>1</v>
      </c>
      <c r="O1947">
        <v>680</v>
      </c>
      <c r="P1947" t="b">
        <v>1</v>
      </c>
      <c r="Q1947" t="s">
        <v>8295</v>
      </c>
      <c r="R1947" s="5">
        <f t="shared" si="90"/>
        <v>3.4801799999999998</v>
      </c>
      <c r="S1947" s="6">
        <f t="shared" si="91"/>
        <v>511.79117647058825</v>
      </c>
      <c r="T1947" t="s">
        <v>8321</v>
      </c>
      <c r="U1947" t="s">
        <v>8351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2">
        <v>41689.150011574071</v>
      </c>
      <c r="L1948" s="12">
        <v>41749.108344907407</v>
      </c>
      <c r="M1948" s="13">
        <f t="shared" si="92"/>
        <v>2014</v>
      </c>
      <c r="N1948" t="b">
        <v>1</v>
      </c>
      <c r="O1948">
        <v>70</v>
      </c>
      <c r="P1948" t="b">
        <v>1</v>
      </c>
      <c r="Q1948" t="s">
        <v>8295</v>
      </c>
      <c r="R1948" s="5">
        <f t="shared" si="90"/>
        <v>1.4974666666666667</v>
      </c>
      <c r="S1948" s="6">
        <f t="shared" si="91"/>
        <v>160.44285714285715</v>
      </c>
      <c r="T1948" t="s">
        <v>8321</v>
      </c>
      <c r="U1948" t="s">
        <v>8351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2">
        <v>40102.918055555558</v>
      </c>
      <c r="L1949" s="12">
        <v>40140.249305555553</v>
      </c>
      <c r="M1949" s="13">
        <f t="shared" si="92"/>
        <v>2009</v>
      </c>
      <c r="N1949" t="b">
        <v>1</v>
      </c>
      <c r="O1949">
        <v>23</v>
      </c>
      <c r="P1949" t="b">
        <v>1</v>
      </c>
      <c r="Q1949" t="s">
        <v>8295</v>
      </c>
      <c r="R1949" s="5">
        <f t="shared" si="90"/>
        <v>1.0063375000000001</v>
      </c>
      <c r="S1949" s="6">
        <f t="shared" si="91"/>
        <v>35.003043478260871</v>
      </c>
      <c r="T1949" t="s">
        <v>8321</v>
      </c>
      <c r="U1949" t="s">
        <v>8351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2">
        <v>42473.604270833333</v>
      </c>
      <c r="L1950" s="12">
        <v>42527.709722222222</v>
      </c>
      <c r="M1950" s="13">
        <f t="shared" si="92"/>
        <v>2016</v>
      </c>
      <c r="N1950" t="b">
        <v>1</v>
      </c>
      <c r="O1950">
        <v>4245</v>
      </c>
      <c r="P1950" t="b">
        <v>1</v>
      </c>
      <c r="Q1950" t="s">
        <v>8295</v>
      </c>
      <c r="R1950" s="5">
        <f t="shared" si="90"/>
        <v>8.0021100000000001</v>
      </c>
      <c r="S1950" s="6">
        <f t="shared" si="91"/>
        <v>188.50671378091872</v>
      </c>
      <c r="T1950" t="s">
        <v>8321</v>
      </c>
      <c r="U1950" t="s">
        <v>8351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2">
        <v>41800.423043981478</v>
      </c>
      <c r="L1951" s="12">
        <v>41830.423043981478</v>
      </c>
      <c r="M1951" s="13">
        <f t="shared" si="92"/>
        <v>2014</v>
      </c>
      <c r="N1951" t="b">
        <v>1</v>
      </c>
      <c r="O1951">
        <v>943</v>
      </c>
      <c r="P1951" t="b">
        <v>1</v>
      </c>
      <c r="Q1951" t="s">
        <v>8295</v>
      </c>
      <c r="R1951" s="5">
        <f t="shared" si="90"/>
        <v>1.0600260000000001</v>
      </c>
      <c r="S1951" s="6">
        <f t="shared" si="91"/>
        <v>56.204984093319197</v>
      </c>
      <c r="T1951" t="s">
        <v>8321</v>
      </c>
      <c r="U1951" t="s">
        <v>8351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2">
        <v>40624.181400462963</v>
      </c>
      <c r="L1952" s="12">
        <v>40655.181400462963</v>
      </c>
      <c r="M1952" s="13">
        <f t="shared" si="92"/>
        <v>2011</v>
      </c>
      <c r="N1952" t="b">
        <v>1</v>
      </c>
      <c r="O1952">
        <v>1876</v>
      </c>
      <c r="P1952" t="b">
        <v>1</v>
      </c>
      <c r="Q1952" t="s">
        <v>8295</v>
      </c>
      <c r="R1952" s="5">
        <f t="shared" si="90"/>
        <v>2.0051866666666669</v>
      </c>
      <c r="S1952" s="6">
        <f t="shared" si="91"/>
        <v>51.3054157782516</v>
      </c>
      <c r="T1952" t="s">
        <v>8321</v>
      </c>
      <c r="U1952" t="s">
        <v>8351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2">
        <v>42651.420567129629</v>
      </c>
      <c r="L1953" s="12">
        <v>42681.462233796294</v>
      </c>
      <c r="M1953" s="13">
        <f t="shared" si="92"/>
        <v>2016</v>
      </c>
      <c r="N1953" t="b">
        <v>1</v>
      </c>
      <c r="O1953">
        <v>834</v>
      </c>
      <c r="P1953" t="b">
        <v>1</v>
      </c>
      <c r="Q1953" t="s">
        <v>8295</v>
      </c>
      <c r="R1953" s="5">
        <f t="shared" si="90"/>
        <v>2.1244399999999999</v>
      </c>
      <c r="S1953" s="6">
        <f t="shared" si="91"/>
        <v>127.36450839328538</v>
      </c>
      <c r="T1953" t="s">
        <v>8321</v>
      </c>
      <c r="U1953" t="s">
        <v>8351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2">
        <v>41526.60665509259</v>
      </c>
      <c r="L1954" s="12">
        <v>41563.60665509259</v>
      </c>
      <c r="M1954" s="13">
        <f t="shared" si="92"/>
        <v>2013</v>
      </c>
      <c r="N1954" t="b">
        <v>1</v>
      </c>
      <c r="O1954">
        <v>682</v>
      </c>
      <c r="P1954" t="b">
        <v>1</v>
      </c>
      <c r="Q1954" t="s">
        <v>8295</v>
      </c>
      <c r="R1954" s="5">
        <f t="shared" si="90"/>
        <v>1.9847237142857144</v>
      </c>
      <c r="S1954" s="6">
        <f t="shared" si="91"/>
        <v>101.85532258064516</v>
      </c>
      <c r="T1954" t="s">
        <v>8321</v>
      </c>
      <c r="U1954" t="s">
        <v>8351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2">
        <v>40941.199826388889</v>
      </c>
      <c r="L1955" s="12">
        <v>40970.125</v>
      </c>
      <c r="M1955" s="13">
        <f t="shared" si="92"/>
        <v>2012</v>
      </c>
      <c r="N1955" t="b">
        <v>1</v>
      </c>
      <c r="O1955">
        <v>147</v>
      </c>
      <c r="P1955" t="b">
        <v>1</v>
      </c>
      <c r="Q1955" t="s">
        <v>8295</v>
      </c>
      <c r="R1955" s="5">
        <f t="shared" si="90"/>
        <v>2.2594666666666665</v>
      </c>
      <c r="S1955" s="6">
        <f t="shared" si="91"/>
        <v>230.55782312925169</v>
      </c>
      <c r="T1955" t="s">
        <v>8321</v>
      </c>
      <c r="U1955" t="s">
        <v>8351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2">
        <v>42394.580740740741</v>
      </c>
      <c r="L1956" s="12">
        <v>42441.208333333328</v>
      </c>
      <c r="M1956" s="13">
        <f t="shared" si="92"/>
        <v>2016</v>
      </c>
      <c r="N1956" t="b">
        <v>1</v>
      </c>
      <c r="O1956">
        <v>415</v>
      </c>
      <c r="P1956" t="b">
        <v>1</v>
      </c>
      <c r="Q1956" t="s">
        <v>8295</v>
      </c>
      <c r="R1956" s="5">
        <f t="shared" si="90"/>
        <v>6.9894800000000004</v>
      </c>
      <c r="S1956" s="6">
        <f t="shared" si="91"/>
        <v>842.10602409638557</v>
      </c>
      <c r="T1956" t="s">
        <v>8321</v>
      </c>
      <c r="U1956" t="s">
        <v>8351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2">
        <v>41020.271770833337</v>
      </c>
      <c r="L1957" s="12">
        <v>41052.791666666664</v>
      </c>
      <c r="M1957" s="13">
        <f t="shared" si="92"/>
        <v>2012</v>
      </c>
      <c r="N1957" t="b">
        <v>1</v>
      </c>
      <c r="O1957">
        <v>290</v>
      </c>
      <c r="P1957" t="b">
        <v>1</v>
      </c>
      <c r="Q1957" t="s">
        <v>8295</v>
      </c>
      <c r="R1957" s="5">
        <f t="shared" si="90"/>
        <v>3.9859528571428569</v>
      </c>
      <c r="S1957" s="6">
        <f t="shared" si="91"/>
        <v>577.27593103448271</v>
      </c>
      <c r="T1957" t="s">
        <v>8321</v>
      </c>
      <c r="U1957" t="s">
        <v>8351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2">
        <v>42067.923668981486</v>
      </c>
      <c r="L1958" s="12">
        <v>42112.882002314815</v>
      </c>
      <c r="M1958" s="13">
        <f t="shared" si="92"/>
        <v>2015</v>
      </c>
      <c r="N1958" t="b">
        <v>1</v>
      </c>
      <c r="O1958">
        <v>365</v>
      </c>
      <c r="P1958" t="b">
        <v>1</v>
      </c>
      <c r="Q1958" t="s">
        <v>8295</v>
      </c>
      <c r="R1958" s="5">
        <f t="shared" si="90"/>
        <v>2.9403333333333332</v>
      </c>
      <c r="S1958" s="6">
        <f t="shared" si="91"/>
        <v>483.34246575342468</v>
      </c>
      <c r="T1958" t="s">
        <v>8321</v>
      </c>
      <c r="U1958" t="s">
        <v>8351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2">
        <v>41179.098530092589</v>
      </c>
      <c r="L1959" s="12">
        <v>41209.098530092589</v>
      </c>
      <c r="M1959" s="13">
        <f t="shared" si="92"/>
        <v>2012</v>
      </c>
      <c r="N1959" t="b">
        <v>1</v>
      </c>
      <c r="O1959">
        <v>660</v>
      </c>
      <c r="P1959" t="b">
        <v>1</v>
      </c>
      <c r="Q1959" t="s">
        <v>8295</v>
      </c>
      <c r="R1959" s="5">
        <f t="shared" si="90"/>
        <v>1.6750470000000002</v>
      </c>
      <c r="S1959" s="6">
        <f t="shared" si="91"/>
        <v>76.138500000000008</v>
      </c>
      <c r="T1959" t="s">
        <v>8321</v>
      </c>
      <c r="U1959" t="s">
        <v>8351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2">
        <v>41326.987974537034</v>
      </c>
      <c r="L1960" s="12">
        <v>41356.94630787037</v>
      </c>
      <c r="M1960" s="13">
        <f t="shared" si="92"/>
        <v>2013</v>
      </c>
      <c r="N1960" t="b">
        <v>1</v>
      </c>
      <c r="O1960">
        <v>1356</v>
      </c>
      <c r="P1960" t="b">
        <v>1</v>
      </c>
      <c r="Q1960" t="s">
        <v>8295</v>
      </c>
      <c r="R1960" s="5">
        <f t="shared" si="90"/>
        <v>14.355717142857143</v>
      </c>
      <c r="S1960" s="6">
        <f t="shared" si="91"/>
        <v>74.107684365781708</v>
      </c>
      <c r="T1960" t="s">
        <v>8321</v>
      </c>
      <c r="U1960" t="s">
        <v>8351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2">
        <v>41871.845601851855</v>
      </c>
      <c r="L1961" s="12">
        <v>41913</v>
      </c>
      <c r="M1961" s="13">
        <f t="shared" si="92"/>
        <v>2014</v>
      </c>
      <c r="N1961" t="b">
        <v>1</v>
      </c>
      <c r="O1961">
        <v>424</v>
      </c>
      <c r="P1961" t="b">
        <v>1</v>
      </c>
      <c r="Q1961" t="s">
        <v>8295</v>
      </c>
      <c r="R1961" s="5">
        <f t="shared" si="90"/>
        <v>1.5673440000000001</v>
      </c>
      <c r="S1961" s="6">
        <f t="shared" si="91"/>
        <v>36.965660377358489</v>
      </c>
      <c r="T1961" t="s">
        <v>8321</v>
      </c>
      <c r="U1961" t="s">
        <v>8351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2">
        <v>41964.362743055557</v>
      </c>
      <c r="L1962" s="12">
        <v>41994.362743055557</v>
      </c>
      <c r="M1962" s="13">
        <f t="shared" si="92"/>
        <v>2014</v>
      </c>
      <c r="N1962" t="b">
        <v>1</v>
      </c>
      <c r="O1962">
        <v>33</v>
      </c>
      <c r="P1962" t="b">
        <v>1</v>
      </c>
      <c r="Q1962" t="s">
        <v>8295</v>
      </c>
      <c r="R1962" s="5">
        <f t="shared" si="90"/>
        <v>1.1790285714285715</v>
      </c>
      <c r="S1962" s="6">
        <f t="shared" si="91"/>
        <v>2500.969696969697</v>
      </c>
      <c r="T1962" t="s">
        <v>8321</v>
      </c>
      <c r="U1962" t="s">
        <v>8351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2">
        <v>41148.194641203707</v>
      </c>
      <c r="L1963" s="12">
        <v>41188.165972222225</v>
      </c>
      <c r="M1963" s="13">
        <f t="shared" si="92"/>
        <v>2012</v>
      </c>
      <c r="N1963" t="b">
        <v>1</v>
      </c>
      <c r="O1963">
        <v>1633</v>
      </c>
      <c r="P1963" t="b">
        <v>1</v>
      </c>
      <c r="Q1963" t="s">
        <v>8295</v>
      </c>
      <c r="R1963" s="5">
        <f t="shared" si="90"/>
        <v>11.053811999999999</v>
      </c>
      <c r="S1963" s="6">
        <f t="shared" si="91"/>
        <v>67.690214329454989</v>
      </c>
      <c r="T1963" t="s">
        <v>8321</v>
      </c>
      <c r="U1963" t="s">
        <v>8351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2">
        <v>41742.780509259261</v>
      </c>
      <c r="L1964" s="12">
        <v>41772.780509259261</v>
      </c>
      <c r="M1964" s="13">
        <f t="shared" si="92"/>
        <v>2014</v>
      </c>
      <c r="N1964" t="b">
        <v>1</v>
      </c>
      <c r="O1964">
        <v>306</v>
      </c>
      <c r="P1964" t="b">
        <v>1</v>
      </c>
      <c r="Q1964" t="s">
        <v>8295</v>
      </c>
      <c r="R1964" s="5">
        <f t="shared" si="90"/>
        <v>1.9292499999999999</v>
      </c>
      <c r="S1964" s="6">
        <f t="shared" si="91"/>
        <v>63.04738562091503</v>
      </c>
      <c r="T1964" t="s">
        <v>8321</v>
      </c>
      <c r="U1964" t="s">
        <v>8351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2">
        <v>41863.429791666669</v>
      </c>
      <c r="L1965" s="12">
        <v>41898.429791666669</v>
      </c>
      <c r="M1965" s="13">
        <f t="shared" si="92"/>
        <v>2014</v>
      </c>
      <c r="N1965" t="b">
        <v>1</v>
      </c>
      <c r="O1965">
        <v>205</v>
      </c>
      <c r="P1965" t="b">
        <v>1</v>
      </c>
      <c r="Q1965" t="s">
        <v>8295</v>
      </c>
      <c r="R1965" s="5">
        <f t="shared" si="90"/>
        <v>1.268842105263158</v>
      </c>
      <c r="S1965" s="6">
        <f t="shared" si="91"/>
        <v>117.6</v>
      </c>
      <c r="T1965" t="s">
        <v>8321</v>
      </c>
      <c r="U1965" t="s">
        <v>8351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2">
        <v>42452.272824074069</v>
      </c>
      <c r="L1966" s="12">
        <v>42482.272824074069</v>
      </c>
      <c r="M1966" s="13">
        <f t="shared" si="92"/>
        <v>2016</v>
      </c>
      <c r="N1966" t="b">
        <v>1</v>
      </c>
      <c r="O1966">
        <v>1281</v>
      </c>
      <c r="P1966" t="b">
        <v>1</v>
      </c>
      <c r="Q1966" t="s">
        <v>8295</v>
      </c>
      <c r="R1966" s="5">
        <f t="shared" si="90"/>
        <v>2.5957748878923765</v>
      </c>
      <c r="S1966" s="6">
        <f t="shared" si="91"/>
        <v>180.75185011709601</v>
      </c>
      <c r="T1966" t="s">
        <v>8321</v>
      </c>
      <c r="U1966" t="s">
        <v>8351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2">
        <v>40898.089236111111</v>
      </c>
      <c r="L1967" s="12">
        <v>40920.041666666664</v>
      </c>
      <c r="M1967" s="13">
        <f t="shared" si="92"/>
        <v>2011</v>
      </c>
      <c r="N1967" t="b">
        <v>1</v>
      </c>
      <c r="O1967">
        <v>103</v>
      </c>
      <c r="P1967" t="b">
        <v>1</v>
      </c>
      <c r="Q1967" t="s">
        <v>8295</v>
      </c>
      <c r="R1967" s="5">
        <f t="shared" si="90"/>
        <v>2.6227999999999998</v>
      </c>
      <c r="S1967" s="6">
        <f t="shared" si="91"/>
        <v>127.32038834951456</v>
      </c>
      <c r="T1967" t="s">
        <v>8321</v>
      </c>
      <c r="U1967" t="s">
        <v>8351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2">
        <v>41835.540486111109</v>
      </c>
      <c r="L1968" s="12">
        <v>41865.540486111109</v>
      </c>
      <c r="M1968" s="13">
        <f t="shared" si="92"/>
        <v>2014</v>
      </c>
      <c r="N1968" t="b">
        <v>1</v>
      </c>
      <c r="O1968">
        <v>1513</v>
      </c>
      <c r="P1968" t="b">
        <v>1</v>
      </c>
      <c r="Q1968" t="s">
        <v>8295</v>
      </c>
      <c r="R1968" s="5">
        <f t="shared" si="90"/>
        <v>2.0674309000000002</v>
      </c>
      <c r="S1968" s="6">
        <f t="shared" si="91"/>
        <v>136.6444745538665</v>
      </c>
      <c r="T1968" t="s">
        <v>8321</v>
      </c>
      <c r="U1968" t="s">
        <v>8351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2">
        <v>41730.663530092592</v>
      </c>
      <c r="L1969" s="12">
        <v>41760.663530092592</v>
      </c>
      <c r="M1969" s="13">
        <f t="shared" si="92"/>
        <v>2014</v>
      </c>
      <c r="N1969" t="b">
        <v>1</v>
      </c>
      <c r="O1969">
        <v>405</v>
      </c>
      <c r="P1969" t="b">
        <v>1</v>
      </c>
      <c r="Q1969" t="s">
        <v>8295</v>
      </c>
      <c r="R1969" s="5">
        <f t="shared" si="90"/>
        <v>3.7012999999999998</v>
      </c>
      <c r="S1969" s="6">
        <f t="shared" si="91"/>
        <v>182.78024691358024</v>
      </c>
      <c r="T1969" t="s">
        <v>8321</v>
      </c>
      <c r="U1969" t="s">
        <v>8351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2">
        <v>42676.586979166663</v>
      </c>
      <c r="L1970" s="12">
        <v>42707.628645833334</v>
      </c>
      <c r="M1970" s="13">
        <f t="shared" si="92"/>
        <v>2016</v>
      </c>
      <c r="N1970" t="b">
        <v>1</v>
      </c>
      <c r="O1970">
        <v>510</v>
      </c>
      <c r="P1970" t="b">
        <v>1</v>
      </c>
      <c r="Q1970" t="s">
        <v>8295</v>
      </c>
      <c r="R1970" s="5">
        <f t="shared" si="90"/>
        <v>2.8496600000000001</v>
      </c>
      <c r="S1970" s="6">
        <f t="shared" si="91"/>
        <v>279.37843137254902</v>
      </c>
      <c r="T1970" t="s">
        <v>8321</v>
      </c>
      <c r="U1970" t="s">
        <v>8351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2">
        <v>42557.792453703703</v>
      </c>
      <c r="L1971" s="12">
        <v>42587.792453703703</v>
      </c>
      <c r="M1971" s="13">
        <f t="shared" si="92"/>
        <v>2016</v>
      </c>
      <c r="N1971" t="b">
        <v>1</v>
      </c>
      <c r="O1971">
        <v>1887</v>
      </c>
      <c r="P1971" t="b">
        <v>1</v>
      </c>
      <c r="Q1971" t="s">
        <v>8295</v>
      </c>
      <c r="R1971" s="5">
        <f t="shared" si="90"/>
        <v>5.7907999999999999</v>
      </c>
      <c r="S1971" s="6">
        <f t="shared" si="91"/>
        <v>61.375728669846318</v>
      </c>
      <c r="T1971" t="s">
        <v>8321</v>
      </c>
      <c r="U1971" t="s">
        <v>8351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2">
        <v>41324.193298611113</v>
      </c>
      <c r="L1972" s="12">
        <v>41384.151631944449</v>
      </c>
      <c r="M1972" s="13">
        <f t="shared" si="92"/>
        <v>2013</v>
      </c>
      <c r="N1972" t="b">
        <v>1</v>
      </c>
      <c r="O1972">
        <v>701</v>
      </c>
      <c r="P1972" t="b">
        <v>1</v>
      </c>
      <c r="Q1972" t="s">
        <v>8295</v>
      </c>
      <c r="R1972" s="5">
        <f t="shared" si="90"/>
        <v>11.318</v>
      </c>
      <c r="S1972" s="6">
        <f t="shared" si="91"/>
        <v>80.727532097004286</v>
      </c>
      <c r="T1972" t="s">
        <v>8321</v>
      </c>
      <c r="U1972" t="s">
        <v>8351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2">
        <v>41561.500706018516</v>
      </c>
      <c r="L1973" s="12">
        <v>41593.166666666664</v>
      </c>
      <c r="M1973" s="13">
        <f t="shared" si="92"/>
        <v>2013</v>
      </c>
      <c r="N1973" t="b">
        <v>1</v>
      </c>
      <c r="O1973">
        <v>3863</v>
      </c>
      <c r="P1973" t="b">
        <v>1</v>
      </c>
      <c r="Q1973" t="s">
        <v>8295</v>
      </c>
      <c r="R1973" s="5">
        <f t="shared" si="90"/>
        <v>2.6302771750000002</v>
      </c>
      <c r="S1973" s="6">
        <f t="shared" si="91"/>
        <v>272.35590732591254</v>
      </c>
      <c r="T1973" t="s">
        <v>8321</v>
      </c>
      <c r="U1973" t="s">
        <v>8351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2">
        <v>41201.012083333335</v>
      </c>
      <c r="L1974" s="12">
        <v>41231.053749999999</v>
      </c>
      <c r="M1974" s="13">
        <f t="shared" si="92"/>
        <v>2012</v>
      </c>
      <c r="N1974" t="b">
        <v>1</v>
      </c>
      <c r="O1974">
        <v>238</v>
      </c>
      <c r="P1974" t="b">
        <v>1</v>
      </c>
      <c r="Q1974" t="s">
        <v>8295</v>
      </c>
      <c r="R1974" s="5">
        <f t="shared" si="90"/>
        <v>6.7447999999999997</v>
      </c>
      <c r="S1974" s="6">
        <f t="shared" si="91"/>
        <v>70.848739495798313</v>
      </c>
      <c r="T1974" t="s">
        <v>8321</v>
      </c>
      <c r="U1974" t="s">
        <v>8351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2">
        <v>42549.722962962958</v>
      </c>
      <c r="L1975" s="12">
        <v>42588.291666666672</v>
      </c>
      <c r="M1975" s="13">
        <f t="shared" si="92"/>
        <v>2016</v>
      </c>
      <c r="N1975" t="b">
        <v>1</v>
      </c>
      <c r="O1975">
        <v>2051</v>
      </c>
      <c r="P1975" t="b">
        <v>1</v>
      </c>
      <c r="Q1975" t="s">
        <v>8295</v>
      </c>
      <c r="R1975" s="5">
        <f t="shared" si="90"/>
        <v>2.5683081313131315</v>
      </c>
      <c r="S1975" s="6">
        <f t="shared" si="91"/>
        <v>247.94003412969283</v>
      </c>
      <c r="T1975" t="s">
        <v>8321</v>
      </c>
      <c r="U1975" t="s">
        <v>8351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2">
        <v>41445.334131944444</v>
      </c>
      <c r="L1976" s="12">
        <v>41505.334131944444</v>
      </c>
      <c r="M1976" s="13">
        <f t="shared" si="92"/>
        <v>2013</v>
      </c>
      <c r="N1976" t="b">
        <v>1</v>
      </c>
      <c r="O1976">
        <v>402</v>
      </c>
      <c r="P1976" t="b">
        <v>1</v>
      </c>
      <c r="Q1976" t="s">
        <v>8295</v>
      </c>
      <c r="R1976" s="5">
        <f t="shared" si="90"/>
        <v>3.7549600000000001</v>
      </c>
      <c r="S1976" s="6">
        <f t="shared" si="91"/>
        <v>186.81393034825871</v>
      </c>
      <c r="T1976" t="s">
        <v>8321</v>
      </c>
      <c r="U1976" t="s">
        <v>8351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2">
        <v>41313.755219907405</v>
      </c>
      <c r="L1977" s="12">
        <v>41343.755219907405</v>
      </c>
      <c r="M1977" s="13">
        <f t="shared" si="92"/>
        <v>2013</v>
      </c>
      <c r="N1977" t="b">
        <v>1</v>
      </c>
      <c r="O1977">
        <v>253</v>
      </c>
      <c r="P1977" t="b">
        <v>1</v>
      </c>
      <c r="Q1977" t="s">
        <v>8295</v>
      </c>
      <c r="R1977" s="5">
        <f t="shared" si="90"/>
        <v>2.0870837499999997</v>
      </c>
      <c r="S1977" s="6">
        <f t="shared" si="91"/>
        <v>131.98948616600788</v>
      </c>
      <c r="T1977" t="s">
        <v>8321</v>
      </c>
      <c r="U1977" t="s">
        <v>8351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2">
        <v>41438.899594907409</v>
      </c>
      <c r="L1978" s="12">
        <v>41468.899594907409</v>
      </c>
      <c r="M1978" s="13">
        <f t="shared" si="92"/>
        <v>2013</v>
      </c>
      <c r="N1978" t="b">
        <v>1</v>
      </c>
      <c r="O1978">
        <v>473</v>
      </c>
      <c r="P1978" t="b">
        <v>1</v>
      </c>
      <c r="Q1978" t="s">
        <v>8295</v>
      </c>
      <c r="R1978" s="5">
        <f t="shared" si="90"/>
        <v>3.4660000000000002</v>
      </c>
      <c r="S1978" s="6">
        <f t="shared" si="91"/>
        <v>29.310782241014799</v>
      </c>
      <c r="T1978" t="s">
        <v>8321</v>
      </c>
      <c r="U1978" t="s">
        <v>8351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2">
        <v>42311.216898148152</v>
      </c>
      <c r="L1979" s="12">
        <v>42357.332638888889</v>
      </c>
      <c r="M1979" s="13">
        <f t="shared" si="92"/>
        <v>2015</v>
      </c>
      <c r="N1979" t="b">
        <v>1</v>
      </c>
      <c r="O1979">
        <v>821</v>
      </c>
      <c r="P1979" t="b">
        <v>1</v>
      </c>
      <c r="Q1979" t="s">
        <v>8295</v>
      </c>
      <c r="R1979" s="5">
        <f t="shared" si="90"/>
        <v>4.0232999999999999</v>
      </c>
      <c r="S1979" s="6">
        <f t="shared" si="91"/>
        <v>245.02436053593178</v>
      </c>
      <c r="T1979" t="s">
        <v>8321</v>
      </c>
      <c r="U1979" t="s">
        <v>8351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2">
        <v>41039.225601851853</v>
      </c>
      <c r="L1980" s="12">
        <v>41072.291666666664</v>
      </c>
      <c r="M1980" s="13">
        <f t="shared" si="92"/>
        <v>2012</v>
      </c>
      <c r="N1980" t="b">
        <v>1</v>
      </c>
      <c r="O1980">
        <v>388</v>
      </c>
      <c r="P1980" t="b">
        <v>1</v>
      </c>
      <c r="Q1980" t="s">
        <v>8295</v>
      </c>
      <c r="R1980" s="5">
        <f t="shared" si="90"/>
        <v>10.2684514</v>
      </c>
      <c r="S1980" s="6">
        <f t="shared" si="91"/>
        <v>1323.2540463917526</v>
      </c>
      <c r="T1980" t="s">
        <v>8321</v>
      </c>
      <c r="U1980" t="s">
        <v>8351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2">
        <v>42290.460023148145</v>
      </c>
      <c r="L1981" s="12">
        <v>42327.207638888889</v>
      </c>
      <c r="M1981" s="13">
        <f t="shared" si="92"/>
        <v>2015</v>
      </c>
      <c r="N1981" t="b">
        <v>1</v>
      </c>
      <c r="O1981">
        <v>813</v>
      </c>
      <c r="P1981" t="b">
        <v>1</v>
      </c>
      <c r="Q1981" t="s">
        <v>8295</v>
      </c>
      <c r="R1981" s="5">
        <f t="shared" si="90"/>
        <v>1.14901155</v>
      </c>
      <c r="S1981" s="6">
        <f t="shared" si="91"/>
        <v>282.65966789667897</v>
      </c>
      <c r="T1981" t="s">
        <v>8321</v>
      </c>
      <c r="U1981" t="s">
        <v>8351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2">
        <v>42423.542384259257</v>
      </c>
      <c r="L1982" s="12">
        <v>42463.500717592593</v>
      </c>
      <c r="M1982" s="13">
        <f t="shared" si="92"/>
        <v>2016</v>
      </c>
      <c r="N1982" t="b">
        <v>1</v>
      </c>
      <c r="O1982">
        <v>1945</v>
      </c>
      <c r="P1982" t="b">
        <v>1</v>
      </c>
      <c r="Q1982" t="s">
        <v>8295</v>
      </c>
      <c r="R1982" s="5">
        <f t="shared" si="90"/>
        <v>3.5482402000000004</v>
      </c>
      <c r="S1982" s="6">
        <f t="shared" si="91"/>
        <v>91.214401028277635</v>
      </c>
      <c r="T1982" t="s">
        <v>8321</v>
      </c>
      <c r="U1982" t="s">
        <v>8351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2">
        <v>41799.725289351853</v>
      </c>
      <c r="L1983" s="12">
        <v>41829.725289351853</v>
      </c>
      <c r="M1983" s="13">
        <f t="shared" si="92"/>
        <v>2014</v>
      </c>
      <c r="N1983" t="b">
        <v>0</v>
      </c>
      <c r="O1983">
        <v>12</v>
      </c>
      <c r="P1983" t="b">
        <v>0</v>
      </c>
      <c r="Q1983" t="s">
        <v>8296</v>
      </c>
      <c r="R1983" s="5">
        <f t="shared" si="90"/>
        <v>5.0799999999999998E-2</v>
      </c>
      <c r="S1983" s="6">
        <f t="shared" si="91"/>
        <v>31.75</v>
      </c>
      <c r="T1983" t="s">
        <v>8340</v>
      </c>
      <c r="U1983" t="s">
        <v>8352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2">
        <v>42678.586655092593</v>
      </c>
      <c r="L1984" s="12">
        <v>42708.628321759257</v>
      </c>
      <c r="M1984" s="13">
        <f t="shared" si="92"/>
        <v>2016</v>
      </c>
      <c r="N1984" t="b">
        <v>0</v>
      </c>
      <c r="O1984">
        <v>0</v>
      </c>
      <c r="P1984" t="b">
        <v>0</v>
      </c>
      <c r="Q1984" t="s">
        <v>8296</v>
      </c>
      <c r="R1984" s="5">
        <f t="shared" si="90"/>
        <v>0</v>
      </c>
      <c r="S1984" s="6" t="e">
        <f t="shared" si="91"/>
        <v>#DIV/0!</v>
      </c>
      <c r="T1984" t="s">
        <v>8340</v>
      </c>
      <c r="U1984" t="s">
        <v>8352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2">
        <v>42593.011782407411</v>
      </c>
      <c r="L1985" s="12">
        <v>42615.291666666672</v>
      </c>
      <c r="M1985" s="13">
        <f t="shared" si="92"/>
        <v>2016</v>
      </c>
      <c r="N1985" t="b">
        <v>0</v>
      </c>
      <c r="O1985">
        <v>16</v>
      </c>
      <c r="P1985" t="b">
        <v>0</v>
      </c>
      <c r="Q1985" t="s">
        <v>8296</v>
      </c>
      <c r="R1985" s="5">
        <f t="shared" si="90"/>
        <v>4.2999999999999997E-2</v>
      </c>
      <c r="S1985" s="6">
        <f t="shared" si="91"/>
        <v>88.6875</v>
      </c>
      <c r="T1985" t="s">
        <v>8340</v>
      </c>
      <c r="U1985" t="s">
        <v>8352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2">
        <v>41913.790289351848</v>
      </c>
      <c r="L1986" s="12">
        <v>41973.831956018519</v>
      </c>
      <c r="M1986" s="13">
        <f t="shared" si="92"/>
        <v>2014</v>
      </c>
      <c r="N1986" t="b">
        <v>0</v>
      </c>
      <c r="O1986">
        <v>7</v>
      </c>
      <c r="P1986" t="b">
        <v>0</v>
      </c>
      <c r="Q1986" t="s">
        <v>8296</v>
      </c>
      <c r="R1986" s="5">
        <f t="shared" ref="R1986:R2049" si="93">E1986/D1986</f>
        <v>0.21146666666666666</v>
      </c>
      <c r="S1986" s="6">
        <f t="shared" ref="S1986:S2049" si="94">E1986/O1986</f>
        <v>453.14285714285717</v>
      </c>
      <c r="T1986" t="s">
        <v>8340</v>
      </c>
      <c r="U1986" t="s">
        <v>8352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2">
        <v>42555.698738425926</v>
      </c>
      <c r="L1987" s="12">
        <v>42584.958333333328</v>
      </c>
      <c r="M1987" s="13">
        <f t="shared" ref="M1987:M2050" si="95">YEAR(K1987)</f>
        <v>2016</v>
      </c>
      <c r="N1987" t="b">
        <v>0</v>
      </c>
      <c r="O1987">
        <v>4</v>
      </c>
      <c r="P1987" t="b">
        <v>0</v>
      </c>
      <c r="Q1987" t="s">
        <v>8296</v>
      </c>
      <c r="R1987" s="5">
        <f t="shared" si="93"/>
        <v>3.1875000000000001E-2</v>
      </c>
      <c r="S1987" s="6">
        <f t="shared" si="94"/>
        <v>12.75</v>
      </c>
      <c r="T1987" t="s">
        <v>8340</v>
      </c>
      <c r="U1987" t="s">
        <v>8352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2">
        <v>42413.433831018512</v>
      </c>
      <c r="L1988" s="12">
        <v>42443.392164351855</v>
      </c>
      <c r="M1988" s="13">
        <f t="shared" si="95"/>
        <v>2016</v>
      </c>
      <c r="N1988" t="b">
        <v>0</v>
      </c>
      <c r="O1988">
        <v>1</v>
      </c>
      <c r="P1988" t="b">
        <v>0</v>
      </c>
      <c r="Q1988" t="s">
        <v>8296</v>
      </c>
      <c r="R1988" s="5">
        <f t="shared" si="93"/>
        <v>5.0000000000000001E-4</v>
      </c>
      <c r="S1988" s="6">
        <f t="shared" si="94"/>
        <v>1</v>
      </c>
      <c r="T1988" t="s">
        <v>8340</v>
      </c>
      <c r="U1988" t="s">
        <v>8352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2">
        <v>42034.639768518522</v>
      </c>
      <c r="L1989" s="12">
        <v>42064.639768518522</v>
      </c>
      <c r="M1989" s="13">
        <f t="shared" si="95"/>
        <v>2015</v>
      </c>
      <c r="N1989" t="b">
        <v>0</v>
      </c>
      <c r="O1989">
        <v>28</v>
      </c>
      <c r="P1989" t="b">
        <v>0</v>
      </c>
      <c r="Q1989" t="s">
        <v>8296</v>
      </c>
      <c r="R1989" s="5">
        <f t="shared" si="93"/>
        <v>0.42472727272727273</v>
      </c>
      <c r="S1989" s="6">
        <f t="shared" si="94"/>
        <v>83.428571428571431</v>
      </c>
      <c r="T1989" t="s">
        <v>8340</v>
      </c>
      <c r="U1989" t="s">
        <v>8352</v>
      </c>
    </row>
    <row r="1990" spans="1:21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2">
        <v>42206.763217592597</v>
      </c>
      <c r="L1990" s="12">
        <v>42236.763217592597</v>
      </c>
      <c r="M1990" s="13">
        <f t="shared" si="95"/>
        <v>2015</v>
      </c>
      <c r="N1990" t="b">
        <v>0</v>
      </c>
      <c r="O1990">
        <v>1</v>
      </c>
      <c r="P1990" t="b">
        <v>0</v>
      </c>
      <c r="Q1990" t="s">
        <v>8296</v>
      </c>
      <c r="R1990" s="5">
        <f t="shared" si="93"/>
        <v>4.1666666666666666E-3</v>
      </c>
      <c r="S1990" s="6">
        <f t="shared" si="94"/>
        <v>25</v>
      </c>
      <c r="T1990" t="s">
        <v>8340</v>
      </c>
      <c r="U1990" t="s">
        <v>8352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2">
        <v>42685.680648148147</v>
      </c>
      <c r="L1991" s="12">
        <v>42715.680648148147</v>
      </c>
      <c r="M1991" s="13">
        <f t="shared" si="95"/>
        <v>2016</v>
      </c>
      <c r="N1991" t="b">
        <v>0</v>
      </c>
      <c r="O1991">
        <v>1</v>
      </c>
      <c r="P1991" t="b">
        <v>0</v>
      </c>
      <c r="Q1991" t="s">
        <v>8296</v>
      </c>
      <c r="R1991" s="5">
        <f t="shared" si="93"/>
        <v>0.01</v>
      </c>
      <c r="S1991" s="6">
        <f t="shared" si="94"/>
        <v>50</v>
      </c>
      <c r="T1991" t="s">
        <v>8340</v>
      </c>
      <c r="U1991" t="s">
        <v>8352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2">
        <v>42398.195972222224</v>
      </c>
      <c r="L1992" s="12">
        <v>42413.195972222224</v>
      </c>
      <c r="M1992" s="13">
        <f t="shared" si="95"/>
        <v>2016</v>
      </c>
      <c r="N1992" t="b">
        <v>0</v>
      </c>
      <c r="O1992">
        <v>5</v>
      </c>
      <c r="P1992" t="b">
        <v>0</v>
      </c>
      <c r="Q1992" t="s">
        <v>8296</v>
      </c>
      <c r="R1992" s="5">
        <f t="shared" si="93"/>
        <v>0.16966666666666666</v>
      </c>
      <c r="S1992" s="6">
        <f t="shared" si="94"/>
        <v>101.8</v>
      </c>
      <c r="T1992" t="s">
        <v>8340</v>
      </c>
      <c r="U1992" t="s">
        <v>8352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2">
        <v>42167.89335648148</v>
      </c>
      <c r="L1993" s="12">
        <v>42188.89335648148</v>
      </c>
      <c r="M1993" s="13">
        <f t="shared" si="95"/>
        <v>2015</v>
      </c>
      <c r="N1993" t="b">
        <v>0</v>
      </c>
      <c r="O1993">
        <v>3</v>
      </c>
      <c r="P1993" t="b">
        <v>0</v>
      </c>
      <c r="Q1993" t="s">
        <v>8296</v>
      </c>
      <c r="R1993" s="5">
        <f t="shared" si="93"/>
        <v>7.0000000000000007E-2</v>
      </c>
      <c r="S1993" s="6">
        <f t="shared" si="94"/>
        <v>46.666666666666664</v>
      </c>
      <c r="T1993" t="s">
        <v>8340</v>
      </c>
      <c r="U1993" t="s">
        <v>8352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2">
        <v>42023.143414351856</v>
      </c>
      <c r="L1994" s="12">
        <v>42053.143414351856</v>
      </c>
      <c r="M1994" s="13">
        <f t="shared" si="95"/>
        <v>2015</v>
      </c>
      <c r="N1994" t="b">
        <v>0</v>
      </c>
      <c r="O1994">
        <v>2</v>
      </c>
      <c r="P1994" t="b">
        <v>0</v>
      </c>
      <c r="Q1994" t="s">
        <v>8296</v>
      </c>
      <c r="R1994" s="5">
        <f t="shared" si="93"/>
        <v>1.3333333333333333E-3</v>
      </c>
      <c r="S1994" s="6">
        <f t="shared" si="94"/>
        <v>1</v>
      </c>
      <c r="T1994" t="s">
        <v>8340</v>
      </c>
      <c r="U1994" t="s">
        <v>8352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2">
        <v>42329.58839120371</v>
      </c>
      <c r="L1995" s="12">
        <v>42359.58839120371</v>
      </c>
      <c r="M1995" s="13">
        <f t="shared" si="95"/>
        <v>2015</v>
      </c>
      <c r="N1995" t="b">
        <v>0</v>
      </c>
      <c r="O1995">
        <v>0</v>
      </c>
      <c r="P1995" t="b">
        <v>0</v>
      </c>
      <c r="Q1995" t="s">
        <v>8296</v>
      </c>
      <c r="R1995" s="5">
        <f t="shared" si="93"/>
        <v>0</v>
      </c>
      <c r="S1995" s="6" t="e">
        <f t="shared" si="94"/>
        <v>#DIV/0!</v>
      </c>
      <c r="T1995" t="s">
        <v>8340</v>
      </c>
      <c r="U1995" t="s">
        <v>8352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2">
        <v>42651.006273148145</v>
      </c>
      <c r="L1996" s="12">
        <v>42711.047939814816</v>
      </c>
      <c r="M1996" s="13">
        <f t="shared" si="95"/>
        <v>2016</v>
      </c>
      <c r="N1996" t="b">
        <v>0</v>
      </c>
      <c r="O1996">
        <v>0</v>
      </c>
      <c r="P1996" t="b">
        <v>0</v>
      </c>
      <c r="Q1996" t="s">
        <v>8296</v>
      </c>
      <c r="R1996" s="5">
        <f t="shared" si="93"/>
        <v>0</v>
      </c>
      <c r="S1996" s="6" t="e">
        <f t="shared" si="94"/>
        <v>#DIV/0!</v>
      </c>
      <c r="T1996" t="s">
        <v>8340</v>
      </c>
      <c r="U1996" t="s">
        <v>8352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2">
        <v>42181.902037037042</v>
      </c>
      <c r="L1997" s="12">
        <v>42201.902037037042</v>
      </c>
      <c r="M1997" s="13">
        <f t="shared" si="95"/>
        <v>2015</v>
      </c>
      <c r="N1997" t="b">
        <v>0</v>
      </c>
      <c r="O1997">
        <v>3</v>
      </c>
      <c r="P1997" t="b">
        <v>0</v>
      </c>
      <c r="Q1997" t="s">
        <v>8296</v>
      </c>
      <c r="R1997" s="5">
        <f t="shared" si="93"/>
        <v>7.8E-2</v>
      </c>
      <c r="S1997" s="6">
        <f t="shared" si="94"/>
        <v>26</v>
      </c>
      <c r="T1997" t="s">
        <v>8340</v>
      </c>
      <c r="U1997" t="s">
        <v>8352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2">
        <v>41800.819571759261</v>
      </c>
      <c r="L1998" s="12">
        <v>41830.819571759261</v>
      </c>
      <c r="M1998" s="13">
        <f t="shared" si="95"/>
        <v>2014</v>
      </c>
      <c r="N1998" t="b">
        <v>0</v>
      </c>
      <c r="O1998">
        <v>0</v>
      </c>
      <c r="P1998" t="b">
        <v>0</v>
      </c>
      <c r="Q1998" t="s">
        <v>8296</v>
      </c>
      <c r="R1998" s="5">
        <f t="shared" si="93"/>
        <v>0</v>
      </c>
      <c r="S1998" s="6" t="e">
        <f t="shared" si="94"/>
        <v>#DIV/0!</v>
      </c>
      <c r="T1998" t="s">
        <v>8340</v>
      </c>
      <c r="U1998" t="s">
        <v>8352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2">
        <v>41847.930694444447</v>
      </c>
      <c r="L1999" s="12">
        <v>41877.930694444447</v>
      </c>
      <c r="M1999" s="13">
        <f t="shared" si="95"/>
        <v>2014</v>
      </c>
      <c r="N1999" t="b">
        <v>0</v>
      </c>
      <c r="O1999">
        <v>0</v>
      </c>
      <c r="P1999" t="b">
        <v>0</v>
      </c>
      <c r="Q1999" t="s">
        <v>8296</v>
      </c>
      <c r="R1999" s="5">
        <f t="shared" si="93"/>
        <v>0</v>
      </c>
      <c r="S1999" s="6" t="e">
        <f t="shared" si="94"/>
        <v>#DIV/0!</v>
      </c>
      <c r="T1999" t="s">
        <v>8340</v>
      </c>
      <c r="U1999" t="s">
        <v>8352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2">
        <v>41807.118495370371</v>
      </c>
      <c r="L2000" s="12">
        <v>41852.118495370371</v>
      </c>
      <c r="M2000" s="13">
        <f t="shared" si="95"/>
        <v>2014</v>
      </c>
      <c r="N2000" t="b">
        <v>0</v>
      </c>
      <c r="O2000">
        <v>3</v>
      </c>
      <c r="P2000" t="b">
        <v>0</v>
      </c>
      <c r="Q2000" t="s">
        <v>8296</v>
      </c>
      <c r="R2000" s="5">
        <f t="shared" si="93"/>
        <v>0.26200000000000001</v>
      </c>
      <c r="S2000" s="6">
        <f t="shared" si="94"/>
        <v>218.33333333333334</v>
      </c>
      <c r="T2000" t="s">
        <v>8340</v>
      </c>
      <c r="U2000" t="s">
        <v>8352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2">
        <v>41926.482731481483</v>
      </c>
      <c r="L2001" s="12">
        <v>41956.524398148147</v>
      </c>
      <c r="M2001" s="13">
        <f t="shared" si="95"/>
        <v>2014</v>
      </c>
      <c r="N2001" t="b">
        <v>0</v>
      </c>
      <c r="O2001">
        <v>7</v>
      </c>
      <c r="P2001" t="b">
        <v>0</v>
      </c>
      <c r="Q2001" t="s">
        <v>8296</v>
      </c>
      <c r="R2001" s="5">
        <f t="shared" si="93"/>
        <v>7.6129032258064515E-3</v>
      </c>
      <c r="S2001" s="6">
        <f t="shared" si="94"/>
        <v>33.714285714285715</v>
      </c>
      <c r="T2001" t="s">
        <v>8340</v>
      </c>
      <c r="U2001" t="s">
        <v>8352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2">
        <v>42345.951539351852</v>
      </c>
      <c r="L2002" s="12">
        <v>42375.951539351852</v>
      </c>
      <c r="M2002" s="13">
        <f t="shared" si="95"/>
        <v>2015</v>
      </c>
      <c r="N2002" t="b">
        <v>0</v>
      </c>
      <c r="O2002">
        <v>25</v>
      </c>
      <c r="P2002" t="b">
        <v>0</v>
      </c>
      <c r="Q2002" t="s">
        <v>8296</v>
      </c>
      <c r="R2002" s="5">
        <f t="shared" si="93"/>
        <v>0.125</v>
      </c>
      <c r="S2002" s="6">
        <f t="shared" si="94"/>
        <v>25</v>
      </c>
      <c r="T2002" t="s">
        <v>8340</v>
      </c>
      <c r="U2002" t="s">
        <v>8352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2">
        <v>42136.209675925929</v>
      </c>
      <c r="L2003" s="12">
        <v>42167.833333333328</v>
      </c>
      <c r="M2003" s="13">
        <f t="shared" si="95"/>
        <v>2015</v>
      </c>
      <c r="N2003" t="b">
        <v>1</v>
      </c>
      <c r="O2003">
        <v>1637</v>
      </c>
      <c r="P2003" t="b">
        <v>1</v>
      </c>
      <c r="Q2003" t="s">
        <v>8295</v>
      </c>
      <c r="R2003" s="5">
        <f t="shared" si="93"/>
        <v>3.8212909090909091</v>
      </c>
      <c r="S2003" s="6">
        <f t="shared" si="94"/>
        <v>128.38790470372632</v>
      </c>
      <c r="T2003" t="s">
        <v>8321</v>
      </c>
      <c r="U2003" t="s">
        <v>8351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2">
        <v>42728.71230324074</v>
      </c>
      <c r="L2004" s="12">
        <v>42758.71230324074</v>
      </c>
      <c r="M2004" s="13">
        <f t="shared" si="95"/>
        <v>2016</v>
      </c>
      <c r="N2004" t="b">
        <v>1</v>
      </c>
      <c r="O2004">
        <v>1375</v>
      </c>
      <c r="P2004" t="b">
        <v>1</v>
      </c>
      <c r="Q2004" t="s">
        <v>8295</v>
      </c>
      <c r="R2004" s="5">
        <f t="shared" si="93"/>
        <v>2.1679422000000002</v>
      </c>
      <c r="S2004" s="6">
        <f t="shared" si="94"/>
        <v>78.834261818181815</v>
      </c>
      <c r="T2004" t="s">
        <v>8321</v>
      </c>
      <c r="U2004" t="s">
        <v>8351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2">
        <v>40347.125601851854</v>
      </c>
      <c r="L2005" s="12">
        <v>40361.958333333336</v>
      </c>
      <c r="M2005" s="13">
        <f t="shared" si="95"/>
        <v>2010</v>
      </c>
      <c r="N2005" t="b">
        <v>1</v>
      </c>
      <c r="O2005">
        <v>17</v>
      </c>
      <c r="P2005" t="b">
        <v>1</v>
      </c>
      <c r="Q2005" t="s">
        <v>8295</v>
      </c>
      <c r="R2005" s="5">
        <f t="shared" si="93"/>
        <v>3.12</v>
      </c>
      <c r="S2005" s="6">
        <f t="shared" si="94"/>
        <v>91.764705882352942</v>
      </c>
      <c r="T2005" t="s">
        <v>8321</v>
      </c>
      <c r="U2005" t="s">
        <v>8351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2">
        <v>41800.604895833334</v>
      </c>
      <c r="L2006" s="12">
        <v>41830.604895833334</v>
      </c>
      <c r="M2006" s="13">
        <f t="shared" si="95"/>
        <v>2014</v>
      </c>
      <c r="N2006" t="b">
        <v>1</v>
      </c>
      <c r="O2006">
        <v>354</v>
      </c>
      <c r="P2006" t="b">
        <v>1</v>
      </c>
      <c r="Q2006" t="s">
        <v>8295</v>
      </c>
      <c r="R2006" s="5">
        <f t="shared" si="93"/>
        <v>2.3442048</v>
      </c>
      <c r="S2006" s="6">
        <f t="shared" si="94"/>
        <v>331.10237288135596</v>
      </c>
      <c r="T2006" t="s">
        <v>8321</v>
      </c>
      <c r="U2006" t="s">
        <v>8351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2">
        <v>41535.812708333331</v>
      </c>
      <c r="L2007" s="12">
        <v>41563.165972222225</v>
      </c>
      <c r="M2007" s="13">
        <f t="shared" si="95"/>
        <v>2013</v>
      </c>
      <c r="N2007" t="b">
        <v>1</v>
      </c>
      <c r="O2007">
        <v>191</v>
      </c>
      <c r="P2007" t="b">
        <v>1</v>
      </c>
      <c r="Q2007" t="s">
        <v>8295</v>
      </c>
      <c r="R2007" s="5">
        <f t="shared" si="93"/>
        <v>1.236801</v>
      </c>
      <c r="S2007" s="6">
        <f t="shared" si="94"/>
        <v>194.26193717277485</v>
      </c>
      <c r="T2007" t="s">
        <v>8321</v>
      </c>
      <c r="U2007" t="s">
        <v>8351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2">
        <v>41941.500520833331</v>
      </c>
      <c r="L2008" s="12">
        <v>41976.542187500003</v>
      </c>
      <c r="M2008" s="13">
        <f t="shared" si="95"/>
        <v>2014</v>
      </c>
      <c r="N2008" t="b">
        <v>1</v>
      </c>
      <c r="O2008">
        <v>303</v>
      </c>
      <c r="P2008" t="b">
        <v>1</v>
      </c>
      <c r="Q2008" t="s">
        <v>8295</v>
      </c>
      <c r="R2008" s="5">
        <f t="shared" si="93"/>
        <v>2.4784000000000002</v>
      </c>
      <c r="S2008" s="6">
        <f t="shared" si="94"/>
        <v>408.97689768976898</v>
      </c>
      <c r="T2008" t="s">
        <v>8321</v>
      </c>
      <c r="U2008" t="s">
        <v>8351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2">
        <v>40347.837800925925</v>
      </c>
      <c r="L2009" s="12">
        <v>40414.166666666664</v>
      </c>
      <c r="M2009" s="13">
        <f t="shared" si="95"/>
        <v>2010</v>
      </c>
      <c r="N2009" t="b">
        <v>1</v>
      </c>
      <c r="O2009">
        <v>137</v>
      </c>
      <c r="P2009" t="b">
        <v>1</v>
      </c>
      <c r="Q2009" t="s">
        <v>8295</v>
      </c>
      <c r="R2009" s="5">
        <f t="shared" si="93"/>
        <v>1.157092</v>
      </c>
      <c r="S2009" s="6">
        <f t="shared" si="94"/>
        <v>84.459270072992695</v>
      </c>
      <c r="T2009" t="s">
        <v>8321</v>
      </c>
      <c r="U2009" t="s">
        <v>8351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2">
        <v>40761.604421296295</v>
      </c>
      <c r="L2010" s="12">
        <v>40805.604421296295</v>
      </c>
      <c r="M2010" s="13">
        <f t="shared" si="95"/>
        <v>2011</v>
      </c>
      <c r="N2010" t="b">
        <v>1</v>
      </c>
      <c r="O2010">
        <v>41</v>
      </c>
      <c r="P2010" t="b">
        <v>1</v>
      </c>
      <c r="Q2010" t="s">
        <v>8295</v>
      </c>
      <c r="R2010" s="5">
        <f t="shared" si="93"/>
        <v>1.1707484768810599</v>
      </c>
      <c r="S2010" s="6">
        <f t="shared" si="94"/>
        <v>44.853658536585364</v>
      </c>
      <c r="T2010" t="s">
        <v>8321</v>
      </c>
      <c r="U2010" t="s">
        <v>8351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2">
        <v>42661.323414351849</v>
      </c>
      <c r="L2011" s="12">
        <v>42697.365081018521</v>
      </c>
      <c r="M2011" s="13">
        <f t="shared" si="95"/>
        <v>2016</v>
      </c>
      <c r="N2011" t="b">
        <v>1</v>
      </c>
      <c r="O2011">
        <v>398</v>
      </c>
      <c r="P2011" t="b">
        <v>1</v>
      </c>
      <c r="Q2011" t="s">
        <v>8295</v>
      </c>
      <c r="R2011" s="5">
        <f t="shared" si="93"/>
        <v>3.05158</v>
      </c>
      <c r="S2011" s="6">
        <f t="shared" si="94"/>
        <v>383.3643216080402</v>
      </c>
      <c r="T2011" t="s">
        <v>8321</v>
      </c>
      <c r="U2011" t="s">
        <v>8351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2">
        <v>42570.996423611112</v>
      </c>
      <c r="L2012" s="12">
        <v>42600.996423611112</v>
      </c>
      <c r="M2012" s="13">
        <f t="shared" si="95"/>
        <v>2016</v>
      </c>
      <c r="N2012" t="b">
        <v>1</v>
      </c>
      <c r="O2012">
        <v>1737</v>
      </c>
      <c r="P2012" t="b">
        <v>1</v>
      </c>
      <c r="Q2012" t="s">
        <v>8295</v>
      </c>
      <c r="R2012" s="5">
        <f t="shared" si="93"/>
        <v>3.2005299999999997</v>
      </c>
      <c r="S2012" s="6">
        <f t="shared" si="94"/>
        <v>55.276856649395505</v>
      </c>
      <c r="T2012" t="s">
        <v>8321</v>
      </c>
      <c r="U2012" t="s">
        <v>8351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2">
        <v>42347.358483796299</v>
      </c>
      <c r="L2013" s="12">
        <v>42380.958333333328</v>
      </c>
      <c r="M2013" s="13">
        <f t="shared" si="95"/>
        <v>2015</v>
      </c>
      <c r="N2013" t="b">
        <v>1</v>
      </c>
      <c r="O2013">
        <v>971</v>
      </c>
      <c r="P2013" t="b">
        <v>1</v>
      </c>
      <c r="Q2013" t="s">
        <v>8295</v>
      </c>
      <c r="R2013" s="5">
        <f t="shared" si="93"/>
        <v>8.1956399999999991</v>
      </c>
      <c r="S2013" s="6">
        <f t="shared" si="94"/>
        <v>422.02059732234807</v>
      </c>
      <c r="T2013" t="s">
        <v>8321</v>
      </c>
      <c r="U2013" t="s">
        <v>8351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2">
        <v>42010.822233796294</v>
      </c>
      <c r="L2014" s="12">
        <v>42040.822233796294</v>
      </c>
      <c r="M2014" s="13">
        <f t="shared" si="95"/>
        <v>2015</v>
      </c>
      <c r="N2014" t="b">
        <v>1</v>
      </c>
      <c r="O2014">
        <v>183</v>
      </c>
      <c r="P2014" t="b">
        <v>1</v>
      </c>
      <c r="Q2014" t="s">
        <v>8295</v>
      </c>
      <c r="R2014" s="5">
        <f t="shared" si="93"/>
        <v>2.3490000000000002</v>
      </c>
      <c r="S2014" s="6">
        <f t="shared" si="94"/>
        <v>64.180327868852459</v>
      </c>
      <c r="T2014" t="s">
        <v>8321</v>
      </c>
      <c r="U2014" t="s">
        <v>8351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2">
        <v>42499.960810185185</v>
      </c>
      <c r="L2015" s="12">
        <v>42559.960810185185</v>
      </c>
      <c r="M2015" s="13">
        <f t="shared" si="95"/>
        <v>2016</v>
      </c>
      <c r="N2015" t="b">
        <v>1</v>
      </c>
      <c r="O2015">
        <v>4562</v>
      </c>
      <c r="P2015" t="b">
        <v>1</v>
      </c>
      <c r="Q2015" t="s">
        <v>8295</v>
      </c>
      <c r="R2015" s="5">
        <f t="shared" si="93"/>
        <v>4.9491375</v>
      </c>
      <c r="S2015" s="6">
        <f t="shared" si="94"/>
        <v>173.57781674704077</v>
      </c>
      <c r="T2015" t="s">
        <v>8321</v>
      </c>
      <c r="U2015" t="s">
        <v>8351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2">
        <v>41324.214571759258</v>
      </c>
      <c r="L2016" s="12">
        <v>41358.172905092593</v>
      </c>
      <c r="M2016" s="13">
        <f t="shared" si="95"/>
        <v>2013</v>
      </c>
      <c r="N2016" t="b">
        <v>1</v>
      </c>
      <c r="O2016">
        <v>26457</v>
      </c>
      <c r="P2016" t="b">
        <v>1</v>
      </c>
      <c r="Q2016" t="s">
        <v>8295</v>
      </c>
      <c r="R2016" s="5">
        <f t="shared" si="93"/>
        <v>78.137822333333332</v>
      </c>
      <c r="S2016" s="6">
        <f t="shared" si="94"/>
        <v>88.601680840609291</v>
      </c>
      <c r="T2016" t="s">
        <v>8321</v>
      </c>
      <c r="U2016" t="s">
        <v>8351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2">
        <v>40765.876886574071</v>
      </c>
      <c r="L2017" s="12">
        <v>40795.876886574071</v>
      </c>
      <c r="M2017" s="13">
        <f t="shared" si="95"/>
        <v>2011</v>
      </c>
      <c r="N2017" t="b">
        <v>1</v>
      </c>
      <c r="O2017">
        <v>162</v>
      </c>
      <c r="P2017" t="b">
        <v>1</v>
      </c>
      <c r="Q2017" t="s">
        <v>8295</v>
      </c>
      <c r="R2017" s="5">
        <f t="shared" si="93"/>
        <v>1.1300013888888889</v>
      </c>
      <c r="S2017" s="6">
        <f t="shared" si="94"/>
        <v>50.222283950617282</v>
      </c>
      <c r="T2017" t="s">
        <v>8321</v>
      </c>
      <c r="U2017" t="s">
        <v>8351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2">
        <v>41312.88077546296</v>
      </c>
      <c r="L2018" s="12">
        <v>41342.88077546296</v>
      </c>
      <c r="M2018" s="13">
        <f t="shared" si="95"/>
        <v>2013</v>
      </c>
      <c r="N2018" t="b">
        <v>1</v>
      </c>
      <c r="O2018">
        <v>479</v>
      </c>
      <c r="P2018" t="b">
        <v>1</v>
      </c>
      <c r="Q2018" t="s">
        <v>8295</v>
      </c>
      <c r="R2018" s="5">
        <f t="shared" si="93"/>
        <v>9.2154220000000002</v>
      </c>
      <c r="S2018" s="6">
        <f t="shared" si="94"/>
        <v>192.38876826722338</v>
      </c>
      <c r="T2018" t="s">
        <v>8321</v>
      </c>
      <c r="U2018" t="s">
        <v>8351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2">
        <v>40961.057349537034</v>
      </c>
      <c r="L2019" s="12">
        <v>40992.166666666664</v>
      </c>
      <c r="M2019" s="13">
        <f t="shared" si="95"/>
        <v>2012</v>
      </c>
      <c r="N2019" t="b">
        <v>1</v>
      </c>
      <c r="O2019">
        <v>426</v>
      </c>
      <c r="P2019" t="b">
        <v>1</v>
      </c>
      <c r="Q2019" t="s">
        <v>8295</v>
      </c>
      <c r="R2019" s="5">
        <f t="shared" si="93"/>
        <v>1.2510239999999999</v>
      </c>
      <c r="S2019" s="6">
        <f t="shared" si="94"/>
        <v>73.416901408450698</v>
      </c>
      <c r="T2019" t="s">
        <v>8321</v>
      </c>
      <c r="U2019" t="s">
        <v>8351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2">
        <v>42199.365844907406</v>
      </c>
      <c r="L2020" s="12">
        <v>42229.365844907406</v>
      </c>
      <c r="M2020" s="13">
        <f t="shared" si="95"/>
        <v>2015</v>
      </c>
      <c r="N2020" t="b">
        <v>1</v>
      </c>
      <c r="O2020">
        <v>450</v>
      </c>
      <c r="P2020" t="b">
        <v>1</v>
      </c>
      <c r="Q2020" t="s">
        <v>8295</v>
      </c>
      <c r="R2020" s="5">
        <f t="shared" si="93"/>
        <v>1.0224343076923077</v>
      </c>
      <c r="S2020" s="6">
        <f t="shared" si="94"/>
        <v>147.68495555555555</v>
      </c>
      <c r="T2020" t="s">
        <v>8321</v>
      </c>
      <c r="U2020" t="s">
        <v>8351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2">
        <v>42605.70857638889</v>
      </c>
      <c r="L2021" s="12">
        <v>42635.70857638889</v>
      </c>
      <c r="M2021" s="13">
        <f t="shared" si="95"/>
        <v>2016</v>
      </c>
      <c r="N2021" t="b">
        <v>1</v>
      </c>
      <c r="O2021">
        <v>1780</v>
      </c>
      <c r="P2021" t="b">
        <v>1</v>
      </c>
      <c r="Q2021" t="s">
        <v>8295</v>
      </c>
      <c r="R2021" s="5">
        <f t="shared" si="93"/>
        <v>4.8490975000000001</v>
      </c>
      <c r="S2021" s="6">
        <f t="shared" si="94"/>
        <v>108.96848314606741</v>
      </c>
      <c r="T2021" t="s">
        <v>8321</v>
      </c>
      <c r="U2021" t="s">
        <v>8351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2">
        <v>41737.097499999996</v>
      </c>
      <c r="L2022" s="12">
        <v>41773.961111111108</v>
      </c>
      <c r="M2022" s="13">
        <f t="shared" si="95"/>
        <v>2014</v>
      </c>
      <c r="N2022" t="b">
        <v>1</v>
      </c>
      <c r="O2022">
        <v>122</v>
      </c>
      <c r="P2022" t="b">
        <v>1</v>
      </c>
      <c r="Q2022" t="s">
        <v>8295</v>
      </c>
      <c r="R2022" s="5">
        <f t="shared" si="93"/>
        <v>1.9233333333333333</v>
      </c>
      <c r="S2022" s="6">
        <f t="shared" si="94"/>
        <v>23.647540983606557</v>
      </c>
      <c r="T2022" t="s">
        <v>8321</v>
      </c>
      <c r="U2022" t="s">
        <v>8351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2">
        <v>41861.070567129631</v>
      </c>
      <c r="L2023" s="12">
        <v>41906.070567129631</v>
      </c>
      <c r="M2023" s="13">
        <f t="shared" si="95"/>
        <v>2014</v>
      </c>
      <c r="N2023" t="b">
        <v>1</v>
      </c>
      <c r="O2023">
        <v>95</v>
      </c>
      <c r="P2023" t="b">
        <v>1</v>
      </c>
      <c r="Q2023" t="s">
        <v>8295</v>
      </c>
      <c r="R2023" s="5">
        <f t="shared" si="93"/>
        <v>2.8109999999999999</v>
      </c>
      <c r="S2023" s="6">
        <f t="shared" si="94"/>
        <v>147.94736842105263</v>
      </c>
      <c r="T2023" t="s">
        <v>8321</v>
      </c>
      <c r="U2023" t="s">
        <v>8351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2">
        <v>42502.569120370375</v>
      </c>
      <c r="L2024" s="12">
        <v>42532.569120370375</v>
      </c>
      <c r="M2024" s="13">
        <f t="shared" si="95"/>
        <v>2016</v>
      </c>
      <c r="N2024" t="b">
        <v>1</v>
      </c>
      <c r="O2024">
        <v>325</v>
      </c>
      <c r="P2024" t="b">
        <v>1</v>
      </c>
      <c r="Q2024" t="s">
        <v>8295</v>
      </c>
      <c r="R2024" s="5">
        <f t="shared" si="93"/>
        <v>1.2513700000000001</v>
      </c>
      <c r="S2024" s="6">
        <f t="shared" si="94"/>
        <v>385.03692307692307</v>
      </c>
      <c r="T2024" t="s">
        <v>8321</v>
      </c>
      <c r="U2024" t="s">
        <v>8351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2">
        <v>42136.420752314814</v>
      </c>
      <c r="L2025" s="12">
        <v>42166.420752314814</v>
      </c>
      <c r="M2025" s="13">
        <f t="shared" si="95"/>
        <v>2015</v>
      </c>
      <c r="N2025" t="b">
        <v>1</v>
      </c>
      <c r="O2025">
        <v>353</v>
      </c>
      <c r="P2025" t="b">
        <v>1</v>
      </c>
      <c r="Q2025" t="s">
        <v>8295</v>
      </c>
      <c r="R2025" s="5">
        <f t="shared" si="93"/>
        <v>1.61459</v>
      </c>
      <c r="S2025" s="6">
        <f t="shared" si="94"/>
        <v>457.39093484419266</v>
      </c>
      <c r="T2025" t="s">
        <v>8321</v>
      </c>
      <c r="U2025" t="s">
        <v>8351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2">
        <v>41099.966944444444</v>
      </c>
      <c r="L2026" s="12">
        <v>41134.125</v>
      </c>
      <c r="M2026" s="13">
        <f t="shared" si="95"/>
        <v>2012</v>
      </c>
      <c r="N2026" t="b">
        <v>1</v>
      </c>
      <c r="O2026">
        <v>105</v>
      </c>
      <c r="P2026" t="b">
        <v>1</v>
      </c>
      <c r="Q2026" t="s">
        <v>8295</v>
      </c>
      <c r="R2026" s="5">
        <f t="shared" si="93"/>
        <v>5.8535000000000004</v>
      </c>
      <c r="S2026" s="6">
        <f t="shared" si="94"/>
        <v>222.99047619047619</v>
      </c>
      <c r="T2026" t="s">
        <v>8321</v>
      </c>
      <c r="U2026" t="s">
        <v>8351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2">
        <v>42136.184560185182</v>
      </c>
      <c r="L2027" s="12">
        <v>42166.184560185182</v>
      </c>
      <c r="M2027" s="13">
        <f t="shared" si="95"/>
        <v>2015</v>
      </c>
      <c r="N2027" t="b">
        <v>1</v>
      </c>
      <c r="O2027">
        <v>729</v>
      </c>
      <c r="P2027" t="b">
        <v>1</v>
      </c>
      <c r="Q2027" t="s">
        <v>8295</v>
      </c>
      <c r="R2027" s="5">
        <f t="shared" si="93"/>
        <v>2.0114999999999998</v>
      </c>
      <c r="S2027" s="6">
        <f t="shared" si="94"/>
        <v>220.74074074074073</v>
      </c>
      <c r="T2027" t="s">
        <v>8321</v>
      </c>
      <c r="U2027" t="s">
        <v>8351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2">
        <v>41704.735937500001</v>
      </c>
      <c r="L2028" s="12">
        <v>41750.165972222225</v>
      </c>
      <c r="M2028" s="13">
        <f t="shared" si="95"/>
        <v>2014</v>
      </c>
      <c r="N2028" t="b">
        <v>1</v>
      </c>
      <c r="O2028">
        <v>454</v>
      </c>
      <c r="P2028" t="b">
        <v>1</v>
      </c>
      <c r="Q2028" t="s">
        <v>8295</v>
      </c>
      <c r="R2028" s="5">
        <f t="shared" si="93"/>
        <v>1.3348307999999998</v>
      </c>
      <c r="S2028" s="6">
        <f t="shared" si="94"/>
        <v>73.503898678414089</v>
      </c>
      <c r="T2028" t="s">
        <v>8321</v>
      </c>
      <c r="U2028" t="s">
        <v>8351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2">
        <v>42048.813877314817</v>
      </c>
      <c r="L2029" s="12">
        <v>42093.772210648152</v>
      </c>
      <c r="M2029" s="13">
        <f t="shared" si="95"/>
        <v>2015</v>
      </c>
      <c r="N2029" t="b">
        <v>1</v>
      </c>
      <c r="O2029">
        <v>539</v>
      </c>
      <c r="P2029" t="b">
        <v>1</v>
      </c>
      <c r="Q2029" t="s">
        <v>8295</v>
      </c>
      <c r="R2029" s="5">
        <f t="shared" si="93"/>
        <v>1.2024900000000001</v>
      </c>
      <c r="S2029" s="6">
        <f t="shared" si="94"/>
        <v>223.09647495361781</v>
      </c>
      <c r="T2029" t="s">
        <v>8321</v>
      </c>
      <c r="U2029" t="s">
        <v>8351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2">
        <v>40215.919050925928</v>
      </c>
      <c r="L2030" s="12">
        <v>40252.913194444445</v>
      </c>
      <c r="M2030" s="13">
        <f t="shared" si="95"/>
        <v>2010</v>
      </c>
      <c r="N2030" t="b">
        <v>1</v>
      </c>
      <c r="O2030">
        <v>79</v>
      </c>
      <c r="P2030" t="b">
        <v>1</v>
      </c>
      <c r="Q2030" t="s">
        <v>8295</v>
      </c>
      <c r="R2030" s="5">
        <f t="shared" si="93"/>
        <v>1.2616666666666667</v>
      </c>
      <c r="S2030" s="6">
        <f t="shared" si="94"/>
        <v>47.911392405063289</v>
      </c>
      <c r="T2030" t="s">
        <v>8321</v>
      </c>
      <c r="U2030" t="s">
        <v>8351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2">
        <v>41848.021770833337</v>
      </c>
      <c r="L2031" s="12">
        <v>41878.021770833337</v>
      </c>
      <c r="M2031" s="13">
        <f t="shared" si="95"/>
        <v>2014</v>
      </c>
      <c r="N2031" t="b">
        <v>1</v>
      </c>
      <c r="O2031">
        <v>94</v>
      </c>
      <c r="P2031" t="b">
        <v>1</v>
      </c>
      <c r="Q2031" t="s">
        <v>8295</v>
      </c>
      <c r="R2031" s="5">
        <f t="shared" si="93"/>
        <v>3.6120000000000001</v>
      </c>
      <c r="S2031" s="6">
        <f t="shared" si="94"/>
        <v>96.063829787234042</v>
      </c>
      <c r="T2031" t="s">
        <v>8321</v>
      </c>
      <c r="U2031" t="s">
        <v>8351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2">
        <v>41212.996481481481</v>
      </c>
      <c r="L2032" s="12">
        <v>41242.996481481481</v>
      </c>
      <c r="M2032" s="13">
        <f t="shared" si="95"/>
        <v>2012</v>
      </c>
      <c r="N2032" t="b">
        <v>1</v>
      </c>
      <c r="O2032">
        <v>625</v>
      </c>
      <c r="P2032" t="b">
        <v>1</v>
      </c>
      <c r="Q2032" t="s">
        <v>8295</v>
      </c>
      <c r="R2032" s="5">
        <f t="shared" si="93"/>
        <v>2.26239013671875</v>
      </c>
      <c r="S2032" s="6">
        <f t="shared" si="94"/>
        <v>118.6144</v>
      </c>
      <c r="T2032" t="s">
        <v>8321</v>
      </c>
      <c r="U2032" t="s">
        <v>8351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2">
        <v>41975.329317129625</v>
      </c>
      <c r="L2033" s="12">
        <v>42013.041666666672</v>
      </c>
      <c r="M2033" s="13">
        <f t="shared" si="95"/>
        <v>2014</v>
      </c>
      <c r="N2033" t="b">
        <v>1</v>
      </c>
      <c r="O2033">
        <v>508</v>
      </c>
      <c r="P2033" t="b">
        <v>1</v>
      </c>
      <c r="Q2033" t="s">
        <v>8295</v>
      </c>
      <c r="R2033" s="5">
        <f t="shared" si="93"/>
        <v>1.2035</v>
      </c>
      <c r="S2033" s="6">
        <f t="shared" si="94"/>
        <v>118.45472440944881</v>
      </c>
      <c r="T2033" t="s">
        <v>8321</v>
      </c>
      <c r="U2033" t="s">
        <v>8351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2">
        <v>42689.565671296295</v>
      </c>
      <c r="L2034" s="12">
        <v>42719.208333333328</v>
      </c>
      <c r="M2034" s="13">
        <f t="shared" si="95"/>
        <v>2016</v>
      </c>
      <c r="N2034" t="b">
        <v>1</v>
      </c>
      <c r="O2034">
        <v>531</v>
      </c>
      <c r="P2034" t="b">
        <v>1</v>
      </c>
      <c r="Q2034" t="s">
        <v>8295</v>
      </c>
      <c r="R2034" s="5">
        <f t="shared" si="93"/>
        <v>3.0418799999999999</v>
      </c>
      <c r="S2034" s="6">
        <f t="shared" si="94"/>
        <v>143.21468926553672</v>
      </c>
      <c r="T2034" t="s">
        <v>8321</v>
      </c>
      <c r="U2034" t="s">
        <v>8351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2">
        <v>41725.082384259258</v>
      </c>
      <c r="L2035" s="12">
        <v>41755.082384259258</v>
      </c>
      <c r="M2035" s="13">
        <f t="shared" si="95"/>
        <v>2014</v>
      </c>
      <c r="N2035" t="b">
        <v>1</v>
      </c>
      <c r="O2035">
        <v>158</v>
      </c>
      <c r="P2035" t="b">
        <v>1</v>
      </c>
      <c r="Q2035" t="s">
        <v>8295</v>
      </c>
      <c r="R2035" s="5">
        <f t="shared" si="93"/>
        <v>1.7867599999999999</v>
      </c>
      <c r="S2035" s="6">
        <f t="shared" si="94"/>
        <v>282.71518987341773</v>
      </c>
      <c r="T2035" t="s">
        <v>8321</v>
      </c>
      <c r="U2035" t="s">
        <v>8351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2">
        <v>42076.130011574074</v>
      </c>
      <c r="L2036" s="12">
        <v>42131.290277777778</v>
      </c>
      <c r="M2036" s="13">
        <f t="shared" si="95"/>
        <v>2015</v>
      </c>
      <c r="N2036" t="b">
        <v>1</v>
      </c>
      <c r="O2036">
        <v>508</v>
      </c>
      <c r="P2036" t="b">
        <v>1</v>
      </c>
      <c r="Q2036" t="s">
        <v>8295</v>
      </c>
      <c r="R2036" s="5">
        <f t="shared" si="93"/>
        <v>3.868199871794872</v>
      </c>
      <c r="S2036" s="6">
        <f t="shared" si="94"/>
        <v>593.93620078740162</v>
      </c>
      <c r="T2036" t="s">
        <v>8321</v>
      </c>
      <c r="U2036" t="s">
        <v>8351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2">
        <v>42311.625081018516</v>
      </c>
      <c r="L2037" s="12">
        <v>42357.041666666672</v>
      </c>
      <c r="M2037" s="13">
        <f t="shared" si="95"/>
        <v>2015</v>
      </c>
      <c r="N2037" t="b">
        <v>1</v>
      </c>
      <c r="O2037">
        <v>644</v>
      </c>
      <c r="P2037" t="b">
        <v>1</v>
      </c>
      <c r="Q2037" t="s">
        <v>8295</v>
      </c>
      <c r="R2037" s="5">
        <f t="shared" si="93"/>
        <v>2.1103642500000004</v>
      </c>
      <c r="S2037" s="6">
        <f t="shared" si="94"/>
        <v>262.15704968944101</v>
      </c>
      <c r="T2037" t="s">
        <v>8321</v>
      </c>
      <c r="U2037" t="s">
        <v>8351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2">
        <v>41738.864803240744</v>
      </c>
      <c r="L2038" s="12">
        <v>41768.864803240744</v>
      </c>
      <c r="M2038" s="13">
        <f t="shared" si="95"/>
        <v>2014</v>
      </c>
      <c r="N2038" t="b">
        <v>1</v>
      </c>
      <c r="O2038">
        <v>848</v>
      </c>
      <c r="P2038" t="b">
        <v>1</v>
      </c>
      <c r="Q2038" t="s">
        <v>8295</v>
      </c>
      <c r="R2038" s="5">
        <f t="shared" si="93"/>
        <v>1.3166833333333334</v>
      </c>
      <c r="S2038" s="6">
        <f t="shared" si="94"/>
        <v>46.580778301886795</v>
      </c>
      <c r="T2038" t="s">
        <v>8321</v>
      </c>
      <c r="U2038" t="s">
        <v>8351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2">
        <v>41578.210104166668</v>
      </c>
      <c r="L2039" s="12">
        <v>41638.251770833333</v>
      </c>
      <c r="M2039" s="13">
        <f t="shared" si="95"/>
        <v>2013</v>
      </c>
      <c r="N2039" t="b">
        <v>1</v>
      </c>
      <c r="O2039">
        <v>429</v>
      </c>
      <c r="P2039" t="b">
        <v>1</v>
      </c>
      <c r="Q2039" t="s">
        <v>8295</v>
      </c>
      <c r="R2039" s="5">
        <f t="shared" si="93"/>
        <v>3.0047639999999998</v>
      </c>
      <c r="S2039" s="6">
        <f t="shared" si="94"/>
        <v>70.041118881118877</v>
      </c>
      <c r="T2039" t="s">
        <v>8321</v>
      </c>
      <c r="U2039" t="s">
        <v>8351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2">
        <v>41424.27107638889</v>
      </c>
      <c r="L2040" s="12">
        <v>41456.75</v>
      </c>
      <c r="M2040" s="13">
        <f t="shared" si="95"/>
        <v>2013</v>
      </c>
      <c r="N2040" t="b">
        <v>1</v>
      </c>
      <c r="O2040">
        <v>204</v>
      </c>
      <c r="P2040" t="b">
        <v>1</v>
      </c>
      <c r="Q2040" t="s">
        <v>8295</v>
      </c>
      <c r="R2040" s="5">
        <f t="shared" si="93"/>
        <v>4.2051249999999998</v>
      </c>
      <c r="S2040" s="6">
        <f t="shared" si="94"/>
        <v>164.90686274509804</v>
      </c>
      <c r="T2040" t="s">
        <v>8321</v>
      </c>
      <c r="U2040" t="s">
        <v>8351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2">
        <v>42675.438946759255</v>
      </c>
      <c r="L2041" s="12">
        <v>42705.207638888889</v>
      </c>
      <c r="M2041" s="13">
        <f t="shared" si="95"/>
        <v>2016</v>
      </c>
      <c r="N2041" t="b">
        <v>1</v>
      </c>
      <c r="O2041">
        <v>379</v>
      </c>
      <c r="P2041" t="b">
        <v>1</v>
      </c>
      <c r="Q2041" t="s">
        <v>8295</v>
      </c>
      <c r="R2041" s="5">
        <f t="shared" si="93"/>
        <v>1.362168</v>
      </c>
      <c r="S2041" s="6">
        <f t="shared" si="94"/>
        <v>449.26385224274406</v>
      </c>
      <c r="T2041" t="s">
        <v>8321</v>
      </c>
      <c r="U2041" t="s">
        <v>8351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2">
        <v>41578.927118055559</v>
      </c>
      <c r="L2042" s="12">
        <v>41593.968784722223</v>
      </c>
      <c r="M2042" s="13">
        <f t="shared" si="95"/>
        <v>2013</v>
      </c>
      <c r="N2042" t="b">
        <v>1</v>
      </c>
      <c r="O2042">
        <v>271</v>
      </c>
      <c r="P2042" t="b">
        <v>1</v>
      </c>
      <c r="Q2042" t="s">
        <v>8295</v>
      </c>
      <c r="R2042" s="5">
        <f t="shared" si="93"/>
        <v>2.4817133333333334</v>
      </c>
      <c r="S2042" s="6">
        <f t="shared" si="94"/>
        <v>27.472841328413285</v>
      </c>
      <c r="T2042" t="s">
        <v>8321</v>
      </c>
      <c r="U2042" t="s">
        <v>8351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2">
        <v>42654.525775462964</v>
      </c>
      <c r="L2043" s="12">
        <v>42684.567442129628</v>
      </c>
      <c r="M2043" s="13">
        <f t="shared" si="95"/>
        <v>2016</v>
      </c>
      <c r="N2043" t="b">
        <v>0</v>
      </c>
      <c r="O2043">
        <v>120</v>
      </c>
      <c r="P2043" t="b">
        <v>1</v>
      </c>
      <c r="Q2043" t="s">
        <v>8295</v>
      </c>
      <c r="R2043" s="5">
        <f t="shared" si="93"/>
        <v>1.8186315789473684</v>
      </c>
      <c r="S2043" s="6">
        <f t="shared" si="94"/>
        <v>143.97499999999999</v>
      </c>
      <c r="T2043" t="s">
        <v>8321</v>
      </c>
      <c r="U2043" t="s">
        <v>8351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2">
        <v>42331.708032407405</v>
      </c>
      <c r="L2044" s="12">
        <v>42391.708032407405</v>
      </c>
      <c r="M2044" s="13">
        <f t="shared" si="95"/>
        <v>2015</v>
      </c>
      <c r="N2044" t="b">
        <v>0</v>
      </c>
      <c r="O2044">
        <v>140</v>
      </c>
      <c r="P2044" t="b">
        <v>1</v>
      </c>
      <c r="Q2044" t="s">
        <v>8295</v>
      </c>
      <c r="R2044" s="5">
        <f t="shared" si="93"/>
        <v>1.2353000000000001</v>
      </c>
      <c r="S2044" s="6">
        <f t="shared" si="94"/>
        <v>88.23571428571428</v>
      </c>
      <c r="T2044" t="s">
        <v>8321</v>
      </c>
      <c r="U2044" t="s">
        <v>8351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2">
        <v>42661.176817129628</v>
      </c>
      <c r="L2045" s="12">
        <v>42715.207638888889</v>
      </c>
      <c r="M2045" s="13">
        <f t="shared" si="95"/>
        <v>2016</v>
      </c>
      <c r="N2045" t="b">
        <v>0</v>
      </c>
      <c r="O2045">
        <v>193</v>
      </c>
      <c r="P2045" t="b">
        <v>1</v>
      </c>
      <c r="Q2045" t="s">
        <v>8295</v>
      </c>
      <c r="R2045" s="5">
        <f t="shared" si="93"/>
        <v>5.0620938628158845</v>
      </c>
      <c r="S2045" s="6">
        <f t="shared" si="94"/>
        <v>36.326424870466319</v>
      </c>
      <c r="T2045" t="s">
        <v>8321</v>
      </c>
      <c r="U2045" t="s">
        <v>8351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2">
        <v>42138.684189814812</v>
      </c>
      <c r="L2046" s="12">
        <v>42168.684189814812</v>
      </c>
      <c r="M2046" s="13">
        <f t="shared" si="95"/>
        <v>2015</v>
      </c>
      <c r="N2046" t="b">
        <v>0</v>
      </c>
      <c r="O2046">
        <v>180</v>
      </c>
      <c r="P2046" t="b">
        <v>1</v>
      </c>
      <c r="Q2046" t="s">
        <v>8295</v>
      </c>
      <c r="R2046" s="5">
        <f t="shared" si="93"/>
        <v>1.0821333333333334</v>
      </c>
      <c r="S2046" s="6">
        <f t="shared" si="94"/>
        <v>90.177777777777777</v>
      </c>
      <c r="T2046" t="s">
        <v>8321</v>
      </c>
      <c r="U2046" t="s">
        <v>8351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2">
        <v>41069.088506944441</v>
      </c>
      <c r="L2047" s="12">
        <v>41099.088506944441</v>
      </c>
      <c r="M2047" s="13">
        <f t="shared" si="95"/>
        <v>2012</v>
      </c>
      <c r="N2047" t="b">
        <v>0</v>
      </c>
      <c r="O2047">
        <v>263</v>
      </c>
      <c r="P2047" t="b">
        <v>1</v>
      </c>
      <c r="Q2047" t="s">
        <v>8295</v>
      </c>
      <c r="R2047" s="5">
        <f t="shared" si="93"/>
        <v>8.1918387755102042</v>
      </c>
      <c r="S2047" s="6">
        <f t="shared" si="94"/>
        <v>152.62361216730039</v>
      </c>
      <c r="T2047" t="s">
        <v>8321</v>
      </c>
      <c r="U2047" t="s">
        <v>8351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2">
        <v>41387.171805555554</v>
      </c>
      <c r="L2048" s="12">
        <v>41417.171805555554</v>
      </c>
      <c r="M2048" s="13">
        <f t="shared" si="95"/>
        <v>2013</v>
      </c>
      <c r="N2048" t="b">
        <v>0</v>
      </c>
      <c r="O2048">
        <v>217</v>
      </c>
      <c r="P2048" t="b">
        <v>1</v>
      </c>
      <c r="Q2048" t="s">
        <v>8295</v>
      </c>
      <c r="R2048" s="5">
        <f t="shared" si="93"/>
        <v>1.2110000000000001</v>
      </c>
      <c r="S2048" s="6">
        <f t="shared" si="94"/>
        <v>55.806451612903224</v>
      </c>
      <c r="T2048" t="s">
        <v>8321</v>
      </c>
      <c r="U2048" t="s">
        <v>8351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2">
        <v>42081.903587962966</v>
      </c>
      <c r="L2049" s="12">
        <v>42111</v>
      </c>
      <c r="M2049" s="13">
        <f t="shared" si="95"/>
        <v>2015</v>
      </c>
      <c r="N2049" t="b">
        <v>0</v>
      </c>
      <c r="O2049">
        <v>443</v>
      </c>
      <c r="P2049" t="b">
        <v>1</v>
      </c>
      <c r="Q2049" t="s">
        <v>8295</v>
      </c>
      <c r="R2049" s="5">
        <f t="shared" si="93"/>
        <v>1.0299897959183673</v>
      </c>
      <c r="S2049" s="6">
        <f t="shared" si="94"/>
        <v>227.85327313769753</v>
      </c>
      <c r="T2049" t="s">
        <v>8321</v>
      </c>
      <c r="U2049" t="s">
        <v>8351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2">
        <v>41387.651516203703</v>
      </c>
      <c r="L2050" s="12">
        <v>41417.651516203703</v>
      </c>
      <c r="M2050" s="13">
        <f t="shared" si="95"/>
        <v>2013</v>
      </c>
      <c r="N2050" t="b">
        <v>0</v>
      </c>
      <c r="O2050">
        <v>1373</v>
      </c>
      <c r="P2050" t="b">
        <v>1</v>
      </c>
      <c r="Q2050" t="s">
        <v>8295</v>
      </c>
      <c r="R2050" s="5">
        <f t="shared" ref="R2050:R2113" si="96">E2050/D2050</f>
        <v>1.4833229411764706</v>
      </c>
      <c r="S2050" s="6">
        <f t="shared" ref="S2050:S2113" si="97">E2050/O2050</f>
        <v>91.82989803350327</v>
      </c>
      <c r="T2050" t="s">
        <v>8321</v>
      </c>
      <c r="U2050" t="s">
        <v>8351</v>
      </c>
    </row>
    <row r="2051" spans="1:21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2">
        <v>41575.527349537035</v>
      </c>
      <c r="L2051" s="12">
        <v>41610.957638888889</v>
      </c>
      <c r="M2051" s="13">
        <f t="shared" ref="M2051:M2114" si="98">YEAR(K2051)</f>
        <v>2013</v>
      </c>
      <c r="N2051" t="b">
        <v>0</v>
      </c>
      <c r="O2051">
        <v>742</v>
      </c>
      <c r="P2051" t="b">
        <v>1</v>
      </c>
      <c r="Q2051" t="s">
        <v>8295</v>
      </c>
      <c r="R2051" s="5">
        <f t="shared" si="96"/>
        <v>1.2019070000000001</v>
      </c>
      <c r="S2051" s="6">
        <f t="shared" si="97"/>
        <v>80.991037735849048</v>
      </c>
      <c r="T2051" t="s">
        <v>8321</v>
      </c>
      <c r="U2051" t="s">
        <v>8351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2">
        <v>42115.071504629625</v>
      </c>
      <c r="L2052" s="12">
        <v>42155.071504629625</v>
      </c>
      <c r="M2052" s="13">
        <f t="shared" si="98"/>
        <v>2015</v>
      </c>
      <c r="N2052" t="b">
        <v>0</v>
      </c>
      <c r="O2052">
        <v>170</v>
      </c>
      <c r="P2052" t="b">
        <v>1</v>
      </c>
      <c r="Q2052" t="s">
        <v>8295</v>
      </c>
      <c r="R2052" s="5">
        <f t="shared" si="96"/>
        <v>4.7327000000000004</v>
      </c>
      <c r="S2052" s="6">
        <f t="shared" si="97"/>
        <v>278.39411764705881</v>
      </c>
      <c r="T2052" t="s">
        <v>8321</v>
      </c>
      <c r="U2052" t="s">
        <v>8351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2">
        <v>41604.022418981483</v>
      </c>
      <c r="L2053" s="12">
        <v>41634.022418981483</v>
      </c>
      <c r="M2053" s="13">
        <f t="shared" si="98"/>
        <v>2013</v>
      </c>
      <c r="N2053" t="b">
        <v>0</v>
      </c>
      <c r="O2053">
        <v>242</v>
      </c>
      <c r="P2053" t="b">
        <v>1</v>
      </c>
      <c r="Q2053" t="s">
        <v>8295</v>
      </c>
      <c r="R2053" s="5">
        <f t="shared" si="96"/>
        <v>1.303625</v>
      </c>
      <c r="S2053" s="6">
        <f t="shared" si="97"/>
        <v>43.095041322314053</v>
      </c>
      <c r="T2053" t="s">
        <v>8321</v>
      </c>
      <c r="U2053" t="s">
        <v>8351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2">
        <v>42375.08394675926</v>
      </c>
      <c r="L2054" s="12">
        <v>42420.08394675926</v>
      </c>
      <c r="M2054" s="13">
        <f t="shared" si="98"/>
        <v>2016</v>
      </c>
      <c r="N2054" t="b">
        <v>0</v>
      </c>
      <c r="O2054">
        <v>541</v>
      </c>
      <c r="P2054" t="b">
        <v>1</v>
      </c>
      <c r="Q2054" t="s">
        <v>8295</v>
      </c>
      <c r="R2054" s="5">
        <f t="shared" si="96"/>
        <v>3.5304799999999998</v>
      </c>
      <c r="S2054" s="6">
        <f t="shared" si="97"/>
        <v>326.29205175600737</v>
      </c>
      <c r="T2054" t="s">
        <v>8321</v>
      </c>
      <c r="U2054" t="s">
        <v>8351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2">
        <v>42303.617488425924</v>
      </c>
      <c r="L2055" s="12">
        <v>42333.659155092595</v>
      </c>
      <c r="M2055" s="13">
        <f t="shared" si="98"/>
        <v>2015</v>
      </c>
      <c r="N2055" t="b">
        <v>0</v>
      </c>
      <c r="O2055">
        <v>121</v>
      </c>
      <c r="P2055" t="b">
        <v>1</v>
      </c>
      <c r="Q2055" t="s">
        <v>8295</v>
      </c>
      <c r="R2055" s="5">
        <f t="shared" si="96"/>
        <v>1.0102</v>
      </c>
      <c r="S2055" s="6">
        <f t="shared" si="97"/>
        <v>41.743801652892564</v>
      </c>
      <c r="T2055" t="s">
        <v>8321</v>
      </c>
      <c r="U2055" t="s">
        <v>8351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2">
        <v>41731.520949074074</v>
      </c>
      <c r="L2056" s="12">
        <v>41761.520949074074</v>
      </c>
      <c r="M2056" s="13">
        <f t="shared" si="98"/>
        <v>2014</v>
      </c>
      <c r="N2056" t="b">
        <v>0</v>
      </c>
      <c r="O2056">
        <v>621</v>
      </c>
      <c r="P2056" t="b">
        <v>1</v>
      </c>
      <c r="Q2056" t="s">
        <v>8295</v>
      </c>
      <c r="R2056" s="5">
        <f t="shared" si="96"/>
        <v>1.1359142857142857</v>
      </c>
      <c r="S2056" s="6">
        <f t="shared" si="97"/>
        <v>64.020933977455712</v>
      </c>
      <c r="T2056" t="s">
        <v>8321</v>
      </c>
      <c r="U2056" t="s">
        <v>8351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2">
        <v>41946.674108796295</v>
      </c>
      <c r="L2057" s="12">
        <v>41976.166666666672</v>
      </c>
      <c r="M2057" s="13">
        <f t="shared" si="98"/>
        <v>2014</v>
      </c>
      <c r="N2057" t="b">
        <v>0</v>
      </c>
      <c r="O2057">
        <v>101</v>
      </c>
      <c r="P2057" t="b">
        <v>1</v>
      </c>
      <c r="Q2057" t="s">
        <v>8295</v>
      </c>
      <c r="R2057" s="5">
        <f t="shared" si="96"/>
        <v>1.6741666666666666</v>
      </c>
      <c r="S2057" s="6">
        <f t="shared" si="97"/>
        <v>99.455445544554451</v>
      </c>
      <c r="T2057" t="s">
        <v>8321</v>
      </c>
      <c r="U2057" t="s">
        <v>8351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2">
        <v>41351.76090277778</v>
      </c>
      <c r="L2058" s="12">
        <v>41381.76090277778</v>
      </c>
      <c r="M2058" s="13">
        <f t="shared" si="98"/>
        <v>2013</v>
      </c>
      <c r="N2058" t="b">
        <v>0</v>
      </c>
      <c r="O2058">
        <v>554</v>
      </c>
      <c r="P2058" t="b">
        <v>1</v>
      </c>
      <c r="Q2058" t="s">
        <v>8295</v>
      </c>
      <c r="R2058" s="5">
        <f t="shared" si="96"/>
        <v>1.5345200000000001</v>
      </c>
      <c r="S2058" s="6">
        <f t="shared" si="97"/>
        <v>138.49458483754512</v>
      </c>
      <c r="T2058" t="s">
        <v>8321</v>
      </c>
      <c r="U2058" t="s">
        <v>8351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2">
        <v>42396.494583333333</v>
      </c>
      <c r="L2059" s="12">
        <v>42426.494583333333</v>
      </c>
      <c r="M2059" s="13">
        <f t="shared" si="98"/>
        <v>2016</v>
      </c>
      <c r="N2059" t="b">
        <v>0</v>
      </c>
      <c r="O2059">
        <v>666</v>
      </c>
      <c r="P2059" t="b">
        <v>1</v>
      </c>
      <c r="Q2059" t="s">
        <v>8295</v>
      </c>
      <c r="R2059" s="5">
        <f t="shared" si="96"/>
        <v>2.022322</v>
      </c>
      <c r="S2059" s="6">
        <f t="shared" si="97"/>
        <v>45.547792792792798</v>
      </c>
      <c r="T2059" t="s">
        <v>8321</v>
      </c>
      <c r="U2059" t="s">
        <v>8351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2">
        <v>42026.370717592596</v>
      </c>
      <c r="L2060" s="12">
        <v>42065.833333333328</v>
      </c>
      <c r="M2060" s="13">
        <f t="shared" si="98"/>
        <v>2015</v>
      </c>
      <c r="N2060" t="b">
        <v>0</v>
      </c>
      <c r="O2060">
        <v>410</v>
      </c>
      <c r="P2060" t="b">
        <v>1</v>
      </c>
      <c r="Q2060" t="s">
        <v>8295</v>
      </c>
      <c r="R2060" s="5">
        <f t="shared" si="96"/>
        <v>1.6828125</v>
      </c>
      <c r="S2060" s="6">
        <f t="shared" si="97"/>
        <v>10.507317073170732</v>
      </c>
      <c r="T2060" t="s">
        <v>8321</v>
      </c>
      <c r="U2060" t="s">
        <v>8351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2">
        <v>42361.602476851855</v>
      </c>
      <c r="L2061" s="12">
        <v>42400.915972222225</v>
      </c>
      <c r="M2061" s="13">
        <f t="shared" si="98"/>
        <v>2015</v>
      </c>
      <c r="N2061" t="b">
        <v>0</v>
      </c>
      <c r="O2061">
        <v>375</v>
      </c>
      <c r="P2061" t="b">
        <v>1</v>
      </c>
      <c r="Q2061" t="s">
        <v>8295</v>
      </c>
      <c r="R2061" s="5">
        <f t="shared" si="96"/>
        <v>1.4345666666666668</v>
      </c>
      <c r="S2061" s="6">
        <f t="shared" si="97"/>
        <v>114.76533333333333</v>
      </c>
      <c r="T2061" t="s">
        <v>8321</v>
      </c>
      <c r="U2061" t="s">
        <v>8351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2">
        <v>41783.642939814818</v>
      </c>
      <c r="L2062" s="12">
        <v>41843.642939814818</v>
      </c>
      <c r="M2062" s="13">
        <f t="shared" si="98"/>
        <v>2014</v>
      </c>
      <c r="N2062" t="b">
        <v>0</v>
      </c>
      <c r="O2062">
        <v>1364</v>
      </c>
      <c r="P2062" t="b">
        <v>1</v>
      </c>
      <c r="Q2062" t="s">
        <v>8295</v>
      </c>
      <c r="R2062" s="5">
        <f t="shared" si="96"/>
        <v>1.964</v>
      </c>
      <c r="S2062" s="6">
        <f t="shared" si="97"/>
        <v>35.997067448680355</v>
      </c>
      <c r="T2062" t="s">
        <v>8321</v>
      </c>
      <c r="U2062" t="s">
        <v>8351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2">
        <v>42705.764513888891</v>
      </c>
      <c r="L2063" s="12">
        <v>42735.764513888891</v>
      </c>
      <c r="M2063" s="13">
        <f t="shared" si="98"/>
        <v>2016</v>
      </c>
      <c r="N2063" t="b">
        <v>0</v>
      </c>
      <c r="O2063">
        <v>35</v>
      </c>
      <c r="P2063" t="b">
        <v>1</v>
      </c>
      <c r="Q2063" t="s">
        <v>8295</v>
      </c>
      <c r="R2063" s="5">
        <f t="shared" si="96"/>
        <v>1.0791999999999999</v>
      </c>
      <c r="S2063" s="6">
        <f t="shared" si="97"/>
        <v>154.17142857142858</v>
      </c>
      <c r="T2063" t="s">
        <v>8321</v>
      </c>
      <c r="U2063" t="s">
        <v>8351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2">
        <v>42423.3830787037</v>
      </c>
      <c r="L2064" s="12">
        <v>42453.341412037036</v>
      </c>
      <c r="M2064" s="13">
        <f t="shared" si="98"/>
        <v>2016</v>
      </c>
      <c r="N2064" t="b">
        <v>0</v>
      </c>
      <c r="O2064">
        <v>203</v>
      </c>
      <c r="P2064" t="b">
        <v>1</v>
      </c>
      <c r="Q2064" t="s">
        <v>8295</v>
      </c>
      <c r="R2064" s="5">
        <f t="shared" si="96"/>
        <v>1.14977</v>
      </c>
      <c r="S2064" s="6">
        <f t="shared" si="97"/>
        <v>566.38916256157631</v>
      </c>
      <c r="T2064" t="s">
        <v>8321</v>
      </c>
      <c r="U2064" t="s">
        <v>8351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2">
        <v>42472.73265046296</v>
      </c>
      <c r="L2065" s="12">
        <v>42505.73265046296</v>
      </c>
      <c r="M2065" s="13">
        <f t="shared" si="98"/>
        <v>2016</v>
      </c>
      <c r="N2065" t="b">
        <v>0</v>
      </c>
      <c r="O2065">
        <v>49</v>
      </c>
      <c r="P2065" t="b">
        <v>1</v>
      </c>
      <c r="Q2065" t="s">
        <v>8295</v>
      </c>
      <c r="R2065" s="5">
        <f t="shared" si="96"/>
        <v>1.4804999999999999</v>
      </c>
      <c r="S2065" s="6">
        <f t="shared" si="97"/>
        <v>120.85714285714286</v>
      </c>
      <c r="T2065" t="s">
        <v>8321</v>
      </c>
      <c r="U2065" t="s">
        <v>8351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2">
        <v>41389.364849537036</v>
      </c>
      <c r="L2066" s="12">
        <v>41425.5</v>
      </c>
      <c r="M2066" s="13">
        <f t="shared" si="98"/>
        <v>2013</v>
      </c>
      <c r="N2066" t="b">
        <v>0</v>
      </c>
      <c r="O2066">
        <v>5812</v>
      </c>
      <c r="P2066" t="b">
        <v>1</v>
      </c>
      <c r="Q2066" t="s">
        <v>8295</v>
      </c>
      <c r="R2066" s="5">
        <f t="shared" si="96"/>
        <v>1.9116676082790633</v>
      </c>
      <c r="S2066" s="6">
        <f t="shared" si="97"/>
        <v>86.163845492085343</v>
      </c>
      <c r="T2066" t="s">
        <v>8321</v>
      </c>
      <c r="U2066" t="s">
        <v>8351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2">
        <v>41603.333668981482</v>
      </c>
      <c r="L2067" s="12">
        <v>41633.333668981482</v>
      </c>
      <c r="M2067" s="13">
        <f t="shared" si="98"/>
        <v>2013</v>
      </c>
      <c r="N2067" t="b">
        <v>0</v>
      </c>
      <c r="O2067">
        <v>1556</v>
      </c>
      <c r="P2067" t="b">
        <v>1</v>
      </c>
      <c r="Q2067" t="s">
        <v>8295</v>
      </c>
      <c r="R2067" s="5">
        <f t="shared" si="96"/>
        <v>1.99215125</v>
      </c>
      <c r="S2067" s="6">
        <f t="shared" si="97"/>
        <v>51.212114395886893</v>
      </c>
      <c r="T2067" t="s">
        <v>8321</v>
      </c>
      <c r="U2067" t="s">
        <v>8351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2">
        <v>41844.771793981483</v>
      </c>
      <c r="L2068" s="12">
        <v>41874.771793981483</v>
      </c>
      <c r="M2068" s="13">
        <f t="shared" si="98"/>
        <v>2014</v>
      </c>
      <c r="N2068" t="b">
        <v>0</v>
      </c>
      <c r="O2068">
        <v>65</v>
      </c>
      <c r="P2068" t="b">
        <v>1</v>
      </c>
      <c r="Q2068" t="s">
        <v>8295</v>
      </c>
      <c r="R2068" s="5">
        <f t="shared" si="96"/>
        <v>2.1859999999999999</v>
      </c>
      <c r="S2068" s="6">
        <f t="shared" si="97"/>
        <v>67.261538461538464</v>
      </c>
      <c r="T2068" t="s">
        <v>8321</v>
      </c>
      <c r="U2068" t="s">
        <v>8351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2">
        <v>42115.853888888887</v>
      </c>
      <c r="L2069" s="12">
        <v>42148.853888888887</v>
      </c>
      <c r="M2069" s="13">
        <f t="shared" si="98"/>
        <v>2015</v>
      </c>
      <c r="N2069" t="b">
        <v>0</v>
      </c>
      <c r="O2069">
        <v>10</v>
      </c>
      <c r="P2069" t="b">
        <v>1</v>
      </c>
      <c r="Q2069" t="s">
        <v>8295</v>
      </c>
      <c r="R2069" s="5">
        <f t="shared" si="96"/>
        <v>1.2686868686868686</v>
      </c>
      <c r="S2069" s="6">
        <f t="shared" si="97"/>
        <v>62.8</v>
      </c>
      <c r="T2069" t="s">
        <v>8321</v>
      </c>
      <c r="U2069" t="s">
        <v>8351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2">
        <v>42633.841608796298</v>
      </c>
      <c r="L2070" s="12">
        <v>42663.841608796298</v>
      </c>
      <c r="M2070" s="13">
        <f t="shared" si="98"/>
        <v>2016</v>
      </c>
      <c r="N2070" t="b">
        <v>0</v>
      </c>
      <c r="O2070">
        <v>76</v>
      </c>
      <c r="P2070" t="b">
        <v>1</v>
      </c>
      <c r="Q2070" t="s">
        <v>8295</v>
      </c>
      <c r="R2070" s="5">
        <f t="shared" si="96"/>
        <v>1.0522388</v>
      </c>
      <c r="S2070" s="6">
        <f t="shared" si="97"/>
        <v>346.13118421052633</v>
      </c>
      <c r="T2070" t="s">
        <v>8321</v>
      </c>
      <c r="U2070" t="s">
        <v>8351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2">
        <v>42340.972118055557</v>
      </c>
      <c r="L2071" s="12">
        <v>42371.972118055557</v>
      </c>
      <c r="M2071" s="13">
        <f t="shared" si="98"/>
        <v>2015</v>
      </c>
      <c r="N2071" t="b">
        <v>0</v>
      </c>
      <c r="O2071">
        <v>263</v>
      </c>
      <c r="P2071" t="b">
        <v>1</v>
      </c>
      <c r="Q2071" t="s">
        <v>8295</v>
      </c>
      <c r="R2071" s="5">
        <f t="shared" si="96"/>
        <v>1.2840666000000001</v>
      </c>
      <c r="S2071" s="6">
        <f t="shared" si="97"/>
        <v>244.11912547528519</v>
      </c>
      <c r="T2071" t="s">
        <v>8321</v>
      </c>
      <c r="U2071" t="s">
        <v>8351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2">
        <v>42519.6565162037</v>
      </c>
      <c r="L2072" s="12">
        <v>42549.6565162037</v>
      </c>
      <c r="M2072" s="13">
        <f t="shared" si="98"/>
        <v>2016</v>
      </c>
      <c r="N2072" t="b">
        <v>0</v>
      </c>
      <c r="O2072">
        <v>1530</v>
      </c>
      <c r="P2072" t="b">
        <v>1</v>
      </c>
      <c r="Q2072" t="s">
        <v>8295</v>
      </c>
      <c r="R2072" s="5">
        <f t="shared" si="96"/>
        <v>3.1732719999999999</v>
      </c>
      <c r="S2072" s="6">
        <f t="shared" si="97"/>
        <v>259.25424836601309</v>
      </c>
      <c r="T2072" t="s">
        <v>8321</v>
      </c>
      <c r="U2072" t="s">
        <v>8351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2">
        <v>42600.278749999998</v>
      </c>
      <c r="L2073" s="12">
        <v>42645.278749999998</v>
      </c>
      <c r="M2073" s="13">
        <f t="shared" si="98"/>
        <v>2016</v>
      </c>
      <c r="N2073" t="b">
        <v>0</v>
      </c>
      <c r="O2073">
        <v>278</v>
      </c>
      <c r="P2073" t="b">
        <v>1</v>
      </c>
      <c r="Q2073" t="s">
        <v>8295</v>
      </c>
      <c r="R2073" s="5">
        <f t="shared" si="96"/>
        <v>2.8073000000000001</v>
      </c>
      <c r="S2073" s="6">
        <f t="shared" si="97"/>
        <v>201.96402877697841</v>
      </c>
      <c r="T2073" t="s">
        <v>8321</v>
      </c>
      <c r="U2073" t="s">
        <v>8351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2">
        <v>42467.581388888888</v>
      </c>
      <c r="L2074" s="12">
        <v>42497.581388888888</v>
      </c>
      <c r="M2074" s="13">
        <f t="shared" si="98"/>
        <v>2016</v>
      </c>
      <c r="N2074" t="b">
        <v>0</v>
      </c>
      <c r="O2074">
        <v>350</v>
      </c>
      <c r="P2074" t="b">
        <v>1</v>
      </c>
      <c r="Q2074" t="s">
        <v>8295</v>
      </c>
      <c r="R2074" s="5">
        <f t="shared" si="96"/>
        <v>1.1073146853146854</v>
      </c>
      <c r="S2074" s="6">
        <f t="shared" si="97"/>
        <v>226.20857142857142</v>
      </c>
      <c r="T2074" t="s">
        <v>8321</v>
      </c>
      <c r="U2074" t="s">
        <v>8351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2">
        <v>42087.668032407411</v>
      </c>
      <c r="L2075" s="12">
        <v>42132.668032407411</v>
      </c>
      <c r="M2075" s="13">
        <f t="shared" si="98"/>
        <v>2015</v>
      </c>
      <c r="N2075" t="b">
        <v>0</v>
      </c>
      <c r="O2075">
        <v>470</v>
      </c>
      <c r="P2075" t="b">
        <v>1</v>
      </c>
      <c r="Q2075" t="s">
        <v>8295</v>
      </c>
      <c r="R2075" s="5">
        <f t="shared" si="96"/>
        <v>1.5260429999999998</v>
      </c>
      <c r="S2075" s="6">
        <f t="shared" si="97"/>
        <v>324.69</v>
      </c>
      <c r="T2075" t="s">
        <v>8321</v>
      </c>
      <c r="U2075" t="s">
        <v>8351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2">
        <v>42466.826180555552</v>
      </c>
      <c r="L2076" s="12">
        <v>42496.826180555552</v>
      </c>
      <c r="M2076" s="13">
        <f t="shared" si="98"/>
        <v>2016</v>
      </c>
      <c r="N2076" t="b">
        <v>0</v>
      </c>
      <c r="O2076">
        <v>3</v>
      </c>
      <c r="P2076" t="b">
        <v>1</v>
      </c>
      <c r="Q2076" t="s">
        <v>8295</v>
      </c>
      <c r="R2076" s="5">
        <f t="shared" si="96"/>
        <v>1.0249999999999999</v>
      </c>
      <c r="S2076" s="6">
        <f t="shared" si="97"/>
        <v>205</v>
      </c>
      <c r="T2076" t="s">
        <v>8321</v>
      </c>
      <c r="U2076" t="s">
        <v>8351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2">
        <v>41450.681574074071</v>
      </c>
      <c r="L2077" s="12">
        <v>41480.681574074071</v>
      </c>
      <c r="M2077" s="13">
        <f t="shared" si="98"/>
        <v>2013</v>
      </c>
      <c r="N2077" t="b">
        <v>0</v>
      </c>
      <c r="O2077">
        <v>8200</v>
      </c>
      <c r="P2077" t="b">
        <v>1</v>
      </c>
      <c r="Q2077" t="s">
        <v>8295</v>
      </c>
      <c r="R2077" s="5">
        <f t="shared" si="96"/>
        <v>16.783738373837384</v>
      </c>
      <c r="S2077" s="6">
        <f t="shared" si="97"/>
        <v>20.465926829268295</v>
      </c>
      <c r="T2077" t="s">
        <v>8321</v>
      </c>
      <c r="U2077" t="s">
        <v>8351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2">
        <v>41803.880659722221</v>
      </c>
      <c r="L2078" s="12">
        <v>41843.880659722221</v>
      </c>
      <c r="M2078" s="13">
        <f t="shared" si="98"/>
        <v>2014</v>
      </c>
      <c r="N2078" t="b">
        <v>0</v>
      </c>
      <c r="O2078">
        <v>8359</v>
      </c>
      <c r="P2078" t="b">
        <v>1</v>
      </c>
      <c r="Q2078" t="s">
        <v>8295</v>
      </c>
      <c r="R2078" s="5">
        <f t="shared" si="96"/>
        <v>5.4334915642458101</v>
      </c>
      <c r="S2078" s="6">
        <f t="shared" si="97"/>
        <v>116.35303146309367</v>
      </c>
      <c r="T2078" t="s">
        <v>8321</v>
      </c>
      <c r="U2078" t="s">
        <v>8351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2">
        <v>42103.042546296296</v>
      </c>
      <c r="L2079" s="12">
        <v>42160.875</v>
      </c>
      <c r="M2079" s="13">
        <f t="shared" si="98"/>
        <v>2015</v>
      </c>
      <c r="N2079" t="b">
        <v>0</v>
      </c>
      <c r="O2079">
        <v>188</v>
      </c>
      <c r="P2079" t="b">
        <v>1</v>
      </c>
      <c r="Q2079" t="s">
        <v>8295</v>
      </c>
      <c r="R2079" s="5">
        <f t="shared" si="96"/>
        <v>1.1550800000000001</v>
      </c>
      <c r="S2079" s="6">
        <f t="shared" si="97"/>
        <v>307.20212765957444</v>
      </c>
      <c r="T2079" t="s">
        <v>8321</v>
      </c>
      <c r="U2079" t="s">
        <v>8351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2">
        <v>42692.771493055552</v>
      </c>
      <c r="L2080" s="12">
        <v>42722.771493055552</v>
      </c>
      <c r="M2080" s="13">
        <f t="shared" si="98"/>
        <v>2016</v>
      </c>
      <c r="N2080" t="b">
        <v>0</v>
      </c>
      <c r="O2080">
        <v>48</v>
      </c>
      <c r="P2080" t="b">
        <v>1</v>
      </c>
      <c r="Q2080" t="s">
        <v>8295</v>
      </c>
      <c r="R2080" s="5">
        <f t="shared" si="96"/>
        <v>1.3120499999999999</v>
      </c>
      <c r="S2080" s="6">
        <f t="shared" si="97"/>
        <v>546.6875</v>
      </c>
      <c r="T2080" t="s">
        <v>8321</v>
      </c>
      <c r="U2080" t="s">
        <v>8351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2">
        <v>42150.71056712963</v>
      </c>
      <c r="L2081" s="12">
        <v>42180.791666666672</v>
      </c>
      <c r="M2081" s="13">
        <f t="shared" si="98"/>
        <v>2015</v>
      </c>
      <c r="N2081" t="b">
        <v>0</v>
      </c>
      <c r="O2081">
        <v>607</v>
      </c>
      <c r="P2081" t="b">
        <v>1</v>
      </c>
      <c r="Q2081" t="s">
        <v>8295</v>
      </c>
      <c r="R2081" s="5">
        <f t="shared" si="96"/>
        <v>2.8816999999999999</v>
      </c>
      <c r="S2081" s="6">
        <f t="shared" si="97"/>
        <v>47.474464579901152</v>
      </c>
      <c r="T2081" t="s">
        <v>8321</v>
      </c>
      <c r="U2081" t="s">
        <v>8351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2">
        <v>42289.957175925927</v>
      </c>
      <c r="L2082" s="12">
        <v>42319.998842592591</v>
      </c>
      <c r="M2082" s="13">
        <f t="shared" si="98"/>
        <v>2015</v>
      </c>
      <c r="N2082" t="b">
        <v>0</v>
      </c>
      <c r="O2082">
        <v>50</v>
      </c>
      <c r="P2082" t="b">
        <v>1</v>
      </c>
      <c r="Q2082" t="s">
        <v>8295</v>
      </c>
      <c r="R2082" s="5">
        <f t="shared" si="96"/>
        <v>5.0780000000000003</v>
      </c>
      <c r="S2082" s="6">
        <f t="shared" si="97"/>
        <v>101.56</v>
      </c>
      <c r="T2082" t="s">
        <v>8321</v>
      </c>
      <c r="U2082" t="s">
        <v>8351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2">
        <v>41004.156886574077</v>
      </c>
      <c r="L2083" s="12">
        <v>41045.207638888889</v>
      </c>
      <c r="M2083" s="13">
        <f t="shared" si="98"/>
        <v>2012</v>
      </c>
      <c r="N2083" t="b">
        <v>0</v>
      </c>
      <c r="O2083">
        <v>55</v>
      </c>
      <c r="P2083" t="b">
        <v>1</v>
      </c>
      <c r="Q2083" t="s">
        <v>8279</v>
      </c>
      <c r="R2083" s="5">
        <f t="shared" si="96"/>
        <v>1.1457142857142857</v>
      </c>
      <c r="S2083" s="6">
        <f t="shared" si="97"/>
        <v>72.909090909090907</v>
      </c>
      <c r="T2083" t="s">
        <v>8327</v>
      </c>
      <c r="U2083" t="s">
        <v>8331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2">
        <v>40811.120324074072</v>
      </c>
      <c r="L2084" s="12">
        <v>40871.161990740737</v>
      </c>
      <c r="M2084" s="13">
        <f t="shared" si="98"/>
        <v>2011</v>
      </c>
      <c r="N2084" t="b">
        <v>0</v>
      </c>
      <c r="O2084">
        <v>38</v>
      </c>
      <c r="P2084" t="b">
        <v>1</v>
      </c>
      <c r="Q2084" t="s">
        <v>8279</v>
      </c>
      <c r="R2084" s="5">
        <f t="shared" si="96"/>
        <v>1.1073333333333333</v>
      </c>
      <c r="S2084" s="6">
        <f t="shared" si="97"/>
        <v>43.710526315789473</v>
      </c>
      <c r="T2084" t="s">
        <v>8327</v>
      </c>
      <c r="U2084" t="s">
        <v>8331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2">
        <v>41034.72216435185</v>
      </c>
      <c r="L2085" s="12">
        <v>41064.72216435185</v>
      </c>
      <c r="M2085" s="13">
        <f t="shared" si="98"/>
        <v>2012</v>
      </c>
      <c r="N2085" t="b">
        <v>0</v>
      </c>
      <c r="O2085">
        <v>25</v>
      </c>
      <c r="P2085" t="b">
        <v>1</v>
      </c>
      <c r="Q2085" t="s">
        <v>8279</v>
      </c>
      <c r="R2085" s="5">
        <f t="shared" si="96"/>
        <v>1.1333333333333333</v>
      </c>
      <c r="S2085" s="6">
        <f t="shared" si="97"/>
        <v>34</v>
      </c>
      <c r="T2085" t="s">
        <v>8327</v>
      </c>
      <c r="U2085" t="s">
        <v>8331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2">
        <v>41731.833124999997</v>
      </c>
      <c r="L2086" s="12">
        <v>41763.290972222225</v>
      </c>
      <c r="M2086" s="13">
        <f t="shared" si="98"/>
        <v>2014</v>
      </c>
      <c r="N2086" t="b">
        <v>0</v>
      </c>
      <c r="O2086">
        <v>46</v>
      </c>
      <c r="P2086" t="b">
        <v>1</v>
      </c>
      <c r="Q2086" t="s">
        <v>8279</v>
      </c>
      <c r="R2086" s="5">
        <f t="shared" si="96"/>
        <v>1.0833333333333333</v>
      </c>
      <c r="S2086" s="6">
        <f t="shared" si="97"/>
        <v>70.652173913043484</v>
      </c>
      <c r="T2086" t="s">
        <v>8327</v>
      </c>
      <c r="U2086" t="s">
        <v>8331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2">
        <v>41075.835497685184</v>
      </c>
      <c r="L2087" s="12">
        <v>41105.835497685184</v>
      </c>
      <c r="M2087" s="13">
        <f t="shared" si="98"/>
        <v>2012</v>
      </c>
      <c r="N2087" t="b">
        <v>0</v>
      </c>
      <c r="O2087">
        <v>83</v>
      </c>
      <c r="P2087" t="b">
        <v>1</v>
      </c>
      <c r="Q2087" t="s">
        <v>8279</v>
      </c>
      <c r="R2087" s="5">
        <f t="shared" si="96"/>
        <v>1.2353333333333334</v>
      </c>
      <c r="S2087" s="6">
        <f t="shared" si="97"/>
        <v>89.301204819277103</v>
      </c>
      <c r="T2087" t="s">
        <v>8327</v>
      </c>
      <c r="U2087" t="s">
        <v>8331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2">
        <v>40860.67050925926</v>
      </c>
      <c r="L2088" s="12">
        <v>40891.207638888889</v>
      </c>
      <c r="M2088" s="13">
        <f t="shared" si="98"/>
        <v>2011</v>
      </c>
      <c r="N2088" t="b">
        <v>0</v>
      </c>
      <c r="O2088">
        <v>35</v>
      </c>
      <c r="P2088" t="b">
        <v>1</v>
      </c>
      <c r="Q2088" t="s">
        <v>8279</v>
      </c>
      <c r="R2088" s="5">
        <f t="shared" si="96"/>
        <v>1.0069999999999999</v>
      </c>
      <c r="S2088" s="6">
        <f t="shared" si="97"/>
        <v>115.08571428571429</v>
      </c>
      <c r="T2088" t="s">
        <v>8327</v>
      </c>
      <c r="U2088" t="s">
        <v>8331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2">
        <v>40764.204375000001</v>
      </c>
      <c r="L2089" s="12">
        <v>40794.204375000001</v>
      </c>
      <c r="M2089" s="13">
        <f t="shared" si="98"/>
        <v>2011</v>
      </c>
      <c r="N2089" t="b">
        <v>0</v>
      </c>
      <c r="O2089">
        <v>25</v>
      </c>
      <c r="P2089" t="b">
        <v>1</v>
      </c>
      <c r="Q2089" t="s">
        <v>8279</v>
      </c>
      <c r="R2089" s="5">
        <f t="shared" si="96"/>
        <v>1.0353333333333334</v>
      </c>
      <c r="S2089" s="6">
        <f t="shared" si="97"/>
        <v>62.12</v>
      </c>
      <c r="T2089" t="s">
        <v>8327</v>
      </c>
      <c r="U2089" t="s">
        <v>8331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2">
        <v>40395.714722222219</v>
      </c>
      <c r="L2090" s="12">
        <v>40432.165972222225</v>
      </c>
      <c r="M2090" s="13">
        <f t="shared" si="98"/>
        <v>2010</v>
      </c>
      <c r="N2090" t="b">
        <v>0</v>
      </c>
      <c r="O2090">
        <v>75</v>
      </c>
      <c r="P2090" t="b">
        <v>1</v>
      </c>
      <c r="Q2090" t="s">
        <v>8279</v>
      </c>
      <c r="R2090" s="5">
        <f t="shared" si="96"/>
        <v>1.1551066666666667</v>
      </c>
      <c r="S2090" s="6">
        <f t="shared" si="97"/>
        <v>46.204266666666669</v>
      </c>
      <c r="T2090" t="s">
        <v>8327</v>
      </c>
      <c r="U2090" t="s">
        <v>8331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2">
        <v>41453.076319444444</v>
      </c>
      <c r="L2091" s="12">
        <v>41488.076319444444</v>
      </c>
      <c r="M2091" s="13">
        <f t="shared" si="98"/>
        <v>2013</v>
      </c>
      <c r="N2091" t="b">
        <v>0</v>
      </c>
      <c r="O2091">
        <v>62</v>
      </c>
      <c r="P2091" t="b">
        <v>1</v>
      </c>
      <c r="Q2091" t="s">
        <v>8279</v>
      </c>
      <c r="R2091" s="5">
        <f t="shared" si="96"/>
        <v>1.2040040000000001</v>
      </c>
      <c r="S2091" s="6">
        <f t="shared" si="97"/>
        <v>48.54854838709678</v>
      </c>
      <c r="T2091" t="s">
        <v>8327</v>
      </c>
      <c r="U2091" t="s">
        <v>8331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2">
        <v>41299.381423611114</v>
      </c>
      <c r="L2092" s="12">
        <v>41329.381423611114</v>
      </c>
      <c r="M2092" s="13">
        <f t="shared" si="98"/>
        <v>2013</v>
      </c>
      <c r="N2092" t="b">
        <v>0</v>
      </c>
      <c r="O2092">
        <v>160</v>
      </c>
      <c r="P2092" t="b">
        <v>1</v>
      </c>
      <c r="Q2092" t="s">
        <v>8279</v>
      </c>
      <c r="R2092" s="5">
        <f t="shared" si="96"/>
        <v>1.1504037499999999</v>
      </c>
      <c r="S2092" s="6">
        <f t="shared" si="97"/>
        <v>57.520187499999999</v>
      </c>
      <c r="T2092" t="s">
        <v>8327</v>
      </c>
      <c r="U2092" t="s">
        <v>8331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2">
        <v>40555.322662037033</v>
      </c>
      <c r="L2093" s="12">
        <v>40603.833333333336</v>
      </c>
      <c r="M2093" s="13">
        <f t="shared" si="98"/>
        <v>2011</v>
      </c>
      <c r="N2093" t="b">
        <v>0</v>
      </c>
      <c r="O2093">
        <v>246</v>
      </c>
      <c r="P2093" t="b">
        <v>1</v>
      </c>
      <c r="Q2093" t="s">
        <v>8279</v>
      </c>
      <c r="R2093" s="5">
        <f t="shared" si="96"/>
        <v>1.2046777777777777</v>
      </c>
      <c r="S2093" s="6">
        <f t="shared" si="97"/>
        <v>88.147154471544724</v>
      </c>
      <c r="T2093" t="s">
        <v>8327</v>
      </c>
      <c r="U2093" t="s">
        <v>8331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2">
        <v>40763.707546296297</v>
      </c>
      <c r="L2094" s="12">
        <v>40823.707546296297</v>
      </c>
      <c r="M2094" s="13">
        <f t="shared" si="98"/>
        <v>2011</v>
      </c>
      <c r="N2094" t="b">
        <v>0</v>
      </c>
      <c r="O2094">
        <v>55</v>
      </c>
      <c r="P2094" t="b">
        <v>1</v>
      </c>
      <c r="Q2094" t="s">
        <v>8279</v>
      </c>
      <c r="R2094" s="5">
        <f t="shared" si="96"/>
        <v>1.0128333333333333</v>
      </c>
      <c r="S2094" s="6">
        <f t="shared" si="97"/>
        <v>110.49090909090908</v>
      </c>
      <c r="T2094" t="s">
        <v>8327</v>
      </c>
      <c r="U2094" t="s">
        <v>8331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2">
        <v>41205.854537037041</v>
      </c>
      <c r="L2095" s="12">
        <v>41265.896203703705</v>
      </c>
      <c r="M2095" s="13">
        <f t="shared" si="98"/>
        <v>2012</v>
      </c>
      <c r="N2095" t="b">
        <v>0</v>
      </c>
      <c r="O2095">
        <v>23</v>
      </c>
      <c r="P2095" t="b">
        <v>1</v>
      </c>
      <c r="Q2095" t="s">
        <v>8279</v>
      </c>
      <c r="R2095" s="5">
        <f t="shared" si="96"/>
        <v>1.0246666666666666</v>
      </c>
      <c r="S2095" s="6">
        <f t="shared" si="97"/>
        <v>66.826086956521735</v>
      </c>
      <c r="T2095" t="s">
        <v>8327</v>
      </c>
      <c r="U2095" t="s">
        <v>8331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2">
        <v>40939.02002314815</v>
      </c>
      <c r="L2096" s="12">
        <v>40973.125</v>
      </c>
      <c r="M2096" s="13">
        <f t="shared" si="98"/>
        <v>2012</v>
      </c>
      <c r="N2096" t="b">
        <v>0</v>
      </c>
      <c r="O2096">
        <v>72</v>
      </c>
      <c r="P2096" t="b">
        <v>1</v>
      </c>
      <c r="Q2096" t="s">
        <v>8279</v>
      </c>
      <c r="R2096" s="5">
        <f t="shared" si="96"/>
        <v>1.2054285714285715</v>
      </c>
      <c r="S2096" s="6">
        <f t="shared" si="97"/>
        <v>58.597222222222221</v>
      </c>
      <c r="T2096" t="s">
        <v>8327</v>
      </c>
      <c r="U2096" t="s">
        <v>8331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2">
        <v>40758.733483796292</v>
      </c>
      <c r="L2097" s="12">
        <v>40818.733483796292</v>
      </c>
      <c r="M2097" s="13">
        <f t="shared" si="98"/>
        <v>2011</v>
      </c>
      <c r="N2097" t="b">
        <v>0</v>
      </c>
      <c r="O2097">
        <v>22</v>
      </c>
      <c r="P2097" t="b">
        <v>1</v>
      </c>
      <c r="Q2097" t="s">
        <v>8279</v>
      </c>
      <c r="R2097" s="5">
        <f t="shared" si="96"/>
        <v>1</v>
      </c>
      <c r="S2097" s="6">
        <f t="shared" si="97"/>
        <v>113.63636363636364</v>
      </c>
      <c r="T2097" t="s">
        <v>8327</v>
      </c>
      <c r="U2097" t="s">
        <v>8331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2">
        <v>41192.758506944447</v>
      </c>
      <c r="L2098" s="12">
        <v>41208.165972222225</v>
      </c>
      <c r="M2098" s="13">
        <f t="shared" si="98"/>
        <v>2012</v>
      </c>
      <c r="N2098" t="b">
        <v>0</v>
      </c>
      <c r="O2098">
        <v>14</v>
      </c>
      <c r="P2098" t="b">
        <v>1</v>
      </c>
      <c r="Q2098" t="s">
        <v>8279</v>
      </c>
      <c r="R2098" s="5">
        <f t="shared" si="96"/>
        <v>1.0166666666666666</v>
      </c>
      <c r="S2098" s="6">
        <f t="shared" si="97"/>
        <v>43.571428571428569</v>
      </c>
      <c r="T2098" t="s">
        <v>8327</v>
      </c>
      <c r="U2098" t="s">
        <v>8331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2">
        <v>40818.58489583333</v>
      </c>
      <c r="L2099" s="12">
        <v>40878.626562500001</v>
      </c>
      <c r="M2099" s="13">
        <f t="shared" si="98"/>
        <v>2011</v>
      </c>
      <c r="N2099" t="b">
        <v>0</v>
      </c>
      <c r="O2099">
        <v>38</v>
      </c>
      <c r="P2099" t="b">
        <v>1</v>
      </c>
      <c r="Q2099" t="s">
        <v>8279</v>
      </c>
      <c r="R2099" s="5">
        <f t="shared" si="96"/>
        <v>1</v>
      </c>
      <c r="S2099" s="6">
        <f t="shared" si="97"/>
        <v>78.94736842105263</v>
      </c>
      <c r="T2099" t="s">
        <v>8327</v>
      </c>
      <c r="U2099" t="s">
        <v>8331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2">
        <v>40946.11383101852</v>
      </c>
      <c r="L2100" s="12">
        <v>40976.11383101852</v>
      </c>
      <c r="M2100" s="13">
        <f t="shared" si="98"/>
        <v>2012</v>
      </c>
      <c r="N2100" t="b">
        <v>0</v>
      </c>
      <c r="O2100">
        <v>32</v>
      </c>
      <c r="P2100" t="b">
        <v>1</v>
      </c>
      <c r="Q2100" t="s">
        <v>8279</v>
      </c>
      <c r="R2100" s="5">
        <f t="shared" si="96"/>
        <v>1.0033333333333334</v>
      </c>
      <c r="S2100" s="6">
        <f t="shared" si="97"/>
        <v>188.125</v>
      </c>
      <c r="T2100" t="s">
        <v>8327</v>
      </c>
      <c r="U2100" t="s">
        <v>8331</v>
      </c>
    </row>
    <row r="2101" spans="1:21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2">
        <v>42173.746342592596</v>
      </c>
      <c r="L2101" s="12">
        <v>42187.152777777781</v>
      </c>
      <c r="M2101" s="13">
        <f t="shared" si="98"/>
        <v>2015</v>
      </c>
      <c r="N2101" t="b">
        <v>0</v>
      </c>
      <c r="O2101">
        <v>63</v>
      </c>
      <c r="P2101" t="b">
        <v>1</v>
      </c>
      <c r="Q2101" t="s">
        <v>8279</v>
      </c>
      <c r="R2101" s="5">
        <f t="shared" si="96"/>
        <v>1.3236666666666668</v>
      </c>
      <c r="S2101" s="6">
        <f t="shared" si="97"/>
        <v>63.031746031746032</v>
      </c>
      <c r="T2101" t="s">
        <v>8327</v>
      </c>
      <c r="U2101" t="s">
        <v>8331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2">
        <v>41074.834965277776</v>
      </c>
      <c r="L2102" s="12">
        <v>41090.165972222225</v>
      </c>
      <c r="M2102" s="13">
        <f t="shared" si="98"/>
        <v>2012</v>
      </c>
      <c r="N2102" t="b">
        <v>0</v>
      </c>
      <c r="O2102">
        <v>27</v>
      </c>
      <c r="P2102" t="b">
        <v>1</v>
      </c>
      <c r="Q2102" t="s">
        <v>8279</v>
      </c>
      <c r="R2102" s="5">
        <f t="shared" si="96"/>
        <v>1.3666666666666667</v>
      </c>
      <c r="S2102" s="6">
        <f t="shared" si="97"/>
        <v>30.37037037037037</v>
      </c>
      <c r="T2102" t="s">
        <v>8327</v>
      </c>
      <c r="U2102" t="s">
        <v>8331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2">
        <v>40892.149467592593</v>
      </c>
      <c r="L2103" s="12">
        <v>40952.149467592593</v>
      </c>
      <c r="M2103" s="13">
        <f t="shared" si="98"/>
        <v>2011</v>
      </c>
      <c r="N2103" t="b">
        <v>0</v>
      </c>
      <c r="O2103">
        <v>44</v>
      </c>
      <c r="P2103" t="b">
        <v>1</v>
      </c>
      <c r="Q2103" t="s">
        <v>8279</v>
      </c>
      <c r="R2103" s="5">
        <f t="shared" si="96"/>
        <v>1.1325000000000001</v>
      </c>
      <c r="S2103" s="6">
        <f t="shared" si="97"/>
        <v>51.477272727272727</v>
      </c>
      <c r="T2103" t="s">
        <v>8327</v>
      </c>
      <c r="U2103" t="s">
        <v>8331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2">
        <v>40638.868611111109</v>
      </c>
      <c r="L2104" s="12">
        <v>40668.868611111109</v>
      </c>
      <c r="M2104" s="13">
        <f t="shared" si="98"/>
        <v>2011</v>
      </c>
      <c r="N2104" t="b">
        <v>0</v>
      </c>
      <c r="O2104">
        <v>38</v>
      </c>
      <c r="P2104" t="b">
        <v>1</v>
      </c>
      <c r="Q2104" t="s">
        <v>8279</v>
      </c>
      <c r="R2104" s="5">
        <f t="shared" si="96"/>
        <v>1.36</v>
      </c>
      <c r="S2104" s="6">
        <f t="shared" si="97"/>
        <v>35.789473684210527</v>
      </c>
      <c r="T2104" t="s">
        <v>8327</v>
      </c>
      <c r="U2104" t="s">
        <v>8331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2">
        <v>41192.754942129628</v>
      </c>
      <c r="L2105" s="12">
        <v>41222.7966087963</v>
      </c>
      <c r="M2105" s="13">
        <f t="shared" si="98"/>
        <v>2012</v>
      </c>
      <c r="N2105" t="b">
        <v>0</v>
      </c>
      <c r="O2105">
        <v>115</v>
      </c>
      <c r="P2105" t="b">
        <v>1</v>
      </c>
      <c r="Q2105" t="s">
        <v>8279</v>
      </c>
      <c r="R2105" s="5">
        <f t="shared" si="96"/>
        <v>1.4612318374694613</v>
      </c>
      <c r="S2105" s="6">
        <f t="shared" si="97"/>
        <v>98.817391304347822</v>
      </c>
      <c r="T2105" t="s">
        <v>8327</v>
      </c>
      <c r="U2105" t="s">
        <v>8331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2">
        <v>41394.074467592596</v>
      </c>
      <c r="L2106" s="12">
        <v>41425</v>
      </c>
      <c r="M2106" s="13">
        <f t="shared" si="98"/>
        <v>2013</v>
      </c>
      <c r="N2106" t="b">
        <v>0</v>
      </c>
      <c r="O2106">
        <v>37</v>
      </c>
      <c r="P2106" t="b">
        <v>1</v>
      </c>
      <c r="Q2106" t="s">
        <v>8279</v>
      </c>
      <c r="R2106" s="5">
        <f t="shared" si="96"/>
        <v>1.2949999999999999</v>
      </c>
      <c r="S2106" s="6">
        <f t="shared" si="97"/>
        <v>28</v>
      </c>
      <c r="T2106" t="s">
        <v>8327</v>
      </c>
      <c r="U2106" t="s">
        <v>8331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2">
        <v>41951.788807870369</v>
      </c>
      <c r="L2107" s="12">
        <v>41964.166666666672</v>
      </c>
      <c r="M2107" s="13">
        <f t="shared" si="98"/>
        <v>2014</v>
      </c>
      <c r="N2107" t="b">
        <v>0</v>
      </c>
      <c r="O2107">
        <v>99</v>
      </c>
      <c r="P2107" t="b">
        <v>1</v>
      </c>
      <c r="Q2107" t="s">
        <v>8279</v>
      </c>
      <c r="R2107" s="5">
        <f t="shared" si="96"/>
        <v>2.54</v>
      </c>
      <c r="S2107" s="6">
        <f t="shared" si="97"/>
        <v>51.313131313131315</v>
      </c>
      <c r="T2107" t="s">
        <v>8327</v>
      </c>
      <c r="U2107" t="s">
        <v>8331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2">
        <v>41270.21497685185</v>
      </c>
      <c r="L2108" s="12">
        <v>41300.21497685185</v>
      </c>
      <c r="M2108" s="13">
        <f t="shared" si="98"/>
        <v>2012</v>
      </c>
      <c r="N2108" t="b">
        <v>0</v>
      </c>
      <c r="O2108">
        <v>44</v>
      </c>
      <c r="P2108" t="b">
        <v>1</v>
      </c>
      <c r="Q2108" t="s">
        <v>8279</v>
      </c>
      <c r="R2108" s="5">
        <f t="shared" si="96"/>
        <v>1.0704545454545455</v>
      </c>
      <c r="S2108" s="6">
        <f t="shared" si="97"/>
        <v>53.522727272727273</v>
      </c>
      <c r="T2108" t="s">
        <v>8327</v>
      </c>
      <c r="U2108" t="s">
        <v>8331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2">
        <v>41934.71056712963</v>
      </c>
      <c r="L2109" s="12">
        <v>41955.752233796295</v>
      </c>
      <c r="M2109" s="13">
        <f t="shared" si="98"/>
        <v>2014</v>
      </c>
      <c r="N2109" t="b">
        <v>0</v>
      </c>
      <c r="O2109">
        <v>58</v>
      </c>
      <c r="P2109" t="b">
        <v>1</v>
      </c>
      <c r="Q2109" t="s">
        <v>8279</v>
      </c>
      <c r="R2109" s="5">
        <f t="shared" si="96"/>
        <v>1.0773299999999999</v>
      </c>
      <c r="S2109" s="6">
        <f t="shared" si="97"/>
        <v>37.149310344827583</v>
      </c>
      <c r="T2109" t="s">
        <v>8327</v>
      </c>
      <c r="U2109" t="s">
        <v>8331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2">
        <v>41135.175694444442</v>
      </c>
      <c r="L2110" s="12">
        <v>41162.163194444445</v>
      </c>
      <c r="M2110" s="13">
        <f t="shared" si="98"/>
        <v>2012</v>
      </c>
      <c r="N2110" t="b">
        <v>0</v>
      </c>
      <c r="O2110">
        <v>191</v>
      </c>
      <c r="P2110" t="b">
        <v>1</v>
      </c>
      <c r="Q2110" t="s">
        <v>8279</v>
      </c>
      <c r="R2110" s="5">
        <f t="shared" si="96"/>
        <v>1.0731250000000001</v>
      </c>
      <c r="S2110" s="6">
        <f t="shared" si="97"/>
        <v>89.895287958115176</v>
      </c>
      <c r="T2110" t="s">
        <v>8327</v>
      </c>
      <c r="U2110" t="s">
        <v>8331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2">
        <v>42160.708530092597</v>
      </c>
      <c r="L2111" s="12">
        <v>42190.708530092597</v>
      </c>
      <c r="M2111" s="13">
        <f t="shared" si="98"/>
        <v>2015</v>
      </c>
      <c r="N2111" t="b">
        <v>0</v>
      </c>
      <c r="O2111">
        <v>40</v>
      </c>
      <c r="P2111" t="b">
        <v>1</v>
      </c>
      <c r="Q2111" t="s">
        <v>8279</v>
      </c>
      <c r="R2111" s="5">
        <f t="shared" si="96"/>
        <v>1.06525</v>
      </c>
      <c r="S2111" s="6">
        <f t="shared" si="97"/>
        <v>106.52500000000001</v>
      </c>
      <c r="T2111" t="s">
        <v>8327</v>
      </c>
      <c r="U2111" t="s">
        <v>8331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2">
        <v>41759.670937499999</v>
      </c>
      <c r="L2112" s="12">
        <v>41787.207638888889</v>
      </c>
      <c r="M2112" s="13">
        <f t="shared" si="98"/>
        <v>2014</v>
      </c>
      <c r="N2112" t="b">
        <v>0</v>
      </c>
      <c r="O2112">
        <v>38</v>
      </c>
      <c r="P2112" t="b">
        <v>1</v>
      </c>
      <c r="Q2112" t="s">
        <v>8279</v>
      </c>
      <c r="R2112" s="5">
        <f t="shared" si="96"/>
        <v>1.0035000000000001</v>
      </c>
      <c r="S2112" s="6">
        <f t="shared" si="97"/>
        <v>52.815789473684212</v>
      </c>
      <c r="T2112" t="s">
        <v>8327</v>
      </c>
      <c r="U2112" t="s">
        <v>8331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2">
        <v>40703.197048611109</v>
      </c>
      <c r="L2113" s="12">
        <v>40770.041666666664</v>
      </c>
      <c r="M2113" s="13">
        <f t="shared" si="98"/>
        <v>2011</v>
      </c>
      <c r="N2113" t="b">
        <v>0</v>
      </c>
      <c r="O2113">
        <v>39</v>
      </c>
      <c r="P2113" t="b">
        <v>1</v>
      </c>
      <c r="Q2113" t="s">
        <v>8279</v>
      </c>
      <c r="R2113" s="5">
        <f t="shared" si="96"/>
        <v>1.0649999999999999</v>
      </c>
      <c r="S2113" s="6">
        <f t="shared" si="97"/>
        <v>54.615384615384613</v>
      </c>
      <c r="T2113" t="s">
        <v>8327</v>
      </c>
      <c r="U2113" t="s">
        <v>8331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2">
        <v>41365.928159722222</v>
      </c>
      <c r="L2114" s="12">
        <v>41379.928159722222</v>
      </c>
      <c r="M2114" s="13">
        <f t="shared" si="98"/>
        <v>2013</v>
      </c>
      <c r="N2114" t="b">
        <v>0</v>
      </c>
      <c r="O2114">
        <v>11</v>
      </c>
      <c r="P2114" t="b">
        <v>1</v>
      </c>
      <c r="Q2114" t="s">
        <v>8279</v>
      </c>
      <c r="R2114" s="5">
        <f t="shared" ref="R2114:R2177" si="99">E2114/D2114</f>
        <v>1</v>
      </c>
      <c r="S2114" s="6">
        <f t="shared" ref="S2114:S2177" si="100">E2114/O2114</f>
        <v>27.272727272727273</v>
      </c>
      <c r="T2114" t="s">
        <v>8327</v>
      </c>
      <c r="U2114" t="s">
        <v>8331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2">
        <v>41870.86546296296</v>
      </c>
      <c r="L2115" s="12">
        <v>41905.86546296296</v>
      </c>
      <c r="M2115" s="13">
        <f t="shared" ref="M2115:M2178" si="101">YEAR(K2115)</f>
        <v>2014</v>
      </c>
      <c r="N2115" t="b">
        <v>0</v>
      </c>
      <c r="O2115">
        <v>107</v>
      </c>
      <c r="P2115" t="b">
        <v>1</v>
      </c>
      <c r="Q2115" t="s">
        <v>8279</v>
      </c>
      <c r="R2115" s="5">
        <f t="shared" si="99"/>
        <v>1.0485714285714285</v>
      </c>
      <c r="S2115" s="6">
        <f t="shared" si="100"/>
        <v>68.598130841121488</v>
      </c>
      <c r="T2115" t="s">
        <v>8327</v>
      </c>
      <c r="U2115" t="s">
        <v>8331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2">
        <v>40458.815625000003</v>
      </c>
      <c r="L2116" s="12">
        <v>40521.207638888889</v>
      </c>
      <c r="M2116" s="13">
        <f t="shared" si="101"/>
        <v>2010</v>
      </c>
      <c r="N2116" t="b">
        <v>0</v>
      </c>
      <c r="O2116">
        <v>147</v>
      </c>
      <c r="P2116" t="b">
        <v>1</v>
      </c>
      <c r="Q2116" t="s">
        <v>8279</v>
      </c>
      <c r="R2116" s="5">
        <f t="shared" si="99"/>
        <v>1.0469999999999999</v>
      </c>
      <c r="S2116" s="6">
        <f t="shared" si="100"/>
        <v>35.612244897959187</v>
      </c>
      <c r="T2116" t="s">
        <v>8327</v>
      </c>
      <c r="U2116" t="s">
        <v>8331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2">
        <v>40564.081030092595</v>
      </c>
      <c r="L2117" s="12">
        <v>40594.081030092595</v>
      </c>
      <c r="M2117" s="13">
        <f t="shared" si="101"/>
        <v>2011</v>
      </c>
      <c r="N2117" t="b">
        <v>0</v>
      </c>
      <c r="O2117">
        <v>36</v>
      </c>
      <c r="P2117" t="b">
        <v>1</v>
      </c>
      <c r="Q2117" t="s">
        <v>8279</v>
      </c>
      <c r="R2117" s="5">
        <f t="shared" si="99"/>
        <v>2.2566666666666668</v>
      </c>
      <c r="S2117" s="6">
        <f t="shared" si="100"/>
        <v>94.027777777777771</v>
      </c>
      <c r="T2117" t="s">
        <v>8327</v>
      </c>
      <c r="U2117" t="s">
        <v>8331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2">
        <v>41136.777812500004</v>
      </c>
      <c r="L2118" s="12">
        <v>41184.777812500004</v>
      </c>
      <c r="M2118" s="13">
        <f t="shared" si="101"/>
        <v>2012</v>
      </c>
      <c r="N2118" t="b">
        <v>0</v>
      </c>
      <c r="O2118">
        <v>92</v>
      </c>
      <c r="P2118" t="b">
        <v>1</v>
      </c>
      <c r="Q2118" t="s">
        <v>8279</v>
      </c>
      <c r="R2118" s="5">
        <f t="shared" si="99"/>
        <v>1.0090416666666666</v>
      </c>
      <c r="S2118" s="6">
        <f t="shared" si="100"/>
        <v>526.45652173913038</v>
      </c>
      <c r="T2118" t="s">
        <v>8327</v>
      </c>
      <c r="U2118" t="s">
        <v>8331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2">
        <v>42290.059594907405</v>
      </c>
      <c r="L2119" s="12">
        <v>42304.207638888889</v>
      </c>
      <c r="M2119" s="13">
        <f t="shared" si="101"/>
        <v>2015</v>
      </c>
      <c r="N2119" t="b">
        <v>0</v>
      </c>
      <c r="O2119">
        <v>35</v>
      </c>
      <c r="P2119" t="b">
        <v>1</v>
      </c>
      <c r="Q2119" t="s">
        <v>8279</v>
      </c>
      <c r="R2119" s="5">
        <f t="shared" si="99"/>
        <v>1.4775</v>
      </c>
      <c r="S2119" s="6">
        <f t="shared" si="100"/>
        <v>50.657142857142858</v>
      </c>
      <c r="T2119" t="s">
        <v>8327</v>
      </c>
      <c r="U2119" t="s">
        <v>8331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2">
        <v>40718.839537037034</v>
      </c>
      <c r="L2120" s="12">
        <v>40748.839537037034</v>
      </c>
      <c r="M2120" s="13">
        <f t="shared" si="101"/>
        <v>2011</v>
      </c>
      <c r="N2120" t="b">
        <v>0</v>
      </c>
      <c r="O2120">
        <v>17</v>
      </c>
      <c r="P2120" t="b">
        <v>1</v>
      </c>
      <c r="Q2120" t="s">
        <v>8279</v>
      </c>
      <c r="R2120" s="5">
        <f t="shared" si="99"/>
        <v>1.3461099999999999</v>
      </c>
      <c r="S2120" s="6">
        <f t="shared" si="100"/>
        <v>79.182941176470578</v>
      </c>
      <c r="T2120" t="s">
        <v>8327</v>
      </c>
      <c r="U2120" t="s">
        <v>8331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2">
        <v>41107.130150462966</v>
      </c>
      <c r="L2121" s="12">
        <v>41137.130150462966</v>
      </c>
      <c r="M2121" s="13">
        <f t="shared" si="101"/>
        <v>2012</v>
      </c>
      <c r="N2121" t="b">
        <v>0</v>
      </c>
      <c r="O2121">
        <v>22</v>
      </c>
      <c r="P2121" t="b">
        <v>1</v>
      </c>
      <c r="Q2121" t="s">
        <v>8279</v>
      </c>
      <c r="R2121" s="5">
        <f t="shared" si="99"/>
        <v>1.0075000000000001</v>
      </c>
      <c r="S2121" s="6">
        <f t="shared" si="100"/>
        <v>91.590909090909093</v>
      </c>
      <c r="T2121" t="s">
        <v>8327</v>
      </c>
      <c r="U2121" t="s">
        <v>8331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2">
        <v>41591.964537037034</v>
      </c>
      <c r="L2122" s="12">
        <v>41640.964537037034</v>
      </c>
      <c r="M2122" s="13">
        <f t="shared" si="101"/>
        <v>2013</v>
      </c>
      <c r="N2122" t="b">
        <v>0</v>
      </c>
      <c r="O2122">
        <v>69</v>
      </c>
      <c r="P2122" t="b">
        <v>1</v>
      </c>
      <c r="Q2122" t="s">
        <v>8279</v>
      </c>
      <c r="R2122" s="5">
        <f t="shared" si="99"/>
        <v>1.00880375</v>
      </c>
      <c r="S2122" s="6">
        <f t="shared" si="100"/>
        <v>116.96275362318841</v>
      </c>
      <c r="T2122" t="s">
        <v>8327</v>
      </c>
      <c r="U2122" t="s">
        <v>8331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2">
        <v>42716.7424537037</v>
      </c>
      <c r="L2123" s="12">
        <v>42746.7424537037</v>
      </c>
      <c r="M2123" s="13">
        <f t="shared" si="101"/>
        <v>2016</v>
      </c>
      <c r="N2123" t="b">
        <v>0</v>
      </c>
      <c r="O2123">
        <v>10</v>
      </c>
      <c r="P2123" t="b">
        <v>0</v>
      </c>
      <c r="Q2123" t="s">
        <v>8282</v>
      </c>
      <c r="R2123" s="5">
        <f t="shared" si="99"/>
        <v>5.6800000000000002E-3</v>
      </c>
      <c r="S2123" s="6">
        <f t="shared" si="100"/>
        <v>28.4</v>
      </c>
      <c r="T2123" t="s">
        <v>8335</v>
      </c>
      <c r="U2123" t="s">
        <v>8336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2">
        <v>42712.300567129627</v>
      </c>
      <c r="L2124" s="12">
        <v>42742.300567129627</v>
      </c>
      <c r="M2124" s="13">
        <f t="shared" si="101"/>
        <v>2016</v>
      </c>
      <c r="N2124" t="b">
        <v>0</v>
      </c>
      <c r="O2124">
        <v>3</v>
      </c>
      <c r="P2124" t="b">
        <v>0</v>
      </c>
      <c r="Q2124" t="s">
        <v>8282</v>
      </c>
      <c r="R2124" s="5">
        <f t="shared" si="99"/>
        <v>3.875E-3</v>
      </c>
      <c r="S2124" s="6">
        <f t="shared" si="100"/>
        <v>103.33333333333333</v>
      </c>
      <c r="T2124" t="s">
        <v>8335</v>
      </c>
      <c r="U2124" t="s">
        <v>8336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2">
        <v>40198.424849537041</v>
      </c>
      <c r="L2125" s="12">
        <v>40252.290972222225</v>
      </c>
      <c r="M2125" s="13">
        <f t="shared" si="101"/>
        <v>2010</v>
      </c>
      <c r="N2125" t="b">
        <v>0</v>
      </c>
      <c r="O2125">
        <v>5</v>
      </c>
      <c r="P2125" t="b">
        <v>0</v>
      </c>
      <c r="Q2125" t="s">
        <v>8282</v>
      </c>
      <c r="R2125" s="5">
        <f t="shared" si="99"/>
        <v>0.1</v>
      </c>
      <c r="S2125" s="6">
        <f t="shared" si="100"/>
        <v>10</v>
      </c>
      <c r="T2125" t="s">
        <v>8335</v>
      </c>
      <c r="U2125" t="s">
        <v>8336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2">
        <v>40464.028182870366</v>
      </c>
      <c r="L2126" s="12">
        <v>40512.208333333336</v>
      </c>
      <c r="M2126" s="13">
        <f t="shared" si="101"/>
        <v>2010</v>
      </c>
      <c r="N2126" t="b">
        <v>0</v>
      </c>
      <c r="O2126">
        <v>5</v>
      </c>
      <c r="P2126" t="b">
        <v>0</v>
      </c>
      <c r="Q2126" t="s">
        <v>8282</v>
      </c>
      <c r="R2126" s="5">
        <f t="shared" si="99"/>
        <v>0.10454545454545454</v>
      </c>
      <c r="S2126" s="6">
        <f t="shared" si="100"/>
        <v>23</v>
      </c>
      <c r="T2126" t="s">
        <v>8335</v>
      </c>
      <c r="U2126" t="s">
        <v>8336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2">
        <v>42191.023530092592</v>
      </c>
      <c r="L2127" s="12">
        <v>42221.023530092592</v>
      </c>
      <c r="M2127" s="13">
        <f t="shared" si="101"/>
        <v>2015</v>
      </c>
      <c r="N2127" t="b">
        <v>0</v>
      </c>
      <c r="O2127">
        <v>27</v>
      </c>
      <c r="P2127" t="b">
        <v>0</v>
      </c>
      <c r="Q2127" t="s">
        <v>8282</v>
      </c>
      <c r="R2127" s="5">
        <f t="shared" si="99"/>
        <v>1.4200000000000001E-2</v>
      </c>
      <c r="S2127" s="6">
        <f t="shared" si="100"/>
        <v>31.555555555555557</v>
      </c>
      <c r="T2127" t="s">
        <v>8335</v>
      </c>
      <c r="U2127" t="s">
        <v>8336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2">
        <v>41951.973229166666</v>
      </c>
      <c r="L2128" s="12">
        <v>41981.973229166666</v>
      </c>
      <c r="M2128" s="13">
        <f t="shared" si="101"/>
        <v>2014</v>
      </c>
      <c r="N2128" t="b">
        <v>0</v>
      </c>
      <c r="O2128">
        <v>2</v>
      </c>
      <c r="P2128" t="b">
        <v>0</v>
      </c>
      <c r="Q2128" t="s">
        <v>8282</v>
      </c>
      <c r="R2128" s="5">
        <f t="shared" si="99"/>
        <v>5.0000000000000001E-4</v>
      </c>
      <c r="S2128" s="6">
        <f t="shared" si="100"/>
        <v>5</v>
      </c>
      <c r="T2128" t="s">
        <v>8335</v>
      </c>
      <c r="U2128" t="s">
        <v>8336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2">
        <v>42045.50535879629</v>
      </c>
      <c r="L2129" s="12">
        <v>42075.463692129633</v>
      </c>
      <c r="M2129" s="13">
        <f t="shared" si="101"/>
        <v>2015</v>
      </c>
      <c r="N2129" t="b">
        <v>0</v>
      </c>
      <c r="O2129">
        <v>236</v>
      </c>
      <c r="P2129" t="b">
        <v>0</v>
      </c>
      <c r="Q2129" t="s">
        <v>8282</v>
      </c>
      <c r="R2129" s="5">
        <f t="shared" si="99"/>
        <v>0.28842857142857142</v>
      </c>
      <c r="S2129" s="6">
        <f t="shared" si="100"/>
        <v>34.220338983050844</v>
      </c>
      <c r="T2129" t="s">
        <v>8335</v>
      </c>
      <c r="U2129" t="s">
        <v>8336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2">
        <v>41843.772789351853</v>
      </c>
      <c r="L2130" s="12">
        <v>41903.772789351853</v>
      </c>
      <c r="M2130" s="13">
        <f t="shared" si="101"/>
        <v>2014</v>
      </c>
      <c r="N2130" t="b">
        <v>0</v>
      </c>
      <c r="O2130">
        <v>1</v>
      </c>
      <c r="P2130" t="b">
        <v>0</v>
      </c>
      <c r="Q2130" t="s">
        <v>8282</v>
      </c>
      <c r="R2130" s="5">
        <f t="shared" si="99"/>
        <v>1.6666666666666668E-3</v>
      </c>
      <c r="S2130" s="6">
        <f t="shared" si="100"/>
        <v>25</v>
      </c>
      <c r="T2130" t="s">
        <v>8335</v>
      </c>
      <c r="U2130" t="s">
        <v>8336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2">
        <v>42409.024305555555</v>
      </c>
      <c r="L2131" s="12">
        <v>42439.024305555555</v>
      </c>
      <c r="M2131" s="13">
        <f t="shared" si="101"/>
        <v>2016</v>
      </c>
      <c r="N2131" t="b">
        <v>0</v>
      </c>
      <c r="O2131">
        <v>12</v>
      </c>
      <c r="P2131" t="b">
        <v>0</v>
      </c>
      <c r="Q2131" t="s">
        <v>8282</v>
      </c>
      <c r="R2131" s="5">
        <f t="shared" si="99"/>
        <v>0.11799999999999999</v>
      </c>
      <c r="S2131" s="6">
        <f t="shared" si="100"/>
        <v>19.666666666666668</v>
      </c>
      <c r="T2131" t="s">
        <v>8335</v>
      </c>
      <c r="U2131" t="s">
        <v>8336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2">
        <v>41832.086377314816</v>
      </c>
      <c r="L2132" s="12">
        <v>41867.086377314816</v>
      </c>
      <c r="M2132" s="13">
        <f t="shared" si="101"/>
        <v>2014</v>
      </c>
      <c r="N2132" t="b">
        <v>0</v>
      </c>
      <c r="O2132">
        <v>4</v>
      </c>
      <c r="P2132" t="b">
        <v>0</v>
      </c>
      <c r="Q2132" t="s">
        <v>8282</v>
      </c>
      <c r="R2132" s="5">
        <f t="shared" si="99"/>
        <v>2.0238095238095236E-3</v>
      </c>
      <c r="S2132" s="6">
        <f t="shared" si="100"/>
        <v>21.25</v>
      </c>
      <c r="T2132" t="s">
        <v>8335</v>
      </c>
      <c r="U2132" t="s">
        <v>8336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2">
        <v>42167.207071759258</v>
      </c>
      <c r="L2133" s="12">
        <v>42197.207071759258</v>
      </c>
      <c r="M2133" s="13">
        <f t="shared" si="101"/>
        <v>2015</v>
      </c>
      <c r="N2133" t="b">
        <v>0</v>
      </c>
      <c r="O2133">
        <v>3</v>
      </c>
      <c r="P2133" t="b">
        <v>0</v>
      </c>
      <c r="Q2133" t="s">
        <v>8282</v>
      </c>
      <c r="R2133" s="5">
        <f t="shared" si="99"/>
        <v>0.05</v>
      </c>
      <c r="S2133" s="6">
        <f t="shared" si="100"/>
        <v>8.3333333333333339</v>
      </c>
      <c r="T2133" t="s">
        <v>8335</v>
      </c>
      <c r="U2133" t="s">
        <v>8336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2">
        <v>41643.487175925926</v>
      </c>
      <c r="L2134" s="12">
        <v>41673.487175925926</v>
      </c>
      <c r="M2134" s="13">
        <f t="shared" si="101"/>
        <v>2014</v>
      </c>
      <c r="N2134" t="b">
        <v>0</v>
      </c>
      <c r="O2134">
        <v>99</v>
      </c>
      <c r="P2134" t="b">
        <v>0</v>
      </c>
      <c r="Q2134" t="s">
        <v>8282</v>
      </c>
      <c r="R2134" s="5">
        <f t="shared" si="99"/>
        <v>2.1129899999999997E-2</v>
      </c>
      <c r="S2134" s="6">
        <f t="shared" si="100"/>
        <v>21.34333333333333</v>
      </c>
      <c r="T2134" t="s">
        <v>8335</v>
      </c>
      <c r="U2134" t="s">
        <v>8336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2">
        <v>40619.097210648149</v>
      </c>
      <c r="L2135" s="12">
        <v>40657.290972222225</v>
      </c>
      <c r="M2135" s="13">
        <f t="shared" si="101"/>
        <v>2011</v>
      </c>
      <c r="N2135" t="b">
        <v>0</v>
      </c>
      <c r="O2135">
        <v>3</v>
      </c>
      <c r="P2135" t="b">
        <v>0</v>
      </c>
      <c r="Q2135" t="s">
        <v>8282</v>
      </c>
      <c r="R2135" s="5">
        <f t="shared" si="99"/>
        <v>1.6E-2</v>
      </c>
      <c r="S2135" s="6">
        <f t="shared" si="100"/>
        <v>5.333333333333333</v>
      </c>
      <c r="T2135" t="s">
        <v>8335</v>
      </c>
      <c r="U2135" t="s">
        <v>8336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2">
        <v>41361.886469907404</v>
      </c>
      <c r="L2136" s="12">
        <v>41391.886469907404</v>
      </c>
      <c r="M2136" s="13">
        <f t="shared" si="101"/>
        <v>2013</v>
      </c>
      <c r="N2136" t="b">
        <v>0</v>
      </c>
      <c r="O2136">
        <v>3</v>
      </c>
      <c r="P2136" t="b">
        <v>0</v>
      </c>
      <c r="Q2136" t="s">
        <v>8282</v>
      </c>
      <c r="R2136" s="5">
        <f t="shared" si="99"/>
        <v>1.7333333333333333E-2</v>
      </c>
      <c r="S2136" s="6">
        <f t="shared" si="100"/>
        <v>34.666666666666664</v>
      </c>
      <c r="T2136" t="s">
        <v>8335</v>
      </c>
      <c r="U2136" t="s">
        <v>8336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2">
        <v>41156.963344907403</v>
      </c>
      <c r="L2137" s="12">
        <v>41186.963344907403</v>
      </c>
      <c r="M2137" s="13">
        <f t="shared" si="101"/>
        <v>2012</v>
      </c>
      <c r="N2137" t="b">
        <v>0</v>
      </c>
      <c r="O2137">
        <v>22</v>
      </c>
      <c r="P2137" t="b">
        <v>0</v>
      </c>
      <c r="Q2137" t="s">
        <v>8282</v>
      </c>
      <c r="R2137" s="5">
        <f t="shared" si="99"/>
        <v>9.5600000000000004E-2</v>
      </c>
      <c r="S2137" s="6">
        <f t="shared" si="100"/>
        <v>21.727272727272727</v>
      </c>
      <c r="T2137" t="s">
        <v>8335</v>
      </c>
      <c r="U2137" t="s">
        <v>8336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2">
        <v>41536.509097222224</v>
      </c>
      <c r="L2138" s="12">
        <v>41566.509097222224</v>
      </c>
      <c r="M2138" s="13">
        <f t="shared" si="101"/>
        <v>2013</v>
      </c>
      <c r="N2138" t="b">
        <v>0</v>
      </c>
      <c r="O2138">
        <v>4</v>
      </c>
      <c r="P2138" t="b">
        <v>0</v>
      </c>
      <c r="Q2138" t="s">
        <v>8282</v>
      </c>
      <c r="R2138" s="5">
        <f t="shared" si="99"/>
        <v>5.9612499999999998E-4</v>
      </c>
      <c r="S2138" s="6">
        <f t="shared" si="100"/>
        <v>11.922499999999999</v>
      </c>
      <c r="T2138" t="s">
        <v>8335</v>
      </c>
      <c r="U2138" t="s">
        <v>8336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2">
        <v>41948.771168981482</v>
      </c>
      <c r="L2139" s="12">
        <v>41978.771168981482</v>
      </c>
      <c r="M2139" s="13">
        <f t="shared" si="101"/>
        <v>2014</v>
      </c>
      <c r="N2139" t="b">
        <v>0</v>
      </c>
      <c r="O2139">
        <v>534</v>
      </c>
      <c r="P2139" t="b">
        <v>0</v>
      </c>
      <c r="Q2139" t="s">
        <v>8282</v>
      </c>
      <c r="R2139" s="5">
        <f t="shared" si="99"/>
        <v>0.28405999999999998</v>
      </c>
      <c r="S2139" s="6">
        <f t="shared" si="100"/>
        <v>26.59737827715356</v>
      </c>
      <c r="T2139" t="s">
        <v>8335</v>
      </c>
      <c r="U2139" t="s">
        <v>8336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2">
        <v>41557.013182870374</v>
      </c>
      <c r="L2140" s="12">
        <v>41587.054849537039</v>
      </c>
      <c r="M2140" s="13">
        <f t="shared" si="101"/>
        <v>2013</v>
      </c>
      <c r="N2140" t="b">
        <v>0</v>
      </c>
      <c r="O2140">
        <v>12</v>
      </c>
      <c r="P2140" t="b">
        <v>0</v>
      </c>
      <c r="Q2140" t="s">
        <v>8282</v>
      </c>
      <c r="R2140" s="5">
        <f t="shared" si="99"/>
        <v>0.128</v>
      </c>
      <c r="S2140" s="6">
        <f t="shared" si="100"/>
        <v>10.666666666666666</v>
      </c>
      <c r="T2140" t="s">
        <v>8335</v>
      </c>
      <c r="U2140" t="s">
        <v>8336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2">
        <v>42647.750092592592</v>
      </c>
      <c r="L2141" s="12">
        <v>42677.750092592592</v>
      </c>
      <c r="M2141" s="13">
        <f t="shared" si="101"/>
        <v>2016</v>
      </c>
      <c r="N2141" t="b">
        <v>0</v>
      </c>
      <c r="O2141">
        <v>56</v>
      </c>
      <c r="P2141" t="b">
        <v>0</v>
      </c>
      <c r="Q2141" t="s">
        <v>8282</v>
      </c>
      <c r="R2141" s="5">
        <f t="shared" si="99"/>
        <v>5.4199999999999998E-2</v>
      </c>
      <c r="S2141" s="6">
        <f t="shared" si="100"/>
        <v>29.035714285714285</v>
      </c>
      <c r="T2141" t="s">
        <v>8335</v>
      </c>
      <c r="U2141" t="s">
        <v>8336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2">
        <v>41255.833611111113</v>
      </c>
      <c r="L2142" s="12">
        <v>41285.833611111113</v>
      </c>
      <c r="M2142" s="13">
        <f t="shared" si="101"/>
        <v>2012</v>
      </c>
      <c r="N2142" t="b">
        <v>0</v>
      </c>
      <c r="O2142">
        <v>11</v>
      </c>
      <c r="P2142" t="b">
        <v>0</v>
      </c>
      <c r="Q2142" t="s">
        <v>8282</v>
      </c>
      <c r="R2142" s="5">
        <f t="shared" si="99"/>
        <v>1.1199999999999999E-3</v>
      </c>
      <c r="S2142" s="6">
        <f t="shared" si="100"/>
        <v>50.909090909090907</v>
      </c>
      <c r="T2142" t="s">
        <v>8335</v>
      </c>
      <c r="U2142" t="s">
        <v>8336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2">
        <v>41927.235636574071</v>
      </c>
      <c r="L2143" s="12">
        <v>41957.277303240742</v>
      </c>
      <c r="M2143" s="13">
        <f t="shared" si="101"/>
        <v>2014</v>
      </c>
      <c r="N2143" t="b">
        <v>0</v>
      </c>
      <c r="O2143">
        <v>0</v>
      </c>
      <c r="P2143" t="b">
        <v>0</v>
      </c>
      <c r="Q2143" t="s">
        <v>8282</v>
      </c>
      <c r="R2143" s="5">
        <f t="shared" si="99"/>
        <v>0</v>
      </c>
      <c r="S2143" s="6" t="e">
        <f t="shared" si="100"/>
        <v>#DIV/0!</v>
      </c>
      <c r="T2143" t="s">
        <v>8335</v>
      </c>
      <c r="U2143" t="s">
        <v>8336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2">
        <v>42340.701504629629</v>
      </c>
      <c r="L2144" s="12">
        <v>42368.701504629629</v>
      </c>
      <c r="M2144" s="13">
        <f t="shared" si="101"/>
        <v>2015</v>
      </c>
      <c r="N2144" t="b">
        <v>0</v>
      </c>
      <c r="O2144">
        <v>12</v>
      </c>
      <c r="P2144" t="b">
        <v>0</v>
      </c>
      <c r="Q2144" t="s">
        <v>8282</v>
      </c>
      <c r="R2144" s="5">
        <f t="shared" si="99"/>
        <v>5.7238095238095241E-2</v>
      </c>
      <c r="S2144" s="6">
        <f t="shared" si="100"/>
        <v>50.083333333333336</v>
      </c>
      <c r="T2144" t="s">
        <v>8335</v>
      </c>
      <c r="U2144" t="s">
        <v>8336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2">
        <v>40332.886712962965</v>
      </c>
      <c r="L2145" s="12">
        <v>40380.791666666664</v>
      </c>
      <c r="M2145" s="13">
        <f t="shared" si="101"/>
        <v>2010</v>
      </c>
      <c r="N2145" t="b">
        <v>0</v>
      </c>
      <c r="O2145">
        <v>5</v>
      </c>
      <c r="P2145" t="b">
        <v>0</v>
      </c>
      <c r="Q2145" t="s">
        <v>8282</v>
      </c>
      <c r="R2145" s="5">
        <f t="shared" si="99"/>
        <v>0.1125</v>
      </c>
      <c r="S2145" s="6">
        <f t="shared" si="100"/>
        <v>45</v>
      </c>
      <c r="T2145" t="s">
        <v>8335</v>
      </c>
      <c r="U2145" t="s">
        <v>8336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2">
        <v>41499.546759259261</v>
      </c>
      <c r="L2146" s="12">
        <v>41531.546759259261</v>
      </c>
      <c r="M2146" s="13">
        <f t="shared" si="101"/>
        <v>2013</v>
      </c>
      <c r="N2146" t="b">
        <v>0</v>
      </c>
      <c r="O2146">
        <v>24</v>
      </c>
      <c r="P2146" t="b">
        <v>0</v>
      </c>
      <c r="Q2146" t="s">
        <v>8282</v>
      </c>
      <c r="R2146" s="5">
        <f t="shared" si="99"/>
        <v>1.7098591549295775E-2</v>
      </c>
      <c r="S2146" s="6">
        <f t="shared" si="100"/>
        <v>25.291666666666668</v>
      </c>
      <c r="T2146" t="s">
        <v>8335</v>
      </c>
      <c r="U2146" t="s">
        <v>8336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2">
        <v>41575.237430555557</v>
      </c>
      <c r="L2147" s="12">
        <v>41605.279097222221</v>
      </c>
      <c r="M2147" s="13">
        <f t="shared" si="101"/>
        <v>2013</v>
      </c>
      <c r="N2147" t="b">
        <v>0</v>
      </c>
      <c r="O2147">
        <v>89</v>
      </c>
      <c r="P2147" t="b">
        <v>0</v>
      </c>
      <c r="Q2147" t="s">
        <v>8282</v>
      </c>
      <c r="R2147" s="5">
        <f t="shared" si="99"/>
        <v>0.30433333333333334</v>
      </c>
      <c r="S2147" s="6">
        <f t="shared" si="100"/>
        <v>51.292134831460672</v>
      </c>
      <c r="T2147" t="s">
        <v>8335</v>
      </c>
      <c r="U2147" t="s">
        <v>8336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2">
        <v>42397.679513888885</v>
      </c>
      <c r="L2148" s="12">
        <v>42411.679513888885</v>
      </c>
      <c r="M2148" s="13">
        <f t="shared" si="101"/>
        <v>2016</v>
      </c>
      <c r="N2148" t="b">
        <v>0</v>
      </c>
      <c r="O2148">
        <v>1</v>
      </c>
      <c r="P2148" t="b">
        <v>0</v>
      </c>
      <c r="Q2148" t="s">
        <v>8282</v>
      </c>
      <c r="R2148" s="5">
        <f t="shared" si="99"/>
        <v>2.0000000000000001E-4</v>
      </c>
      <c r="S2148" s="6">
        <f t="shared" si="100"/>
        <v>1</v>
      </c>
      <c r="T2148" t="s">
        <v>8335</v>
      </c>
      <c r="U2148" t="s">
        <v>8336</v>
      </c>
    </row>
    <row r="2149" spans="1:21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2">
        <v>41927.295694444445</v>
      </c>
      <c r="L2149" s="12">
        <v>41959.337361111116</v>
      </c>
      <c r="M2149" s="13">
        <f t="shared" si="101"/>
        <v>2014</v>
      </c>
      <c r="N2149" t="b">
        <v>0</v>
      </c>
      <c r="O2149">
        <v>55</v>
      </c>
      <c r="P2149" t="b">
        <v>0</v>
      </c>
      <c r="Q2149" t="s">
        <v>8282</v>
      </c>
      <c r="R2149" s="5">
        <f t="shared" si="99"/>
        <v>6.9641025641025639E-3</v>
      </c>
      <c r="S2149" s="6">
        <f t="shared" si="100"/>
        <v>49.381818181818183</v>
      </c>
      <c r="T2149" t="s">
        <v>8335</v>
      </c>
      <c r="U2149" t="s">
        <v>8336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2">
        <v>42066.733587962968</v>
      </c>
      <c r="L2150" s="12">
        <v>42096.691921296297</v>
      </c>
      <c r="M2150" s="13">
        <f t="shared" si="101"/>
        <v>2015</v>
      </c>
      <c r="N2150" t="b">
        <v>0</v>
      </c>
      <c r="O2150">
        <v>2</v>
      </c>
      <c r="P2150" t="b">
        <v>0</v>
      </c>
      <c r="Q2150" t="s">
        <v>8282</v>
      </c>
      <c r="R2150" s="5">
        <f t="shared" si="99"/>
        <v>0.02</v>
      </c>
      <c r="S2150" s="6">
        <f t="shared" si="100"/>
        <v>1</v>
      </c>
      <c r="T2150" t="s">
        <v>8335</v>
      </c>
      <c r="U2150" t="s">
        <v>8336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2">
        <v>40355.024953703702</v>
      </c>
      <c r="L2151" s="12">
        <v>40390</v>
      </c>
      <c r="M2151" s="13">
        <f t="shared" si="101"/>
        <v>2010</v>
      </c>
      <c r="N2151" t="b">
        <v>0</v>
      </c>
      <c r="O2151">
        <v>0</v>
      </c>
      <c r="P2151" t="b">
        <v>0</v>
      </c>
      <c r="Q2151" t="s">
        <v>8282</v>
      </c>
      <c r="R2151" s="5">
        <f t="shared" si="99"/>
        <v>0</v>
      </c>
      <c r="S2151" s="6" t="e">
        <f t="shared" si="100"/>
        <v>#DIV/0!</v>
      </c>
      <c r="T2151" t="s">
        <v>8335</v>
      </c>
      <c r="U2151" t="s">
        <v>8336</v>
      </c>
    </row>
    <row r="2152" spans="1:21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2">
        <v>42534.284710648149</v>
      </c>
      <c r="L2152" s="12">
        <v>42564.284710648149</v>
      </c>
      <c r="M2152" s="13">
        <f t="shared" si="101"/>
        <v>2016</v>
      </c>
      <c r="N2152" t="b">
        <v>0</v>
      </c>
      <c r="O2152">
        <v>4</v>
      </c>
      <c r="P2152" t="b">
        <v>0</v>
      </c>
      <c r="Q2152" t="s">
        <v>8282</v>
      </c>
      <c r="R2152" s="5">
        <f t="shared" si="99"/>
        <v>8.0999999999999996E-3</v>
      </c>
      <c r="S2152" s="6">
        <f t="shared" si="100"/>
        <v>101.25</v>
      </c>
      <c r="T2152" t="s">
        <v>8335</v>
      </c>
      <c r="U2152" t="s">
        <v>8336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2">
        <v>42520.847384259265</v>
      </c>
      <c r="L2153" s="12">
        <v>42550.847384259265</v>
      </c>
      <c r="M2153" s="13">
        <f t="shared" si="101"/>
        <v>2016</v>
      </c>
      <c r="N2153" t="b">
        <v>0</v>
      </c>
      <c r="O2153">
        <v>6</v>
      </c>
      <c r="P2153" t="b">
        <v>0</v>
      </c>
      <c r="Q2153" t="s">
        <v>8282</v>
      </c>
      <c r="R2153" s="5">
        <f t="shared" si="99"/>
        <v>2.6222222222222224E-3</v>
      </c>
      <c r="S2153" s="6">
        <f t="shared" si="100"/>
        <v>19.666666666666668</v>
      </c>
      <c r="T2153" t="s">
        <v>8335</v>
      </c>
      <c r="U2153" t="s">
        <v>8336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2">
        <v>41683.832280092596</v>
      </c>
      <c r="L2154" s="12">
        <v>41713.790613425925</v>
      </c>
      <c r="M2154" s="13">
        <f t="shared" si="101"/>
        <v>2014</v>
      </c>
      <c r="N2154" t="b">
        <v>0</v>
      </c>
      <c r="O2154">
        <v>4</v>
      </c>
      <c r="P2154" t="b">
        <v>0</v>
      </c>
      <c r="Q2154" t="s">
        <v>8282</v>
      </c>
      <c r="R2154" s="5">
        <f t="shared" si="99"/>
        <v>1.6666666666666668E-3</v>
      </c>
      <c r="S2154" s="6">
        <f t="shared" si="100"/>
        <v>12.5</v>
      </c>
      <c r="T2154" t="s">
        <v>8335</v>
      </c>
      <c r="U2154" t="s">
        <v>8336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2">
        <v>41974.911087962959</v>
      </c>
      <c r="L2155" s="12">
        <v>42014.332638888889</v>
      </c>
      <c r="M2155" s="13">
        <f t="shared" si="101"/>
        <v>2014</v>
      </c>
      <c r="N2155" t="b">
        <v>0</v>
      </c>
      <c r="O2155">
        <v>4</v>
      </c>
      <c r="P2155" t="b">
        <v>0</v>
      </c>
      <c r="Q2155" t="s">
        <v>8282</v>
      </c>
      <c r="R2155" s="5">
        <f t="shared" si="99"/>
        <v>9.1244548809124457E-5</v>
      </c>
      <c r="S2155" s="6">
        <f t="shared" si="100"/>
        <v>8.5</v>
      </c>
      <c r="T2155" t="s">
        <v>8335</v>
      </c>
      <c r="U2155" t="s">
        <v>8336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2">
        <v>41647.632256944446</v>
      </c>
      <c r="L2156" s="12">
        <v>41667.632256944446</v>
      </c>
      <c r="M2156" s="13">
        <f t="shared" si="101"/>
        <v>2014</v>
      </c>
      <c r="N2156" t="b">
        <v>0</v>
      </c>
      <c r="O2156">
        <v>2</v>
      </c>
      <c r="P2156" t="b">
        <v>0</v>
      </c>
      <c r="Q2156" t="s">
        <v>8282</v>
      </c>
      <c r="R2156" s="5">
        <f t="shared" si="99"/>
        <v>8.0000000000000002E-3</v>
      </c>
      <c r="S2156" s="6">
        <f t="shared" si="100"/>
        <v>1</v>
      </c>
      <c r="T2156" t="s">
        <v>8335</v>
      </c>
      <c r="U2156" t="s">
        <v>8336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2">
        <v>42430.747511574074</v>
      </c>
      <c r="L2157" s="12">
        <v>42460.70584490741</v>
      </c>
      <c r="M2157" s="13">
        <f t="shared" si="101"/>
        <v>2016</v>
      </c>
      <c r="N2157" t="b">
        <v>0</v>
      </c>
      <c r="O2157">
        <v>5</v>
      </c>
      <c r="P2157" t="b">
        <v>0</v>
      </c>
      <c r="Q2157" t="s">
        <v>8282</v>
      </c>
      <c r="R2157" s="5">
        <f t="shared" si="99"/>
        <v>2.3E-2</v>
      </c>
      <c r="S2157" s="6">
        <f t="shared" si="100"/>
        <v>23</v>
      </c>
      <c r="T2157" t="s">
        <v>8335</v>
      </c>
      <c r="U2157" t="s">
        <v>8336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2">
        <v>41488.85423611111</v>
      </c>
      <c r="L2158" s="12">
        <v>41533.85423611111</v>
      </c>
      <c r="M2158" s="13">
        <f t="shared" si="101"/>
        <v>2013</v>
      </c>
      <c r="N2158" t="b">
        <v>0</v>
      </c>
      <c r="O2158">
        <v>83</v>
      </c>
      <c r="P2158" t="b">
        <v>0</v>
      </c>
      <c r="Q2158" t="s">
        <v>8282</v>
      </c>
      <c r="R2158" s="5">
        <f t="shared" si="99"/>
        <v>2.6660714285714284E-2</v>
      </c>
      <c r="S2158" s="6">
        <f t="shared" si="100"/>
        <v>17.987951807228917</v>
      </c>
      <c r="T2158" t="s">
        <v>8335</v>
      </c>
      <c r="U2158" t="s">
        <v>8336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2">
        <v>42694.98128472222</v>
      </c>
      <c r="L2159" s="12">
        <v>42727.332638888889</v>
      </c>
      <c r="M2159" s="13">
        <f t="shared" si="101"/>
        <v>2016</v>
      </c>
      <c r="N2159" t="b">
        <v>0</v>
      </c>
      <c r="O2159">
        <v>57</v>
      </c>
      <c r="P2159" t="b">
        <v>0</v>
      </c>
      <c r="Q2159" t="s">
        <v>8282</v>
      </c>
      <c r="R2159" s="5">
        <f t="shared" si="99"/>
        <v>0.28192</v>
      </c>
      <c r="S2159" s="6">
        <f t="shared" si="100"/>
        <v>370.94736842105266</v>
      </c>
      <c r="T2159" t="s">
        <v>8335</v>
      </c>
      <c r="U2159" t="s">
        <v>8336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2">
        <v>41264.853865740741</v>
      </c>
      <c r="L2160" s="12">
        <v>41309.853865740741</v>
      </c>
      <c r="M2160" s="13">
        <f t="shared" si="101"/>
        <v>2012</v>
      </c>
      <c r="N2160" t="b">
        <v>0</v>
      </c>
      <c r="O2160">
        <v>311</v>
      </c>
      <c r="P2160" t="b">
        <v>0</v>
      </c>
      <c r="Q2160" t="s">
        <v>8282</v>
      </c>
      <c r="R2160" s="5">
        <f t="shared" si="99"/>
        <v>6.5900366666666668E-2</v>
      </c>
      <c r="S2160" s="6">
        <f t="shared" si="100"/>
        <v>63.569485530546629</v>
      </c>
      <c r="T2160" t="s">
        <v>8335</v>
      </c>
      <c r="U2160" t="s">
        <v>8336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2">
        <v>40710.731180555551</v>
      </c>
      <c r="L2161" s="12">
        <v>40740.731180555551</v>
      </c>
      <c r="M2161" s="13">
        <f t="shared" si="101"/>
        <v>2011</v>
      </c>
      <c r="N2161" t="b">
        <v>0</v>
      </c>
      <c r="O2161">
        <v>2</v>
      </c>
      <c r="P2161" t="b">
        <v>0</v>
      </c>
      <c r="Q2161" t="s">
        <v>8282</v>
      </c>
      <c r="R2161" s="5">
        <f t="shared" si="99"/>
        <v>7.2222222222222219E-3</v>
      </c>
      <c r="S2161" s="6">
        <f t="shared" si="100"/>
        <v>13</v>
      </c>
      <c r="T2161" t="s">
        <v>8335</v>
      </c>
      <c r="U2161" t="s">
        <v>8336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2">
        <v>41018.711863425924</v>
      </c>
      <c r="L2162" s="12">
        <v>41048.711863425924</v>
      </c>
      <c r="M2162" s="13">
        <f t="shared" si="101"/>
        <v>2012</v>
      </c>
      <c r="N2162" t="b">
        <v>0</v>
      </c>
      <c r="O2162">
        <v>16</v>
      </c>
      <c r="P2162" t="b">
        <v>0</v>
      </c>
      <c r="Q2162" t="s">
        <v>8282</v>
      </c>
      <c r="R2162" s="5">
        <f t="shared" si="99"/>
        <v>8.5000000000000006E-3</v>
      </c>
      <c r="S2162" s="6">
        <f t="shared" si="100"/>
        <v>5.3125</v>
      </c>
      <c r="T2162" t="s">
        <v>8335</v>
      </c>
      <c r="U2162" t="s">
        <v>8336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2">
        <v>42240.852534722217</v>
      </c>
      <c r="L2163" s="12">
        <v>42270.852534722217</v>
      </c>
      <c r="M2163" s="13">
        <f t="shared" si="101"/>
        <v>2015</v>
      </c>
      <c r="N2163" t="b">
        <v>0</v>
      </c>
      <c r="O2163">
        <v>13</v>
      </c>
      <c r="P2163" t="b">
        <v>1</v>
      </c>
      <c r="Q2163" t="s">
        <v>8276</v>
      </c>
      <c r="R2163" s="5">
        <f t="shared" si="99"/>
        <v>1.1575</v>
      </c>
      <c r="S2163" s="6">
        <f t="shared" si="100"/>
        <v>35.615384615384613</v>
      </c>
      <c r="T2163" t="s">
        <v>8327</v>
      </c>
      <c r="U2163" t="s">
        <v>8328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2">
        <v>41813.766099537039</v>
      </c>
      <c r="L2164" s="12">
        <v>41844.766099537039</v>
      </c>
      <c r="M2164" s="13">
        <f t="shared" si="101"/>
        <v>2014</v>
      </c>
      <c r="N2164" t="b">
        <v>0</v>
      </c>
      <c r="O2164">
        <v>58</v>
      </c>
      <c r="P2164" t="b">
        <v>1</v>
      </c>
      <c r="Q2164" t="s">
        <v>8276</v>
      </c>
      <c r="R2164" s="5">
        <f t="shared" si="99"/>
        <v>1.1226666666666667</v>
      </c>
      <c r="S2164" s="6">
        <f t="shared" si="100"/>
        <v>87.103448275862064</v>
      </c>
      <c r="T2164" t="s">
        <v>8327</v>
      </c>
      <c r="U2164" t="s">
        <v>8328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2">
        <v>42111.899537037039</v>
      </c>
      <c r="L2165" s="12">
        <v>42163.159722222219</v>
      </c>
      <c r="M2165" s="13">
        <f t="shared" si="101"/>
        <v>2015</v>
      </c>
      <c r="N2165" t="b">
        <v>0</v>
      </c>
      <c r="O2165">
        <v>44</v>
      </c>
      <c r="P2165" t="b">
        <v>1</v>
      </c>
      <c r="Q2165" t="s">
        <v>8276</v>
      </c>
      <c r="R2165" s="5">
        <f t="shared" si="99"/>
        <v>1.3220000000000001</v>
      </c>
      <c r="S2165" s="6">
        <f t="shared" si="100"/>
        <v>75.11363636363636</v>
      </c>
      <c r="T2165" t="s">
        <v>8327</v>
      </c>
      <c r="U2165" t="s">
        <v>8328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2">
        <v>42515.71775462963</v>
      </c>
      <c r="L2166" s="12">
        <v>42546.165972222225</v>
      </c>
      <c r="M2166" s="13">
        <f t="shared" si="101"/>
        <v>2016</v>
      </c>
      <c r="N2166" t="b">
        <v>0</v>
      </c>
      <c r="O2166">
        <v>83</v>
      </c>
      <c r="P2166" t="b">
        <v>1</v>
      </c>
      <c r="Q2166" t="s">
        <v>8276</v>
      </c>
      <c r="R2166" s="5">
        <f t="shared" si="99"/>
        <v>1.0263636363636364</v>
      </c>
      <c r="S2166" s="6">
        <f t="shared" si="100"/>
        <v>68.01204819277109</v>
      </c>
      <c r="T2166" t="s">
        <v>8327</v>
      </c>
      <c r="U2166" t="s">
        <v>8328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2">
        <v>42438.667071759264</v>
      </c>
      <c r="L2167" s="12">
        <v>42468.625405092593</v>
      </c>
      <c r="M2167" s="13">
        <f t="shared" si="101"/>
        <v>2016</v>
      </c>
      <c r="N2167" t="b">
        <v>0</v>
      </c>
      <c r="O2167">
        <v>117</v>
      </c>
      <c r="P2167" t="b">
        <v>1</v>
      </c>
      <c r="Q2167" t="s">
        <v>8276</v>
      </c>
      <c r="R2167" s="5">
        <f t="shared" si="99"/>
        <v>1.3864000000000001</v>
      </c>
      <c r="S2167" s="6">
        <f t="shared" si="100"/>
        <v>29.623931623931625</v>
      </c>
      <c r="T2167" t="s">
        <v>8327</v>
      </c>
      <c r="U2167" t="s">
        <v>8328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2">
        <v>41933.838171296295</v>
      </c>
      <c r="L2168" s="12">
        <v>41978.879837962959</v>
      </c>
      <c r="M2168" s="13">
        <f t="shared" si="101"/>
        <v>2014</v>
      </c>
      <c r="N2168" t="b">
        <v>0</v>
      </c>
      <c r="O2168">
        <v>32</v>
      </c>
      <c r="P2168" t="b">
        <v>1</v>
      </c>
      <c r="Q2168" t="s">
        <v>8276</v>
      </c>
      <c r="R2168" s="5">
        <f t="shared" si="99"/>
        <v>1.466</v>
      </c>
      <c r="S2168" s="6">
        <f t="shared" si="100"/>
        <v>91.625</v>
      </c>
      <c r="T2168" t="s">
        <v>8327</v>
      </c>
      <c r="U2168" t="s">
        <v>8328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2">
        <v>41153.066400462965</v>
      </c>
      <c r="L2169" s="12">
        <v>41167.066400462965</v>
      </c>
      <c r="M2169" s="13">
        <f t="shared" si="101"/>
        <v>2012</v>
      </c>
      <c r="N2169" t="b">
        <v>0</v>
      </c>
      <c r="O2169">
        <v>8</v>
      </c>
      <c r="P2169" t="b">
        <v>1</v>
      </c>
      <c r="Q2169" t="s">
        <v>8276</v>
      </c>
      <c r="R2169" s="5">
        <f t="shared" si="99"/>
        <v>1.2</v>
      </c>
      <c r="S2169" s="6">
        <f t="shared" si="100"/>
        <v>22.5</v>
      </c>
      <c r="T2169" t="s">
        <v>8327</v>
      </c>
      <c r="U2169" t="s">
        <v>8328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2">
        <v>42745.600243055553</v>
      </c>
      <c r="L2170" s="12">
        <v>42776.208333333328</v>
      </c>
      <c r="M2170" s="13">
        <f t="shared" si="101"/>
        <v>2017</v>
      </c>
      <c r="N2170" t="b">
        <v>0</v>
      </c>
      <c r="O2170">
        <v>340</v>
      </c>
      <c r="P2170" t="b">
        <v>1</v>
      </c>
      <c r="Q2170" t="s">
        <v>8276</v>
      </c>
      <c r="R2170" s="5">
        <f t="shared" si="99"/>
        <v>1.215816111111111</v>
      </c>
      <c r="S2170" s="6">
        <f t="shared" si="100"/>
        <v>64.366735294117646</v>
      </c>
      <c r="T2170" t="s">
        <v>8327</v>
      </c>
      <c r="U2170" t="s">
        <v>8328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2">
        <v>42793.700821759259</v>
      </c>
      <c r="L2171" s="12">
        <v>42796.700821759259</v>
      </c>
      <c r="M2171" s="13">
        <f t="shared" si="101"/>
        <v>2017</v>
      </c>
      <c r="N2171" t="b">
        <v>0</v>
      </c>
      <c r="O2171">
        <v>7</v>
      </c>
      <c r="P2171" t="b">
        <v>1</v>
      </c>
      <c r="Q2171" t="s">
        <v>8276</v>
      </c>
      <c r="R2171" s="5">
        <f t="shared" si="99"/>
        <v>1</v>
      </c>
      <c r="S2171" s="6">
        <f t="shared" si="100"/>
        <v>21.857142857142858</v>
      </c>
      <c r="T2171" t="s">
        <v>8327</v>
      </c>
      <c r="U2171" t="s">
        <v>8328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2">
        <v>42198.750254629631</v>
      </c>
      <c r="L2172" s="12">
        <v>42238.750254629631</v>
      </c>
      <c r="M2172" s="13">
        <f t="shared" si="101"/>
        <v>2015</v>
      </c>
      <c r="N2172" t="b">
        <v>0</v>
      </c>
      <c r="O2172">
        <v>19</v>
      </c>
      <c r="P2172" t="b">
        <v>1</v>
      </c>
      <c r="Q2172" t="s">
        <v>8276</v>
      </c>
      <c r="R2172" s="5">
        <f t="shared" si="99"/>
        <v>1.8085714285714285</v>
      </c>
      <c r="S2172" s="6">
        <f t="shared" si="100"/>
        <v>33.315789473684212</v>
      </c>
      <c r="T2172" t="s">
        <v>8327</v>
      </c>
      <c r="U2172" t="s">
        <v>8328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2">
        <v>42141.95711805555</v>
      </c>
      <c r="L2173" s="12">
        <v>42177.208333333328</v>
      </c>
      <c r="M2173" s="13">
        <f t="shared" si="101"/>
        <v>2015</v>
      </c>
      <c r="N2173" t="b">
        <v>0</v>
      </c>
      <c r="O2173">
        <v>47</v>
      </c>
      <c r="P2173" t="b">
        <v>1</v>
      </c>
      <c r="Q2173" t="s">
        <v>8276</v>
      </c>
      <c r="R2173" s="5">
        <f t="shared" si="99"/>
        <v>1.0607500000000001</v>
      </c>
      <c r="S2173" s="6">
        <f t="shared" si="100"/>
        <v>90.276595744680847</v>
      </c>
      <c r="T2173" t="s">
        <v>8327</v>
      </c>
      <c r="U2173" t="s">
        <v>8328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2">
        <v>42082.580092592587</v>
      </c>
      <c r="L2174" s="12">
        <v>42112.580092592587</v>
      </c>
      <c r="M2174" s="13">
        <f t="shared" si="101"/>
        <v>2015</v>
      </c>
      <c r="N2174" t="b">
        <v>0</v>
      </c>
      <c r="O2174">
        <v>13</v>
      </c>
      <c r="P2174" t="b">
        <v>1</v>
      </c>
      <c r="Q2174" t="s">
        <v>8276</v>
      </c>
      <c r="R2174" s="5">
        <f t="shared" si="99"/>
        <v>1</v>
      </c>
      <c r="S2174" s="6">
        <f t="shared" si="100"/>
        <v>76.92307692307692</v>
      </c>
      <c r="T2174" t="s">
        <v>8327</v>
      </c>
      <c r="U2174" t="s">
        <v>8328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2">
        <v>41495.692627314813</v>
      </c>
      <c r="L2175" s="12">
        <v>41527.165972222225</v>
      </c>
      <c r="M2175" s="13">
        <f t="shared" si="101"/>
        <v>2013</v>
      </c>
      <c r="N2175" t="b">
        <v>0</v>
      </c>
      <c r="O2175">
        <v>90</v>
      </c>
      <c r="P2175" t="b">
        <v>1</v>
      </c>
      <c r="Q2175" t="s">
        <v>8276</v>
      </c>
      <c r="R2175" s="5">
        <f t="shared" si="99"/>
        <v>1.2692857142857144</v>
      </c>
      <c r="S2175" s="6">
        <f t="shared" si="100"/>
        <v>59.233333333333334</v>
      </c>
      <c r="T2175" t="s">
        <v>8327</v>
      </c>
      <c r="U2175" t="s">
        <v>8328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2">
        <v>42465.542905092589</v>
      </c>
      <c r="L2176" s="12">
        <v>42495.542905092589</v>
      </c>
      <c r="M2176" s="13">
        <f t="shared" si="101"/>
        <v>2016</v>
      </c>
      <c r="N2176" t="b">
        <v>0</v>
      </c>
      <c r="O2176">
        <v>63</v>
      </c>
      <c r="P2176" t="b">
        <v>1</v>
      </c>
      <c r="Q2176" t="s">
        <v>8276</v>
      </c>
      <c r="R2176" s="5">
        <f t="shared" si="99"/>
        <v>1.0297499999999999</v>
      </c>
      <c r="S2176" s="6">
        <f t="shared" si="100"/>
        <v>65.38095238095238</v>
      </c>
      <c r="T2176" t="s">
        <v>8327</v>
      </c>
      <c r="U2176" t="s">
        <v>8328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2">
        <v>42565.009097222224</v>
      </c>
      <c r="L2177" s="12">
        <v>42572.009097222224</v>
      </c>
      <c r="M2177" s="13">
        <f t="shared" si="101"/>
        <v>2016</v>
      </c>
      <c r="N2177" t="b">
        <v>0</v>
      </c>
      <c r="O2177">
        <v>26</v>
      </c>
      <c r="P2177" t="b">
        <v>1</v>
      </c>
      <c r="Q2177" t="s">
        <v>8276</v>
      </c>
      <c r="R2177" s="5">
        <f t="shared" si="99"/>
        <v>2.5</v>
      </c>
      <c r="S2177" s="6">
        <f t="shared" si="100"/>
        <v>67.307692307692307</v>
      </c>
      <c r="T2177" t="s">
        <v>8327</v>
      </c>
      <c r="U2177" t="s">
        <v>8328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2">
        <v>42096.633206018523</v>
      </c>
      <c r="L2178" s="12">
        <v>42126.633206018523</v>
      </c>
      <c r="M2178" s="13">
        <f t="shared" si="101"/>
        <v>2015</v>
      </c>
      <c r="N2178" t="b">
        <v>0</v>
      </c>
      <c r="O2178">
        <v>71</v>
      </c>
      <c r="P2178" t="b">
        <v>1</v>
      </c>
      <c r="Q2178" t="s">
        <v>8276</v>
      </c>
      <c r="R2178" s="5">
        <f t="shared" ref="R2178:R2241" si="102">E2178/D2178</f>
        <v>1.2602</v>
      </c>
      <c r="S2178" s="6">
        <f t="shared" ref="S2178:S2241" si="103">E2178/O2178</f>
        <v>88.74647887323944</v>
      </c>
      <c r="T2178" t="s">
        <v>8327</v>
      </c>
      <c r="U2178" t="s">
        <v>8328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2">
        <v>42502.250775462962</v>
      </c>
      <c r="L2179" s="12">
        <v>42527.250775462962</v>
      </c>
      <c r="M2179" s="13">
        <f t="shared" ref="M2179:M2242" si="104">YEAR(K2179)</f>
        <v>2016</v>
      </c>
      <c r="N2179" t="b">
        <v>0</v>
      </c>
      <c r="O2179">
        <v>38</v>
      </c>
      <c r="P2179" t="b">
        <v>1</v>
      </c>
      <c r="Q2179" t="s">
        <v>8276</v>
      </c>
      <c r="R2179" s="5">
        <f t="shared" si="102"/>
        <v>1.0012000000000001</v>
      </c>
      <c r="S2179" s="6">
        <f t="shared" si="103"/>
        <v>65.868421052631575</v>
      </c>
      <c r="T2179" t="s">
        <v>8327</v>
      </c>
      <c r="U2179" t="s">
        <v>8328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2">
        <v>42723.63653935185</v>
      </c>
      <c r="L2180" s="12">
        <v>42753.63653935185</v>
      </c>
      <c r="M2180" s="13">
        <f t="shared" si="104"/>
        <v>2016</v>
      </c>
      <c r="N2180" t="b">
        <v>0</v>
      </c>
      <c r="O2180">
        <v>859</v>
      </c>
      <c r="P2180" t="b">
        <v>1</v>
      </c>
      <c r="Q2180" t="s">
        <v>8276</v>
      </c>
      <c r="R2180" s="5">
        <f t="shared" si="102"/>
        <v>1.3864000000000001</v>
      </c>
      <c r="S2180" s="6">
        <f t="shared" si="103"/>
        <v>40.349243306169967</v>
      </c>
      <c r="T2180" t="s">
        <v>8327</v>
      </c>
      <c r="U2180" t="s">
        <v>8328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2">
        <v>42075.171203703707</v>
      </c>
      <c r="L2181" s="12">
        <v>42105.171203703707</v>
      </c>
      <c r="M2181" s="13">
        <f t="shared" si="104"/>
        <v>2015</v>
      </c>
      <c r="N2181" t="b">
        <v>0</v>
      </c>
      <c r="O2181">
        <v>21</v>
      </c>
      <c r="P2181" t="b">
        <v>1</v>
      </c>
      <c r="Q2181" t="s">
        <v>8276</v>
      </c>
      <c r="R2181" s="5">
        <f t="shared" si="102"/>
        <v>1.6140000000000001</v>
      </c>
      <c r="S2181" s="6">
        <f t="shared" si="103"/>
        <v>76.857142857142861</v>
      </c>
      <c r="T2181" t="s">
        <v>8327</v>
      </c>
      <c r="U2181" t="s">
        <v>8328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2">
        <v>42279.669768518521</v>
      </c>
      <c r="L2182" s="12">
        <v>42321.711435185185</v>
      </c>
      <c r="M2182" s="13">
        <f t="shared" si="104"/>
        <v>2015</v>
      </c>
      <c r="N2182" t="b">
        <v>0</v>
      </c>
      <c r="O2182">
        <v>78</v>
      </c>
      <c r="P2182" t="b">
        <v>1</v>
      </c>
      <c r="Q2182" t="s">
        <v>8276</v>
      </c>
      <c r="R2182" s="5">
        <f t="shared" si="102"/>
        <v>1.071842</v>
      </c>
      <c r="S2182" s="6">
        <f t="shared" si="103"/>
        <v>68.707820512820518</v>
      </c>
      <c r="T2182" t="s">
        <v>8327</v>
      </c>
      <c r="U2182" t="s">
        <v>8328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2">
        <v>42773.005243055552</v>
      </c>
      <c r="L2183" s="12">
        <v>42787.005243055552</v>
      </c>
      <c r="M2183" s="13">
        <f t="shared" si="104"/>
        <v>2017</v>
      </c>
      <c r="N2183" t="b">
        <v>0</v>
      </c>
      <c r="O2183">
        <v>53</v>
      </c>
      <c r="P2183" t="b">
        <v>1</v>
      </c>
      <c r="Q2183" t="s">
        <v>8297</v>
      </c>
      <c r="R2183" s="5">
        <f t="shared" si="102"/>
        <v>1.5309999999999999</v>
      </c>
      <c r="S2183" s="6">
        <f t="shared" si="103"/>
        <v>57.773584905660378</v>
      </c>
      <c r="T2183" t="s">
        <v>8335</v>
      </c>
      <c r="U2183" t="s">
        <v>8353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2">
        <v>41879.900752314818</v>
      </c>
      <c r="L2184" s="12">
        <v>41914.900752314818</v>
      </c>
      <c r="M2184" s="13">
        <f t="shared" si="104"/>
        <v>2014</v>
      </c>
      <c r="N2184" t="b">
        <v>0</v>
      </c>
      <c r="O2184">
        <v>356</v>
      </c>
      <c r="P2184" t="b">
        <v>1</v>
      </c>
      <c r="Q2184" t="s">
        <v>8297</v>
      </c>
      <c r="R2184" s="5">
        <f t="shared" si="102"/>
        <v>5.2416666666666663</v>
      </c>
      <c r="S2184" s="6">
        <f t="shared" si="103"/>
        <v>44.171348314606739</v>
      </c>
      <c r="T2184" t="s">
        <v>8335</v>
      </c>
      <c r="U2184" t="s">
        <v>8353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2">
        <v>42745.365474537044</v>
      </c>
      <c r="L2185" s="12">
        <v>42775.208333333328</v>
      </c>
      <c r="M2185" s="13">
        <f t="shared" si="104"/>
        <v>2017</v>
      </c>
      <c r="N2185" t="b">
        <v>0</v>
      </c>
      <c r="O2185">
        <v>279</v>
      </c>
      <c r="P2185" t="b">
        <v>1</v>
      </c>
      <c r="Q2185" t="s">
        <v>8297</v>
      </c>
      <c r="R2185" s="5">
        <f t="shared" si="102"/>
        <v>4.8927777777777779</v>
      </c>
      <c r="S2185" s="6">
        <f t="shared" si="103"/>
        <v>31.566308243727597</v>
      </c>
      <c r="T2185" t="s">
        <v>8335</v>
      </c>
      <c r="U2185" t="s">
        <v>8353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2">
        <v>42380.690289351856</v>
      </c>
      <c r="L2186" s="12">
        <v>42394.666666666672</v>
      </c>
      <c r="M2186" s="13">
        <f t="shared" si="104"/>
        <v>2016</v>
      </c>
      <c r="N2186" t="b">
        <v>1</v>
      </c>
      <c r="O2186">
        <v>266</v>
      </c>
      <c r="P2186" t="b">
        <v>1</v>
      </c>
      <c r="Q2186" t="s">
        <v>8297</v>
      </c>
      <c r="R2186" s="5">
        <f t="shared" si="102"/>
        <v>2.8473999999999999</v>
      </c>
      <c r="S2186" s="6">
        <f t="shared" si="103"/>
        <v>107.04511278195488</v>
      </c>
      <c r="T2186" t="s">
        <v>8335</v>
      </c>
      <c r="U2186" t="s">
        <v>8353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2">
        <v>41319.349988425929</v>
      </c>
      <c r="L2187" s="12">
        <v>41359.349988425929</v>
      </c>
      <c r="M2187" s="13">
        <f t="shared" si="104"/>
        <v>2013</v>
      </c>
      <c r="N2187" t="b">
        <v>0</v>
      </c>
      <c r="O2187">
        <v>623</v>
      </c>
      <c r="P2187" t="b">
        <v>1</v>
      </c>
      <c r="Q2187" t="s">
        <v>8297</v>
      </c>
      <c r="R2187" s="5">
        <f t="shared" si="102"/>
        <v>18.569700000000001</v>
      </c>
      <c r="S2187" s="6">
        <f t="shared" si="103"/>
        <v>149.03451043338683</v>
      </c>
      <c r="T2187" t="s">
        <v>8335</v>
      </c>
      <c r="U2187" t="s">
        <v>8353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2">
        <v>42583.615081018521</v>
      </c>
      <c r="L2188" s="12">
        <v>42620.083333333328</v>
      </c>
      <c r="M2188" s="13">
        <f t="shared" si="104"/>
        <v>2016</v>
      </c>
      <c r="N2188" t="b">
        <v>0</v>
      </c>
      <c r="O2188">
        <v>392</v>
      </c>
      <c r="P2188" t="b">
        <v>1</v>
      </c>
      <c r="Q2188" t="s">
        <v>8297</v>
      </c>
      <c r="R2188" s="5">
        <f t="shared" si="102"/>
        <v>1.0967499999999999</v>
      </c>
      <c r="S2188" s="6">
        <f t="shared" si="103"/>
        <v>55.956632653061227</v>
      </c>
      <c r="T2188" t="s">
        <v>8335</v>
      </c>
      <c r="U2188" t="s">
        <v>8353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2">
        <v>42068.209097222221</v>
      </c>
      <c r="L2189" s="12">
        <v>42097.165972222225</v>
      </c>
      <c r="M2189" s="13">
        <f t="shared" si="104"/>
        <v>2015</v>
      </c>
      <c r="N2189" t="b">
        <v>1</v>
      </c>
      <c r="O2189">
        <v>3562</v>
      </c>
      <c r="P2189" t="b">
        <v>1</v>
      </c>
      <c r="Q2189" t="s">
        <v>8297</v>
      </c>
      <c r="R2189" s="5">
        <f t="shared" si="102"/>
        <v>10.146425000000001</v>
      </c>
      <c r="S2189" s="6">
        <f t="shared" si="103"/>
        <v>56.970381807973048</v>
      </c>
      <c r="T2189" t="s">
        <v>8335</v>
      </c>
      <c r="U2189" t="s">
        <v>8353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2">
        <v>42633.586122685185</v>
      </c>
      <c r="L2190" s="12">
        <v>42668.708333333328</v>
      </c>
      <c r="M2190" s="13">
        <f t="shared" si="104"/>
        <v>2016</v>
      </c>
      <c r="N2190" t="b">
        <v>0</v>
      </c>
      <c r="O2190">
        <v>514</v>
      </c>
      <c r="P2190" t="b">
        <v>1</v>
      </c>
      <c r="Q2190" t="s">
        <v>8297</v>
      </c>
      <c r="R2190" s="5">
        <f t="shared" si="102"/>
        <v>4.1217692027666546</v>
      </c>
      <c r="S2190" s="6">
        <f t="shared" si="103"/>
        <v>44.056420233463037</v>
      </c>
      <c r="T2190" t="s">
        <v>8335</v>
      </c>
      <c r="U2190" t="s">
        <v>8353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2">
        <v>42467.788194444445</v>
      </c>
      <c r="L2191" s="12">
        <v>42481.916666666672</v>
      </c>
      <c r="M2191" s="13">
        <f t="shared" si="104"/>
        <v>2016</v>
      </c>
      <c r="N2191" t="b">
        <v>0</v>
      </c>
      <c r="O2191">
        <v>88</v>
      </c>
      <c r="P2191" t="b">
        <v>1</v>
      </c>
      <c r="Q2191" t="s">
        <v>8297</v>
      </c>
      <c r="R2191" s="5">
        <f t="shared" si="102"/>
        <v>5.0324999999999998</v>
      </c>
      <c r="S2191" s="6">
        <f t="shared" si="103"/>
        <v>68.625</v>
      </c>
      <c r="T2191" t="s">
        <v>8335</v>
      </c>
      <c r="U2191" t="s">
        <v>8353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2">
        <v>42417.625046296293</v>
      </c>
      <c r="L2192" s="12">
        <v>42452.290972222225</v>
      </c>
      <c r="M2192" s="13">
        <f t="shared" si="104"/>
        <v>2016</v>
      </c>
      <c r="N2192" t="b">
        <v>0</v>
      </c>
      <c r="O2192">
        <v>537</v>
      </c>
      <c r="P2192" t="b">
        <v>1</v>
      </c>
      <c r="Q2192" t="s">
        <v>8297</v>
      </c>
      <c r="R2192" s="5">
        <f t="shared" si="102"/>
        <v>1.8461052631578947</v>
      </c>
      <c r="S2192" s="6">
        <f t="shared" si="103"/>
        <v>65.318435754189949</v>
      </c>
      <c r="T2192" t="s">
        <v>8335</v>
      </c>
      <c r="U2192" t="s">
        <v>8353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2">
        <v>42768.833645833336</v>
      </c>
      <c r="L2193" s="12">
        <v>42780.833645833336</v>
      </c>
      <c r="M2193" s="13">
        <f t="shared" si="104"/>
        <v>2017</v>
      </c>
      <c r="N2193" t="b">
        <v>0</v>
      </c>
      <c r="O2193">
        <v>25</v>
      </c>
      <c r="P2193" t="b">
        <v>1</v>
      </c>
      <c r="Q2193" t="s">
        <v>8297</v>
      </c>
      <c r="R2193" s="5">
        <f t="shared" si="102"/>
        <v>1.1973333333333334</v>
      </c>
      <c r="S2193" s="6">
        <f t="shared" si="103"/>
        <v>35.92</v>
      </c>
      <c r="T2193" t="s">
        <v>8335</v>
      </c>
      <c r="U2193" t="s">
        <v>8353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2">
        <v>42691.8512037037</v>
      </c>
      <c r="L2194" s="12">
        <v>42719.958333333328</v>
      </c>
      <c r="M2194" s="13">
        <f t="shared" si="104"/>
        <v>2016</v>
      </c>
      <c r="N2194" t="b">
        <v>0</v>
      </c>
      <c r="O2194">
        <v>3238</v>
      </c>
      <c r="P2194" t="b">
        <v>1</v>
      </c>
      <c r="Q2194" t="s">
        <v>8297</v>
      </c>
      <c r="R2194" s="5">
        <f t="shared" si="102"/>
        <v>10.812401666666668</v>
      </c>
      <c r="S2194" s="6">
        <f t="shared" si="103"/>
        <v>40.070667078443485</v>
      </c>
      <c r="T2194" t="s">
        <v>8335</v>
      </c>
      <c r="U2194" t="s">
        <v>8353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2">
        <v>42664.405925925923</v>
      </c>
      <c r="L2195" s="12">
        <v>42695.207638888889</v>
      </c>
      <c r="M2195" s="13">
        <f t="shared" si="104"/>
        <v>2016</v>
      </c>
      <c r="N2195" t="b">
        <v>0</v>
      </c>
      <c r="O2195">
        <v>897</v>
      </c>
      <c r="P2195" t="b">
        <v>1</v>
      </c>
      <c r="Q2195" t="s">
        <v>8297</v>
      </c>
      <c r="R2195" s="5">
        <f t="shared" si="102"/>
        <v>4.5237333333333334</v>
      </c>
      <c r="S2195" s="6">
        <f t="shared" si="103"/>
        <v>75.647714604236342</v>
      </c>
      <c r="T2195" t="s">
        <v>8335</v>
      </c>
      <c r="U2195" t="s">
        <v>8353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2">
        <v>42425.757986111115</v>
      </c>
      <c r="L2196" s="12">
        <v>42455.716319444444</v>
      </c>
      <c r="M2196" s="13">
        <f t="shared" si="104"/>
        <v>2016</v>
      </c>
      <c r="N2196" t="b">
        <v>0</v>
      </c>
      <c r="O2196">
        <v>878</v>
      </c>
      <c r="P2196" t="b">
        <v>1</v>
      </c>
      <c r="Q2196" t="s">
        <v>8297</v>
      </c>
      <c r="R2196" s="5">
        <f t="shared" si="102"/>
        <v>5.3737000000000004</v>
      </c>
      <c r="S2196" s="6">
        <f t="shared" si="103"/>
        <v>61.203872437357631</v>
      </c>
      <c r="T2196" t="s">
        <v>8335</v>
      </c>
      <c r="U2196" t="s">
        <v>8353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2">
        <v>42197.771990740745</v>
      </c>
      <c r="L2197" s="12">
        <v>42227.771990740745</v>
      </c>
      <c r="M2197" s="13">
        <f t="shared" si="104"/>
        <v>2015</v>
      </c>
      <c r="N2197" t="b">
        <v>0</v>
      </c>
      <c r="O2197">
        <v>115</v>
      </c>
      <c r="P2197" t="b">
        <v>1</v>
      </c>
      <c r="Q2197" t="s">
        <v>8297</v>
      </c>
      <c r="R2197" s="5">
        <f t="shared" si="102"/>
        <v>1.2032608695652174</v>
      </c>
      <c r="S2197" s="6">
        <f t="shared" si="103"/>
        <v>48.130434782608695</v>
      </c>
      <c r="T2197" t="s">
        <v>8335</v>
      </c>
      <c r="U2197" t="s">
        <v>8353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2">
        <v>42675.487291666665</v>
      </c>
      <c r="L2198" s="12">
        <v>42706.291666666672</v>
      </c>
      <c r="M2198" s="13">
        <f t="shared" si="104"/>
        <v>2016</v>
      </c>
      <c r="N2198" t="b">
        <v>0</v>
      </c>
      <c r="O2198">
        <v>234</v>
      </c>
      <c r="P2198" t="b">
        <v>1</v>
      </c>
      <c r="Q2198" t="s">
        <v>8297</v>
      </c>
      <c r="R2198" s="5">
        <f t="shared" si="102"/>
        <v>1.1383571428571428</v>
      </c>
      <c r="S2198" s="6">
        <f t="shared" si="103"/>
        <v>68.106837606837601</v>
      </c>
      <c r="T2198" t="s">
        <v>8335</v>
      </c>
      <c r="U2198" t="s">
        <v>8353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2">
        <v>42033.584016203706</v>
      </c>
      <c r="L2199" s="12">
        <v>42063.584016203706</v>
      </c>
      <c r="M2199" s="13">
        <f t="shared" si="104"/>
        <v>2015</v>
      </c>
      <c r="N2199" t="b">
        <v>0</v>
      </c>
      <c r="O2199">
        <v>4330</v>
      </c>
      <c r="P2199" t="b">
        <v>1</v>
      </c>
      <c r="Q2199" t="s">
        <v>8297</v>
      </c>
      <c r="R2199" s="5">
        <f t="shared" si="102"/>
        <v>9.5103109999999997</v>
      </c>
      <c r="S2199" s="6">
        <f t="shared" si="103"/>
        <v>65.891300230946882</v>
      </c>
      <c r="T2199" t="s">
        <v>8335</v>
      </c>
      <c r="U2199" t="s">
        <v>8353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2">
        <v>42292.513888888891</v>
      </c>
      <c r="L2200" s="12">
        <v>42322.555555555555</v>
      </c>
      <c r="M2200" s="13">
        <f t="shared" si="104"/>
        <v>2015</v>
      </c>
      <c r="N2200" t="b">
        <v>0</v>
      </c>
      <c r="O2200">
        <v>651</v>
      </c>
      <c r="P2200" t="b">
        <v>1</v>
      </c>
      <c r="Q2200" t="s">
        <v>8297</v>
      </c>
      <c r="R2200" s="5">
        <f t="shared" si="102"/>
        <v>1.3289249999999999</v>
      </c>
      <c r="S2200" s="6">
        <f t="shared" si="103"/>
        <v>81.654377880184327</v>
      </c>
      <c r="T2200" t="s">
        <v>8335</v>
      </c>
      <c r="U2200" t="s">
        <v>8353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2">
        <v>42262.416643518518</v>
      </c>
      <c r="L2201" s="12">
        <v>42292.416643518518</v>
      </c>
      <c r="M2201" s="13">
        <f t="shared" si="104"/>
        <v>2015</v>
      </c>
      <c r="N2201" t="b">
        <v>1</v>
      </c>
      <c r="O2201">
        <v>251</v>
      </c>
      <c r="P2201" t="b">
        <v>1</v>
      </c>
      <c r="Q2201" t="s">
        <v>8297</v>
      </c>
      <c r="R2201" s="5">
        <f t="shared" si="102"/>
        <v>1.4697777777777778</v>
      </c>
      <c r="S2201" s="6">
        <f t="shared" si="103"/>
        <v>52.701195219123505</v>
      </c>
      <c r="T2201" t="s">
        <v>8335</v>
      </c>
      <c r="U2201" t="s">
        <v>8353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2">
        <v>42163.625787037032</v>
      </c>
      <c r="L2202" s="12">
        <v>42191.125</v>
      </c>
      <c r="M2202" s="13">
        <f t="shared" si="104"/>
        <v>2015</v>
      </c>
      <c r="N2202" t="b">
        <v>0</v>
      </c>
      <c r="O2202">
        <v>263</v>
      </c>
      <c r="P2202" t="b">
        <v>1</v>
      </c>
      <c r="Q2202" t="s">
        <v>8297</v>
      </c>
      <c r="R2202" s="5">
        <f t="shared" si="102"/>
        <v>5.4215</v>
      </c>
      <c r="S2202" s="6">
        <f t="shared" si="103"/>
        <v>41.228136882129277</v>
      </c>
      <c r="T2202" t="s">
        <v>8335</v>
      </c>
      <c r="U2202" t="s">
        <v>8353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2">
        <v>41276.846817129634</v>
      </c>
      <c r="L2203" s="12">
        <v>41290.846817129634</v>
      </c>
      <c r="M2203" s="13">
        <f t="shared" si="104"/>
        <v>2013</v>
      </c>
      <c r="N2203" t="b">
        <v>0</v>
      </c>
      <c r="O2203">
        <v>28</v>
      </c>
      <c r="P2203" t="b">
        <v>1</v>
      </c>
      <c r="Q2203" t="s">
        <v>8280</v>
      </c>
      <c r="R2203" s="5">
        <f t="shared" si="102"/>
        <v>3.8271818181818182</v>
      </c>
      <c r="S2203" s="6">
        <f t="shared" si="103"/>
        <v>15.035357142857142</v>
      </c>
      <c r="T2203" t="s">
        <v>8327</v>
      </c>
      <c r="U2203" t="s">
        <v>8332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2">
        <v>41184.849166666667</v>
      </c>
      <c r="L2204" s="12">
        <v>41214.849166666667</v>
      </c>
      <c r="M2204" s="13">
        <f t="shared" si="104"/>
        <v>2012</v>
      </c>
      <c r="N2204" t="b">
        <v>0</v>
      </c>
      <c r="O2204">
        <v>721</v>
      </c>
      <c r="P2204" t="b">
        <v>1</v>
      </c>
      <c r="Q2204" t="s">
        <v>8280</v>
      </c>
      <c r="R2204" s="5">
        <f t="shared" si="102"/>
        <v>7.0418124999999998</v>
      </c>
      <c r="S2204" s="6">
        <f t="shared" si="103"/>
        <v>39.066920943134534</v>
      </c>
      <c r="T2204" t="s">
        <v>8327</v>
      </c>
      <c r="U2204" t="s">
        <v>8332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2">
        <v>42241.85974537037</v>
      </c>
      <c r="L2205" s="12">
        <v>42271.85974537037</v>
      </c>
      <c r="M2205" s="13">
        <f t="shared" si="104"/>
        <v>2015</v>
      </c>
      <c r="N2205" t="b">
        <v>0</v>
      </c>
      <c r="O2205">
        <v>50</v>
      </c>
      <c r="P2205" t="b">
        <v>1</v>
      </c>
      <c r="Q2205" t="s">
        <v>8280</v>
      </c>
      <c r="R2205" s="5">
        <f t="shared" si="102"/>
        <v>1.0954999999999999</v>
      </c>
      <c r="S2205" s="6">
        <f t="shared" si="103"/>
        <v>43.82</v>
      </c>
      <c r="T2205" t="s">
        <v>8327</v>
      </c>
      <c r="U2205" t="s">
        <v>8332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2">
        <v>41312.311562499999</v>
      </c>
      <c r="L2206" s="12">
        <v>41342.311562499999</v>
      </c>
      <c r="M2206" s="13">
        <f t="shared" si="104"/>
        <v>2013</v>
      </c>
      <c r="N2206" t="b">
        <v>0</v>
      </c>
      <c r="O2206">
        <v>73</v>
      </c>
      <c r="P2206" t="b">
        <v>1</v>
      </c>
      <c r="Q2206" t="s">
        <v>8280</v>
      </c>
      <c r="R2206" s="5">
        <f t="shared" si="102"/>
        <v>1.3286666666666667</v>
      </c>
      <c r="S2206" s="6">
        <f t="shared" si="103"/>
        <v>27.301369863013697</v>
      </c>
      <c r="T2206" t="s">
        <v>8327</v>
      </c>
      <c r="U2206" t="s">
        <v>8332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2">
        <v>41031.82163194444</v>
      </c>
      <c r="L2207" s="12">
        <v>41061.82163194444</v>
      </c>
      <c r="M2207" s="13">
        <f t="shared" si="104"/>
        <v>2012</v>
      </c>
      <c r="N2207" t="b">
        <v>0</v>
      </c>
      <c r="O2207">
        <v>27</v>
      </c>
      <c r="P2207" t="b">
        <v>1</v>
      </c>
      <c r="Q2207" t="s">
        <v>8280</v>
      </c>
      <c r="R2207" s="5">
        <f t="shared" si="102"/>
        <v>1.52</v>
      </c>
      <c r="S2207" s="6">
        <f t="shared" si="103"/>
        <v>42.222222222222221</v>
      </c>
      <c r="T2207" t="s">
        <v>8327</v>
      </c>
      <c r="U2207" t="s">
        <v>8332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2">
        <v>40997.257222222222</v>
      </c>
      <c r="L2208" s="12">
        <v>41015.257222222222</v>
      </c>
      <c r="M2208" s="13">
        <f t="shared" si="104"/>
        <v>2012</v>
      </c>
      <c r="N2208" t="b">
        <v>0</v>
      </c>
      <c r="O2208">
        <v>34</v>
      </c>
      <c r="P2208" t="b">
        <v>1</v>
      </c>
      <c r="Q2208" t="s">
        <v>8280</v>
      </c>
      <c r="R2208" s="5">
        <f t="shared" si="102"/>
        <v>1.0272727272727273</v>
      </c>
      <c r="S2208" s="6">
        <f t="shared" si="103"/>
        <v>33.235294117647058</v>
      </c>
      <c r="T2208" t="s">
        <v>8327</v>
      </c>
      <c r="U2208" t="s">
        <v>8332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2">
        <v>41564.194131944445</v>
      </c>
      <c r="L2209" s="12">
        <v>41594.235798611109</v>
      </c>
      <c r="M2209" s="13">
        <f t="shared" si="104"/>
        <v>2013</v>
      </c>
      <c r="N2209" t="b">
        <v>0</v>
      </c>
      <c r="O2209">
        <v>7</v>
      </c>
      <c r="P2209" t="b">
        <v>1</v>
      </c>
      <c r="Q2209" t="s">
        <v>8280</v>
      </c>
      <c r="R2209" s="5">
        <f t="shared" si="102"/>
        <v>1</v>
      </c>
      <c r="S2209" s="6">
        <f t="shared" si="103"/>
        <v>285.71428571428572</v>
      </c>
      <c r="T2209" t="s">
        <v>8327</v>
      </c>
      <c r="U2209" t="s">
        <v>8332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2">
        <v>40946.882245370369</v>
      </c>
      <c r="L2210" s="12">
        <v>41006.166666666664</v>
      </c>
      <c r="M2210" s="13">
        <f t="shared" si="104"/>
        <v>2012</v>
      </c>
      <c r="N2210" t="b">
        <v>0</v>
      </c>
      <c r="O2210">
        <v>24</v>
      </c>
      <c r="P2210" t="b">
        <v>1</v>
      </c>
      <c r="Q2210" t="s">
        <v>8280</v>
      </c>
      <c r="R2210" s="5">
        <f t="shared" si="102"/>
        <v>1.016</v>
      </c>
      <c r="S2210" s="6">
        <f t="shared" si="103"/>
        <v>42.333333333333336</v>
      </c>
      <c r="T2210" t="s">
        <v>8327</v>
      </c>
      <c r="U2210" t="s">
        <v>8332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2">
        <v>41732.479675925926</v>
      </c>
      <c r="L2211" s="12">
        <v>41743.958333333336</v>
      </c>
      <c r="M2211" s="13">
        <f t="shared" si="104"/>
        <v>2014</v>
      </c>
      <c r="N2211" t="b">
        <v>0</v>
      </c>
      <c r="O2211">
        <v>15</v>
      </c>
      <c r="P2211" t="b">
        <v>1</v>
      </c>
      <c r="Q2211" t="s">
        <v>8280</v>
      </c>
      <c r="R2211" s="5">
        <f t="shared" si="102"/>
        <v>1.508</v>
      </c>
      <c r="S2211" s="6">
        <f t="shared" si="103"/>
        <v>50.266666666666666</v>
      </c>
      <c r="T2211" t="s">
        <v>8327</v>
      </c>
      <c r="U2211" t="s">
        <v>8332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2">
        <v>40956.066087962965</v>
      </c>
      <c r="L2212" s="12">
        <v>41013.73333333333</v>
      </c>
      <c r="M2212" s="13">
        <f t="shared" si="104"/>
        <v>2012</v>
      </c>
      <c r="N2212" t="b">
        <v>0</v>
      </c>
      <c r="O2212">
        <v>72</v>
      </c>
      <c r="P2212" t="b">
        <v>1</v>
      </c>
      <c r="Q2212" t="s">
        <v>8280</v>
      </c>
      <c r="R2212" s="5">
        <f t="shared" si="102"/>
        <v>1.11425</v>
      </c>
      <c r="S2212" s="6">
        <f t="shared" si="103"/>
        <v>61.902777777777779</v>
      </c>
      <c r="T2212" t="s">
        <v>8327</v>
      </c>
      <c r="U2212" t="s">
        <v>8332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2">
        <v>41716.785011574073</v>
      </c>
      <c r="L2213" s="12">
        <v>41739.290972222225</v>
      </c>
      <c r="M2213" s="13">
        <f t="shared" si="104"/>
        <v>2014</v>
      </c>
      <c r="N2213" t="b">
        <v>0</v>
      </c>
      <c r="O2213">
        <v>120</v>
      </c>
      <c r="P2213" t="b">
        <v>1</v>
      </c>
      <c r="Q2213" t="s">
        <v>8280</v>
      </c>
      <c r="R2213" s="5">
        <f t="shared" si="102"/>
        <v>1.956</v>
      </c>
      <c r="S2213" s="6">
        <f t="shared" si="103"/>
        <v>40.75</v>
      </c>
      <c r="T2213" t="s">
        <v>8327</v>
      </c>
      <c r="U2213" t="s">
        <v>8332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2">
        <v>41548.747418981482</v>
      </c>
      <c r="L2214" s="12">
        <v>41582.041666666664</v>
      </c>
      <c r="M2214" s="13">
        <f t="shared" si="104"/>
        <v>2013</v>
      </c>
      <c r="N2214" t="b">
        <v>0</v>
      </c>
      <c r="O2214">
        <v>123</v>
      </c>
      <c r="P2214" t="b">
        <v>1</v>
      </c>
      <c r="Q2214" t="s">
        <v>8280</v>
      </c>
      <c r="R2214" s="5">
        <f t="shared" si="102"/>
        <v>1.1438333333333333</v>
      </c>
      <c r="S2214" s="6">
        <f t="shared" si="103"/>
        <v>55.796747967479675</v>
      </c>
      <c r="T2214" t="s">
        <v>8327</v>
      </c>
      <c r="U2214" t="s">
        <v>8332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2">
        <v>42109.826145833329</v>
      </c>
      <c r="L2215" s="12">
        <v>42139.826145833329</v>
      </c>
      <c r="M2215" s="13">
        <f t="shared" si="104"/>
        <v>2015</v>
      </c>
      <c r="N2215" t="b">
        <v>0</v>
      </c>
      <c r="O2215">
        <v>1</v>
      </c>
      <c r="P2215" t="b">
        <v>1</v>
      </c>
      <c r="Q2215" t="s">
        <v>8280</v>
      </c>
      <c r="R2215" s="5">
        <f t="shared" si="102"/>
        <v>2</v>
      </c>
      <c r="S2215" s="6">
        <f t="shared" si="103"/>
        <v>10</v>
      </c>
      <c r="T2215" t="s">
        <v>8327</v>
      </c>
      <c r="U2215" t="s">
        <v>8332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2">
        <v>41646.792222222226</v>
      </c>
      <c r="L2216" s="12">
        <v>41676.792222222226</v>
      </c>
      <c r="M2216" s="13">
        <f t="shared" si="104"/>
        <v>2014</v>
      </c>
      <c r="N2216" t="b">
        <v>0</v>
      </c>
      <c r="O2216">
        <v>24</v>
      </c>
      <c r="P2216" t="b">
        <v>1</v>
      </c>
      <c r="Q2216" t="s">
        <v>8280</v>
      </c>
      <c r="R2216" s="5">
        <f t="shared" si="102"/>
        <v>2.9250166666666666</v>
      </c>
      <c r="S2216" s="6">
        <f t="shared" si="103"/>
        <v>73.125416666666666</v>
      </c>
      <c r="T2216" t="s">
        <v>8327</v>
      </c>
      <c r="U2216" t="s">
        <v>8332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2">
        <v>40958.717268518521</v>
      </c>
      <c r="L2217" s="12">
        <v>40981.290972222225</v>
      </c>
      <c r="M2217" s="13">
        <f t="shared" si="104"/>
        <v>2012</v>
      </c>
      <c r="N2217" t="b">
        <v>0</v>
      </c>
      <c r="O2217">
        <v>33</v>
      </c>
      <c r="P2217" t="b">
        <v>1</v>
      </c>
      <c r="Q2217" t="s">
        <v>8280</v>
      </c>
      <c r="R2217" s="5">
        <f t="shared" si="102"/>
        <v>1.5636363636363637</v>
      </c>
      <c r="S2217" s="6">
        <f t="shared" si="103"/>
        <v>26.060606060606062</v>
      </c>
      <c r="T2217" t="s">
        <v>8327</v>
      </c>
      <c r="U2217" t="s">
        <v>8332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2">
        <v>42194.751678240747</v>
      </c>
      <c r="L2218" s="12">
        <v>42208.751678240747</v>
      </c>
      <c r="M2218" s="13">
        <f t="shared" si="104"/>
        <v>2015</v>
      </c>
      <c r="N2218" t="b">
        <v>0</v>
      </c>
      <c r="O2218">
        <v>14</v>
      </c>
      <c r="P2218" t="b">
        <v>1</v>
      </c>
      <c r="Q2218" t="s">
        <v>8280</v>
      </c>
      <c r="R2218" s="5">
        <f t="shared" si="102"/>
        <v>1.0566666666666666</v>
      </c>
      <c r="S2218" s="6">
        <f t="shared" si="103"/>
        <v>22.642857142857142</v>
      </c>
      <c r="T2218" t="s">
        <v>8327</v>
      </c>
      <c r="U2218" t="s">
        <v>8332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2">
        <v>42299.776770833334</v>
      </c>
      <c r="L2219" s="12">
        <v>42310.333333333328</v>
      </c>
      <c r="M2219" s="13">
        <f t="shared" si="104"/>
        <v>2015</v>
      </c>
      <c r="N2219" t="b">
        <v>0</v>
      </c>
      <c r="O2219">
        <v>9</v>
      </c>
      <c r="P2219" t="b">
        <v>1</v>
      </c>
      <c r="Q2219" t="s">
        <v>8280</v>
      </c>
      <c r="R2219" s="5">
        <f t="shared" si="102"/>
        <v>1.0119047619047619</v>
      </c>
      <c r="S2219" s="6">
        <f t="shared" si="103"/>
        <v>47.222222222222221</v>
      </c>
      <c r="T2219" t="s">
        <v>8327</v>
      </c>
      <c r="U2219" t="s">
        <v>8332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2">
        <v>41127.812303240738</v>
      </c>
      <c r="L2220" s="12">
        <v>41150</v>
      </c>
      <c r="M2220" s="13">
        <f t="shared" si="104"/>
        <v>2012</v>
      </c>
      <c r="N2220" t="b">
        <v>0</v>
      </c>
      <c r="O2220">
        <v>76</v>
      </c>
      <c r="P2220" t="b">
        <v>1</v>
      </c>
      <c r="Q2220" t="s">
        <v>8280</v>
      </c>
      <c r="R2220" s="5">
        <f t="shared" si="102"/>
        <v>1.2283299999999999</v>
      </c>
      <c r="S2220" s="6">
        <f t="shared" si="103"/>
        <v>32.324473684210524</v>
      </c>
      <c r="T2220" t="s">
        <v>8327</v>
      </c>
      <c r="U2220" t="s">
        <v>8332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2">
        <v>42205.718888888892</v>
      </c>
      <c r="L2221" s="12">
        <v>42235.718888888892</v>
      </c>
      <c r="M2221" s="13">
        <f t="shared" si="104"/>
        <v>2015</v>
      </c>
      <c r="N2221" t="b">
        <v>0</v>
      </c>
      <c r="O2221">
        <v>19</v>
      </c>
      <c r="P2221" t="b">
        <v>1</v>
      </c>
      <c r="Q2221" t="s">
        <v>8280</v>
      </c>
      <c r="R2221" s="5">
        <f t="shared" si="102"/>
        <v>1.0149999999999999</v>
      </c>
      <c r="S2221" s="6">
        <f t="shared" si="103"/>
        <v>53.421052631578945</v>
      </c>
      <c r="T2221" t="s">
        <v>8327</v>
      </c>
      <c r="U2221" t="s">
        <v>8332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2">
        <v>41452.060601851852</v>
      </c>
      <c r="L2222" s="12">
        <v>41482.060601851852</v>
      </c>
      <c r="M2222" s="13">
        <f t="shared" si="104"/>
        <v>2013</v>
      </c>
      <c r="N2222" t="b">
        <v>0</v>
      </c>
      <c r="O2222">
        <v>69</v>
      </c>
      <c r="P2222" t="b">
        <v>1</v>
      </c>
      <c r="Q2222" t="s">
        <v>8280</v>
      </c>
      <c r="R2222" s="5">
        <f t="shared" si="102"/>
        <v>1.0114285714285713</v>
      </c>
      <c r="S2222" s="6">
        <f t="shared" si="103"/>
        <v>51.304347826086953</v>
      </c>
      <c r="T2222" t="s">
        <v>8327</v>
      </c>
      <c r="U2222" t="s">
        <v>8332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2">
        <v>42452.666770833333</v>
      </c>
      <c r="L2223" s="12">
        <v>42483</v>
      </c>
      <c r="M2223" s="13">
        <f t="shared" si="104"/>
        <v>2016</v>
      </c>
      <c r="N2223" t="b">
        <v>0</v>
      </c>
      <c r="O2223">
        <v>218</v>
      </c>
      <c r="P2223" t="b">
        <v>1</v>
      </c>
      <c r="Q2223" t="s">
        <v>8297</v>
      </c>
      <c r="R2223" s="5">
        <f t="shared" si="102"/>
        <v>1.0811999999999999</v>
      </c>
      <c r="S2223" s="6">
        <f t="shared" si="103"/>
        <v>37.197247706422019</v>
      </c>
      <c r="T2223" t="s">
        <v>8335</v>
      </c>
      <c r="U2223" t="s">
        <v>8353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2">
        <v>40906.787581018521</v>
      </c>
      <c r="L2224" s="12">
        <v>40936.787581018521</v>
      </c>
      <c r="M2224" s="13">
        <f t="shared" si="104"/>
        <v>2011</v>
      </c>
      <c r="N2224" t="b">
        <v>0</v>
      </c>
      <c r="O2224">
        <v>30</v>
      </c>
      <c r="P2224" t="b">
        <v>1</v>
      </c>
      <c r="Q2224" t="s">
        <v>8297</v>
      </c>
      <c r="R2224" s="5">
        <f t="shared" si="102"/>
        <v>1.6259999999999999</v>
      </c>
      <c r="S2224" s="6">
        <f t="shared" si="103"/>
        <v>27.1</v>
      </c>
      <c r="T2224" t="s">
        <v>8335</v>
      </c>
      <c r="U2224" t="s">
        <v>8353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2">
        <v>42152.640833333338</v>
      </c>
      <c r="L2225" s="12">
        <v>42182.640833333338</v>
      </c>
      <c r="M2225" s="13">
        <f t="shared" si="104"/>
        <v>2015</v>
      </c>
      <c r="N2225" t="b">
        <v>0</v>
      </c>
      <c r="O2225">
        <v>100</v>
      </c>
      <c r="P2225" t="b">
        <v>1</v>
      </c>
      <c r="Q2225" t="s">
        <v>8297</v>
      </c>
      <c r="R2225" s="5">
        <f t="shared" si="102"/>
        <v>1.0580000000000001</v>
      </c>
      <c r="S2225" s="6">
        <f t="shared" si="103"/>
        <v>206.31</v>
      </c>
      <c r="T2225" t="s">
        <v>8335</v>
      </c>
      <c r="U2225" t="s">
        <v>8353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2">
        <v>42644.667534722219</v>
      </c>
      <c r="L2226" s="12">
        <v>42672.791666666672</v>
      </c>
      <c r="M2226" s="13">
        <f t="shared" si="104"/>
        <v>2016</v>
      </c>
      <c r="N2226" t="b">
        <v>0</v>
      </c>
      <c r="O2226">
        <v>296</v>
      </c>
      <c r="P2226" t="b">
        <v>1</v>
      </c>
      <c r="Q2226" t="s">
        <v>8297</v>
      </c>
      <c r="R2226" s="5">
        <f t="shared" si="102"/>
        <v>2.4315000000000002</v>
      </c>
      <c r="S2226" s="6">
        <f t="shared" si="103"/>
        <v>82.145270270270274</v>
      </c>
      <c r="T2226" t="s">
        <v>8335</v>
      </c>
      <c r="U2226" t="s">
        <v>8353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2">
        <v>41873.79184027778</v>
      </c>
      <c r="L2227" s="12">
        <v>41903.79184027778</v>
      </c>
      <c r="M2227" s="13">
        <f t="shared" si="104"/>
        <v>2014</v>
      </c>
      <c r="N2227" t="b">
        <v>0</v>
      </c>
      <c r="O2227">
        <v>1204</v>
      </c>
      <c r="P2227" t="b">
        <v>1</v>
      </c>
      <c r="Q2227" t="s">
        <v>8297</v>
      </c>
      <c r="R2227" s="5">
        <f t="shared" si="102"/>
        <v>9.4483338095238096</v>
      </c>
      <c r="S2227" s="6">
        <f t="shared" si="103"/>
        <v>164.79651993355483</v>
      </c>
      <c r="T2227" t="s">
        <v>8335</v>
      </c>
      <c r="U2227" t="s">
        <v>8353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2">
        <v>42381.79886574074</v>
      </c>
      <c r="L2228" s="12">
        <v>42412.207638888889</v>
      </c>
      <c r="M2228" s="13">
        <f t="shared" si="104"/>
        <v>2016</v>
      </c>
      <c r="N2228" t="b">
        <v>0</v>
      </c>
      <c r="O2228">
        <v>321</v>
      </c>
      <c r="P2228" t="b">
        <v>1</v>
      </c>
      <c r="Q2228" t="s">
        <v>8297</v>
      </c>
      <c r="R2228" s="5">
        <f t="shared" si="102"/>
        <v>1.0846283333333333</v>
      </c>
      <c r="S2228" s="6">
        <f t="shared" si="103"/>
        <v>60.820280373831778</v>
      </c>
      <c r="T2228" t="s">
        <v>8335</v>
      </c>
      <c r="U2228" t="s">
        <v>8353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2">
        <v>41561.807349537034</v>
      </c>
      <c r="L2229" s="12">
        <v>41591.849016203705</v>
      </c>
      <c r="M2229" s="13">
        <f t="shared" si="104"/>
        <v>2013</v>
      </c>
      <c r="N2229" t="b">
        <v>0</v>
      </c>
      <c r="O2229">
        <v>301</v>
      </c>
      <c r="P2229" t="b">
        <v>1</v>
      </c>
      <c r="Q2229" t="s">
        <v>8297</v>
      </c>
      <c r="R2229" s="5">
        <f t="shared" si="102"/>
        <v>1.5737692307692308</v>
      </c>
      <c r="S2229" s="6">
        <f t="shared" si="103"/>
        <v>67.970099667774093</v>
      </c>
      <c r="T2229" t="s">
        <v>8335</v>
      </c>
      <c r="U2229" t="s">
        <v>8353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2">
        <v>42202.278194444443</v>
      </c>
      <c r="L2230" s="12">
        <v>42232.278194444443</v>
      </c>
      <c r="M2230" s="13">
        <f t="shared" si="104"/>
        <v>2015</v>
      </c>
      <c r="N2230" t="b">
        <v>0</v>
      </c>
      <c r="O2230">
        <v>144</v>
      </c>
      <c r="P2230" t="b">
        <v>1</v>
      </c>
      <c r="Q2230" t="s">
        <v>8297</v>
      </c>
      <c r="R2230" s="5">
        <f t="shared" si="102"/>
        <v>11.744899999999999</v>
      </c>
      <c r="S2230" s="6">
        <f t="shared" si="103"/>
        <v>81.561805555555551</v>
      </c>
      <c r="T2230" t="s">
        <v>8335</v>
      </c>
      <c r="U2230" t="s">
        <v>8353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2">
        <v>41484.664247685185</v>
      </c>
      <c r="L2231" s="12">
        <v>41520.166666666664</v>
      </c>
      <c r="M2231" s="13">
        <f t="shared" si="104"/>
        <v>2013</v>
      </c>
      <c r="N2231" t="b">
        <v>0</v>
      </c>
      <c r="O2231">
        <v>539</v>
      </c>
      <c r="P2231" t="b">
        <v>1</v>
      </c>
      <c r="Q2231" t="s">
        <v>8297</v>
      </c>
      <c r="R2231" s="5">
        <f t="shared" si="102"/>
        <v>1.7104755366949576</v>
      </c>
      <c r="S2231" s="6">
        <f t="shared" si="103"/>
        <v>25.42547309833024</v>
      </c>
      <c r="T2231" t="s">
        <v>8335</v>
      </c>
      <c r="U2231" t="s">
        <v>8353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2">
        <v>41724.881099537037</v>
      </c>
      <c r="L2232" s="12">
        <v>41754.881099537037</v>
      </c>
      <c r="M2232" s="13">
        <f t="shared" si="104"/>
        <v>2014</v>
      </c>
      <c r="N2232" t="b">
        <v>0</v>
      </c>
      <c r="O2232">
        <v>498</v>
      </c>
      <c r="P2232" t="b">
        <v>1</v>
      </c>
      <c r="Q2232" t="s">
        <v>8297</v>
      </c>
      <c r="R2232" s="5">
        <f t="shared" si="102"/>
        <v>1.2595294117647058</v>
      </c>
      <c r="S2232" s="6">
        <f t="shared" si="103"/>
        <v>21.497991967871485</v>
      </c>
      <c r="T2232" t="s">
        <v>8335</v>
      </c>
      <c r="U2232" t="s">
        <v>8353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2">
        <v>41423.910891203705</v>
      </c>
      <c r="L2233" s="12">
        <v>41450.208333333336</v>
      </c>
      <c r="M2233" s="13">
        <f t="shared" si="104"/>
        <v>2013</v>
      </c>
      <c r="N2233" t="b">
        <v>0</v>
      </c>
      <c r="O2233">
        <v>1113</v>
      </c>
      <c r="P2233" t="b">
        <v>1</v>
      </c>
      <c r="Q2233" t="s">
        <v>8297</v>
      </c>
      <c r="R2233" s="5">
        <f t="shared" si="102"/>
        <v>12.121296000000001</v>
      </c>
      <c r="S2233" s="6">
        <f t="shared" si="103"/>
        <v>27.226630727762803</v>
      </c>
      <c r="T2233" t="s">
        <v>8335</v>
      </c>
      <c r="U2233" t="s">
        <v>8353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2">
        <v>41806.794074074074</v>
      </c>
      <c r="L2234" s="12">
        <v>41839.125</v>
      </c>
      <c r="M2234" s="13">
        <f t="shared" si="104"/>
        <v>2014</v>
      </c>
      <c r="N2234" t="b">
        <v>0</v>
      </c>
      <c r="O2234">
        <v>988</v>
      </c>
      <c r="P2234" t="b">
        <v>1</v>
      </c>
      <c r="Q2234" t="s">
        <v>8297</v>
      </c>
      <c r="R2234" s="5">
        <f t="shared" si="102"/>
        <v>4.9580000000000002</v>
      </c>
      <c r="S2234" s="6">
        <f t="shared" si="103"/>
        <v>25.091093117408906</v>
      </c>
      <c r="T2234" t="s">
        <v>8335</v>
      </c>
      <c r="U2234" t="s">
        <v>8353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2">
        <v>42331.378923611104</v>
      </c>
      <c r="L2235" s="12">
        <v>42352</v>
      </c>
      <c r="M2235" s="13">
        <f t="shared" si="104"/>
        <v>2015</v>
      </c>
      <c r="N2235" t="b">
        <v>0</v>
      </c>
      <c r="O2235">
        <v>391</v>
      </c>
      <c r="P2235" t="b">
        <v>1</v>
      </c>
      <c r="Q2235" t="s">
        <v>8297</v>
      </c>
      <c r="R2235" s="5">
        <f t="shared" si="102"/>
        <v>3.3203999999999998</v>
      </c>
      <c r="S2235" s="6">
        <f t="shared" si="103"/>
        <v>21.230179028132991</v>
      </c>
      <c r="T2235" t="s">
        <v>8335</v>
      </c>
      <c r="U2235" t="s">
        <v>8353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2">
        <v>42710.824618055558</v>
      </c>
      <c r="L2236" s="12">
        <v>42740.824618055558</v>
      </c>
      <c r="M2236" s="13">
        <f t="shared" si="104"/>
        <v>2016</v>
      </c>
      <c r="N2236" t="b">
        <v>0</v>
      </c>
      <c r="O2236">
        <v>28</v>
      </c>
      <c r="P2236" t="b">
        <v>1</v>
      </c>
      <c r="Q2236" t="s">
        <v>8297</v>
      </c>
      <c r="R2236" s="5">
        <f t="shared" si="102"/>
        <v>11.65</v>
      </c>
      <c r="S2236" s="6">
        <f t="shared" si="103"/>
        <v>41.607142857142854</v>
      </c>
      <c r="T2236" t="s">
        <v>8335</v>
      </c>
      <c r="U2236" t="s">
        <v>8353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2">
        <v>42062.022118055553</v>
      </c>
      <c r="L2237" s="12">
        <v>42091.980451388896</v>
      </c>
      <c r="M2237" s="13">
        <f t="shared" si="104"/>
        <v>2015</v>
      </c>
      <c r="N2237" t="b">
        <v>0</v>
      </c>
      <c r="O2237">
        <v>147</v>
      </c>
      <c r="P2237" t="b">
        <v>1</v>
      </c>
      <c r="Q2237" t="s">
        <v>8297</v>
      </c>
      <c r="R2237" s="5">
        <f t="shared" si="102"/>
        <v>1.5331538461538461</v>
      </c>
      <c r="S2237" s="6">
        <f t="shared" si="103"/>
        <v>135.58503401360545</v>
      </c>
      <c r="T2237" t="s">
        <v>8335</v>
      </c>
      <c r="U2237" t="s">
        <v>8353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2">
        <v>42371.617164351846</v>
      </c>
      <c r="L2238" s="12">
        <v>42401.617164351846</v>
      </c>
      <c r="M2238" s="13">
        <f t="shared" si="104"/>
        <v>2016</v>
      </c>
      <c r="N2238" t="b">
        <v>0</v>
      </c>
      <c r="O2238">
        <v>680</v>
      </c>
      <c r="P2238" t="b">
        <v>1</v>
      </c>
      <c r="Q2238" t="s">
        <v>8297</v>
      </c>
      <c r="R2238" s="5">
        <f t="shared" si="102"/>
        <v>5.3710714285714287</v>
      </c>
      <c r="S2238" s="6">
        <f t="shared" si="103"/>
        <v>22.116176470588236</v>
      </c>
      <c r="T2238" t="s">
        <v>8335</v>
      </c>
      <c r="U2238" t="s">
        <v>8353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2">
        <v>41915.003275462965</v>
      </c>
      <c r="L2239" s="12">
        <v>41955.332638888889</v>
      </c>
      <c r="M2239" s="13">
        <f t="shared" si="104"/>
        <v>2014</v>
      </c>
      <c r="N2239" t="b">
        <v>0</v>
      </c>
      <c r="O2239">
        <v>983</v>
      </c>
      <c r="P2239" t="b">
        <v>1</v>
      </c>
      <c r="Q2239" t="s">
        <v>8297</v>
      </c>
      <c r="R2239" s="5">
        <f t="shared" si="102"/>
        <v>3.5292777777777777</v>
      </c>
      <c r="S2239" s="6">
        <f t="shared" si="103"/>
        <v>64.625635808748726</v>
      </c>
      <c r="T2239" t="s">
        <v>8335</v>
      </c>
      <c r="U2239" t="s">
        <v>8353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2">
        <v>42774.621712962966</v>
      </c>
      <c r="L2240" s="12">
        <v>42804.621712962966</v>
      </c>
      <c r="M2240" s="13">
        <f t="shared" si="104"/>
        <v>2017</v>
      </c>
      <c r="N2240" t="b">
        <v>0</v>
      </c>
      <c r="O2240">
        <v>79</v>
      </c>
      <c r="P2240" t="b">
        <v>1</v>
      </c>
      <c r="Q2240" t="s">
        <v>8297</v>
      </c>
      <c r="R2240" s="5">
        <f t="shared" si="102"/>
        <v>1.3740000000000001</v>
      </c>
      <c r="S2240" s="6">
        <f t="shared" si="103"/>
        <v>69.569620253164558</v>
      </c>
      <c r="T2240" t="s">
        <v>8335</v>
      </c>
      <c r="U2240" t="s">
        <v>8353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2">
        <v>41572.958495370374</v>
      </c>
      <c r="L2241" s="12">
        <v>41609.168055555558</v>
      </c>
      <c r="M2241" s="13">
        <f t="shared" si="104"/>
        <v>2013</v>
      </c>
      <c r="N2241" t="b">
        <v>0</v>
      </c>
      <c r="O2241">
        <v>426</v>
      </c>
      <c r="P2241" t="b">
        <v>1</v>
      </c>
      <c r="Q2241" t="s">
        <v>8297</v>
      </c>
      <c r="R2241" s="5">
        <f t="shared" si="102"/>
        <v>1.2802667999999999</v>
      </c>
      <c r="S2241" s="6">
        <f t="shared" si="103"/>
        <v>75.133028169014082</v>
      </c>
      <c r="T2241" t="s">
        <v>8335</v>
      </c>
      <c r="U2241" t="s">
        <v>8353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2">
        <v>42452.825740740736</v>
      </c>
      <c r="L2242" s="12">
        <v>42482.825740740736</v>
      </c>
      <c r="M2242" s="13">
        <f t="shared" si="104"/>
        <v>2016</v>
      </c>
      <c r="N2242" t="b">
        <v>0</v>
      </c>
      <c r="O2242">
        <v>96</v>
      </c>
      <c r="P2242" t="b">
        <v>1</v>
      </c>
      <c r="Q2242" t="s">
        <v>8297</v>
      </c>
      <c r="R2242" s="5">
        <f t="shared" ref="R2242:R2305" si="105">E2242/D2242</f>
        <v>2.7067999999999999</v>
      </c>
      <c r="S2242" s="6">
        <f t="shared" ref="S2242:S2305" si="106">E2242/O2242</f>
        <v>140.97916666666666</v>
      </c>
      <c r="T2242" t="s">
        <v>8335</v>
      </c>
      <c r="U2242" t="s">
        <v>8353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2">
        <v>42766.827546296292</v>
      </c>
      <c r="L2243" s="12">
        <v>42796.827546296292</v>
      </c>
      <c r="M2243" s="13">
        <f t="shared" ref="M2243:M2306" si="107">YEAR(K2243)</f>
        <v>2017</v>
      </c>
      <c r="N2243" t="b">
        <v>0</v>
      </c>
      <c r="O2243">
        <v>163</v>
      </c>
      <c r="P2243" t="b">
        <v>1</v>
      </c>
      <c r="Q2243" t="s">
        <v>8297</v>
      </c>
      <c r="R2243" s="5">
        <f t="shared" si="105"/>
        <v>8.0640000000000001</v>
      </c>
      <c r="S2243" s="6">
        <f t="shared" si="106"/>
        <v>49.472392638036808</v>
      </c>
      <c r="T2243" t="s">
        <v>8335</v>
      </c>
      <c r="U2243" t="s">
        <v>8353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2">
        <v>41569.575613425928</v>
      </c>
      <c r="L2244" s="12">
        <v>41605.126388888886</v>
      </c>
      <c r="M2244" s="13">
        <f t="shared" si="107"/>
        <v>2013</v>
      </c>
      <c r="N2244" t="b">
        <v>0</v>
      </c>
      <c r="O2244">
        <v>2525</v>
      </c>
      <c r="P2244" t="b">
        <v>1</v>
      </c>
      <c r="Q2244" t="s">
        <v>8297</v>
      </c>
      <c r="R2244" s="5">
        <f t="shared" si="105"/>
        <v>13.600976000000001</v>
      </c>
      <c r="S2244" s="6">
        <f t="shared" si="106"/>
        <v>53.865251485148519</v>
      </c>
      <c r="T2244" t="s">
        <v>8335</v>
      </c>
      <c r="U2244" t="s">
        <v>8353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2">
        <v>42800.751041666663</v>
      </c>
      <c r="L2245" s="12">
        <v>42807.125</v>
      </c>
      <c r="M2245" s="13">
        <f t="shared" si="107"/>
        <v>2017</v>
      </c>
      <c r="N2245" t="b">
        <v>0</v>
      </c>
      <c r="O2245">
        <v>2035</v>
      </c>
      <c r="P2245" t="b">
        <v>1</v>
      </c>
      <c r="Q2245" t="s">
        <v>8297</v>
      </c>
      <c r="R2245" s="5">
        <f t="shared" si="105"/>
        <v>9302.5</v>
      </c>
      <c r="S2245" s="6">
        <f t="shared" si="106"/>
        <v>4.5712530712530715</v>
      </c>
      <c r="T2245" t="s">
        <v>8335</v>
      </c>
      <c r="U2245" t="s">
        <v>8353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2">
        <v>42647.818819444445</v>
      </c>
      <c r="L2246" s="12">
        <v>42659.854166666672</v>
      </c>
      <c r="M2246" s="13">
        <f t="shared" si="107"/>
        <v>2016</v>
      </c>
      <c r="N2246" t="b">
        <v>0</v>
      </c>
      <c r="O2246">
        <v>290</v>
      </c>
      <c r="P2246" t="b">
        <v>1</v>
      </c>
      <c r="Q2246" t="s">
        <v>8297</v>
      </c>
      <c r="R2246" s="5">
        <f t="shared" si="105"/>
        <v>3.7702</v>
      </c>
      <c r="S2246" s="6">
        <f t="shared" si="106"/>
        <v>65.00344827586207</v>
      </c>
      <c r="T2246" t="s">
        <v>8335</v>
      </c>
      <c r="U2246" t="s">
        <v>8353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2">
        <v>41660.708530092597</v>
      </c>
      <c r="L2247" s="12">
        <v>41691.75</v>
      </c>
      <c r="M2247" s="13">
        <f t="shared" si="107"/>
        <v>2014</v>
      </c>
      <c r="N2247" t="b">
        <v>0</v>
      </c>
      <c r="O2247">
        <v>1980</v>
      </c>
      <c r="P2247" t="b">
        <v>1</v>
      </c>
      <c r="Q2247" t="s">
        <v>8297</v>
      </c>
      <c r="R2247" s="5">
        <f t="shared" si="105"/>
        <v>26.47025</v>
      </c>
      <c r="S2247" s="6">
        <f t="shared" si="106"/>
        <v>53.475252525252522</v>
      </c>
      <c r="T2247" t="s">
        <v>8335</v>
      </c>
      <c r="U2247" t="s">
        <v>8353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2">
        <v>42221.79178240741</v>
      </c>
      <c r="L2248" s="12">
        <v>42251.79178240741</v>
      </c>
      <c r="M2248" s="13">
        <f t="shared" si="107"/>
        <v>2015</v>
      </c>
      <c r="N2248" t="b">
        <v>0</v>
      </c>
      <c r="O2248">
        <v>57</v>
      </c>
      <c r="P2248" t="b">
        <v>1</v>
      </c>
      <c r="Q2248" t="s">
        <v>8297</v>
      </c>
      <c r="R2248" s="5">
        <f t="shared" si="105"/>
        <v>1.0012000000000001</v>
      </c>
      <c r="S2248" s="6">
        <f t="shared" si="106"/>
        <v>43.912280701754383</v>
      </c>
      <c r="T2248" t="s">
        <v>8335</v>
      </c>
      <c r="U2248" t="s">
        <v>8353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2">
        <v>42200.666261574079</v>
      </c>
      <c r="L2249" s="12">
        <v>42214.666261574079</v>
      </c>
      <c r="M2249" s="13">
        <f t="shared" si="107"/>
        <v>2015</v>
      </c>
      <c r="N2249" t="b">
        <v>0</v>
      </c>
      <c r="O2249">
        <v>380</v>
      </c>
      <c r="P2249" t="b">
        <v>1</v>
      </c>
      <c r="Q2249" t="s">
        <v>8297</v>
      </c>
      <c r="R2249" s="5">
        <f t="shared" si="105"/>
        <v>1.0445405405405406</v>
      </c>
      <c r="S2249" s="6">
        <f t="shared" si="106"/>
        <v>50.852631578947367</v>
      </c>
      <c r="T2249" t="s">
        <v>8335</v>
      </c>
      <c r="U2249" t="s">
        <v>8353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2">
        <v>42688.875902777778</v>
      </c>
      <c r="L2250" s="12">
        <v>42718.875902777778</v>
      </c>
      <c r="M2250" s="13">
        <f t="shared" si="107"/>
        <v>2016</v>
      </c>
      <c r="N2250" t="b">
        <v>0</v>
      </c>
      <c r="O2250">
        <v>128</v>
      </c>
      <c r="P2250" t="b">
        <v>1</v>
      </c>
      <c r="Q2250" t="s">
        <v>8297</v>
      </c>
      <c r="R2250" s="5">
        <f t="shared" si="105"/>
        <v>1.0721428571428571</v>
      </c>
      <c r="S2250" s="6">
        <f t="shared" si="106"/>
        <v>58.6328125</v>
      </c>
      <c r="T2250" t="s">
        <v>8335</v>
      </c>
      <c r="U2250" t="s">
        <v>8353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2">
        <v>41336.703298611108</v>
      </c>
      <c r="L2251" s="12">
        <v>41366.661631944444</v>
      </c>
      <c r="M2251" s="13">
        <f t="shared" si="107"/>
        <v>2013</v>
      </c>
      <c r="N2251" t="b">
        <v>0</v>
      </c>
      <c r="O2251">
        <v>180</v>
      </c>
      <c r="P2251" t="b">
        <v>1</v>
      </c>
      <c r="Q2251" t="s">
        <v>8297</v>
      </c>
      <c r="R2251" s="5">
        <f t="shared" si="105"/>
        <v>1.6877142857142857</v>
      </c>
      <c r="S2251" s="6">
        <f t="shared" si="106"/>
        <v>32.81666666666667</v>
      </c>
      <c r="T2251" t="s">
        <v>8335</v>
      </c>
      <c r="U2251" t="s">
        <v>8353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2">
        <v>42677.005474537036</v>
      </c>
      <c r="L2252" s="12">
        <v>42707.0471412037</v>
      </c>
      <c r="M2252" s="13">
        <f t="shared" si="107"/>
        <v>2016</v>
      </c>
      <c r="N2252" t="b">
        <v>0</v>
      </c>
      <c r="O2252">
        <v>571</v>
      </c>
      <c r="P2252" t="b">
        <v>1</v>
      </c>
      <c r="Q2252" t="s">
        <v>8297</v>
      </c>
      <c r="R2252" s="5">
        <f t="shared" si="105"/>
        <v>9.7511200000000002</v>
      </c>
      <c r="S2252" s="6">
        <f t="shared" si="106"/>
        <v>426.93169877408059</v>
      </c>
      <c r="T2252" t="s">
        <v>8335</v>
      </c>
      <c r="U2252" t="s">
        <v>8353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2">
        <v>41846.34579861111</v>
      </c>
      <c r="L2253" s="12">
        <v>41867.34579861111</v>
      </c>
      <c r="M2253" s="13">
        <f t="shared" si="107"/>
        <v>2014</v>
      </c>
      <c r="N2253" t="b">
        <v>0</v>
      </c>
      <c r="O2253">
        <v>480</v>
      </c>
      <c r="P2253" t="b">
        <v>1</v>
      </c>
      <c r="Q2253" t="s">
        <v>8297</v>
      </c>
      <c r="R2253" s="5">
        <f t="shared" si="105"/>
        <v>1.3444929411764706</v>
      </c>
      <c r="S2253" s="6">
        <f t="shared" si="106"/>
        <v>23.808729166666669</v>
      </c>
      <c r="T2253" t="s">
        <v>8335</v>
      </c>
      <c r="U2253" t="s">
        <v>8353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2">
        <v>42573.327986111108</v>
      </c>
      <c r="L2254" s="12">
        <v>42588.327986111108</v>
      </c>
      <c r="M2254" s="13">
        <f t="shared" si="107"/>
        <v>2016</v>
      </c>
      <c r="N2254" t="b">
        <v>0</v>
      </c>
      <c r="O2254">
        <v>249</v>
      </c>
      <c r="P2254" t="b">
        <v>1</v>
      </c>
      <c r="Q2254" t="s">
        <v>8297</v>
      </c>
      <c r="R2254" s="5">
        <f t="shared" si="105"/>
        <v>2.722777777777778</v>
      </c>
      <c r="S2254" s="6">
        <f t="shared" si="106"/>
        <v>98.413654618473899</v>
      </c>
      <c r="T2254" t="s">
        <v>8335</v>
      </c>
      <c r="U2254" t="s">
        <v>8353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2">
        <v>42296.631331018521</v>
      </c>
      <c r="L2255" s="12">
        <v>42326.672997685186</v>
      </c>
      <c r="M2255" s="13">
        <f t="shared" si="107"/>
        <v>2015</v>
      </c>
      <c r="N2255" t="b">
        <v>0</v>
      </c>
      <c r="O2255">
        <v>84</v>
      </c>
      <c r="P2255" t="b">
        <v>1</v>
      </c>
      <c r="Q2255" t="s">
        <v>8297</v>
      </c>
      <c r="R2255" s="5">
        <f t="shared" si="105"/>
        <v>1.1268750000000001</v>
      </c>
      <c r="S2255" s="6">
        <f t="shared" si="106"/>
        <v>107.32142857142857</v>
      </c>
      <c r="T2255" t="s">
        <v>8335</v>
      </c>
      <c r="U2255" t="s">
        <v>8353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2">
        <v>42752.647777777776</v>
      </c>
      <c r="L2256" s="12">
        <v>42759.647777777776</v>
      </c>
      <c r="M2256" s="13">
        <f t="shared" si="107"/>
        <v>2017</v>
      </c>
      <c r="N2256" t="b">
        <v>0</v>
      </c>
      <c r="O2256">
        <v>197</v>
      </c>
      <c r="P2256" t="b">
        <v>1</v>
      </c>
      <c r="Q2256" t="s">
        <v>8297</v>
      </c>
      <c r="R2256" s="5">
        <f t="shared" si="105"/>
        <v>4.5979999999999999</v>
      </c>
      <c r="S2256" s="6">
        <f t="shared" si="106"/>
        <v>11.67005076142132</v>
      </c>
      <c r="T2256" t="s">
        <v>8335</v>
      </c>
      <c r="U2256" t="s">
        <v>8353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2">
        <v>42467.951979166668</v>
      </c>
      <c r="L2257" s="12">
        <v>42497.951979166668</v>
      </c>
      <c r="M2257" s="13">
        <f t="shared" si="107"/>
        <v>2016</v>
      </c>
      <c r="N2257" t="b">
        <v>0</v>
      </c>
      <c r="O2257">
        <v>271</v>
      </c>
      <c r="P2257" t="b">
        <v>1</v>
      </c>
      <c r="Q2257" t="s">
        <v>8297</v>
      </c>
      <c r="R2257" s="5">
        <f t="shared" si="105"/>
        <v>2.8665822784810127</v>
      </c>
      <c r="S2257" s="6">
        <f t="shared" si="106"/>
        <v>41.782287822878232</v>
      </c>
      <c r="T2257" t="s">
        <v>8335</v>
      </c>
      <c r="U2257" t="s">
        <v>8353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2">
        <v>42682.451921296291</v>
      </c>
      <c r="L2258" s="12">
        <v>42696.451921296291</v>
      </c>
      <c r="M2258" s="13">
        <f t="shared" si="107"/>
        <v>2016</v>
      </c>
      <c r="N2258" t="b">
        <v>0</v>
      </c>
      <c r="O2258">
        <v>50</v>
      </c>
      <c r="P2258" t="b">
        <v>1</v>
      </c>
      <c r="Q2258" t="s">
        <v>8297</v>
      </c>
      <c r="R2258" s="5">
        <f t="shared" si="105"/>
        <v>2.2270833333333333</v>
      </c>
      <c r="S2258" s="6">
        <f t="shared" si="106"/>
        <v>21.38</v>
      </c>
      <c r="T2258" t="s">
        <v>8335</v>
      </c>
      <c r="U2258" t="s">
        <v>8353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2">
        <v>42505.936678240745</v>
      </c>
      <c r="L2259" s="12">
        <v>42540.958333333328</v>
      </c>
      <c r="M2259" s="13">
        <f t="shared" si="107"/>
        <v>2016</v>
      </c>
      <c r="N2259" t="b">
        <v>0</v>
      </c>
      <c r="O2259">
        <v>169</v>
      </c>
      <c r="P2259" t="b">
        <v>1</v>
      </c>
      <c r="Q2259" t="s">
        <v>8297</v>
      </c>
      <c r="R2259" s="5">
        <f t="shared" si="105"/>
        <v>6.3613999999999997</v>
      </c>
      <c r="S2259" s="6">
        <f t="shared" si="106"/>
        <v>94.103550295857985</v>
      </c>
      <c r="T2259" t="s">
        <v>8335</v>
      </c>
      <c r="U2259" t="s">
        <v>8353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2">
        <v>42136.75100694444</v>
      </c>
      <c r="L2260" s="12">
        <v>42166.75100694444</v>
      </c>
      <c r="M2260" s="13">
        <f t="shared" si="107"/>
        <v>2015</v>
      </c>
      <c r="N2260" t="b">
        <v>0</v>
      </c>
      <c r="O2260">
        <v>205</v>
      </c>
      <c r="P2260" t="b">
        <v>1</v>
      </c>
      <c r="Q2260" t="s">
        <v>8297</v>
      </c>
      <c r="R2260" s="5">
        <f t="shared" si="105"/>
        <v>1.4650000000000001</v>
      </c>
      <c r="S2260" s="6">
        <f t="shared" si="106"/>
        <v>15.721951219512196</v>
      </c>
      <c r="T2260" t="s">
        <v>8335</v>
      </c>
      <c r="U2260" t="s">
        <v>8353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2">
        <v>42702.804814814815</v>
      </c>
      <c r="L2261" s="12">
        <v>42712.804814814815</v>
      </c>
      <c r="M2261" s="13">
        <f t="shared" si="107"/>
        <v>2016</v>
      </c>
      <c r="N2261" t="b">
        <v>0</v>
      </c>
      <c r="O2261">
        <v>206</v>
      </c>
      <c r="P2261" t="b">
        <v>1</v>
      </c>
      <c r="Q2261" t="s">
        <v>8297</v>
      </c>
      <c r="R2261" s="5">
        <f t="shared" si="105"/>
        <v>18.670999999999999</v>
      </c>
      <c r="S2261" s="6">
        <f t="shared" si="106"/>
        <v>90.635922330097088</v>
      </c>
      <c r="T2261" t="s">
        <v>8335</v>
      </c>
      <c r="U2261" t="s">
        <v>8353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2">
        <v>41695.016782407409</v>
      </c>
      <c r="L2262" s="12">
        <v>41724.975115740745</v>
      </c>
      <c r="M2262" s="13">
        <f t="shared" si="107"/>
        <v>2014</v>
      </c>
      <c r="N2262" t="b">
        <v>0</v>
      </c>
      <c r="O2262">
        <v>84</v>
      </c>
      <c r="P2262" t="b">
        <v>1</v>
      </c>
      <c r="Q2262" t="s">
        <v>8297</v>
      </c>
      <c r="R2262" s="5">
        <f t="shared" si="105"/>
        <v>3.2692000000000001</v>
      </c>
      <c r="S2262" s="6">
        <f t="shared" si="106"/>
        <v>97.297619047619051</v>
      </c>
      <c r="T2262" t="s">
        <v>8335</v>
      </c>
      <c r="U2262" t="s">
        <v>8353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2">
        <v>42759.724768518514</v>
      </c>
      <c r="L2263" s="12">
        <v>42780.724768518514</v>
      </c>
      <c r="M2263" s="13">
        <f t="shared" si="107"/>
        <v>2017</v>
      </c>
      <c r="N2263" t="b">
        <v>0</v>
      </c>
      <c r="O2263">
        <v>210</v>
      </c>
      <c r="P2263" t="b">
        <v>1</v>
      </c>
      <c r="Q2263" t="s">
        <v>8297</v>
      </c>
      <c r="R2263" s="5">
        <f t="shared" si="105"/>
        <v>7.7949999999999999</v>
      </c>
      <c r="S2263" s="6">
        <f t="shared" si="106"/>
        <v>37.11904761904762</v>
      </c>
      <c r="T2263" t="s">
        <v>8335</v>
      </c>
      <c r="U2263" t="s">
        <v>8353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2">
        <v>41926.585162037038</v>
      </c>
      <c r="L2264" s="12">
        <v>41961</v>
      </c>
      <c r="M2264" s="13">
        <f t="shared" si="107"/>
        <v>2014</v>
      </c>
      <c r="N2264" t="b">
        <v>0</v>
      </c>
      <c r="O2264">
        <v>181</v>
      </c>
      <c r="P2264" t="b">
        <v>1</v>
      </c>
      <c r="Q2264" t="s">
        <v>8297</v>
      </c>
      <c r="R2264" s="5">
        <f t="shared" si="105"/>
        <v>1.5415151515151515</v>
      </c>
      <c r="S2264" s="6">
        <f t="shared" si="106"/>
        <v>28.104972375690608</v>
      </c>
      <c r="T2264" t="s">
        <v>8335</v>
      </c>
      <c r="U2264" t="s">
        <v>8353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2">
        <v>42014.832326388889</v>
      </c>
      <c r="L2265" s="12">
        <v>42035.832326388889</v>
      </c>
      <c r="M2265" s="13">
        <f t="shared" si="107"/>
        <v>2015</v>
      </c>
      <c r="N2265" t="b">
        <v>0</v>
      </c>
      <c r="O2265">
        <v>60</v>
      </c>
      <c r="P2265" t="b">
        <v>1</v>
      </c>
      <c r="Q2265" t="s">
        <v>8297</v>
      </c>
      <c r="R2265" s="5">
        <f t="shared" si="105"/>
        <v>1.1554666666666666</v>
      </c>
      <c r="S2265" s="6">
        <f t="shared" si="106"/>
        <v>144.43333333333334</v>
      </c>
      <c r="T2265" t="s">
        <v>8335</v>
      </c>
      <c r="U2265" t="s">
        <v>8353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2">
        <v>42496.582337962958</v>
      </c>
      <c r="L2266" s="12">
        <v>42513.125</v>
      </c>
      <c r="M2266" s="13">
        <f t="shared" si="107"/>
        <v>2016</v>
      </c>
      <c r="N2266" t="b">
        <v>0</v>
      </c>
      <c r="O2266">
        <v>445</v>
      </c>
      <c r="P2266" t="b">
        <v>1</v>
      </c>
      <c r="Q2266" t="s">
        <v>8297</v>
      </c>
      <c r="R2266" s="5">
        <f t="shared" si="105"/>
        <v>1.8003333333333333</v>
      </c>
      <c r="S2266" s="6">
        <f t="shared" si="106"/>
        <v>24.274157303370785</v>
      </c>
      <c r="T2266" t="s">
        <v>8335</v>
      </c>
      <c r="U2266" t="s">
        <v>8353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2">
        <v>42689.853090277778</v>
      </c>
      <c r="L2267" s="12">
        <v>42696.853090277778</v>
      </c>
      <c r="M2267" s="13">
        <f t="shared" si="107"/>
        <v>2016</v>
      </c>
      <c r="N2267" t="b">
        <v>0</v>
      </c>
      <c r="O2267">
        <v>17</v>
      </c>
      <c r="P2267" t="b">
        <v>1</v>
      </c>
      <c r="Q2267" t="s">
        <v>8297</v>
      </c>
      <c r="R2267" s="5">
        <f t="shared" si="105"/>
        <v>2.9849999999999999</v>
      </c>
      <c r="S2267" s="6">
        <f t="shared" si="106"/>
        <v>35.117647058823529</v>
      </c>
      <c r="T2267" t="s">
        <v>8335</v>
      </c>
      <c r="U2267" t="s">
        <v>8353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2">
        <v>42469.874907407408</v>
      </c>
      <c r="L2268" s="12">
        <v>42487.083333333328</v>
      </c>
      <c r="M2268" s="13">
        <f t="shared" si="107"/>
        <v>2016</v>
      </c>
      <c r="N2268" t="b">
        <v>0</v>
      </c>
      <c r="O2268">
        <v>194</v>
      </c>
      <c r="P2268" t="b">
        <v>1</v>
      </c>
      <c r="Q2268" t="s">
        <v>8297</v>
      </c>
      <c r="R2268" s="5">
        <f t="shared" si="105"/>
        <v>3.2026666666666666</v>
      </c>
      <c r="S2268" s="6">
        <f t="shared" si="106"/>
        <v>24.762886597938145</v>
      </c>
      <c r="T2268" t="s">
        <v>8335</v>
      </c>
      <c r="U2268" t="s">
        <v>8353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2">
        <v>41968.829826388886</v>
      </c>
      <c r="L2269" s="12">
        <v>41994.041666666672</v>
      </c>
      <c r="M2269" s="13">
        <f t="shared" si="107"/>
        <v>2014</v>
      </c>
      <c r="N2269" t="b">
        <v>0</v>
      </c>
      <c r="O2269">
        <v>404</v>
      </c>
      <c r="P2269" t="b">
        <v>1</v>
      </c>
      <c r="Q2269" t="s">
        <v>8297</v>
      </c>
      <c r="R2269" s="5">
        <f t="shared" si="105"/>
        <v>3.80525</v>
      </c>
      <c r="S2269" s="6">
        <f t="shared" si="106"/>
        <v>188.37871287128712</v>
      </c>
      <c r="T2269" t="s">
        <v>8335</v>
      </c>
      <c r="U2269" t="s">
        <v>8353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2">
        <v>42776.082349537035</v>
      </c>
      <c r="L2270" s="12">
        <v>42806.082349537035</v>
      </c>
      <c r="M2270" s="13">
        <f t="shared" si="107"/>
        <v>2017</v>
      </c>
      <c r="N2270" t="b">
        <v>0</v>
      </c>
      <c r="O2270">
        <v>194</v>
      </c>
      <c r="P2270" t="b">
        <v>1</v>
      </c>
      <c r="Q2270" t="s">
        <v>8297</v>
      </c>
      <c r="R2270" s="5">
        <f t="shared" si="105"/>
        <v>1.026</v>
      </c>
      <c r="S2270" s="6">
        <f t="shared" si="106"/>
        <v>148.08247422680412</v>
      </c>
      <c r="T2270" t="s">
        <v>8335</v>
      </c>
      <c r="U2270" t="s">
        <v>8353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2">
        <v>42776.704432870371</v>
      </c>
      <c r="L2271" s="12">
        <v>42801.208333333328</v>
      </c>
      <c r="M2271" s="13">
        <f t="shared" si="107"/>
        <v>2017</v>
      </c>
      <c r="N2271" t="b">
        <v>0</v>
      </c>
      <c r="O2271">
        <v>902</v>
      </c>
      <c r="P2271" t="b">
        <v>1</v>
      </c>
      <c r="Q2271" t="s">
        <v>8297</v>
      </c>
      <c r="R2271" s="5">
        <f t="shared" si="105"/>
        <v>18.016400000000001</v>
      </c>
      <c r="S2271" s="6">
        <f t="shared" si="106"/>
        <v>49.934589800443462</v>
      </c>
      <c r="T2271" t="s">
        <v>8335</v>
      </c>
      <c r="U2271" t="s">
        <v>8353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2">
        <v>42725.869363425925</v>
      </c>
      <c r="L2272" s="12">
        <v>42745.915972222225</v>
      </c>
      <c r="M2272" s="13">
        <f t="shared" si="107"/>
        <v>2016</v>
      </c>
      <c r="N2272" t="b">
        <v>0</v>
      </c>
      <c r="O2272">
        <v>1670</v>
      </c>
      <c r="P2272" t="b">
        <v>1</v>
      </c>
      <c r="Q2272" t="s">
        <v>8297</v>
      </c>
      <c r="R2272" s="5">
        <f t="shared" si="105"/>
        <v>7.2024800000000004</v>
      </c>
      <c r="S2272" s="6">
        <f t="shared" si="106"/>
        <v>107.82155688622754</v>
      </c>
      <c r="T2272" t="s">
        <v>8335</v>
      </c>
      <c r="U2272" t="s">
        <v>8353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2">
        <v>42684.000046296293</v>
      </c>
      <c r="L2273" s="12">
        <v>42714.000046296293</v>
      </c>
      <c r="M2273" s="13">
        <f t="shared" si="107"/>
        <v>2016</v>
      </c>
      <c r="N2273" t="b">
        <v>0</v>
      </c>
      <c r="O2273">
        <v>1328</v>
      </c>
      <c r="P2273" t="b">
        <v>1</v>
      </c>
      <c r="Q2273" t="s">
        <v>8297</v>
      </c>
      <c r="R2273" s="5">
        <f t="shared" si="105"/>
        <v>2.8309000000000002</v>
      </c>
      <c r="S2273" s="6">
        <f t="shared" si="106"/>
        <v>42.63403614457831</v>
      </c>
      <c r="T2273" t="s">
        <v>8335</v>
      </c>
      <c r="U2273" t="s">
        <v>8353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2">
        <v>42315.699490740735</v>
      </c>
      <c r="L2274" s="12">
        <v>42345.699490740735</v>
      </c>
      <c r="M2274" s="13">
        <f t="shared" si="107"/>
        <v>2015</v>
      </c>
      <c r="N2274" t="b">
        <v>0</v>
      </c>
      <c r="O2274">
        <v>944</v>
      </c>
      <c r="P2274" t="b">
        <v>1</v>
      </c>
      <c r="Q2274" t="s">
        <v>8297</v>
      </c>
      <c r="R2274" s="5">
        <f t="shared" si="105"/>
        <v>13.566000000000001</v>
      </c>
      <c r="S2274" s="6">
        <f t="shared" si="106"/>
        <v>14.370762711864407</v>
      </c>
      <c r="T2274" t="s">
        <v>8335</v>
      </c>
      <c r="U2274" t="s">
        <v>8353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2">
        <v>42781.549097222218</v>
      </c>
      <c r="L2275" s="12">
        <v>42806.507430555561</v>
      </c>
      <c r="M2275" s="13">
        <f t="shared" si="107"/>
        <v>2017</v>
      </c>
      <c r="N2275" t="b">
        <v>0</v>
      </c>
      <c r="O2275">
        <v>147</v>
      </c>
      <c r="P2275" t="b">
        <v>1</v>
      </c>
      <c r="Q2275" t="s">
        <v>8297</v>
      </c>
      <c r="R2275" s="5">
        <f t="shared" si="105"/>
        <v>2.2035999999999998</v>
      </c>
      <c r="S2275" s="6">
        <f t="shared" si="106"/>
        <v>37.476190476190474</v>
      </c>
      <c r="T2275" t="s">
        <v>8335</v>
      </c>
      <c r="U2275" t="s">
        <v>8353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2">
        <v>41663.500659722224</v>
      </c>
      <c r="L2276" s="12">
        <v>41693.500659722224</v>
      </c>
      <c r="M2276" s="13">
        <f t="shared" si="107"/>
        <v>2014</v>
      </c>
      <c r="N2276" t="b">
        <v>0</v>
      </c>
      <c r="O2276">
        <v>99</v>
      </c>
      <c r="P2276" t="b">
        <v>1</v>
      </c>
      <c r="Q2276" t="s">
        <v>8297</v>
      </c>
      <c r="R2276" s="5">
        <f t="shared" si="105"/>
        <v>1.196</v>
      </c>
      <c r="S2276" s="6">
        <f t="shared" si="106"/>
        <v>30.202020202020201</v>
      </c>
      <c r="T2276" t="s">
        <v>8335</v>
      </c>
      <c r="U2276" t="s">
        <v>8353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2">
        <v>41965.616655092599</v>
      </c>
      <c r="L2277" s="12">
        <v>41995.616655092599</v>
      </c>
      <c r="M2277" s="13">
        <f t="shared" si="107"/>
        <v>2014</v>
      </c>
      <c r="N2277" t="b">
        <v>0</v>
      </c>
      <c r="O2277">
        <v>79</v>
      </c>
      <c r="P2277" t="b">
        <v>1</v>
      </c>
      <c r="Q2277" t="s">
        <v>8297</v>
      </c>
      <c r="R2277" s="5">
        <f t="shared" si="105"/>
        <v>4.0776923076923079</v>
      </c>
      <c r="S2277" s="6">
        <f t="shared" si="106"/>
        <v>33.550632911392405</v>
      </c>
      <c r="T2277" t="s">
        <v>8335</v>
      </c>
      <c r="U2277" t="s">
        <v>8353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2">
        <v>41614.651493055557</v>
      </c>
      <c r="L2278" s="12">
        <v>41644.651493055557</v>
      </c>
      <c r="M2278" s="13">
        <f t="shared" si="107"/>
        <v>2013</v>
      </c>
      <c r="N2278" t="b">
        <v>0</v>
      </c>
      <c r="O2278">
        <v>75</v>
      </c>
      <c r="P2278" t="b">
        <v>1</v>
      </c>
      <c r="Q2278" t="s">
        <v>8297</v>
      </c>
      <c r="R2278" s="5">
        <f t="shared" si="105"/>
        <v>1.0581826105905425</v>
      </c>
      <c r="S2278" s="6">
        <f t="shared" si="106"/>
        <v>64.74666666666667</v>
      </c>
      <c r="T2278" t="s">
        <v>8335</v>
      </c>
      <c r="U2278" t="s">
        <v>8353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2">
        <v>40936.678506944445</v>
      </c>
      <c r="L2279" s="12">
        <v>40966.678506944445</v>
      </c>
      <c r="M2279" s="13">
        <f t="shared" si="107"/>
        <v>2012</v>
      </c>
      <c r="N2279" t="b">
        <v>0</v>
      </c>
      <c r="O2279">
        <v>207</v>
      </c>
      <c r="P2279" t="b">
        <v>1</v>
      </c>
      <c r="Q2279" t="s">
        <v>8297</v>
      </c>
      <c r="R2279" s="5">
        <f t="shared" si="105"/>
        <v>1.4108235294117648</v>
      </c>
      <c r="S2279" s="6">
        <f t="shared" si="106"/>
        <v>57.932367149758456</v>
      </c>
      <c r="T2279" t="s">
        <v>8335</v>
      </c>
      <c r="U2279" t="s">
        <v>8353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2">
        <v>42338.709108796291</v>
      </c>
      <c r="L2280" s="12">
        <v>42372.957638888889</v>
      </c>
      <c r="M2280" s="13">
        <f t="shared" si="107"/>
        <v>2015</v>
      </c>
      <c r="N2280" t="b">
        <v>0</v>
      </c>
      <c r="O2280">
        <v>102</v>
      </c>
      <c r="P2280" t="b">
        <v>1</v>
      </c>
      <c r="Q2280" t="s">
        <v>8297</v>
      </c>
      <c r="R2280" s="5">
        <f t="shared" si="105"/>
        <v>2.7069999999999999</v>
      </c>
      <c r="S2280" s="6">
        <f t="shared" si="106"/>
        <v>53.078431372549019</v>
      </c>
      <c r="T2280" t="s">
        <v>8335</v>
      </c>
      <c r="U2280" t="s">
        <v>8353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2">
        <v>42020.806701388887</v>
      </c>
      <c r="L2281" s="12">
        <v>42039.166666666672</v>
      </c>
      <c r="M2281" s="13">
        <f t="shared" si="107"/>
        <v>2015</v>
      </c>
      <c r="N2281" t="b">
        <v>0</v>
      </c>
      <c r="O2281">
        <v>32</v>
      </c>
      <c r="P2281" t="b">
        <v>1</v>
      </c>
      <c r="Q2281" t="s">
        <v>8297</v>
      </c>
      <c r="R2281" s="5">
        <f t="shared" si="105"/>
        <v>1.538</v>
      </c>
      <c r="S2281" s="6">
        <f t="shared" si="106"/>
        <v>48.0625</v>
      </c>
      <c r="T2281" t="s">
        <v>8335</v>
      </c>
      <c r="U2281" t="s">
        <v>8353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2">
        <v>42234.624895833331</v>
      </c>
      <c r="L2282" s="12">
        <v>42264.624895833331</v>
      </c>
      <c r="M2282" s="13">
        <f t="shared" si="107"/>
        <v>2015</v>
      </c>
      <c r="N2282" t="b">
        <v>0</v>
      </c>
      <c r="O2282">
        <v>480</v>
      </c>
      <c r="P2282" t="b">
        <v>1</v>
      </c>
      <c r="Q2282" t="s">
        <v>8297</v>
      </c>
      <c r="R2282" s="5">
        <f t="shared" si="105"/>
        <v>4.0357653061224488</v>
      </c>
      <c r="S2282" s="6">
        <f t="shared" si="106"/>
        <v>82.396874999999994</v>
      </c>
      <c r="T2282" t="s">
        <v>8335</v>
      </c>
      <c r="U2282" t="s">
        <v>8353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2">
        <v>40687.285844907405</v>
      </c>
      <c r="L2283" s="12">
        <v>40749.284722222219</v>
      </c>
      <c r="M2283" s="13">
        <f t="shared" si="107"/>
        <v>2011</v>
      </c>
      <c r="N2283" t="b">
        <v>0</v>
      </c>
      <c r="O2283">
        <v>11</v>
      </c>
      <c r="P2283" t="b">
        <v>1</v>
      </c>
      <c r="Q2283" t="s">
        <v>8276</v>
      </c>
      <c r="R2283" s="5">
        <f t="shared" si="105"/>
        <v>1.85</v>
      </c>
      <c r="S2283" s="6">
        <f t="shared" si="106"/>
        <v>50.454545454545453</v>
      </c>
      <c r="T2283" t="s">
        <v>8327</v>
      </c>
      <c r="U2283" t="s">
        <v>8328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2">
        <v>42323.17460648148</v>
      </c>
      <c r="L2284" s="12">
        <v>42383.17460648148</v>
      </c>
      <c r="M2284" s="13">
        <f t="shared" si="107"/>
        <v>2015</v>
      </c>
      <c r="N2284" t="b">
        <v>0</v>
      </c>
      <c r="O2284">
        <v>12</v>
      </c>
      <c r="P2284" t="b">
        <v>1</v>
      </c>
      <c r="Q2284" t="s">
        <v>8276</v>
      </c>
      <c r="R2284" s="5">
        <f t="shared" si="105"/>
        <v>1.8533333333333333</v>
      </c>
      <c r="S2284" s="6">
        <f t="shared" si="106"/>
        <v>115.83333333333333</v>
      </c>
      <c r="T2284" t="s">
        <v>8327</v>
      </c>
      <c r="U2284" t="s">
        <v>8328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2">
        <v>40978.125046296293</v>
      </c>
      <c r="L2285" s="12">
        <v>41038.083379629628</v>
      </c>
      <c r="M2285" s="13">
        <f t="shared" si="107"/>
        <v>2012</v>
      </c>
      <c r="N2285" t="b">
        <v>0</v>
      </c>
      <c r="O2285">
        <v>48</v>
      </c>
      <c r="P2285" t="b">
        <v>1</v>
      </c>
      <c r="Q2285" t="s">
        <v>8276</v>
      </c>
      <c r="R2285" s="5">
        <f t="shared" si="105"/>
        <v>1.0085533333333332</v>
      </c>
      <c r="S2285" s="6">
        <f t="shared" si="106"/>
        <v>63.03458333333333</v>
      </c>
      <c r="T2285" t="s">
        <v>8327</v>
      </c>
      <c r="U2285" t="s">
        <v>8328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2">
        <v>40585.796817129631</v>
      </c>
      <c r="L2286" s="12">
        <v>40614.166666666664</v>
      </c>
      <c r="M2286" s="13">
        <f t="shared" si="107"/>
        <v>2011</v>
      </c>
      <c r="N2286" t="b">
        <v>0</v>
      </c>
      <c r="O2286">
        <v>59</v>
      </c>
      <c r="P2286" t="b">
        <v>1</v>
      </c>
      <c r="Q2286" t="s">
        <v>8276</v>
      </c>
      <c r="R2286" s="5">
        <f t="shared" si="105"/>
        <v>1.0622116666666668</v>
      </c>
      <c r="S2286" s="6">
        <f t="shared" si="106"/>
        <v>108.02152542372882</v>
      </c>
      <c r="T2286" t="s">
        <v>8327</v>
      </c>
      <c r="U2286" t="s">
        <v>8328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2">
        <v>41059.185682870368</v>
      </c>
      <c r="L2287" s="12">
        <v>41089.185682870368</v>
      </c>
      <c r="M2287" s="13">
        <f t="shared" si="107"/>
        <v>2012</v>
      </c>
      <c r="N2287" t="b">
        <v>0</v>
      </c>
      <c r="O2287">
        <v>79</v>
      </c>
      <c r="P2287" t="b">
        <v>1</v>
      </c>
      <c r="Q2287" t="s">
        <v>8276</v>
      </c>
      <c r="R2287" s="5">
        <f t="shared" si="105"/>
        <v>1.2136666666666667</v>
      </c>
      <c r="S2287" s="6">
        <f t="shared" si="106"/>
        <v>46.088607594936711</v>
      </c>
      <c r="T2287" t="s">
        <v>8327</v>
      </c>
      <c r="U2287" t="s">
        <v>8328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2">
        <v>41494.963587962964</v>
      </c>
      <c r="L2288" s="12">
        <v>41523.165972222225</v>
      </c>
      <c r="M2288" s="13">
        <f t="shared" si="107"/>
        <v>2013</v>
      </c>
      <c r="N2288" t="b">
        <v>0</v>
      </c>
      <c r="O2288">
        <v>14</v>
      </c>
      <c r="P2288" t="b">
        <v>1</v>
      </c>
      <c r="Q2288" t="s">
        <v>8276</v>
      </c>
      <c r="R2288" s="5">
        <f t="shared" si="105"/>
        <v>1.0006666666666666</v>
      </c>
      <c r="S2288" s="6">
        <f t="shared" si="106"/>
        <v>107.21428571428571</v>
      </c>
      <c r="T2288" t="s">
        <v>8327</v>
      </c>
      <c r="U2288" t="s">
        <v>8328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2">
        <v>41792.667361111111</v>
      </c>
      <c r="L2289" s="12">
        <v>41813.667361111111</v>
      </c>
      <c r="M2289" s="13">
        <f t="shared" si="107"/>
        <v>2014</v>
      </c>
      <c r="N2289" t="b">
        <v>0</v>
      </c>
      <c r="O2289">
        <v>106</v>
      </c>
      <c r="P2289" t="b">
        <v>1</v>
      </c>
      <c r="Q2289" t="s">
        <v>8276</v>
      </c>
      <c r="R2289" s="5">
        <f t="shared" si="105"/>
        <v>1.1997755555555556</v>
      </c>
      <c r="S2289" s="6">
        <f t="shared" si="106"/>
        <v>50.9338679245283</v>
      </c>
      <c r="T2289" t="s">
        <v>8327</v>
      </c>
      <c r="U2289" t="s">
        <v>8328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2">
        <v>41067.827418981484</v>
      </c>
      <c r="L2290" s="12">
        <v>41086.75</v>
      </c>
      <c r="M2290" s="13">
        <f t="shared" si="107"/>
        <v>2012</v>
      </c>
      <c r="N2290" t="b">
        <v>0</v>
      </c>
      <c r="O2290">
        <v>25</v>
      </c>
      <c r="P2290" t="b">
        <v>1</v>
      </c>
      <c r="Q2290" t="s">
        <v>8276</v>
      </c>
      <c r="R2290" s="5">
        <f t="shared" si="105"/>
        <v>1.0009999999999999</v>
      </c>
      <c r="S2290" s="6">
        <f t="shared" si="106"/>
        <v>40.04</v>
      </c>
      <c r="T2290" t="s">
        <v>8327</v>
      </c>
      <c r="U2290" t="s">
        <v>8328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2">
        <v>41571.998379629629</v>
      </c>
      <c r="L2291" s="12">
        <v>41614.973611111112</v>
      </c>
      <c r="M2291" s="13">
        <f t="shared" si="107"/>
        <v>2013</v>
      </c>
      <c r="N2291" t="b">
        <v>0</v>
      </c>
      <c r="O2291">
        <v>25</v>
      </c>
      <c r="P2291" t="b">
        <v>1</v>
      </c>
      <c r="Q2291" t="s">
        <v>8276</v>
      </c>
      <c r="R2291" s="5">
        <f t="shared" si="105"/>
        <v>1.0740000000000001</v>
      </c>
      <c r="S2291" s="6">
        <f t="shared" si="106"/>
        <v>64.44</v>
      </c>
      <c r="T2291" t="s">
        <v>8327</v>
      </c>
      <c r="U2291" t="s">
        <v>8328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2">
        <v>40070.253819444442</v>
      </c>
      <c r="L2292" s="12">
        <v>40148.708333333336</v>
      </c>
      <c r="M2292" s="13">
        <f t="shared" si="107"/>
        <v>2009</v>
      </c>
      <c r="N2292" t="b">
        <v>0</v>
      </c>
      <c r="O2292">
        <v>29</v>
      </c>
      <c r="P2292" t="b">
        <v>1</v>
      </c>
      <c r="Q2292" t="s">
        <v>8276</v>
      </c>
      <c r="R2292" s="5">
        <f t="shared" si="105"/>
        <v>1.0406666666666666</v>
      </c>
      <c r="S2292" s="6">
        <f t="shared" si="106"/>
        <v>53.827586206896555</v>
      </c>
      <c r="T2292" t="s">
        <v>8327</v>
      </c>
      <c r="U2292" t="s">
        <v>8328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2">
        <v>40987.977060185185</v>
      </c>
      <c r="L2293" s="12">
        <v>41022.166666666664</v>
      </c>
      <c r="M2293" s="13">
        <f t="shared" si="107"/>
        <v>2012</v>
      </c>
      <c r="N2293" t="b">
        <v>0</v>
      </c>
      <c r="O2293">
        <v>43</v>
      </c>
      <c r="P2293" t="b">
        <v>1</v>
      </c>
      <c r="Q2293" t="s">
        <v>8276</v>
      </c>
      <c r="R2293" s="5">
        <f t="shared" si="105"/>
        <v>1.728</v>
      </c>
      <c r="S2293" s="6">
        <f t="shared" si="106"/>
        <v>100.46511627906976</v>
      </c>
      <c r="T2293" t="s">
        <v>8327</v>
      </c>
      <c r="U2293" t="s">
        <v>8328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2">
        <v>40987.697638888887</v>
      </c>
      <c r="L2294" s="12">
        <v>41017.697638888887</v>
      </c>
      <c r="M2294" s="13">
        <f t="shared" si="107"/>
        <v>2012</v>
      </c>
      <c r="N2294" t="b">
        <v>0</v>
      </c>
      <c r="O2294">
        <v>46</v>
      </c>
      <c r="P2294" t="b">
        <v>1</v>
      </c>
      <c r="Q2294" t="s">
        <v>8276</v>
      </c>
      <c r="R2294" s="5">
        <f t="shared" si="105"/>
        <v>1.072505</v>
      </c>
      <c r="S2294" s="6">
        <f t="shared" si="106"/>
        <v>46.630652173913049</v>
      </c>
      <c r="T2294" t="s">
        <v>8327</v>
      </c>
      <c r="U2294" t="s">
        <v>8328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2">
        <v>41151.708321759259</v>
      </c>
      <c r="L2295" s="12">
        <v>41177.165972222225</v>
      </c>
      <c r="M2295" s="13">
        <f t="shared" si="107"/>
        <v>2012</v>
      </c>
      <c r="N2295" t="b">
        <v>0</v>
      </c>
      <c r="O2295">
        <v>27</v>
      </c>
      <c r="P2295" t="b">
        <v>1</v>
      </c>
      <c r="Q2295" t="s">
        <v>8276</v>
      </c>
      <c r="R2295" s="5">
        <f t="shared" si="105"/>
        <v>1.0823529411764705</v>
      </c>
      <c r="S2295" s="6">
        <f t="shared" si="106"/>
        <v>34.074074074074076</v>
      </c>
      <c r="T2295" t="s">
        <v>8327</v>
      </c>
      <c r="U2295" t="s">
        <v>8328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2">
        <v>41264.72314814815</v>
      </c>
      <c r="L2296" s="12">
        <v>41294.72314814815</v>
      </c>
      <c r="M2296" s="13">
        <f t="shared" si="107"/>
        <v>2012</v>
      </c>
      <c r="N2296" t="b">
        <v>0</v>
      </c>
      <c r="O2296">
        <v>112</v>
      </c>
      <c r="P2296" t="b">
        <v>1</v>
      </c>
      <c r="Q2296" t="s">
        <v>8276</v>
      </c>
      <c r="R2296" s="5">
        <f t="shared" si="105"/>
        <v>1.4608079999999999</v>
      </c>
      <c r="S2296" s="6">
        <f t="shared" si="106"/>
        <v>65.214642857142863</v>
      </c>
      <c r="T2296" t="s">
        <v>8327</v>
      </c>
      <c r="U2296" t="s">
        <v>8328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2">
        <v>41270.954351851848</v>
      </c>
      <c r="L2297" s="12">
        <v>41300.954351851848</v>
      </c>
      <c r="M2297" s="13">
        <f t="shared" si="107"/>
        <v>2012</v>
      </c>
      <c r="N2297" t="b">
        <v>0</v>
      </c>
      <c r="O2297">
        <v>34</v>
      </c>
      <c r="P2297" t="b">
        <v>1</v>
      </c>
      <c r="Q2297" t="s">
        <v>8276</v>
      </c>
      <c r="R2297" s="5">
        <f t="shared" si="105"/>
        <v>1.2524999999999999</v>
      </c>
      <c r="S2297" s="6">
        <f t="shared" si="106"/>
        <v>44.205882352941174</v>
      </c>
      <c r="T2297" t="s">
        <v>8327</v>
      </c>
      <c r="U2297" t="s">
        <v>8328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2">
        <v>40927.731782407405</v>
      </c>
      <c r="L2298" s="12">
        <v>40962.731782407405</v>
      </c>
      <c r="M2298" s="13">
        <f t="shared" si="107"/>
        <v>2012</v>
      </c>
      <c r="N2298" t="b">
        <v>0</v>
      </c>
      <c r="O2298">
        <v>145</v>
      </c>
      <c r="P2298" t="b">
        <v>1</v>
      </c>
      <c r="Q2298" t="s">
        <v>8276</v>
      </c>
      <c r="R2298" s="5">
        <f t="shared" si="105"/>
        <v>1.4907142857142857</v>
      </c>
      <c r="S2298" s="6">
        <f t="shared" si="106"/>
        <v>71.965517241379317</v>
      </c>
      <c r="T2298" t="s">
        <v>8327</v>
      </c>
      <c r="U2298" t="s">
        <v>8328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2">
        <v>40948.042233796295</v>
      </c>
      <c r="L2299" s="12">
        <v>40982.165972222225</v>
      </c>
      <c r="M2299" s="13">
        <f t="shared" si="107"/>
        <v>2012</v>
      </c>
      <c r="N2299" t="b">
        <v>0</v>
      </c>
      <c r="O2299">
        <v>19</v>
      </c>
      <c r="P2299" t="b">
        <v>1</v>
      </c>
      <c r="Q2299" t="s">
        <v>8276</v>
      </c>
      <c r="R2299" s="5">
        <f t="shared" si="105"/>
        <v>1.006</v>
      </c>
      <c r="S2299" s="6">
        <f t="shared" si="106"/>
        <v>52.94736842105263</v>
      </c>
      <c r="T2299" t="s">
        <v>8327</v>
      </c>
      <c r="U2299" t="s">
        <v>8328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2">
        <v>41694.84065972222</v>
      </c>
      <c r="L2300" s="12">
        <v>41724.798993055556</v>
      </c>
      <c r="M2300" s="13">
        <f t="shared" si="107"/>
        <v>2014</v>
      </c>
      <c r="N2300" t="b">
        <v>0</v>
      </c>
      <c r="O2300">
        <v>288</v>
      </c>
      <c r="P2300" t="b">
        <v>1</v>
      </c>
      <c r="Q2300" t="s">
        <v>8276</v>
      </c>
      <c r="R2300" s="5">
        <f t="shared" si="105"/>
        <v>1.0507333333333333</v>
      </c>
      <c r="S2300" s="6">
        <f t="shared" si="106"/>
        <v>109.45138888888889</v>
      </c>
      <c r="T2300" t="s">
        <v>8327</v>
      </c>
      <c r="U2300" t="s">
        <v>8328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2">
        <v>40565.032511574071</v>
      </c>
      <c r="L2301" s="12">
        <v>40580.032511574071</v>
      </c>
      <c r="M2301" s="13">
        <f t="shared" si="107"/>
        <v>2011</v>
      </c>
      <c r="N2301" t="b">
        <v>0</v>
      </c>
      <c r="O2301">
        <v>14</v>
      </c>
      <c r="P2301" t="b">
        <v>1</v>
      </c>
      <c r="Q2301" t="s">
        <v>8276</v>
      </c>
      <c r="R2301" s="5">
        <f t="shared" si="105"/>
        <v>3.5016666666666665</v>
      </c>
      <c r="S2301" s="6">
        <f t="shared" si="106"/>
        <v>75.035714285714292</v>
      </c>
      <c r="T2301" t="s">
        <v>8327</v>
      </c>
      <c r="U2301" t="s">
        <v>8328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2">
        <v>41074.727037037039</v>
      </c>
      <c r="L2302" s="12">
        <v>41088.727037037039</v>
      </c>
      <c r="M2302" s="13">
        <f t="shared" si="107"/>
        <v>2012</v>
      </c>
      <c r="N2302" t="b">
        <v>0</v>
      </c>
      <c r="O2302">
        <v>7</v>
      </c>
      <c r="P2302" t="b">
        <v>1</v>
      </c>
      <c r="Q2302" t="s">
        <v>8276</v>
      </c>
      <c r="R2302" s="5">
        <f t="shared" si="105"/>
        <v>1.0125</v>
      </c>
      <c r="S2302" s="6">
        <f t="shared" si="106"/>
        <v>115.71428571428571</v>
      </c>
      <c r="T2302" t="s">
        <v>8327</v>
      </c>
      <c r="U2302" t="s">
        <v>8328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2">
        <v>41416.146944444445</v>
      </c>
      <c r="L2303" s="12">
        <v>41446.146944444445</v>
      </c>
      <c r="M2303" s="13">
        <f t="shared" si="107"/>
        <v>2013</v>
      </c>
      <c r="N2303" t="b">
        <v>1</v>
      </c>
      <c r="O2303">
        <v>211</v>
      </c>
      <c r="P2303" t="b">
        <v>1</v>
      </c>
      <c r="Q2303" t="s">
        <v>8279</v>
      </c>
      <c r="R2303" s="5">
        <f t="shared" si="105"/>
        <v>1.336044</v>
      </c>
      <c r="S2303" s="6">
        <f t="shared" si="106"/>
        <v>31.659810426540286</v>
      </c>
      <c r="T2303" t="s">
        <v>8327</v>
      </c>
      <c r="U2303" t="s">
        <v>8331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2">
        <v>41605.868449074071</v>
      </c>
      <c r="L2304" s="12">
        <v>41639.291666666664</v>
      </c>
      <c r="M2304" s="13">
        <f t="shared" si="107"/>
        <v>2013</v>
      </c>
      <c r="N2304" t="b">
        <v>1</v>
      </c>
      <c r="O2304">
        <v>85</v>
      </c>
      <c r="P2304" t="b">
        <v>1</v>
      </c>
      <c r="Q2304" t="s">
        <v>8279</v>
      </c>
      <c r="R2304" s="5">
        <f t="shared" si="105"/>
        <v>1.7065217391304348</v>
      </c>
      <c r="S2304" s="6">
        <f t="shared" si="106"/>
        <v>46.176470588235297</v>
      </c>
      <c r="T2304" t="s">
        <v>8327</v>
      </c>
      <c r="U2304" t="s">
        <v>8331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2">
        <v>40850.111064814817</v>
      </c>
      <c r="L2305" s="12">
        <v>40890.152731481481</v>
      </c>
      <c r="M2305" s="13">
        <f t="shared" si="107"/>
        <v>2011</v>
      </c>
      <c r="N2305" t="b">
        <v>1</v>
      </c>
      <c r="O2305">
        <v>103</v>
      </c>
      <c r="P2305" t="b">
        <v>1</v>
      </c>
      <c r="Q2305" t="s">
        <v>8279</v>
      </c>
      <c r="R2305" s="5">
        <f t="shared" si="105"/>
        <v>1.0935829457364341</v>
      </c>
      <c r="S2305" s="6">
        <f t="shared" si="106"/>
        <v>68.481650485436887</v>
      </c>
      <c r="T2305" t="s">
        <v>8327</v>
      </c>
      <c r="U2305" t="s">
        <v>8331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2">
        <v>40502.815868055557</v>
      </c>
      <c r="L2306" s="12">
        <v>40544.207638888889</v>
      </c>
      <c r="M2306" s="13">
        <f t="shared" si="107"/>
        <v>2010</v>
      </c>
      <c r="N2306" t="b">
        <v>1</v>
      </c>
      <c r="O2306">
        <v>113</v>
      </c>
      <c r="P2306" t="b">
        <v>1</v>
      </c>
      <c r="Q2306" t="s">
        <v>8279</v>
      </c>
      <c r="R2306" s="5">
        <f t="shared" ref="R2306:R2369" si="108">E2306/D2306</f>
        <v>1.0070033333333335</v>
      </c>
      <c r="S2306" s="6">
        <f t="shared" ref="S2306:S2369" si="109">E2306/O2306</f>
        <v>53.469203539823013</v>
      </c>
      <c r="T2306" t="s">
        <v>8327</v>
      </c>
      <c r="U2306" t="s">
        <v>8331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2">
        <v>41834.695277777777</v>
      </c>
      <c r="L2307" s="12">
        <v>41859.75</v>
      </c>
      <c r="M2307" s="13">
        <f t="shared" ref="M2307:M2370" si="110">YEAR(K2307)</f>
        <v>2014</v>
      </c>
      <c r="N2307" t="b">
        <v>1</v>
      </c>
      <c r="O2307">
        <v>167</v>
      </c>
      <c r="P2307" t="b">
        <v>1</v>
      </c>
      <c r="Q2307" t="s">
        <v>8279</v>
      </c>
      <c r="R2307" s="5">
        <f t="shared" si="108"/>
        <v>1.0122777777777778</v>
      </c>
      <c r="S2307" s="6">
        <f t="shared" si="109"/>
        <v>109.10778443113773</v>
      </c>
      <c r="T2307" t="s">
        <v>8327</v>
      </c>
      <c r="U2307" t="s">
        <v>8331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2">
        <v>40948.16815972222</v>
      </c>
      <c r="L2308" s="12">
        <v>40978.16815972222</v>
      </c>
      <c r="M2308" s="13">
        <f t="shared" si="110"/>
        <v>2012</v>
      </c>
      <c r="N2308" t="b">
        <v>1</v>
      </c>
      <c r="O2308">
        <v>73</v>
      </c>
      <c r="P2308" t="b">
        <v>1</v>
      </c>
      <c r="Q2308" t="s">
        <v>8279</v>
      </c>
      <c r="R2308" s="5">
        <f t="shared" si="108"/>
        <v>1.0675857142857144</v>
      </c>
      <c r="S2308" s="6">
        <f t="shared" si="109"/>
        <v>51.185616438356163</v>
      </c>
      <c r="T2308" t="s">
        <v>8327</v>
      </c>
      <c r="U2308" t="s">
        <v>8331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2">
        <v>41004.802465277775</v>
      </c>
      <c r="L2309" s="12">
        <v>41034.802407407406</v>
      </c>
      <c r="M2309" s="13">
        <f t="shared" si="110"/>
        <v>2012</v>
      </c>
      <c r="N2309" t="b">
        <v>1</v>
      </c>
      <c r="O2309">
        <v>75</v>
      </c>
      <c r="P2309" t="b">
        <v>1</v>
      </c>
      <c r="Q2309" t="s">
        <v>8279</v>
      </c>
      <c r="R2309" s="5">
        <f t="shared" si="108"/>
        <v>1.0665777537961894</v>
      </c>
      <c r="S2309" s="6">
        <f t="shared" si="109"/>
        <v>27.936800000000002</v>
      </c>
      <c r="T2309" t="s">
        <v>8327</v>
      </c>
      <c r="U2309" t="s">
        <v>8331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2">
        <v>41851.962916666671</v>
      </c>
      <c r="L2310" s="12">
        <v>41880.041666666664</v>
      </c>
      <c r="M2310" s="13">
        <f t="shared" si="110"/>
        <v>2014</v>
      </c>
      <c r="N2310" t="b">
        <v>1</v>
      </c>
      <c r="O2310">
        <v>614</v>
      </c>
      <c r="P2310" t="b">
        <v>1</v>
      </c>
      <c r="Q2310" t="s">
        <v>8279</v>
      </c>
      <c r="R2310" s="5">
        <f t="shared" si="108"/>
        <v>1.0130622</v>
      </c>
      <c r="S2310" s="6">
        <f t="shared" si="109"/>
        <v>82.496921824104234</v>
      </c>
      <c r="T2310" t="s">
        <v>8327</v>
      </c>
      <c r="U2310" t="s">
        <v>8331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2">
        <v>41307.987696759257</v>
      </c>
      <c r="L2311" s="12">
        <v>41342.987696759257</v>
      </c>
      <c r="M2311" s="13">
        <f t="shared" si="110"/>
        <v>2013</v>
      </c>
      <c r="N2311" t="b">
        <v>1</v>
      </c>
      <c r="O2311">
        <v>107</v>
      </c>
      <c r="P2311" t="b">
        <v>1</v>
      </c>
      <c r="Q2311" t="s">
        <v>8279</v>
      </c>
      <c r="R2311" s="5">
        <f t="shared" si="108"/>
        <v>1.0667450000000001</v>
      </c>
      <c r="S2311" s="6">
        <f t="shared" si="109"/>
        <v>59.817476635514019</v>
      </c>
      <c r="T2311" t="s">
        <v>8327</v>
      </c>
      <c r="U2311" t="s">
        <v>8331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2">
        <v>41324.79415509259</v>
      </c>
      <c r="L2312" s="12">
        <v>41354.752488425926</v>
      </c>
      <c r="M2312" s="13">
        <f t="shared" si="110"/>
        <v>2013</v>
      </c>
      <c r="N2312" t="b">
        <v>1</v>
      </c>
      <c r="O2312">
        <v>1224</v>
      </c>
      <c r="P2312" t="b">
        <v>1</v>
      </c>
      <c r="Q2312" t="s">
        <v>8279</v>
      </c>
      <c r="R2312" s="5">
        <f t="shared" si="108"/>
        <v>4.288397837837838</v>
      </c>
      <c r="S2312" s="6">
        <f t="shared" si="109"/>
        <v>64.816470588235291</v>
      </c>
      <c r="T2312" t="s">
        <v>8327</v>
      </c>
      <c r="U2312" t="s">
        <v>8331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2">
        <v>41736.004502314812</v>
      </c>
      <c r="L2313" s="12">
        <v>41766.004502314812</v>
      </c>
      <c r="M2313" s="13">
        <f t="shared" si="110"/>
        <v>2014</v>
      </c>
      <c r="N2313" t="b">
        <v>1</v>
      </c>
      <c r="O2313">
        <v>104</v>
      </c>
      <c r="P2313" t="b">
        <v>1</v>
      </c>
      <c r="Q2313" t="s">
        <v>8279</v>
      </c>
      <c r="R2313" s="5">
        <f t="shared" si="108"/>
        <v>1.0411111111111111</v>
      </c>
      <c r="S2313" s="6">
        <f t="shared" si="109"/>
        <v>90.09615384615384</v>
      </c>
      <c r="T2313" t="s">
        <v>8327</v>
      </c>
      <c r="U2313" t="s">
        <v>8331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2">
        <v>41716.632847222223</v>
      </c>
      <c r="L2314" s="12">
        <v>41747.958333333336</v>
      </c>
      <c r="M2314" s="13">
        <f t="shared" si="110"/>
        <v>2014</v>
      </c>
      <c r="N2314" t="b">
        <v>1</v>
      </c>
      <c r="O2314">
        <v>79</v>
      </c>
      <c r="P2314" t="b">
        <v>1</v>
      </c>
      <c r="Q2314" t="s">
        <v>8279</v>
      </c>
      <c r="R2314" s="5">
        <f t="shared" si="108"/>
        <v>1.0786666666666667</v>
      </c>
      <c r="S2314" s="6">
        <f t="shared" si="109"/>
        <v>40.962025316455694</v>
      </c>
      <c r="T2314" t="s">
        <v>8327</v>
      </c>
      <c r="U2314" t="s">
        <v>8331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2">
        <v>41002.958634259259</v>
      </c>
      <c r="L2315" s="12">
        <v>41032.958634259259</v>
      </c>
      <c r="M2315" s="13">
        <f t="shared" si="110"/>
        <v>2012</v>
      </c>
      <c r="N2315" t="b">
        <v>1</v>
      </c>
      <c r="O2315">
        <v>157</v>
      </c>
      <c r="P2315" t="b">
        <v>1</v>
      </c>
      <c r="Q2315" t="s">
        <v>8279</v>
      </c>
      <c r="R2315" s="5">
        <f t="shared" si="108"/>
        <v>1.7584040000000001</v>
      </c>
      <c r="S2315" s="6">
        <f t="shared" si="109"/>
        <v>56.000127388535034</v>
      </c>
      <c r="T2315" t="s">
        <v>8327</v>
      </c>
      <c r="U2315" t="s">
        <v>8331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2">
        <v>41037.551585648151</v>
      </c>
      <c r="L2316" s="12">
        <v>41067.551585648151</v>
      </c>
      <c r="M2316" s="13">
        <f t="shared" si="110"/>
        <v>2012</v>
      </c>
      <c r="N2316" t="b">
        <v>1</v>
      </c>
      <c r="O2316">
        <v>50</v>
      </c>
      <c r="P2316" t="b">
        <v>1</v>
      </c>
      <c r="Q2316" t="s">
        <v>8279</v>
      </c>
      <c r="R2316" s="5">
        <f t="shared" si="108"/>
        <v>1.5697000000000001</v>
      </c>
      <c r="S2316" s="6">
        <f t="shared" si="109"/>
        <v>37.672800000000002</v>
      </c>
      <c r="T2316" t="s">
        <v>8327</v>
      </c>
      <c r="U2316" t="s">
        <v>8331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2">
        <v>41004.72619212963</v>
      </c>
      <c r="L2317" s="12">
        <v>41034.72619212963</v>
      </c>
      <c r="M2317" s="13">
        <f t="shared" si="110"/>
        <v>2012</v>
      </c>
      <c r="N2317" t="b">
        <v>1</v>
      </c>
      <c r="O2317">
        <v>64</v>
      </c>
      <c r="P2317" t="b">
        <v>1</v>
      </c>
      <c r="Q2317" t="s">
        <v>8279</v>
      </c>
      <c r="R2317" s="5">
        <f t="shared" si="108"/>
        <v>1.026</v>
      </c>
      <c r="S2317" s="6">
        <f t="shared" si="109"/>
        <v>40.078125</v>
      </c>
      <c r="T2317" t="s">
        <v>8327</v>
      </c>
      <c r="U2317" t="s">
        <v>8331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2">
        <v>40079.725115740745</v>
      </c>
      <c r="L2318" s="12">
        <v>40156.76666666667</v>
      </c>
      <c r="M2318" s="13">
        <f t="shared" si="110"/>
        <v>2009</v>
      </c>
      <c r="N2318" t="b">
        <v>1</v>
      </c>
      <c r="O2318">
        <v>200</v>
      </c>
      <c r="P2318" t="b">
        <v>1</v>
      </c>
      <c r="Q2318" t="s">
        <v>8279</v>
      </c>
      <c r="R2318" s="5">
        <f t="shared" si="108"/>
        <v>1.0404266666666666</v>
      </c>
      <c r="S2318" s="6">
        <f t="shared" si="109"/>
        <v>78.031999999999996</v>
      </c>
      <c r="T2318" t="s">
        <v>8327</v>
      </c>
      <c r="U2318" t="s">
        <v>8331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2">
        <v>40192.542233796295</v>
      </c>
      <c r="L2319" s="12">
        <v>40224.208333333336</v>
      </c>
      <c r="M2319" s="13">
        <f t="shared" si="110"/>
        <v>2010</v>
      </c>
      <c r="N2319" t="b">
        <v>1</v>
      </c>
      <c r="O2319">
        <v>22</v>
      </c>
      <c r="P2319" t="b">
        <v>1</v>
      </c>
      <c r="Q2319" t="s">
        <v>8279</v>
      </c>
      <c r="R2319" s="5">
        <f t="shared" si="108"/>
        <v>1.04</v>
      </c>
      <c r="S2319" s="6">
        <f t="shared" si="109"/>
        <v>18.90909090909091</v>
      </c>
      <c r="T2319" t="s">
        <v>8327</v>
      </c>
      <c r="U2319" t="s">
        <v>8331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2">
        <v>40050.643680555557</v>
      </c>
      <c r="L2320" s="12">
        <v>40082.165972222225</v>
      </c>
      <c r="M2320" s="13">
        <f t="shared" si="110"/>
        <v>2009</v>
      </c>
      <c r="N2320" t="b">
        <v>1</v>
      </c>
      <c r="O2320">
        <v>163</v>
      </c>
      <c r="P2320" t="b">
        <v>1</v>
      </c>
      <c r="Q2320" t="s">
        <v>8279</v>
      </c>
      <c r="R2320" s="5">
        <f t="shared" si="108"/>
        <v>1.2105999999999999</v>
      </c>
      <c r="S2320" s="6">
        <f t="shared" si="109"/>
        <v>37.134969325153371</v>
      </c>
      <c r="T2320" t="s">
        <v>8327</v>
      </c>
      <c r="U2320" t="s">
        <v>8331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2">
        <v>41593.082002314812</v>
      </c>
      <c r="L2321" s="12">
        <v>41623.082002314812</v>
      </c>
      <c r="M2321" s="13">
        <f t="shared" si="110"/>
        <v>2013</v>
      </c>
      <c r="N2321" t="b">
        <v>1</v>
      </c>
      <c r="O2321">
        <v>77</v>
      </c>
      <c r="P2321" t="b">
        <v>1</v>
      </c>
      <c r="Q2321" t="s">
        <v>8279</v>
      </c>
      <c r="R2321" s="5">
        <f t="shared" si="108"/>
        <v>1.077</v>
      </c>
      <c r="S2321" s="6">
        <f t="shared" si="109"/>
        <v>41.961038961038959</v>
      </c>
      <c r="T2321" t="s">
        <v>8327</v>
      </c>
      <c r="U2321" t="s">
        <v>8331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2">
        <v>41696.817129629628</v>
      </c>
      <c r="L2322" s="12">
        <v>41731.775462962964</v>
      </c>
      <c r="M2322" s="13">
        <f t="shared" si="110"/>
        <v>2014</v>
      </c>
      <c r="N2322" t="b">
        <v>1</v>
      </c>
      <c r="O2322">
        <v>89</v>
      </c>
      <c r="P2322" t="b">
        <v>1</v>
      </c>
      <c r="Q2322" t="s">
        <v>8279</v>
      </c>
      <c r="R2322" s="5">
        <f t="shared" si="108"/>
        <v>1.0866</v>
      </c>
      <c r="S2322" s="6">
        <f t="shared" si="109"/>
        <v>61.044943820224717</v>
      </c>
      <c r="T2322" t="s">
        <v>8327</v>
      </c>
      <c r="U2322" t="s">
        <v>8331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2">
        <v>42799.260428240741</v>
      </c>
      <c r="L2323" s="12">
        <v>42829.21876157407</v>
      </c>
      <c r="M2323" s="13">
        <f t="shared" si="110"/>
        <v>2017</v>
      </c>
      <c r="N2323" t="b">
        <v>0</v>
      </c>
      <c r="O2323">
        <v>64</v>
      </c>
      <c r="P2323" t="b">
        <v>0</v>
      </c>
      <c r="Q2323" t="s">
        <v>8298</v>
      </c>
      <c r="R2323" s="5">
        <f t="shared" si="108"/>
        <v>0.39120962394619685</v>
      </c>
      <c r="S2323" s="6">
        <f t="shared" si="109"/>
        <v>64.53125</v>
      </c>
      <c r="T2323" t="s">
        <v>8338</v>
      </c>
      <c r="U2323" t="s">
        <v>8354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2">
        <v>42804.895474537043</v>
      </c>
      <c r="L2324" s="12">
        <v>42834.853807870371</v>
      </c>
      <c r="M2324" s="13">
        <f t="shared" si="110"/>
        <v>2017</v>
      </c>
      <c r="N2324" t="b">
        <v>0</v>
      </c>
      <c r="O2324">
        <v>4</v>
      </c>
      <c r="P2324" t="b">
        <v>0</v>
      </c>
      <c r="Q2324" t="s">
        <v>8298</v>
      </c>
      <c r="R2324" s="5">
        <f t="shared" si="108"/>
        <v>3.1481481481481478E-2</v>
      </c>
      <c r="S2324" s="6">
        <f t="shared" si="109"/>
        <v>21.25</v>
      </c>
      <c r="T2324" t="s">
        <v>8338</v>
      </c>
      <c r="U2324" t="s">
        <v>8354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2">
        <v>42807.755173611105</v>
      </c>
      <c r="L2325" s="12">
        <v>42814.755173611105</v>
      </c>
      <c r="M2325" s="13">
        <f t="shared" si="110"/>
        <v>2017</v>
      </c>
      <c r="N2325" t="b">
        <v>0</v>
      </c>
      <c r="O2325">
        <v>4</v>
      </c>
      <c r="P2325" t="b">
        <v>0</v>
      </c>
      <c r="Q2325" t="s">
        <v>8298</v>
      </c>
      <c r="R2325" s="5">
        <f t="shared" si="108"/>
        <v>0.48</v>
      </c>
      <c r="S2325" s="6">
        <f t="shared" si="109"/>
        <v>30</v>
      </c>
      <c r="T2325" t="s">
        <v>8338</v>
      </c>
      <c r="U2325" t="s">
        <v>8354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2">
        <v>42790.885243055556</v>
      </c>
      <c r="L2326" s="12">
        <v>42820.843576388885</v>
      </c>
      <c r="M2326" s="13">
        <f t="shared" si="110"/>
        <v>2017</v>
      </c>
      <c r="N2326" t="b">
        <v>0</v>
      </c>
      <c r="O2326">
        <v>61</v>
      </c>
      <c r="P2326" t="b">
        <v>0</v>
      </c>
      <c r="Q2326" t="s">
        <v>8298</v>
      </c>
      <c r="R2326" s="5">
        <f t="shared" si="108"/>
        <v>0.20733333333333334</v>
      </c>
      <c r="S2326" s="6">
        <f t="shared" si="109"/>
        <v>25.491803278688526</v>
      </c>
      <c r="T2326" t="s">
        <v>8338</v>
      </c>
      <c r="U2326" t="s">
        <v>8354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2">
        <v>42794.022349537037</v>
      </c>
      <c r="L2327" s="12">
        <v>42823.980682870373</v>
      </c>
      <c r="M2327" s="13">
        <f t="shared" si="110"/>
        <v>2017</v>
      </c>
      <c r="N2327" t="b">
        <v>0</v>
      </c>
      <c r="O2327">
        <v>7</v>
      </c>
      <c r="P2327" t="b">
        <v>0</v>
      </c>
      <c r="Q2327" t="s">
        <v>8298</v>
      </c>
      <c r="R2327" s="5">
        <f t="shared" si="108"/>
        <v>0.08</v>
      </c>
      <c r="S2327" s="6">
        <f t="shared" si="109"/>
        <v>11.428571428571429</v>
      </c>
      <c r="T2327" t="s">
        <v>8338</v>
      </c>
      <c r="U2327" t="s">
        <v>8354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2">
        <v>42804.034120370372</v>
      </c>
      <c r="L2328" s="12">
        <v>42855.708333333328</v>
      </c>
      <c r="M2328" s="13">
        <f t="shared" si="110"/>
        <v>2017</v>
      </c>
      <c r="N2328" t="b">
        <v>0</v>
      </c>
      <c r="O2328">
        <v>1</v>
      </c>
      <c r="P2328" t="b">
        <v>0</v>
      </c>
      <c r="Q2328" t="s">
        <v>8298</v>
      </c>
      <c r="R2328" s="5">
        <f t="shared" si="108"/>
        <v>7.1999999999999998E-3</v>
      </c>
      <c r="S2328" s="6">
        <f t="shared" si="109"/>
        <v>108</v>
      </c>
      <c r="T2328" t="s">
        <v>8338</v>
      </c>
      <c r="U2328" t="s">
        <v>8354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2">
        <v>41842.917129629634</v>
      </c>
      <c r="L2329" s="12">
        <v>41877.917129629634</v>
      </c>
      <c r="M2329" s="13">
        <f t="shared" si="110"/>
        <v>2014</v>
      </c>
      <c r="N2329" t="b">
        <v>1</v>
      </c>
      <c r="O2329">
        <v>3355</v>
      </c>
      <c r="P2329" t="b">
        <v>1</v>
      </c>
      <c r="Q2329" t="s">
        <v>8298</v>
      </c>
      <c r="R2329" s="5">
        <f t="shared" si="108"/>
        <v>5.2609431428571432</v>
      </c>
      <c r="S2329" s="6">
        <f t="shared" si="109"/>
        <v>54.883162444113267</v>
      </c>
      <c r="T2329" t="s">
        <v>8338</v>
      </c>
      <c r="U2329" t="s">
        <v>8354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2">
        <v>42139.781678240746</v>
      </c>
      <c r="L2330" s="12">
        <v>42169.781678240746</v>
      </c>
      <c r="M2330" s="13">
        <f t="shared" si="110"/>
        <v>2015</v>
      </c>
      <c r="N2330" t="b">
        <v>1</v>
      </c>
      <c r="O2330">
        <v>537</v>
      </c>
      <c r="P2330" t="b">
        <v>1</v>
      </c>
      <c r="Q2330" t="s">
        <v>8298</v>
      </c>
      <c r="R2330" s="5">
        <f t="shared" si="108"/>
        <v>2.5445000000000002</v>
      </c>
      <c r="S2330" s="6">
        <f t="shared" si="109"/>
        <v>47.383612662942269</v>
      </c>
      <c r="T2330" t="s">
        <v>8338</v>
      </c>
      <c r="U2330" t="s">
        <v>8354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2">
        <v>41807.624374999999</v>
      </c>
      <c r="L2331" s="12">
        <v>41837.624374999999</v>
      </c>
      <c r="M2331" s="13">
        <f t="shared" si="110"/>
        <v>2014</v>
      </c>
      <c r="N2331" t="b">
        <v>1</v>
      </c>
      <c r="O2331">
        <v>125</v>
      </c>
      <c r="P2331" t="b">
        <v>1</v>
      </c>
      <c r="Q2331" t="s">
        <v>8298</v>
      </c>
      <c r="R2331" s="5">
        <f t="shared" si="108"/>
        <v>1.0591999999999999</v>
      </c>
      <c r="S2331" s="6">
        <f t="shared" si="109"/>
        <v>211.84</v>
      </c>
      <c r="T2331" t="s">
        <v>8338</v>
      </c>
      <c r="U2331" t="s">
        <v>8354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2">
        <v>42332.89980324074</v>
      </c>
      <c r="L2332" s="12">
        <v>42363</v>
      </c>
      <c r="M2332" s="13">
        <f t="shared" si="110"/>
        <v>2015</v>
      </c>
      <c r="N2332" t="b">
        <v>1</v>
      </c>
      <c r="O2332">
        <v>163</v>
      </c>
      <c r="P2332" t="b">
        <v>1</v>
      </c>
      <c r="Q2332" t="s">
        <v>8298</v>
      </c>
      <c r="R2332" s="5">
        <f t="shared" si="108"/>
        <v>1.0242285714285715</v>
      </c>
      <c r="S2332" s="6">
        <f t="shared" si="109"/>
        <v>219.92638036809817</v>
      </c>
      <c r="T2332" t="s">
        <v>8338</v>
      </c>
      <c r="U2332" t="s">
        <v>8354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2">
        <v>41839.005671296298</v>
      </c>
      <c r="L2333" s="12">
        <v>41869.005671296298</v>
      </c>
      <c r="M2333" s="13">
        <f t="shared" si="110"/>
        <v>2014</v>
      </c>
      <c r="N2333" t="b">
        <v>1</v>
      </c>
      <c r="O2333">
        <v>283</v>
      </c>
      <c r="P2333" t="b">
        <v>1</v>
      </c>
      <c r="Q2333" t="s">
        <v>8298</v>
      </c>
      <c r="R2333" s="5">
        <f t="shared" si="108"/>
        <v>1.4431375</v>
      </c>
      <c r="S2333" s="6">
        <f t="shared" si="109"/>
        <v>40.795406360424032</v>
      </c>
      <c r="T2333" t="s">
        <v>8338</v>
      </c>
      <c r="U2333" t="s">
        <v>8354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2">
        <v>42011.628136574072</v>
      </c>
      <c r="L2334" s="12">
        <v>42041.628136574072</v>
      </c>
      <c r="M2334" s="13">
        <f t="shared" si="110"/>
        <v>2015</v>
      </c>
      <c r="N2334" t="b">
        <v>1</v>
      </c>
      <c r="O2334">
        <v>352</v>
      </c>
      <c r="P2334" t="b">
        <v>1</v>
      </c>
      <c r="Q2334" t="s">
        <v>8298</v>
      </c>
      <c r="R2334" s="5">
        <f t="shared" si="108"/>
        <v>1.06308</v>
      </c>
      <c r="S2334" s="6">
        <f t="shared" si="109"/>
        <v>75.502840909090907</v>
      </c>
      <c r="T2334" t="s">
        <v>8338</v>
      </c>
      <c r="U2334" t="s">
        <v>8354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2">
        <v>41767.650347222225</v>
      </c>
      <c r="L2335" s="12">
        <v>41788.743055555555</v>
      </c>
      <c r="M2335" s="13">
        <f t="shared" si="110"/>
        <v>2014</v>
      </c>
      <c r="N2335" t="b">
        <v>1</v>
      </c>
      <c r="O2335">
        <v>94</v>
      </c>
      <c r="P2335" t="b">
        <v>1</v>
      </c>
      <c r="Q2335" t="s">
        <v>8298</v>
      </c>
      <c r="R2335" s="5">
        <f t="shared" si="108"/>
        <v>2.1216666666666666</v>
      </c>
      <c r="S2335" s="6">
        <f t="shared" si="109"/>
        <v>13.542553191489361</v>
      </c>
      <c r="T2335" t="s">
        <v>8338</v>
      </c>
      <c r="U2335" t="s">
        <v>8354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2">
        <v>41918.670115740737</v>
      </c>
      <c r="L2336" s="12">
        <v>41948.731944444444</v>
      </c>
      <c r="M2336" s="13">
        <f t="shared" si="110"/>
        <v>2014</v>
      </c>
      <c r="N2336" t="b">
        <v>1</v>
      </c>
      <c r="O2336">
        <v>67</v>
      </c>
      <c r="P2336" t="b">
        <v>1</v>
      </c>
      <c r="Q2336" t="s">
        <v>8298</v>
      </c>
      <c r="R2336" s="5">
        <f t="shared" si="108"/>
        <v>1.0195000000000001</v>
      </c>
      <c r="S2336" s="6">
        <f t="shared" si="109"/>
        <v>60.865671641791046</v>
      </c>
      <c r="T2336" t="s">
        <v>8338</v>
      </c>
      <c r="U2336" t="s">
        <v>8354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2">
        <v>41771.572256944448</v>
      </c>
      <c r="L2337" s="12">
        <v>41801.572256944448</v>
      </c>
      <c r="M2337" s="13">
        <f t="shared" si="110"/>
        <v>2014</v>
      </c>
      <c r="N2337" t="b">
        <v>1</v>
      </c>
      <c r="O2337">
        <v>221</v>
      </c>
      <c r="P2337" t="b">
        <v>1</v>
      </c>
      <c r="Q2337" t="s">
        <v>8298</v>
      </c>
      <c r="R2337" s="5">
        <f t="shared" si="108"/>
        <v>1.0227200000000001</v>
      </c>
      <c r="S2337" s="6">
        <f t="shared" si="109"/>
        <v>115.69230769230769</v>
      </c>
      <c r="T2337" t="s">
        <v>8338</v>
      </c>
      <c r="U2337" t="s">
        <v>8354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2">
        <v>41666.924710648149</v>
      </c>
      <c r="L2338" s="12">
        <v>41706.924710648149</v>
      </c>
      <c r="M2338" s="13">
        <f t="shared" si="110"/>
        <v>2014</v>
      </c>
      <c r="N2338" t="b">
        <v>1</v>
      </c>
      <c r="O2338">
        <v>2165</v>
      </c>
      <c r="P2338" t="b">
        <v>1</v>
      </c>
      <c r="Q2338" t="s">
        <v>8298</v>
      </c>
      <c r="R2338" s="5">
        <f t="shared" si="108"/>
        <v>5.2073254999999996</v>
      </c>
      <c r="S2338" s="6">
        <f t="shared" si="109"/>
        <v>48.104623556581984</v>
      </c>
      <c r="T2338" t="s">
        <v>8338</v>
      </c>
      <c r="U2338" t="s">
        <v>8354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2">
        <v>41786.640543981484</v>
      </c>
      <c r="L2339" s="12">
        <v>41816.640543981484</v>
      </c>
      <c r="M2339" s="13">
        <f t="shared" si="110"/>
        <v>2014</v>
      </c>
      <c r="N2339" t="b">
        <v>1</v>
      </c>
      <c r="O2339">
        <v>179</v>
      </c>
      <c r="P2339" t="b">
        <v>1</v>
      </c>
      <c r="Q2339" t="s">
        <v>8298</v>
      </c>
      <c r="R2339" s="5">
        <f t="shared" si="108"/>
        <v>1.1065833333333333</v>
      </c>
      <c r="S2339" s="6">
        <f t="shared" si="109"/>
        <v>74.184357541899445</v>
      </c>
      <c r="T2339" t="s">
        <v>8338</v>
      </c>
      <c r="U2339" t="s">
        <v>8354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2">
        <v>41789.896805555552</v>
      </c>
      <c r="L2340" s="12">
        <v>41819.896805555552</v>
      </c>
      <c r="M2340" s="13">
        <f t="shared" si="110"/>
        <v>2014</v>
      </c>
      <c r="N2340" t="b">
        <v>1</v>
      </c>
      <c r="O2340">
        <v>123</v>
      </c>
      <c r="P2340" t="b">
        <v>1</v>
      </c>
      <c r="Q2340" t="s">
        <v>8298</v>
      </c>
      <c r="R2340" s="5">
        <f t="shared" si="108"/>
        <v>1.0114333333333334</v>
      </c>
      <c r="S2340" s="6">
        <f t="shared" si="109"/>
        <v>123.34552845528455</v>
      </c>
      <c r="T2340" t="s">
        <v>8338</v>
      </c>
      <c r="U2340" t="s">
        <v>8354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2">
        <v>42692.79987268518</v>
      </c>
      <c r="L2341" s="12">
        <v>42723.332638888889</v>
      </c>
      <c r="M2341" s="13">
        <f t="shared" si="110"/>
        <v>2016</v>
      </c>
      <c r="N2341" t="b">
        <v>1</v>
      </c>
      <c r="O2341">
        <v>1104</v>
      </c>
      <c r="P2341" t="b">
        <v>1</v>
      </c>
      <c r="Q2341" t="s">
        <v>8298</v>
      </c>
      <c r="R2341" s="5">
        <f t="shared" si="108"/>
        <v>2.9420799999999998</v>
      </c>
      <c r="S2341" s="6">
        <f t="shared" si="109"/>
        <v>66.623188405797094</v>
      </c>
      <c r="T2341" t="s">
        <v>8338</v>
      </c>
      <c r="U2341" t="s">
        <v>8354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2">
        <v>42643.642800925925</v>
      </c>
      <c r="L2342" s="12">
        <v>42673.642800925925</v>
      </c>
      <c r="M2342" s="13">
        <f t="shared" si="110"/>
        <v>2016</v>
      </c>
      <c r="N2342" t="b">
        <v>1</v>
      </c>
      <c r="O2342">
        <v>403</v>
      </c>
      <c r="P2342" t="b">
        <v>1</v>
      </c>
      <c r="Q2342" t="s">
        <v>8298</v>
      </c>
      <c r="R2342" s="5">
        <f t="shared" si="108"/>
        <v>1.0577749999999999</v>
      </c>
      <c r="S2342" s="6">
        <f t="shared" si="109"/>
        <v>104.99007444168734</v>
      </c>
      <c r="T2342" t="s">
        <v>8338</v>
      </c>
      <c r="U2342" t="s">
        <v>8354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2">
        <v>42167.813703703709</v>
      </c>
      <c r="L2343" s="12">
        <v>42197.813703703709</v>
      </c>
      <c r="M2343" s="13">
        <f t="shared" si="110"/>
        <v>2015</v>
      </c>
      <c r="N2343" t="b">
        <v>0</v>
      </c>
      <c r="O2343">
        <v>0</v>
      </c>
      <c r="P2343" t="b">
        <v>0</v>
      </c>
      <c r="Q2343" t="s">
        <v>8272</v>
      </c>
      <c r="R2343" s="5">
        <f t="shared" si="108"/>
        <v>0</v>
      </c>
      <c r="S2343" s="6" t="e">
        <f t="shared" si="109"/>
        <v>#DIV/0!</v>
      </c>
      <c r="T2343" t="s">
        <v>8321</v>
      </c>
      <c r="U2343" t="s">
        <v>8322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2">
        <v>41897.702199074076</v>
      </c>
      <c r="L2344" s="12">
        <v>41918.208333333336</v>
      </c>
      <c r="M2344" s="13">
        <f t="shared" si="110"/>
        <v>2014</v>
      </c>
      <c r="N2344" t="b">
        <v>0</v>
      </c>
      <c r="O2344">
        <v>0</v>
      </c>
      <c r="P2344" t="b">
        <v>0</v>
      </c>
      <c r="Q2344" t="s">
        <v>8272</v>
      </c>
      <c r="R2344" s="5">
        <f t="shared" si="108"/>
        <v>0</v>
      </c>
      <c r="S2344" s="6" t="e">
        <f t="shared" si="109"/>
        <v>#DIV/0!</v>
      </c>
      <c r="T2344" t="s">
        <v>8321</v>
      </c>
      <c r="U2344" t="s">
        <v>8322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2">
        <v>42327.825289351851</v>
      </c>
      <c r="L2345" s="12">
        <v>42377.82430555555</v>
      </c>
      <c r="M2345" s="13">
        <f t="shared" si="110"/>
        <v>2015</v>
      </c>
      <c r="N2345" t="b">
        <v>0</v>
      </c>
      <c r="O2345">
        <v>1</v>
      </c>
      <c r="P2345" t="b">
        <v>0</v>
      </c>
      <c r="Q2345" t="s">
        <v>8272</v>
      </c>
      <c r="R2345" s="5">
        <f t="shared" si="108"/>
        <v>0.03</v>
      </c>
      <c r="S2345" s="6">
        <f t="shared" si="109"/>
        <v>300</v>
      </c>
      <c r="T2345" t="s">
        <v>8321</v>
      </c>
      <c r="U2345" t="s">
        <v>8322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2">
        <v>42515.727650462963</v>
      </c>
      <c r="L2346" s="12">
        <v>42545.727650462963</v>
      </c>
      <c r="M2346" s="13">
        <f t="shared" si="110"/>
        <v>2016</v>
      </c>
      <c r="N2346" t="b">
        <v>0</v>
      </c>
      <c r="O2346">
        <v>1</v>
      </c>
      <c r="P2346" t="b">
        <v>0</v>
      </c>
      <c r="Q2346" t="s">
        <v>8272</v>
      </c>
      <c r="R2346" s="5">
        <f t="shared" si="108"/>
        <v>1E-3</v>
      </c>
      <c r="S2346" s="6">
        <f t="shared" si="109"/>
        <v>1</v>
      </c>
      <c r="T2346" t="s">
        <v>8321</v>
      </c>
      <c r="U2346" t="s">
        <v>8322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2">
        <v>42060.001805555556</v>
      </c>
      <c r="L2347" s="12">
        <v>42094.985416666663</v>
      </c>
      <c r="M2347" s="13">
        <f t="shared" si="110"/>
        <v>2015</v>
      </c>
      <c r="N2347" t="b">
        <v>0</v>
      </c>
      <c r="O2347">
        <v>0</v>
      </c>
      <c r="P2347" t="b">
        <v>0</v>
      </c>
      <c r="Q2347" t="s">
        <v>8272</v>
      </c>
      <c r="R2347" s="5">
        <f t="shared" si="108"/>
        <v>0</v>
      </c>
      <c r="S2347" s="6" t="e">
        <f t="shared" si="109"/>
        <v>#DIV/0!</v>
      </c>
      <c r="T2347" t="s">
        <v>8321</v>
      </c>
      <c r="U2347" t="s">
        <v>8322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2">
        <v>42615.79896990741</v>
      </c>
      <c r="L2348" s="12">
        <v>42660.79896990741</v>
      </c>
      <c r="M2348" s="13">
        <f t="shared" si="110"/>
        <v>2016</v>
      </c>
      <c r="N2348" t="b">
        <v>0</v>
      </c>
      <c r="O2348">
        <v>3</v>
      </c>
      <c r="P2348" t="b">
        <v>0</v>
      </c>
      <c r="Q2348" t="s">
        <v>8272</v>
      </c>
      <c r="R2348" s="5">
        <f t="shared" si="108"/>
        <v>6.4999999999999997E-4</v>
      </c>
      <c r="S2348" s="6">
        <f t="shared" si="109"/>
        <v>13</v>
      </c>
      <c r="T2348" t="s">
        <v>8321</v>
      </c>
      <c r="U2348" t="s">
        <v>8322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2">
        <v>42577.607361111113</v>
      </c>
      <c r="L2349" s="12">
        <v>42607.607361111113</v>
      </c>
      <c r="M2349" s="13">
        <f t="shared" si="110"/>
        <v>2016</v>
      </c>
      <c r="N2349" t="b">
        <v>0</v>
      </c>
      <c r="O2349">
        <v>1</v>
      </c>
      <c r="P2349" t="b">
        <v>0</v>
      </c>
      <c r="Q2349" t="s">
        <v>8272</v>
      </c>
      <c r="R2349" s="5">
        <f t="shared" si="108"/>
        <v>1.4999999999999999E-2</v>
      </c>
      <c r="S2349" s="6">
        <f t="shared" si="109"/>
        <v>15</v>
      </c>
      <c r="T2349" t="s">
        <v>8321</v>
      </c>
      <c r="U2349" t="s">
        <v>8322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2">
        <v>42360.932152777779</v>
      </c>
      <c r="L2350" s="12">
        <v>42420.932152777779</v>
      </c>
      <c r="M2350" s="13">
        <f t="shared" si="110"/>
        <v>2015</v>
      </c>
      <c r="N2350" t="b">
        <v>0</v>
      </c>
      <c r="O2350">
        <v>5</v>
      </c>
      <c r="P2350" t="b">
        <v>0</v>
      </c>
      <c r="Q2350" t="s">
        <v>8272</v>
      </c>
      <c r="R2350" s="5">
        <f t="shared" si="108"/>
        <v>3.8571428571428572E-3</v>
      </c>
      <c r="S2350" s="6">
        <f t="shared" si="109"/>
        <v>54</v>
      </c>
      <c r="T2350" t="s">
        <v>8321</v>
      </c>
      <c r="U2350" t="s">
        <v>8322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2">
        <v>42198.775787037041</v>
      </c>
      <c r="L2351" s="12">
        <v>42227.775787037041</v>
      </c>
      <c r="M2351" s="13">
        <f t="shared" si="110"/>
        <v>2015</v>
      </c>
      <c r="N2351" t="b">
        <v>0</v>
      </c>
      <c r="O2351">
        <v>0</v>
      </c>
      <c r="P2351" t="b">
        <v>0</v>
      </c>
      <c r="Q2351" t="s">
        <v>8272</v>
      </c>
      <c r="R2351" s="5">
        <f t="shared" si="108"/>
        <v>0</v>
      </c>
      <c r="S2351" s="6" t="e">
        <f t="shared" si="109"/>
        <v>#DIV/0!</v>
      </c>
      <c r="T2351" t="s">
        <v>8321</v>
      </c>
      <c r="U2351" t="s">
        <v>8322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2">
        <v>42708.842245370368</v>
      </c>
      <c r="L2352" s="12">
        <v>42738.842245370368</v>
      </c>
      <c r="M2352" s="13">
        <f t="shared" si="110"/>
        <v>2016</v>
      </c>
      <c r="N2352" t="b">
        <v>0</v>
      </c>
      <c r="O2352">
        <v>0</v>
      </c>
      <c r="P2352" t="b">
        <v>0</v>
      </c>
      <c r="Q2352" t="s">
        <v>8272</v>
      </c>
      <c r="R2352" s="5">
        <f t="shared" si="108"/>
        <v>0</v>
      </c>
      <c r="S2352" s="6" t="e">
        <f t="shared" si="109"/>
        <v>#DIV/0!</v>
      </c>
      <c r="T2352" t="s">
        <v>8321</v>
      </c>
      <c r="U2352" t="s">
        <v>8322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2">
        <v>42094.101145833338</v>
      </c>
      <c r="L2353" s="12">
        <v>42124.101145833338</v>
      </c>
      <c r="M2353" s="13">
        <f t="shared" si="110"/>
        <v>2015</v>
      </c>
      <c r="N2353" t="b">
        <v>0</v>
      </c>
      <c r="O2353">
        <v>7</v>
      </c>
      <c r="P2353" t="b">
        <v>0</v>
      </c>
      <c r="Q2353" t="s">
        <v>8272</v>
      </c>
      <c r="R2353" s="5">
        <f t="shared" si="108"/>
        <v>5.7142857142857143E-3</v>
      </c>
      <c r="S2353" s="6">
        <f t="shared" si="109"/>
        <v>15.428571428571429</v>
      </c>
      <c r="T2353" t="s">
        <v>8321</v>
      </c>
      <c r="U2353" t="s">
        <v>8322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2">
        <v>42101.633703703701</v>
      </c>
      <c r="L2354" s="12">
        <v>42161.633703703701</v>
      </c>
      <c r="M2354" s="13">
        <f t="shared" si="110"/>
        <v>2015</v>
      </c>
      <c r="N2354" t="b">
        <v>0</v>
      </c>
      <c r="O2354">
        <v>0</v>
      </c>
      <c r="P2354" t="b">
        <v>0</v>
      </c>
      <c r="Q2354" t="s">
        <v>8272</v>
      </c>
      <c r="R2354" s="5">
        <f t="shared" si="108"/>
        <v>0</v>
      </c>
      <c r="S2354" s="6" t="e">
        <f t="shared" si="109"/>
        <v>#DIV/0!</v>
      </c>
      <c r="T2354" t="s">
        <v>8321</v>
      </c>
      <c r="U2354" t="s">
        <v>8322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2">
        <v>42103.676180555558</v>
      </c>
      <c r="L2355" s="12">
        <v>42115.676180555558</v>
      </c>
      <c r="M2355" s="13">
        <f t="shared" si="110"/>
        <v>2015</v>
      </c>
      <c r="N2355" t="b">
        <v>0</v>
      </c>
      <c r="O2355">
        <v>0</v>
      </c>
      <c r="P2355" t="b">
        <v>0</v>
      </c>
      <c r="Q2355" t="s">
        <v>8272</v>
      </c>
      <c r="R2355" s="5">
        <f t="shared" si="108"/>
        <v>0</v>
      </c>
      <c r="S2355" s="6" t="e">
        <f t="shared" si="109"/>
        <v>#DIV/0!</v>
      </c>
      <c r="T2355" t="s">
        <v>8321</v>
      </c>
      <c r="U2355" t="s">
        <v>8322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2">
        <v>41954.722916666666</v>
      </c>
      <c r="L2356" s="12">
        <v>42014.722916666666</v>
      </c>
      <c r="M2356" s="13">
        <f t="shared" si="110"/>
        <v>2014</v>
      </c>
      <c r="N2356" t="b">
        <v>0</v>
      </c>
      <c r="O2356">
        <v>1</v>
      </c>
      <c r="P2356" t="b">
        <v>0</v>
      </c>
      <c r="Q2356" t="s">
        <v>8272</v>
      </c>
      <c r="R2356" s="5">
        <f t="shared" si="108"/>
        <v>7.1428571428571429E-4</v>
      </c>
      <c r="S2356" s="6">
        <f t="shared" si="109"/>
        <v>25</v>
      </c>
      <c r="T2356" t="s">
        <v>8321</v>
      </c>
      <c r="U2356" t="s">
        <v>8322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2">
        <v>42096.918240740735</v>
      </c>
      <c r="L2357" s="12">
        <v>42126.918240740735</v>
      </c>
      <c r="M2357" s="13">
        <f t="shared" si="110"/>
        <v>2015</v>
      </c>
      <c r="N2357" t="b">
        <v>0</v>
      </c>
      <c r="O2357">
        <v>2</v>
      </c>
      <c r="P2357" t="b">
        <v>0</v>
      </c>
      <c r="Q2357" t="s">
        <v>8272</v>
      </c>
      <c r="R2357" s="5">
        <f t="shared" si="108"/>
        <v>6.875E-3</v>
      </c>
      <c r="S2357" s="6">
        <f t="shared" si="109"/>
        <v>27.5</v>
      </c>
      <c r="T2357" t="s">
        <v>8321</v>
      </c>
      <c r="U2357" t="s">
        <v>8322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2">
        <v>42130.78361111111</v>
      </c>
      <c r="L2358" s="12">
        <v>42160.78361111111</v>
      </c>
      <c r="M2358" s="13">
        <f t="shared" si="110"/>
        <v>2015</v>
      </c>
      <c r="N2358" t="b">
        <v>0</v>
      </c>
      <c r="O2358">
        <v>0</v>
      </c>
      <c r="P2358" t="b">
        <v>0</v>
      </c>
      <c r="Q2358" t="s">
        <v>8272</v>
      </c>
      <c r="R2358" s="5">
        <f t="shared" si="108"/>
        <v>0</v>
      </c>
      <c r="S2358" s="6" t="e">
        <f t="shared" si="109"/>
        <v>#DIV/0!</v>
      </c>
      <c r="T2358" t="s">
        <v>8321</v>
      </c>
      <c r="U2358" t="s">
        <v>8322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2">
        <v>42264.620115740734</v>
      </c>
      <c r="L2359" s="12">
        <v>42294.620115740734</v>
      </c>
      <c r="M2359" s="13">
        <f t="shared" si="110"/>
        <v>2015</v>
      </c>
      <c r="N2359" t="b">
        <v>0</v>
      </c>
      <c r="O2359">
        <v>0</v>
      </c>
      <c r="P2359" t="b">
        <v>0</v>
      </c>
      <c r="Q2359" t="s">
        <v>8272</v>
      </c>
      <c r="R2359" s="5">
        <f t="shared" si="108"/>
        <v>0</v>
      </c>
      <c r="S2359" s="6" t="e">
        <f t="shared" si="109"/>
        <v>#DIV/0!</v>
      </c>
      <c r="T2359" t="s">
        <v>8321</v>
      </c>
      <c r="U2359" t="s">
        <v>8322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2">
        <v>41978.930972222224</v>
      </c>
      <c r="L2360" s="12">
        <v>42035.027083333334</v>
      </c>
      <c r="M2360" s="13">
        <f t="shared" si="110"/>
        <v>2014</v>
      </c>
      <c r="N2360" t="b">
        <v>0</v>
      </c>
      <c r="O2360">
        <v>0</v>
      </c>
      <c r="P2360" t="b">
        <v>0</v>
      </c>
      <c r="Q2360" t="s">
        <v>8272</v>
      </c>
      <c r="R2360" s="5">
        <f t="shared" si="108"/>
        <v>0</v>
      </c>
      <c r="S2360" s="6" t="e">
        <f t="shared" si="109"/>
        <v>#DIV/0!</v>
      </c>
      <c r="T2360" t="s">
        <v>8321</v>
      </c>
      <c r="U2360" t="s">
        <v>8322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2">
        <v>42159.649583333332</v>
      </c>
      <c r="L2361" s="12">
        <v>42219.649583333332</v>
      </c>
      <c r="M2361" s="13">
        <f t="shared" si="110"/>
        <v>2015</v>
      </c>
      <c r="N2361" t="b">
        <v>0</v>
      </c>
      <c r="O2361">
        <v>3</v>
      </c>
      <c r="P2361" t="b">
        <v>0</v>
      </c>
      <c r="Q2361" t="s">
        <v>8272</v>
      </c>
      <c r="R2361" s="5">
        <f t="shared" si="108"/>
        <v>0.14680000000000001</v>
      </c>
      <c r="S2361" s="6">
        <f t="shared" si="109"/>
        <v>367</v>
      </c>
      <c r="T2361" t="s">
        <v>8321</v>
      </c>
      <c r="U2361" t="s">
        <v>8322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2">
        <v>42377.70694444445</v>
      </c>
      <c r="L2362" s="12">
        <v>42407.70694444445</v>
      </c>
      <c r="M2362" s="13">
        <f t="shared" si="110"/>
        <v>2016</v>
      </c>
      <c r="N2362" t="b">
        <v>0</v>
      </c>
      <c r="O2362">
        <v>1</v>
      </c>
      <c r="P2362" t="b">
        <v>0</v>
      </c>
      <c r="Q2362" t="s">
        <v>8272</v>
      </c>
      <c r="R2362" s="5">
        <f t="shared" si="108"/>
        <v>4.0000000000000002E-4</v>
      </c>
      <c r="S2362" s="6">
        <f t="shared" si="109"/>
        <v>2</v>
      </c>
      <c r="T2362" t="s">
        <v>8321</v>
      </c>
      <c r="U2362" t="s">
        <v>8322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2">
        <v>42466.858888888892</v>
      </c>
      <c r="L2363" s="12">
        <v>42490.916666666672</v>
      </c>
      <c r="M2363" s="13">
        <f t="shared" si="110"/>
        <v>2016</v>
      </c>
      <c r="N2363" t="b">
        <v>0</v>
      </c>
      <c r="O2363">
        <v>0</v>
      </c>
      <c r="P2363" t="b">
        <v>0</v>
      </c>
      <c r="Q2363" t="s">
        <v>8272</v>
      </c>
      <c r="R2363" s="5">
        <f t="shared" si="108"/>
        <v>0</v>
      </c>
      <c r="S2363" s="6" t="e">
        <f t="shared" si="109"/>
        <v>#DIV/0!</v>
      </c>
      <c r="T2363" t="s">
        <v>8321</v>
      </c>
      <c r="U2363" t="s">
        <v>8322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2">
        <v>41954.688310185185</v>
      </c>
      <c r="L2364" s="12">
        <v>41984.688310185185</v>
      </c>
      <c r="M2364" s="13">
        <f t="shared" si="110"/>
        <v>2014</v>
      </c>
      <c r="N2364" t="b">
        <v>0</v>
      </c>
      <c r="O2364">
        <v>2</v>
      </c>
      <c r="P2364" t="b">
        <v>0</v>
      </c>
      <c r="Q2364" t="s">
        <v>8272</v>
      </c>
      <c r="R2364" s="5">
        <f t="shared" si="108"/>
        <v>0.2857142857142857</v>
      </c>
      <c r="S2364" s="6">
        <f t="shared" si="109"/>
        <v>60</v>
      </c>
      <c r="T2364" t="s">
        <v>8321</v>
      </c>
      <c r="U2364" t="s">
        <v>8322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2">
        <v>42322.011574074073</v>
      </c>
      <c r="L2365" s="12">
        <v>42367.011574074073</v>
      </c>
      <c r="M2365" s="13">
        <f t="shared" si="110"/>
        <v>2015</v>
      </c>
      <c r="N2365" t="b">
        <v>0</v>
      </c>
      <c r="O2365">
        <v>0</v>
      </c>
      <c r="P2365" t="b">
        <v>0</v>
      </c>
      <c r="Q2365" t="s">
        <v>8272</v>
      </c>
      <c r="R2365" s="5">
        <f t="shared" si="108"/>
        <v>0</v>
      </c>
      <c r="S2365" s="6" t="e">
        <f t="shared" si="109"/>
        <v>#DIV/0!</v>
      </c>
      <c r="T2365" t="s">
        <v>8321</v>
      </c>
      <c r="U2365" t="s">
        <v>8322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2">
        <v>42248.934675925921</v>
      </c>
      <c r="L2366" s="12">
        <v>42303.934675925921</v>
      </c>
      <c r="M2366" s="13">
        <f t="shared" si="110"/>
        <v>2015</v>
      </c>
      <c r="N2366" t="b">
        <v>0</v>
      </c>
      <c r="O2366">
        <v>0</v>
      </c>
      <c r="P2366" t="b">
        <v>0</v>
      </c>
      <c r="Q2366" t="s">
        <v>8272</v>
      </c>
      <c r="R2366" s="5">
        <f t="shared" si="108"/>
        <v>0</v>
      </c>
      <c r="S2366" s="6" t="e">
        <f t="shared" si="109"/>
        <v>#DIV/0!</v>
      </c>
      <c r="T2366" t="s">
        <v>8321</v>
      </c>
      <c r="U2366" t="s">
        <v>8322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2">
        <v>42346.736400462964</v>
      </c>
      <c r="L2367" s="12">
        <v>42386.958333333328</v>
      </c>
      <c r="M2367" s="13">
        <f t="shared" si="110"/>
        <v>2015</v>
      </c>
      <c r="N2367" t="b">
        <v>0</v>
      </c>
      <c r="O2367">
        <v>0</v>
      </c>
      <c r="P2367" t="b">
        <v>0</v>
      </c>
      <c r="Q2367" t="s">
        <v>8272</v>
      </c>
      <c r="R2367" s="5">
        <f t="shared" si="108"/>
        <v>0</v>
      </c>
      <c r="S2367" s="6" t="e">
        <f t="shared" si="109"/>
        <v>#DIV/0!</v>
      </c>
      <c r="T2367" t="s">
        <v>8321</v>
      </c>
      <c r="U2367" t="s">
        <v>8322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2">
        <v>42268.531631944439</v>
      </c>
      <c r="L2368" s="12">
        <v>42298.531631944439</v>
      </c>
      <c r="M2368" s="13">
        <f t="shared" si="110"/>
        <v>2015</v>
      </c>
      <c r="N2368" t="b">
        <v>0</v>
      </c>
      <c r="O2368">
        <v>27</v>
      </c>
      <c r="P2368" t="b">
        <v>0</v>
      </c>
      <c r="Q2368" t="s">
        <v>8272</v>
      </c>
      <c r="R2368" s="5">
        <f t="shared" si="108"/>
        <v>0.1052</v>
      </c>
      <c r="S2368" s="6">
        <f t="shared" si="109"/>
        <v>97.407407407407405</v>
      </c>
      <c r="T2368" t="s">
        <v>8321</v>
      </c>
      <c r="U2368" t="s">
        <v>8322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2">
        <v>42425.970092592594</v>
      </c>
      <c r="L2369" s="12">
        <v>42485.928425925929</v>
      </c>
      <c r="M2369" s="13">
        <f t="shared" si="110"/>
        <v>2016</v>
      </c>
      <c r="N2369" t="b">
        <v>0</v>
      </c>
      <c r="O2369">
        <v>14</v>
      </c>
      <c r="P2369" t="b">
        <v>0</v>
      </c>
      <c r="Q2369" t="s">
        <v>8272</v>
      </c>
      <c r="R2369" s="5">
        <f t="shared" si="108"/>
        <v>1.34E-2</v>
      </c>
      <c r="S2369" s="6">
        <f t="shared" si="109"/>
        <v>47.857142857142854</v>
      </c>
      <c r="T2369" t="s">
        <v>8321</v>
      </c>
      <c r="U2369" t="s">
        <v>8322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2">
        <v>42063.721817129626</v>
      </c>
      <c r="L2370" s="12">
        <v>42108.680150462969</v>
      </c>
      <c r="M2370" s="13">
        <f t="shared" si="110"/>
        <v>2015</v>
      </c>
      <c r="N2370" t="b">
        <v>0</v>
      </c>
      <c r="O2370">
        <v>2</v>
      </c>
      <c r="P2370" t="b">
        <v>0</v>
      </c>
      <c r="Q2370" t="s">
        <v>8272</v>
      </c>
      <c r="R2370" s="5">
        <f t="shared" ref="R2370:R2433" si="111">E2370/D2370</f>
        <v>2.5000000000000001E-3</v>
      </c>
      <c r="S2370" s="6">
        <f t="shared" ref="S2370:S2433" si="112">E2370/O2370</f>
        <v>50</v>
      </c>
      <c r="T2370" t="s">
        <v>8321</v>
      </c>
      <c r="U2370" t="s">
        <v>8322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2">
        <v>42380.812627314815</v>
      </c>
      <c r="L2371" s="12">
        <v>42410.812627314815</v>
      </c>
      <c r="M2371" s="13">
        <f t="shared" ref="M2371:M2434" si="113">YEAR(K2371)</f>
        <v>2016</v>
      </c>
      <c r="N2371" t="b">
        <v>0</v>
      </c>
      <c r="O2371">
        <v>0</v>
      </c>
      <c r="P2371" t="b">
        <v>0</v>
      </c>
      <c r="Q2371" t="s">
        <v>8272</v>
      </c>
      <c r="R2371" s="5">
        <f t="shared" si="111"/>
        <v>0</v>
      </c>
      <c r="S2371" s="6" t="e">
        <f t="shared" si="112"/>
        <v>#DIV/0!</v>
      </c>
      <c r="T2371" t="s">
        <v>8321</v>
      </c>
      <c r="U2371" t="s">
        <v>8322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2">
        <v>41961.18913194444</v>
      </c>
      <c r="L2372" s="12">
        <v>41991.18913194444</v>
      </c>
      <c r="M2372" s="13">
        <f t="shared" si="113"/>
        <v>2014</v>
      </c>
      <c r="N2372" t="b">
        <v>0</v>
      </c>
      <c r="O2372">
        <v>4</v>
      </c>
      <c r="P2372" t="b">
        <v>0</v>
      </c>
      <c r="Q2372" t="s">
        <v>8272</v>
      </c>
      <c r="R2372" s="5">
        <f t="shared" si="111"/>
        <v>3.2799999999999999E-3</v>
      </c>
      <c r="S2372" s="6">
        <f t="shared" si="112"/>
        <v>20.5</v>
      </c>
      <c r="T2372" t="s">
        <v>8321</v>
      </c>
      <c r="U2372" t="s">
        <v>8322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2">
        <v>42150.777731481481</v>
      </c>
      <c r="L2373" s="12">
        <v>42180.777731481481</v>
      </c>
      <c r="M2373" s="13">
        <f t="shared" si="113"/>
        <v>2015</v>
      </c>
      <c r="N2373" t="b">
        <v>0</v>
      </c>
      <c r="O2373">
        <v>0</v>
      </c>
      <c r="P2373" t="b">
        <v>0</v>
      </c>
      <c r="Q2373" t="s">
        <v>8272</v>
      </c>
      <c r="R2373" s="5">
        <f t="shared" si="111"/>
        <v>0</v>
      </c>
      <c r="S2373" s="6" t="e">
        <f t="shared" si="112"/>
        <v>#DIV/0!</v>
      </c>
      <c r="T2373" t="s">
        <v>8321</v>
      </c>
      <c r="U2373" t="s">
        <v>8322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2">
        <v>42088.069108796291</v>
      </c>
      <c r="L2374" s="12">
        <v>42118.069108796291</v>
      </c>
      <c r="M2374" s="13">
        <f t="shared" si="113"/>
        <v>2015</v>
      </c>
      <c r="N2374" t="b">
        <v>0</v>
      </c>
      <c r="O2374">
        <v>6</v>
      </c>
      <c r="P2374" t="b">
        <v>0</v>
      </c>
      <c r="Q2374" t="s">
        <v>8272</v>
      </c>
      <c r="R2374" s="5">
        <f t="shared" si="111"/>
        <v>3.272727272727273E-2</v>
      </c>
      <c r="S2374" s="6">
        <f t="shared" si="112"/>
        <v>30</v>
      </c>
      <c r="T2374" t="s">
        <v>8321</v>
      </c>
      <c r="U2374" t="s">
        <v>8322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2">
        <v>42215.662314814821</v>
      </c>
      <c r="L2375" s="12">
        <v>42245.662314814821</v>
      </c>
      <c r="M2375" s="13">
        <f t="shared" si="113"/>
        <v>2015</v>
      </c>
      <c r="N2375" t="b">
        <v>0</v>
      </c>
      <c r="O2375">
        <v>1</v>
      </c>
      <c r="P2375" t="b">
        <v>0</v>
      </c>
      <c r="Q2375" t="s">
        <v>8272</v>
      </c>
      <c r="R2375" s="5">
        <f t="shared" si="111"/>
        <v>5.8823529411764708E-5</v>
      </c>
      <c r="S2375" s="6">
        <f t="shared" si="112"/>
        <v>50</v>
      </c>
      <c r="T2375" t="s">
        <v>8321</v>
      </c>
      <c r="U2375" t="s">
        <v>8322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2">
        <v>42017.843287037031</v>
      </c>
      <c r="L2376" s="12">
        <v>42047.843287037031</v>
      </c>
      <c r="M2376" s="13">
        <f t="shared" si="113"/>
        <v>2015</v>
      </c>
      <c r="N2376" t="b">
        <v>0</v>
      </c>
      <c r="O2376">
        <v>1</v>
      </c>
      <c r="P2376" t="b">
        <v>0</v>
      </c>
      <c r="Q2376" t="s">
        <v>8272</v>
      </c>
      <c r="R2376" s="5">
        <f t="shared" si="111"/>
        <v>4.5454545454545455E-4</v>
      </c>
      <c r="S2376" s="6">
        <f t="shared" si="112"/>
        <v>10</v>
      </c>
      <c r="T2376" t="s">
        <v>8321</v>
      </c>
      <c r="U2376" t="s">
        <v>8322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2">
        <v>42592.836076388892</v>
      </c>
      <c r="L2377" s="12">
        <v>42622.836076388892</v>
      </c>
      <c r="M2377" s="13">
        <f t="shared" si="113"/>
        <v>2016</v>
      </c>
      <c r="N2377" t="b">
        <v>0</v>
      </c>
      <c r="O2377">
        <v>0</v>
      </c>
      <c r="P2377" t="b">
        <v>0</v>
      </c>
      <c r="Q2377" t="s">
        <v>8272</v>
      </c>
      <c r="R2377" s="5">
        <f t="shared" si="111"/>
        <v>0</v>
      </c>
      <c r="S2377" s="6" t="e">
        <f t="shared" si="112"/>
        <v>#DIV/0!</v>
      </c>
      <c r="T2377" t="s">
        <v>8321</v>
      </c>
      <c r="U2377" t="s">
        <v>8322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2">
        <v>42318.925532407404</v>
      </c>
      <c r="L2378" s="12">
        <v>42348.925532407404</v>
      </c>
      <c r="M2378" s="13">
        <f t="shared" si="113"/>
        <v>2015</v>
      </c>
      <c r="N2378" t="b">
        <v>0</v>
      </c>
      <c r="O2378">
        <v>4</v>
      </c>
      <c r="P2378" t="b">
        <v>0</v>
      </c>
      <c r="Q2378" t="s">
        <v>8272</v>
      </c>
      <c r="R2378" s="5">
        <f t="shared" si="111"/>
        <v>0.10877666666666666</v>
      </c>
      <c r="S2378" s="6">
        <f t="shared" si="112"/>
        <v>81.582499999999996</v>
      </c>
      <c r="T2378" t="s">
        <v>8321</v>
      </c>
      <c r="U2378" t="s">
        <v>8322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2">
        <v>42669.870173611111</v>
      </c>
      <c r="L2379" s="12">
        <v>42699.911840277782</v>
      </c>
      <c r="M2379" s="13">
        <f t="shared" si="113"/>
        <v>2016</v>
      </c>
      <c r="N2379" t="b">
        <v>0</v>
      </c>
      <c r="O2379">
        <v>0</v>
      </c>
      <c r="P2379" t="b">
        <v>0</v>
      </c>
      <c r="Q2379" t="s">
        <v>8272</v>
      </c>
      <c r="R2379" s="5">
        <f t="shared" si="111"/>
        <v>0</v>
      </c>
      <c r="S2379" s="6" t="e">
        <f t="shared" si="112"/>
        <v>#DIV/0!</v>
      </c>
      <c r="T2379" t="s">
        <v>8321</v>
      </c>
      <c r="U2379" t="s">
        <v>8322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2">
        <v>42213.013078703705</v>
      </c>
      <c r="L2380" s="12">
        <v>42242.013078703705</v>
      </c>
      <c r="M2380" s="13">
        <f t="shared" si="113"/>
        <v>2015</v>
      </c>
      <c r="N2380" t="b">
        <v>0</v>
      </c>
      <c r="O2380">
        <v>0</v>
      </c>
      <c r="P2380" t="b">
        <v>0</v>
      </c>
      <c r="Q2380" t="s">
        <v>8272</v>
      </c>
      <c r="R2380" s="5">
        <f t="shared" si="111"/>
        <v>0</v>
      </c>
      <c r="S2380" s="6" t="e">
        <f t="shared" si="112"/>
        <v>#DIV/0!</v>
      </c>
      <c r="T2380" t="s">
        <v>8321</v>
      </c>
      <c r="U2380" t="s">
        <v>8322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2">
        <v>42237.016388888893</v>
      </c>
      <c r="L2381" s="12">
        <v>42282.016388888893</v>
      </c>
      <c r="M2381" s="13">
        <f t="shared" si="113"/>
        <v>2015</v>
      </c>
      <c r="N2381" t="b">
        <v>0</v>
      </c>
      <c r="O2381">
        <v>0</v>
      </c>
      <c r="P2381" t="b">
        <v>0</v>
      </c>
      <c r="Q2381" t="s">
        <v>8272</v>
      </c>
      <c r="R2381" s="5">
        <f t="shared" si="111"/>
        <v>0</v>
      </c>
      <c r="S2381" s="6" t="e">
        <f t="shared" si="112"/>
        <v>#DIV/0!</v>
      </c>
      <c r="T2381" t="s">
        <v>8321</v>
      </c>
      <c r="U2381" t="s">
        <v>8322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2">
        <v>42248.793310185181</v>
      </c>
      <c r="L2382" s="12">
        <v>42278.793310185181</v>
      </c>
      <c r="M2382" s="13">
        <f t="shared" si="113"/>
        <v>2015</v>
      </c>
      <c r="N2382" t="b">
        <v>0</v>
      </c>
      <c r="O2382">
        <v>3</v>
      </c>
      <c r="P2382" t="b">
        <v>0</v>
      </c>
      <c r="Q2382" t="s">
        <v>8272</v>
      </c>
      <c r="R2382" s="5">
        <f t="shared" si="111"/>
        <v>3.6666666666666666E-3</v>
      </c>
      <c r="S2382" s="6">
        <f t="shared" si="112"/>
        <v>18.333333333333332</v>
      </c>
      <c r="T2382" t="s">
        <v>8321</v>
      </c>
      <c r="U2382" t="s">
        <v>8322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2">
        <v>42074.935740740737</v>
      </c>
      <c r="L2383" s="12">
        <v>42104.935740740737</v>
      </c>
      <c r="M2383" s="13">
        <f t="shared" si="113"/>
        <v>2015</v>
      </c>
      <c r="N2383" t="b">
        <v>0</v>
      </c>
      <c r="O2383">
        <v>7</v>
      </c>
      <c r="P2383" t="b">
        <v>0</v>
      </c>
      <c r="Q2383" t="s">
        <v>8272</v>
      </c>
      <c r="R2383" s="5">
        <f t="shared" si="111"/>
        <v>1.8193398957730169E-2</v>
      </c>
      <c r="S2383" s="6">
        <f t="shared" si="112"/>
        <v>224.42857142857142</v>
      </c>
      <c r="T2383" t="s">
        <v>8321</v>
      </c>
      <c r="U2383" t="s">
        <v>8322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2">
        <v>42195.187534722223</v>
      </c>
      <c r="L2384" s="12">
        <v>42220.187534722223</v>
      </c>
      <c r="M2384" s="13">
        <f t="shared" si="113"/>
        <v>2015</v>
      </c>
      <c r="N2384" t="b">
        <v>0</v>
      </c>
      <c r="O2384">
        <v>2</v>
      </c>
      <c r="P2384" t="b">
        <v>0</v>
      </c>
      <c r="Q2384" t="s">
        <v>8272</v>
      </c>
      <c r="R2384" s="5">
        <f t="shared" si="111"/>
        <v>2.5000000000000001E-2</v>
      </c>
      <c r="S2384" s="6">
        <f t="shared" si="112"/>
        <v>37.5</v>
      </c>
      <c r="T2384" t="s">
        <v>8321</v>
      </c>
      <c r="U2384" t="s">
        <v>8322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2">
        <v>42027.056793981479</v>
      </c>
      <c r="L2385" s="12">
        <v>42057.056793981479</v>
      </c>
      <c r="M2385" s="13">
        <f t="shared" si="113"/>
        <v>2015</v>
      </c>
      <c r="N2385" t="b">
        <v>0</v>
      </c>
      <c r="O2385">
        <v>3</v>
      </c>
      <c r="P2385" t="b">
        <v>0</v>
      </c>
      <c r="Q2385" t="s">
        <v>8272</v>
      </c>
      <c r="R2385" s="5">
        <f t="shared" si="111"/>
        <v>4.3499999999999997E-2</v>
      </c>
      <c r="S2385" s="6">
        <f t="shared" si="112"/>
        <v>145</v>
      </c>
      <c r="T2385" t="s">
        <v>8321</v>
      </c>
      <c r="U2385" t="s">
        <v>8322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2">
        <v>41927.067627314813</v>
      </c>
      <c r="L2386" s="12">
        <v>41957.109293981484</v>
      </c>
      <c r="M2386" s="13">
        <f t="shared" si="113"/>
        <v>2014</v>
      </c>
      <c r="N2386" t="b">
        <v>0</v>
      </c>
      <c r="O2386">
        <v>8</v>
      </c>
      <c r="P2386" t="b">
        <v>0</v>
      </c>
      <c r="Q2386" t="s">
        <v>8272</v>
      </c>
      <c r="R2386" s="5">
        <f t="shared" si="111"/>
        <v>8.0000000000000002E-3</v>
      </c>
      <c r="S2386" s="6">
        <f t="shared" si="112"/>
        <v>1</v>
      </c>
      <c r="T2386" t="s">
        <v>8321</v>
      </c>
      <c r="U2386" t="s">
        <v>8322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2">
        <v>42191.70175925926</v>
      </c>
      <c r="L2387" s="12">
        <v>42221.70175925926</v>
      </c>
      <c r="M2387" s="13">
        <f t="shared" si="113"/>
        <v>2015</v>
      </c>
      <c r="N2387" t="b">
        <v>0</v>
      </c>
      <c r="O2387">
        <v>7</v>
      </c>
      <c r="P2387" t="b">
        <v>0</v>
      </c>
      <c r="Q2387" t="s">
        <v>8272</v>
      </c>
      <c r="R2387" s="5">
        <f t="shared" si="111"/>
        <v>1.2123076923076924E-2</v>
      </c>
      <c r="S2387" s="6">
        <f t="shared" si="112"/>
        <v>112.57142857142857</v>
      </c>
      <c r="T2387" t="s">
        <v>8321</v>
      </c>
      <c r="U2387" t="s">
        <v>8322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2">
        <v>41954.838240740741</v>
      </c>
      <c r="L2388" s="12">
        <v>42014.838240740741</v>
      </c>
      <c r="M2388" s="13">
        <f t="shared" si="113"/>
        <v>2014</v>
      </c>
      <c r="N2388" t="b">
        <v>0</v>
      </c>
      <c r="O2388">
        <v>0</v>
      </c>
      <c r="P2388" t="b">
        <v>0</v>
      </c>
      <c r="Q2388" t="s">
        <v>8272</v>
      </c>
      <c r="R2388" s="5">
        <f t="shared" si="111"/>
        <v>0</v>
      </c>
      <c r="S2388" s="6" t="e">
        <f t="shared" si="112"/>
        <v>#DIV/0!</v>
      </c>
      <c r="T2388" t="s">
        <v>8321</v>
      </c>
      <c r="U2388" t="s">
        <v>8322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2">
        <v>42528.626620370371</v>
      </c>
      <c r="L2389" s="12">
        <v>42573.626620370371</v>
      </c>
      <c r="M2389" s="13">
        <f t="shared" si="113"/>
        <v>2016</v>
      </c>
      <c r="N2389" t="b">
        <v>0</v>
      </c>
      <c r="O2389">
        <v>3</v>
      </c>
      <c r="P2389" t="b">
        <v>0</v>
      </c>
      <c r="Q2389" t="s">
        <v>8272</v>
      </c>
      <c r="R2389" s="5">
        <f t="shared" si="111"/>
        <v>6.8399999999999997E-3</v>
      </c>
      <c r="S2389" s="6">
        <f t="shared" si="112"/>
        <v>342</v>
      </c>
      <c r="T2389" t="s">
        <v>8321</v>
      </c>
      <c r="U2389" t="s">
        <v>8322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2">
        <v>41989.853692129633</v>
      </c>
      <c r="L2390" s="12">
        <v>42019.811805555553</v>
      </c>
      <c r="M2390" s="13">
        <f t="shared" si="113"/>
        <v>2014</v>
      </c>
      <c r="N2390" t="b">
        <v>0</v>
      </c>
      <c r="O2390">
        <v>8</v>
      </c>
      <c r="P2390" t="b">
        <v>0</v>
      </c>
      <c r="Q2390" t="s">
        <v>8272</v>
      </c>
      <c r="R2390" s="5">
        <f t="shared" si="111"/>
        <v>1.2513513513513513E-2</v>
      </c>
      <c r="S2390" s="6">
        <f t="shared" si="112"/>
        <v>57.875</v>
      </c>
      <c r="T2390" t="s">
        <v>8321</v>
      </c>
      <c r="U2390" t="s">
        <v>8322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2">
        <v>42179.653379629628</v>
      </c>
      <c r="L2391" s="12">
        <v>42210.915972222225</v>
      </c>
      <c r="M2391" s="13">
        <f t="shared" si="113"/>
        <v>2015</v>
      </c>
      <c r="N2391" t="b">
        <v>0</v>
      </c>
      <c r="O2391">
        <v>1</v>
      </c>
      <c r="P2391" t="b">
        <v>0</v>
      </c>
      <c r="Q2391" t="s">
        <v>8272</v>
      </c>
      <c r="R2391" s="5">
        <f t="shared" si="111"/>
        <v>1.8749999999999999E-3</v>
      </c>
      <c r="S2391" s="6">
        <f t="shared" si="112"/>
        <v>30</v>
      </c>
      <c r="T2391" t="s">
        <v>8321</v>
      </c>
      <c r="U2391" t="s">
        <v>8322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2">
        <v>41968.262314814812</v>
      </c>
      <c r="L2392" s="12">
        <v>42008.262314814812</v>
      </c>
      <c r="M2392" s="13">
        <f t="shared" si="113"/>
        <v>2014</v>
      </c>
      <c r="N2392" t="b">
        <v>0</v>
      </c>
      <c r="O2392">
        <v>0</v>
      </c>
      <c r="P2392" t="b">
        <v>0</v>
      </c>
      <c r="Q2392" t="s">
        <v>8272</v>
      </c>
      <c r="R2392" s="5">
        <f t="shared" si="111"/>
        <v>0</v>
      </c>
      <c r="S2392" s="6" t="e">
        <f t="shared" si="112"/>
        <v>#DIV/0!</v>
      </c>
      <c r="T2392" t="s">
        <v>8321</v>
      </c>
      <c r="U2392" t="s">
        <v>8322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2">
        <v>42064.794490740736</v>
      </c>
      <c r="L2393" s="12">
        <v>42094.752824074079</v>
      </c>
      <c r="M2393" s="13">
        <f t="shared" si="113"/>
        <v>2015</v>
      </c>
      <c r="N2393" t="b">
        <v>0</v>
      </c>
      <c r="O2393">
        <v>1</v>
      </c>
      <c r="P2393" t="b">
        <v>0</v>
      </c>
      <c r="Q2393" t="s">
        <v>8272</v>
      </c>
      <c r="R2393" s="5">
        <f t="shared" si="111"/>
        <v>1.25E-3</v>
      </c>
      <c r="S2393" s="6">
        <f t="shared" si="112"/>
        <v>25</v>
      </c>
      <c r="T2393" t="s">
        <v>8321</v>
      </c>
      <c r="U2393" t="s">
        <v>8322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2">
        <v>42276.120636574073</v>
      </c>
      <c r="L2394" s="12">
        <v>42306.120636574073</v>
      </c>
      <c r="M2394" s="13">
        <f t="shared" si="113"/>
        <v>2015</v>
      </c>
      <c r="N2394" t="b">
        <v>0</v>
      </c>
      <c r="O2394">
        <v>0</v>
      </c>
      <c r="P2394" t="b">
        <v>0</v>
      </c>
      <c r="Q2394" t="s">
        <v>8272</v>
      </c>
      <c r="R2394" s="5">
        <f t="shared" si="111"/>
        <v>0</v>
      </c>
      <c r="S2394" s="6" t="e">
        <f t="shared" si="112"/>
        <v>#DIV/0!</v>
      </c>
      <c r="T2394" t="s">
        <v>8321</v>
      </c>
      <c r="U2394" t="s">
        <v>8322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2">
        <v>42194.648344907408</v>
      </c>
      <c r="L2395" s="12">
        <v>42224.648344907408</v>
      </c>
      <c r="M2395" s="13">
        <f t="shared" si="113"/>
        <v>2015</v>
      </c>
      <c r="N2395" t="b">
        <v>0</v>
      </c>
      <c r="O2395">
        <v>1</v>
      </c>
      <c r="P2395" t="b">
        <v>0</v>
      </c>
      <c r="Q2395" t="s">
        <v>8272</v>
      </c>
      <c r="R2395" s="5">
        <f t="shared" si="111"/>
        <v>5.0000000000000001E-4</v>
      </c>
      <c r="S2395" s="6">
        <f t="shared" si="112"/>
        <v>50</v>
      </c>
      <c r="T2395" t="s">
        <v>8321</v>
      </c>
      <c r="U2395" t="s">
        <v>8322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2">
        <v>42031.362187499995</v>
      </c>
      <c r="L2396" s="12">
        <v>42061.362187499995</v>
      </c>
      <c r="M2396" s="13">
        <f t="shared" si="113"/>
        <v>2015</v>
      </c>
      <c r="N2396" t="b">
        <v>0</v>
      </c>
      <c r="O2396">
        <v>2</v>
      </c>
      <c r="P2396" t="b">
        <v>0</v>
      </c>
      <c r="Q2396" t="s">
        <v>8272</v>
      </c>
      <c r="R2396" s="5">
        <f t="shared" si="111"/>
        <v>5.9999999999999995E-4</v>
      </c>
      <c r="S2396" s="6">
        <f t="shared" si="112"/>
        <v>1.5</v>
      </c>
      <c r="T2396" t="s">
        <v>8321</v>
      </c>
      <c r="U2396" t="s">
        <v>8322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2">
        <v>42717.121377314819</v>
      </c>
      <c r="L2397" s="12">
        <v>42745.372916666667</v>
      </c>
      <c r="M2397" s="13">
        <f t="shared" si="113"/>
        <v>2016</v>
      </c>
      <c r="N2397" t="b">
        <v>0</v>
      </c>
      <c r="O2397">
        <v>0</v>
      </c>
      <c r="P2397" t="b">
        <v>0</v>
      </c>
      <c r="Q2397" t="s">
        <v>8272</v>
      </c>
      <c r="R2397" s="5">
        <f t="shared" si="111"/>
        <v>0</v>
      </c>
      <c r="S2397" s="6" t="e">
        <f t="shared" si="112"/>
        <v>#DIV/0!</v>
      </c>
      <c r="T2397" t="s">
        <v>8321</v>
      </c>
      <c r="U2397" t="s">
        <v>8322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2">
        <v>42262.849050925928</v>
      </c>
      <c r="L2398" s="12">
        <v>42292.849050925928</v>
      </c>
      <c r="M2398" s="13">
        <f t="shared" si="113"/>
        <v>2015</v>
      </c>
      <c r="N2398" t="b">
        <v>0</v>
      </c>
      <c r="O2398">
        <v>1</v>
      </c>
      <c r="P2398" t="b">
        <v>0</v>
      </c>
      <c r="Q2398" t="s">
        <v>8272</v>
      </c>
      <c r="R2398" s="5">
        <f t="shared" si="111"/>
        <v>2E-3</v>
      </c>
      <c r="S2398" s="6">
        <f t="shared" si="112"/>
        <v>10</v>
      </c>
      <c r="T2398" t="s">
        <v>8321</v>
      </c>
      <c r="U2398" t="s">
        <v>8322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2">
        <v>41976.88490740741</v>
      </c>
      <c r="L2399" s="12">
        <v>42006.88490740741</v>
      </c>
      <c r="M2399" s="13">
        <f t="shared" si="113"/>
        <v>2014</v>
      </c>
      <c r="N2399" t="b">
        <v>0</v>
      </c>
      <c r="O2399">
        <v>0</v>
      </c>
      <c r="P2399" t="b">
        <v>0</v>
      </c>
      <c r="Q2399" t="s">
        <v>8272</v>
      </c>
      <c r="R2399" s="5">
        <f t="shared" si="111"/>
        <v>0</v>
      </c>
      <c r="S2399" s="6" t="e">
        <f t="shared" si="112"/>
        <v>#DIV/0!</v>
      </c>
      <c r="T2399" t="s">
        <v>8321</v>
      </c>
      <c r="U2399" t="s">
        <v>8322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2">
        <v>42157.916481481487</v>
      </c>
      <c r="L2400" s="12">
        <v>42187.916481481487</v>
      </c>
      <c r="M2400" s="13">
        <f t="shared" si="113"/>
        <v>2015</v>
      </c>
      <c r="N2400" t="b">
        <v>0</v>
      </c>
      <c r="O2400">
        <v>0</v>
      </c>
      <c r="P2400" t="b">
        <v>0</v>
      </c>
      <c r="Q2400" t="s">
        <v>8272</v>
      </c>
      <c r="R2400" s="5">
        <f t="shared" si="111"/>
        <v>0</v>
      </c>
      <c r="S2400" s="6" t="e">
        <f t="shared" si="112"/>
        <v>#DIV/0!</v>
      </c>
      <c r="T2400" t="s">
        <v>8321</v>
      </c>
      <c r="U2400" t="s">
        <v>8322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2">
        <v>41956.853078703702</v>
      </c>
      <c r="L2401" s="12">
        <v>41991.853078703702</v>
      </c>
      <c r="M2401" s="13">
        <f t="shared" si="113"/>
        <v>2014</v>
      </c>
      <c r="N2401" t="b">
        <v>0</v>
      </c>
      <c r="O2401">
        <v>0</v>
      </c>
      <c r="P2401" t="b">
        <v>0</v>
      </c>
      <c r="Q2401" t="s">
        <v>8272</v>
      </c>
      <c r="R2401" s="5">
        <f t="shared" si="111"/>
        <v>0</v>
      </c>
      <c r="S2401" s="6" t="e">
        <f t="shared" si="112"/>
        <v>#DIV/0!</v>
      </c>
      <c r="T2401" t="s">
        <v>8321</v>
      </c>
      <c r="U2401" t="s">
        <v>8322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2">
        <v>42444.268101851849</v>
      </c>
      <c r="L2402" s="12">
        <v>42474.268101851849</v>
      </c>
      <c r="M2402" s="13">
        <f t="shared" si="113"/>
        <v>2016</v>
      </c>
      <c r="N2402" t="b">
        <v>0</v>
      </c>
      <c r="O2402">
        <v>0</v>
      </c>
      <c r="P2402" t="b">
        <v>0</v>
      </c>
      <c r="Q2402" t="s">
        <v>8272</v>
      </c>
      <c r="R2402" s="5">
        <f t="shared" si="111"/>
        <v>0</v>
      </c>
      <c r="S2402" s="6" t="e">
        <f t="shared" si="112"/>
        <v>#DIV/0!</v>
      </c>
      <c r="T2402" t="s">
        <v>8321</v>
      </c>
      <c r="U2402" t="s">
        <v>8322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2">
        <v>42374.822870370372</v>
      </c>
      <c r="L2403" s="12">
        <v>42434.822870370372</v>
      </c>
      <c r="M2403" s="13">
        <f t="shared" si="113"/>
        <v>2016</v>
      </c>
      <c r="N2403" t="b">
        <v>0</v>
      </c>
      <c r="O2403">
        <v>9</v>
      </c>
      <c r="P2403" t="b">
        <v>0</v>
      </c>
      <c r="Q2403" t="s">
        <v>8284</v>
      </c>
      <c r="R2403" s="5">
        <f t="shared" si="111"/>
        <v>7.1785714285714283E-3</v>
      </c>
      <c r="S2403" s="6">
        <f t="shared" si="112"/>
        <v>22.333333333333332</v>
      </c>
      <c r="T2403" t="s">
        <v>8338</v>
      </c>
      <c r="U2403" t="s">
        <v>8339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2">
        <v>42107.679756944446</v>
      </c>
      <c r="L2404" s="12">
        <v>42137.679756944446</v>
      </c>
      <c r="M2404" s="13">
        <f t="shared" si="113"/>
        <v>2015</v>
      </c>
      <c r="N2404" t="b">
        <v>0</v>
      </c>
      <c r="O2404">
        <v>1</v>
      </c>
      <c r="P2404" t="b">
        <v>0</v>
      </c>
      <c r="Q2404" t="s">
        <v>8284</v>
      </c>
      <c r="R2404" s="5">
        <f t="shared" si="111"/>
        <v>4.3333333333333331E-3</v>
      </c>
      <c r="S2404" s="6">
        <f t="shared" si="112"/>
        <v>52</v>
      </c>
      <c r="T2404" t="s">
        <v>8338</v>
      </c>
      <c r="U2404" t="s">
        <v>8339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2">
        <v>42399.882615740738</v>
      </c>
      <c r="L2405" s="12">
        <v>42459.840949074074</v>
      </c>
      <c r="M2405" s="13">
        <f t="shared" si="113"/>
        <v>2016</v>
      </c>
      <c r="N2405" t="b">
        <v>0</v>
      </c>
      <c r="O2405">
        <v>12</v>
      </c>
      <c r="P2405" t="b">
        <v>0</v>
      </c>
      <c r="Q2405" t="s">
        <v>8284</v>
      </c>
      <c r="R2405" s="5">
        <f t="shared" si="111"/>
        <v>0.16833333333333333</v>
      </c>
      <c r="S2405" s="6">
        <f t="shared" si="112"/>
        <v>16.833333333333332</v>
      </c>
      <c r="T2405" t="s">
        <v>8338</v>
      </c>
      <c r="U2405" t="s">
        <v>8339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2">
        <v>42342.03943287037</v>
      </c>
      <c r="L2406" s="12">
        <v>42372.03943287037</v>
      </c>
      <c r="M2406" s="13">
        <f t="shared" si="113"/>
        <v>2015</v>
      </c>
      <c r="N2406" t="b">
        <v>0</v>
      </c>
      <c r="O2406">
        <v>0</v>
      </c>
      <c r="P2406" t="b">
        <v>0</v>
      </c>
      <c r="Q2406" t="s">
        <v>8284</v>
      </c>
      <c r="R2406" s="5">
        <f t="shared" si="111"/>
        <v>0</v>
      </c>
      <c r="S2406" s="6" t="e">
        <f t="shared" si="112"/>
        <v>#DIV/0!</v>
      </c>
      <c r="T2406" t="s">
        <v>8338</v>
      </c>
      <c r="U2406" t="s">
        <v>8339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2">
        <v>42595.585358796292</v>
      </c>
      <c r="L2407" s="12">
        <v>42616.585358796292</v>
      </c>
      <c r="M2407" s="13">
        <f t="shared" si="113"/>
        <v>2016</v>
      </c>
      <c r="N2407" t="b">
        <v>0</v>
      </c>
      <c r="O2407">
        <v>20</v>
      </c>
      <c r="P2407" t="b">
        <v>0</v>
      </c>
      <c r="Q2407" t="s">
        <v>8284</v>
      </c>
      <c r="R2407" s="5">
        <f t="shared" si="111"/>
        <v>0.22520000000000001</v>
      </c>
      <c r="S2407" s="6">
        <f t="shared" si="112"/>
        <v>56.3</v>
      </c>
      <c r="T2407" t="s">
        <v>8338</v>
      </c>
      <c r="U2407" t="s">
        <v>8339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2">
        <v>41983.110995370371</v>
      </c>
      <c r="L2408" s="12">
        <v>42023.110995370371</v>
      </c>
      <c r="M2408" s="13">
        <f t="shared" si="113"/>
        <v>2014</v>
      </c>
      <c r="N2408" t="b">
        <v>0</v>
      </c>
      <c r="O2408">
        <v>16</v>
      </c>
      <c r="P2408" t="b">
        <v>0</v>
      </c>
      <c r="Q2408" t="s">
        <v>8284</v>
      </c>
      <c r="R2408" s="5">
        <f t="shared" si="111"/>
        <v>0.41384615384615386</v>
      </c>
      <c r="S2408" s="6">
        <f t="shared" si="112"/>
        <v>84.0625</v>
      </c>
      <c r="T2408" t="s">
        <v>8338</v>
      </c>
      <c r="U2408" t="s">
        <v>8339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2">
        <v>42082.575555555552</v>
      </c>
      <c r="L2409" s="12">
        <v>42105.25</v>
      </c>
      <c r="M2409" s="13">
        <f t="shared" si="113"/>
        <v>2015</v>
      </c>
      <c r="N2409" t="b">
        <v>0</v>
      </c>
      <c r="O2409">
        <v>33</v>
      </c>
      <c r="P2409" t="b">
        <v>0</v>
      </c>
      <c r="Q2409" t="s">
        <v>8284</v>
      </c>
      <c r="R2409" s="5">
        <f t="shared" si="111"/>
        <v>0.25259090909090909</v>
      </c>
      <c r="S2409" s="6">
        <f t="shared" si="112"/>
        <v>168.39393939393941</v>
      </c>
      <c r="T2409" t="s">
        <v>8338</v>
      </c>
      <c r="U2409" t="s">
        <v>8339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2">
        <v>41919.140706018516</v>
      </c>
      <c r="L2410" s="12">
        <v>41949.182372685187</v>
      </c>
      <c r="M2410" s="13">
        <f t="shared" si="113"/>
        <v>2014</v>
      </c>
      <c r="N2410" t="b">
        <v>0</v>
      </c>
      <c r="O2410">
        <v>2</v>
      </c>
      <c r="P2410" t="b">
        <v>0</v>
      </c>
      <c r="Q2410" t="s">
        <v>8284</v>
      </c>
      <c r="R2410" s="5">
        <f t="shared" si="111"/>
        <v>2E-3</v>
      </c>
      <c r="S2410" s="6">
        <f t="shared" si="112"/>
        <v>15</v>
      </c>
      <c r="T2410" t="s">
        <v>8338</v>
      </c>
      <c r="U2410" t="s">
        <v>8339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2">
        <v>42204.875868055555</v>
      </c>
      <c r="L2411" s="12">
        <v>42234.875868055555</v>
      </c>
      <c r="M2411" s="13">
        <f t="shared" si="113"/>
        <v>2015</v>
      </c>
      <c r="N2411" t="b">
        <v>0</v>
      </c>
      <c r="O2411">
        <v>6</v>
      </c>
      <c r="P2411" t="b">
        <v>0</v>
      </c>
      <c r="Q2411" t="s">
        <v>8284</v>
      </c>
      <c r="R2411" s="5">
        <f t="shared" si="111"/>
        <v>1.84E-2</v>
      </c>
      <c r="S2411" s="6">
        <f t="shared" si="112"/>
        <v>76.666666666666671</v>
      </c>
      <c r="T2411" t="s">
        <v>8338</v>
      </c>
      <c r="U2411" t="s">
        <v>8339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2">
        <v>42224.408275462964</v>
      </c>
      <c r="L2412" s="12">
        <v>42254.408275462964</v>
      </c>
      <c r="M2412" s="13">
        <f t="shared" si="113"/>
        <v>2015</v>
      </c>
      <c r="N2412" t="b">
        <v>0</v>
      </c>
      <c r="O2412">
        <v>0</v>
      </c>
      <c r="P2412" t="b">
        <v>0</v>
      </c>
      <c r="Q2412" t="s">
        <v>8284</v>
      </c>
      <c r="R2412" s="5">
        <f t="shared" si="111"/>
        <v>0</v>
      </c>
      <c r="S2412" s="6" t="e">
        <f t="shared" si="112"/>
        <v>#DIV/0!</v>
      </c>
      <c r="T2412" t="s">
        <v>8338</v>
      </c>
      <c r="U2412" t="s">
        <v>8339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2">
        <v>42211.732430555552</v>
      </c>
      <c r="L2413" s="12">
        <v>42241.732430555552</v>
      </c>
      <c r="M2413" s="13">
        <f t="shared" si="113"/>
        <v>2015</v>
      </c>
      <c r="N2413" t="b">
        <v>0</v>
      </c>
      <c r="O2413">
        <v>3</v>
      </c>
      <c r="P2413" t="b">
        <v>0</v>
      </c>
      <c r="Q2413" t="s">
        <v>8284</v>
      </c>
      <c r="R2413" s="5">
        <f t="shared" si="111"/>
        <v>6.0400000000000002E-3</v>
      </c>
      <c r="S2413" s="6">
        <f t="shared" si="112"/>
        <v>50.333333333333336</v>
      </c>
      <c r="T2413" t="s">
        <v>8338</v>
      </c>
      <c r="U2413" t="s">
        <v>8339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2">
        <v>42655.736956018518</v>
      </c>
      <c r="L2414" s="12">
        <v>42700.778622685189</v>
      </c>
      <c r="M2414" s="13">
        <f t="shared" si="113"/>
        <v>2016</v>
      </c>
      <c r="N2414" t="b">
        <v>0</v>
      </c>
      <c r="O2414">
        <v>0</v>
      </c>
      <c r="P2414" t="b">
        <v>0</v>
      </c>
      <c r="Q2414" t="s">
        <v>8284</v>
      </c>
      <c r="R2414" s="5">
        <f t="shared" si="111"/>
        <v>0</v>
      </c>
      <c r="S2414" s="6" t="e">
        <f t="shared" si="112"/>
        <v>#DIV/0!</v>
      </c>
      <c r="T2414" t="s">
        <v>8338</v>
      </c>
      <c r="U2414" t="s">
        <v>8339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2">
        <v>41760.10974537037</v>
      </c>
      <c r="L2415" s="12">
        <v>41790.979166666664</v>
      </c>
      <c r="M2415" s="13">
        <f t="shared" si="113"/>
        <v>2014</v>
      </c>
      <c r="N2415" t="b">
        <v>0</v>
      </c>
      <c r="O2415">
        <v>3</v>
      </c>
      <c r="P2415" t="b">
        <v>0</v>
      </c>
      <c r="Q2415" t="s">
        <v>8284</v>
      </c>
      <c r="R2415" s="5">
        <f t="shared" si="111"/>
        <v>8.3333333333333332E-3</v>
      </c>
      <c r="S2415" s="6">
        <f t="shared" si="112"/>
        <v>8.3333333333333339</v>
      </c>
      <c r="T2415" t="s">
        <v>8338</v>
      </c>
      <c r="U2415" t="s">
        <v>8339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2">
        <v>42198.695138888885</v>
      </c>
      <c r="L2416" s="12">
        <v>42238.165972222225</v>
      </c>
      <c r="M2416" s="13">
        <f t="shared" si="113"/>
        <v>2015</v>
      </c>
      <c r="N2416" t="b">
        <v>0</v>
      </c>
      <c r="O2416">
        <v>13</v>
      </c>
      <c r="P2416" t="b">
        <v>0</v>
      </c>
      <c r="Q2416" t="s">
        <v>8284</v>
      </c>
      <c r="R2416" s="5">
        <f t="shared" si="111"/>
        <v>3.0666666666666665E-2</v>
      </c>
      <c r="S2416" s="6">
        <f t="shared" si="112"/>
        <v>35.384615384615387</v>
      </c>
      <c r="T2416" t="s">
        <v>8338</v>
      </c>
      <c r="U2416" t="s">
        <v>8339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2">
        <v>42536.862800925926</v>
      </c>
      <c r="L2417" s="12">
        <v>42566.862800925926</v>
      </c>
      <c r="M2417" s="13">
        <f t="shared" si="113"/>
        <v>2016</v>
      </c>
      <c r="N2417" t="b">
        <v>0</v>
      </c>
      <c r="O2417">
        <v>6</v>
      </c>
      <c r="P2417" t="b">
        <v>0</v>
      </c>
      <c r="Q2417" t="s">
        <v>8284</v>
      </c>
      <c r="R2417" s="5">
        <f t="shared" si="111"/>
        <v>5.5833333333333334E-3</v>
      </c>
      <c r="S2417" s="6">
        <f t="shared" si="112"/>
        <v>55.833333333333336</v>
      </c>
      <c r="T2417" t="s">
        <v>8338</v>
      </c>
      <c r="U2417" t="s">
        <v>8339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2">
        <v>42019.737766203703</v>
      </c>
      <c r="L2418" s="12">
        <v>42077.625</v>
      </c>
      <c r="M2418" s="13">
        <f t="shared" si="113"/>
        <v>2015</v>
      </c>
      <c r="N2418" t="b">
        <v>0</v>
      </c>
      <c r="O2418">
        <v>1</v>
      </c>
      <c r="P2418" t="b">
        <v>0</v>
      </c>
      <c r="Q2418" t="s">
        <v>8284</v>
      </c>
      <c r="R2418" s="5">
        <f t="shared" si="111"/>
        <v>2.5000000000000001E-4</v>
      </c>
      <c r="S2418" s="6">
        <f t="shared" si="112"/>
        <v>5</v>
      </c>
      <c r="T2418" t="s">
        <v>8338</v>
      </c>
      <c r="U2418" t="s">
        <v>8339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2">
        <v>41831.884108796294</v>
      </c>
      <c r="L2419" s="12">
        <v>41861.884108796294</v>
      </c>
      <c r="M2419" s="13">
        <f t="shared" si="113"/>
        <v>2014</v>
      </c>
      <c r="N2419" t="b">
        <v>0</v>
      </c>
      <c r="O2419">
        <v>0</v>
      </c>
      <c r="P2419" t="b">
        <v>0</v>
      </c>
      <c r="Q2419" t="s">
        <v>8284</v>
      </c>
      <c r="R2419" s="5">
        <f t="shared" si="111"/>
        <v>0</v>
      </c>
      <c r="S2419" s="6" t="e">
        <f t="shared" si="112"/>
        <v>#DIV/0!</v>
      </c>
      <c r="T2419" t="s">
        <v>8338</v>
      </c>
      <c r="U2419" t="s">
        <v>8339</v>
      </c>
    </row>
    <row r="2420" spans="1:21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2">
        <v>42027.856990740736</v>
      </c>
      <c r="L2420" s="12">
        <v>42087.815324074079</v>
      </c>
      <c r="M2420" s="13">
        <f t="shared" si="113"/>
        <v>2015</v>
      </c>
      <c r="N2420" t="b">
        <v>0</v>
      </c>
      <c r="O2420">
        <v>5</v>
      </c>
      <c r="P2420" t="b">
        <v>0</v>
      </c>
      <c r="Q2420" t="s">
        <v>8284</v>
      </c>
      <c r="R2420" s="5">
        <f t="shared" si="111"/>
        <v>2.0000000000000001E-4</v>
      </c>
      <c r="S2420" s="6">
        <f t="shared" si="112"/>
        <v>1</v>
      </c>
      <c r="T2420" t="s">
        <v>8338</v>
      </c>
      <c r="U2420" t="s">
        <v>8339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2">
        <v>41993.738298611104</v>
      </c>
      <c r="L2421" s="12">
        <v>42053.738298611104</v>
      </c>
      <c r="M2421" s="13">
        <f t="shared" si="113"/>
        <v>2014</v>
      </c>
      <c r="N2421" t="b">
        <v>0</v>
      </c>
      <c r="O2421">
        <v>0</v>
      </c>
      <c r="P2421" t="b">
        <v>0</v>
      </c>
      <c r="Q2421" t="s">
        <v>8284</v>
      </c>
      <c r="R2421" s="5">
        <f t="shared" si="111"/>
        <v>0</v>
      </c>
      <c r="S2421" s="6" t="e">
        <f t="shared" si="112"/>
        <v>#DIV/0!</v>
      </c>
      <c r="T2421" t="s">
        <v>8338</v>
      </c>
      <c r="U2421" t="s">
        <v>8339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2">
        <v>41893.028877314813</v>
      </c>
      <c r="L2422" s="12">
        <v>41953.070543981477</v>
      </c>
      <c r="M2422" s="13">
        <f t="shared" si="113"/>
        <v>2014</v>
      </c>
      <c r="N2422" t="b">
        <v>0</v>
      </c>
      <c r="O2422">
        <v>36</v>
      </c>
      <c r="P2422" t="b">
        <v>0</v>
      </c>
      <c r="Q2422" t="s">
        <v>8284</v>
      </c>
      <c r="R2422" s="5">
        <f t="shared" si="111"/>
        <v>0.14825133372851215</v>
      </c>
      <c r="S2422" s="6">
        <f t="shared" si="112"/>
        <v>69.472222222222229</v>
      </c>
      <c r="T2422" t="s">
        <v>8338</v>
      </c>
      <c r="U2422" t="s">
        <v>8339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2">
        <v>42026.687453703707</v>
      </c>
      <c r="L2423" s="12">
        <v>42056.687453703707</v>
      </c>
      <c r="M2423" s="13">
        <f t="shared" si="113"/>
        <v>2015</v>
      </c>
      <c r="N2423" t="b">
        <v>0</v>
      </c>
      <c r="O2423">
        <v>1</v>
      </c>
      <c r="P2423" t="b">
        <v>0</v>
      </c>
      <c r="Q2423" t="s">
        <v>8284</v>
      </c>
      <c r="R2423" s="5">
        <f t="shared" si="111"/>
        <v>1.6666666666666666E-4</v>
      </c>
      <c r="S2423" s="6">
        <f t="shared" si="112"/>
        <v>1</v>
      </c>
      <c r="T2423" t="s">
        <v>8338</v>
      </c>
      <c r="U2423" t="s">
        <v>8339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2">
        <v>42044.724953703699</v>
      </c>
      <c r="L2424" s="12">
        <v>42074.683287037042</v>
      </c>
      <c r="M2424" s="13">
        <f t="shared" si="113"/>
        <v>2015</v>
      </c>
      <c r="N2424" t="b">
        <v>0</v>
      </c>
      <c r="O2424">
        <v>1</v>
      </c>
      <c r="P2424" t="b">
        <v>0</v>
      </c>
      <c r="Q2424" t="s">
        <v>8284</v>
      </c>
      <c r="R2424" s="5">
        <f t="shared" si="111"/>
        <v>2E-3</v>
      </c>
      <c r="S2424" s="6">
        <f t="shared" si="112"/>
        <v>1</v>
      </c>
      <c r="T2424" t="s">
        <v>8338</v>
      </c>
      <c r="U2424" t="s">
        <v>8339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2">
        <v>41974.704745370371</v>
      </c>
      <c r="L2425" s="12">
        <v>42004.704745370371</v>
      </c>
      <c r="M2425" s="13">
        <f t="shared" si="113"/>
        <v>2014</v>
      </c>
      <c r="N2425" t="b">
        <v>0</v>
      </c>
      <c r="O2425">
        <v>1</v>
      </c>
      <c r="P2425" t="b">
        <v>0</v>
      </c>
      <c r="Q2425" t="s">
        <v>8284</v>
      </c>
      <c r="R2425" s="5">
        <f t="shared" si="111"/>
        <v>1.3333333333333334E-4</v>
      </c>
      <c r="S2425" s="6">
        <f t="shared" si="112"/>
        <v>8</v>
      </c>
      <c r="T2425" t="s">
        <v>8338</v>
      </c>
      <c r="U2425" t="s">
        <v>8339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2">
        <v>41909.892453703702</v>
      </c>
      <c r="L2426" s="12">
        <v>41939.892453703702</v>
      </c>
      <c r="M2426" s="13">
        <f t="shared" si="113"/>
        <v>2014</v>
      </c>
      <c r="N2426" t="b">
        <v>0</v>
      </c>
      <c r="O2426">
        <v>9</v>
      </c>
      <c r="P2426" t="b">
        <v>0</v>
      </c>
      <c r="Q2426" t="s">
        <v>8284</v>
      </c>
      <c r="R2426" s="5">
        <f t="shared" si="111"/>
        <v>1.24E-2</v>
      </c>
      <c r="S2426" s="6">
        <f t="shared" si="112"/>
        <v>34.444444444444443</v>
      </c>
      <c r="T2426" t="s">
        <v>8338</v>
      </c>
      <c r="U2426" t="s">
        <v>8339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2">
        <v>42502.913761574076</v>
      </c>
      <c r="L2427" s="12">
        <v>42517.919444444444</v>
      </c>
      <c r="M2427" s="13">
        <f t="shared" si="113"/>
        <v>2016</v>
      </c>
      <c r="N2427" t="b">
        <v>0</v>
      </c>
      <c r="O2427">
        <v>1</v>
      </c>
      <c r="P2427" t="b">
        <v>0</v>
      </c>
      <c r="Q2427" t="s">
        <v>8284</v>
      </c>
      <c r="R2427" s="5">
        <f t="shared" si="111"/>
        <v>2.8571428571428574E-4</v>
      </c>
      <c r="S2427" s="6">
        <f t="shared" si="112"/>
        <v>1</v>
      </c>
      <c r="T2427" t="s">
        <v>8338</v>
      </c>
      <c r="U2427" t="s">
        <v>8339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2">
        <v>42164.170046296291</v>
      </c>
      <c r="L2428" s="12">
        <v>42224.170046296291</v>
      </c>
      <c r="M2428" s="13">
        <f t="shared" si="113"/>
        <v>2015</v>
      </c>
      <c r="N2428" t="b">
        <v>0</v>
      </c>
      <c r="O2428">
        <v>0</v>
      </c>
      <c r="P2428" t="b">
        <v>0</v>
      </c>
      <c r="Q2428" t="s">
        <v>8284</v>
      </c>
      <c r="R2428" s="5">
        <f t="shared" si="111"/>
        <v>0</v>
      </c>
      <c r="S2428" s="6" t="e">
        <f t="shared" si="112"/>
        <v>#DIV/0!</v>
      </c>
      <c r="T2428" t="s">
        <v>8338</v>
      </c>
      <c r="U2428" t="s">
        <v>8339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2">
        <v>42412.318668981476</v>
      </c>
      <c r="L2429" s="12">
        <v>42452.277002314819</v>
      </c>
      <c r="M2429" s="13">
        <f t="shared" si="113"/>
        <v>2016</v>
      </c>
      <c r="N2429" t="b">
        <v>0</v>
      </c>
      <c r="O2429">
        <v>1</v>
      </c>
      <c r="P2429" t="b">
        <v>0</v>
      </c>
      <c r="Q2429" t="s">
        <v>8284</v>
      </c>
      <c r="R2429" s="5">
        <f t="shared" si="111"/>
        <v>2.0000000000000002E-5</v>
      </c>
      <c r="S2429" s="6">
        <f t="shared" si="112"/>
        <v>1</v>
      </c>
      <c r="T2429" t="s">
        <v>8338</v>
      </c>
      <c r="U2429" t="s">
        <v>8339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2">
        <v>42045.784155092595</v>
      </c>
      <c r="L2430" s="12">
        <v>42075.742488425924</v>
      </c>
      <c r="M2430" s="13">
        <f t="shared" si="113"/>
        <v>2015</v>
      </c>
      <c r="N2430" t="b">
        <v>0</v>
      </c>
      <c r="O2430">
        <v>1</v>
      </c>
      <c r="P2430" t="b">
        <v>0</v>
      </c>
      <c r="Q2430" t="s">
        <v>8284</v>
      </c>
      <c r="R2430" s="5">
        <f t="shared" si="111"/>
        <v>2.8571428571428571E-5</v>
      </c>
      <c r="S2430" s="6">
        <f t="shared" si="112"/>
        <v>1</v>
      </c>
      <c r="T2430" t="s">
        <v>8338</v>
      </c>
      <c r="U2430" t="s">
        <v>8339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2">
        <v>42734.879236111112</v>
      </c>
      <c r="L2431" s="12">
        <v>42771.697222222225</v>
      </c>
      <c r="M2431" s="13">
        <f t="shared" si="113"/>
        <v>2016</v>
      </c>
      <c r="N2431" t="b">
        <v>0</v>
      </c>
      <c r="O2431">
        <v>4</v>
      </c>
      <c r="P2431" t="b">
        <v>0</v>
      </c>
      <c r="Q2431" t="s">
        <v>8284</v>
      </c>
      <c r="R2431" s="5">
        <f t="shared" si="111"/>
        <v>1.4321428571428572E-2</v>
      </c>
      <c r="S2431" s="6">
        <f t="shared" si="112"/>
        <v>501.25</v>
      </c>
      <c r="T2431" t="s">
        <v>8338</v>
      </c>
      <c r="U2431" t="s">
        <v>8339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2">
        <v>42382.130833333329</v>
      </c>
      <c r="L2432" s="12">
        <v>42412.130833333329</v>
      </c>
      <c r="M2432" s="13">
        <f t="shared" si="113"/>
        <v>2016</v>
      </c>
      <c r="N2432" t="b">
        <v>0</v>
      </c>
      <c r="O2432">
        <v>2</v>
      </c>
      <c r="P2432" t="b">
        <v>0</v>
      </c>
      <c r="Q2432" t="s">
        <v>8284</v>
      </c>
      <c r="R2432" s="5">
        <f t="shared" si="111"/>
        <v>7.0000000000000001E-3</v>
      </c>
      <c r="S2432" s="6">
        <f t="shared" si="112"/>
        <v>10.5</v>
      </c>
      <c r="T2432" t="s">
        <v>8338</v>
      </c>
      <c r="U2432" t="s">
        <v>8339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2">
        <v>42489.099687499998</v>
      </c>
      <c r="L2433" s="12">
        <v>42549.099687499998</v>
      </c>
      <c r="M2433" s="13">
        <f t="shared" si="113"/>
        <v>2016</v>
      </c>
      <c r="N2433" t="b">
        <v>0</v>
      </c>
      <c r="O2433">
        <v>2</v>
      </c>
      <c r="P2433" t="b">
        <v>0</v>
      </c>
      <c r="Q2433" t="s">
        <v>8284</v>
      </c>
      <c r="R2433" s="5">
        <f t="shared" si="111"/>
        <v>2.0000000000000002E-5</v>
      </c>
      <c r="S2433" s="6">
        <f t="shared" si="112"/>
        <v>1</v>
      </c>
      <c r="T2433" t="s">
        <v>8338</v>
      </c>
      <c r="U2433" t="s">
        <v>8339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2">
        <v>42041.218715277777</v>
      </c>
      <c r="L2434" s="12">
        <v>42071.218715277777</v>
      </c>
      <c r="M2434" s="13">
        <f t="shared" si="113"/>
        <v>2015</v>
      </c>
      <c r="N2434" t="b">
        <v>0</v>
      </c>
      <c r="O2434">
        <v>2</v>
      </c>
      <c r="P2434" t="b">
        <v>0</v>
      </c>
      <c r="Q2434" t="s">
        <v>8284</v>
      </c>
      <c r="R2434" s="5">
        <f t="shared" ref="R2434:R2497" si="114">E2434/D2434</f>
        <v>1.4285714285714287E-4</v>
      </c>
      <c r="S2434" s="6">
        <f t="shared" ref="S2434:S2497" si="115">E2434/O2434</f>
        <v>1</v>
      </c>
      <c r="T2434" t="s">
        <v>8338</v>
      </c>
      <c r="U2434" t="s">
        <v>8339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2">
        <v>42397.89980324074</v>
      </c>
      <c r="L2435" s="12">
        <v>42427.89980324074</v>
      </c>
      <c r="M2435" s="13">
        <f t="shared" ref="M2435:M2498" si="116">YEAR(K2435)</f>
        <v>2016</v>
      </c>
      <c r="N2435" t="b">
        <v>0</v>
      </c>
      <c r="O2435">
        <v>0</v>
      </c>
      <c r="P2435" t="b">
        <v>0</v>
      </c>
      <c r="Q2435" t="s">
        <v>8284</v>
      </c>
      <c r="R2435" s="5">
        <f t="shared" si="114"/>
        <v>0</v>
      </c>
      <c r="S2435" s="6" t="e">
        <f t="shared" si="115"/>
        <v>#DIV/0!</v>
      </c>
      <c r="T2435" t="s">
        <v>8338</v>
      </c>
      <c r="U2435" t="s">
        <v>8339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2">
        <v>42180.18604166666</v>
      </c>
      <c r="L2436" s="12">
        <v>42220.18604166666</v>
      </c>
      <c r="M2436" s="13">
        <f t="shared" si="116"/>
        <v>2015</v>
      </c>
      <c r="N2436" t="b">
        <v>0</v>
      </c>
      <c r="O2436">
        <v>2</v>
      </c>
      <c r="P2436" t="b">
        <v>0</v>
      </c>
      <c r="Q2436" t="s">
        <v>8284</v>
      </c>
      <c r="R2436" s="5">
        <f t="shared" si="114"/>
        <v>1.2999999999999999E-3</v>
      </c>
      <c r="S2436" s="6">
        <f t="shared" si="115"/>
        <v>13</v>
      </c>
      <c r="T2436" t="s">
        <v>8338</v>
      </c>
      <c r="U2436" t="s">
        <v>8339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2">
        <v>42252.277615740735</v>
      </c>
      <c r="L2437" s="12">
        <v>42282.277615740735</v>
      </c>
      <c r="M2437" s="13">
        <f t="shared" si="116"/>
        <v>2015</v>
      </c>
      <c r="N2437" t="b">
        <v>0</v>
      </c>
      <c r="O2437">
        <v>4</v>
      </c>
      <c r="P2437" t="b">
        <v>0</v>
      </c>
      <c r="Q2437" t="s">
        <v>8284</v>
      </c>
      <c r="R2437" s="5">
        <f t="shared" si="114"/>
        <v>4.8960000000000002E-3</v>
      </c>
      <c r="S2437" s="6">
        <f t="shared" si="115"/>
        <v>306</v>
      </c>
      <c r="T2437" t="s">
        <v>8338</v>
      </c>
      <c r="U2437" t="s">
        <v>8339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2">
        <v>42338.615393518514</v>
      </c>
      <c r="L2438" s="12">
        <v>42398.615393518514</v>
      </c>
      <c r="M2438" s="13">
        <f t="shared" si="116"/>
        <v>2015</v>
      </c>
      <c r="N2438" t="b">
        <v>0</v>
      </c>
      <c r="O2438">
        <v>2</v>
      </c>
      <c r="P2438" t="b">
        <v>0</v>
      </c>
      <c r="Q2438" t="s">
        <v>8284</v>
      </c>
      <c r="R2438" s="5">
        <f t="shared" si="114"/>
        <v>3.8461538461538462E-4</v>
      </c>
      <c r="S2438" s="6">
        <f t="shared" si="115"/>
        <v>22.5</v>
      </c>
      <c r="T2438" t="s">
        <v>8338</v>
      </c>
      <c r="U2438" t="s">
        <v>8339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2">
        <v>42031.965138888889</v>
      </c>
      <c r="L2439" s="12">
        <v>42080.75</v>
      </c>
      <c r="M2439" s="13">
        <f t="shared" si="116"/>
        <v>2015</v>
      </c>
      <c r="N2439" t="b">
        <v>0</v>
      </c>
      <c r="O2439">
        <v>0</v>
      </c>
      <c r="P2439" t="b">
        <v>0</v>
      </c>
      <c r="Q2439" t="s">
        <v>8284</v>
      </c>
      <c r="R2439" s="5">
        <f t="shared" si="114"/>
        <v>0</v>
      </c>
      <c r="S2439" s="6" t="e">
        <f t="shared" si="115"/>
        <v>#DIV/0!</v>
      </c>
      <c r="T2439" t="s">
        <v>8338</v>
      </c>
      <c r="U2439" t="s">
        <v>8339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2">
        <v>42285.91506944444</v>
      </c>
      <c r="L2440" s="12">
        <v>42345.956736111111</v>
      </c>
      <c r="M2440" s="13">
        <f t="shared" si="116"/>
        <v>2015</v>
      </c>
      <c r="N2440" t="b">
        <v>0</v>
      </c>
      <c r="O2440">
        <v>1</v>
      </c>
      <c r="P2440" t="b">
        <v>0</v>
      </c>
      <c r="Q2440" t="s">
        <v>8284</v>
      </c>
      <c r="R2440" s="5">
        <f t="shared" si="114"/>
        <v>3.3333333333333335E-3</v>
      </c>
      <c r="S2440" s="6">
        <f t="shared" si="115"/>
        <v>50</v>
      </c>
      <c r="T2440" t="s">
        <v>8338</v>
      </c>
      <c r="U2440" t="s">
        <v>8339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2">
        <v>42265.818622685183</v>
      </c>
      <c r="L2441" s="12">
        <v>42295.818622685183</v>
      </c>
      <c r="M2441" s="13">
        <f t="shared" si="116"/>
        <v>2015</v>
      </c>
      <c r="N2441" t="b">
        <v>0</v>
      </c>
      <c r="O2441">
        <v>0</v>
      </c>
      <c r="P2441" t="b">
        <v>0</v>
      </c>
      <c r="Q2441" t="s">
        <v>8284</v>
      </c>
      <c r="R2441" s="5">
        <f t="shared" si="114"/>
        <v>0</v>
      </c>
      <c r="S2441" s="6" t="e">
        <f t="shared" si="115"/>
        <v>#DIV/0!</v>
      </c>
      <c r="T2441" t="s">
        <v>8338</v>
      </c>
      <c r="U2441" t="s">
        <v>8339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2">
        <v>42383.899456018517</v>
      </c>
      <c r="L2442" s="12">
        <v>42413.899456018517</v>
      </c>
      <c r="M2442" s="13">
        <f t="shared" si="116"/>
        <v>2016</v>
      </c>
      <c r="N2442" t="b">
        <v>0</v>
      </c>
      <c r="O2442">
        <v>2</v>
      </c>
      <c r="P2442" t="b">
        <v>0</v>
      </c>
      <c r="Q2442" t="s">
        <v>8284</v>
      </c>
      <c r="R2442" s="5">
        <f t="shared" si="114"/>
        <v>2E-3</v>
      </c>
      <c r="S2442" s="6">
        <f t="shared" si="115"/>
        <v>5</v>
      </c>
      <c r="T2442" t="s">
        <v>8338</v>
      </c>
      <c r="U2442" t="s">
        <v>8339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2">
        <v>42187.125625000001</v>
      </c>
      <c r="L2443" s="12">
        <v>42208.207638888889</v>
      </c>
      <c r="M2443" s="13">
        <f t="shared" si="116"/>
        <v>2015</v>
      </c>
      <c r="N2443" t="b">
        <v>0</v>
      </c>
      <c r="O2443">
        <v>109</v>
      </c>
      <c r="P2443" t="b">
        <v>1</v>
      </c>
      <c r="Q2443" t="s">
        <v>8298</v>
      </c>
      <c r="R2443" s="5">
        <f t="shared" si="114"/>
        <v>1.0788</v>
      </c>
      <c r="S2443" s="6">
        <f t="shared" si="115"/>
        <v>74.22935779816514</v>
      </c>
      <c r="T2443" t="s">
        <v>8338</v>
      </c>
      <c r="U2443" t="s">
        <v>8354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2">
        <v>42052.666990740734</v>
      </c>
      <c r="L2444" s="12">
        <v>42082.625324074077</v>
      </c>
      <c r="M2444" s="13">
        <f t="shared" si="116"/>
        <v>2015</v>
      </c>
      <c r="N2444" t="b">
        <v>0</v>
      </c>
      <c r="O2444">
        <v>372</v>
      </c>
      <c r="P2444" t="b">
        <v>1</v>
      </c>
      <c r="Q2444" t="s">
        <v>8298</v>
      </c>
      <c r="R2444" s="5">
        <f t="shared" si="114"/>
        <v>1.2594166666666666</v>
      </c>
      <c r="S2444" s="6">
        <f t="shared" si="115"/>
        <v>81.252688172043008</v>
      </c>
      <c r="T2444" t="s">
        <v>8338</v>
      </c>
      <c r="U2444" t="s">
        <v>8354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2">
        <v>41836.625254629631</v>
      </c>
      <c r="L2445" s="12">
        <v>41866.625254629631</v>
      </c>
      <c r="M2445" s="13">
        <f t="shared" si="116"/>
        <v>2014</v>
      </c>
      <c r="N2445" t="b">
        <v>0</v>
      </c>
      <c r="O2445">
        <v>311</v>
      </c>
      <c r="P2445" t="b">
        <v>1</v>
      </c>
      <c r="Q2445" t="s">
        <v>8298</v>
      </c>
      <c r="R2445" s="5">
        <f t="shared" si="114"/>
        <v>2.0251494999999999</v>
      </c>
      <c r="S2445" s="6">
        <f t="shared" si="115"/>
        <v>130.23469453376205</v>
      </c>
      <c r="T2445" t="s">
        <v>8338</v>
      </c>
      <c r="U2445" t="s">
        <v>8354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2">
        <v>42485.754525462966</v>
      </c>
      <c r="L2446" s="12">
        <v>42515.754525462966</v>
      </c>
      <c r="M2446" s="13">
        <f t="shared" si="116"/>
        <v>2016</v>
      </c>
      <c r="N2446" t="b">
        <v>0</v>
      </c>
      <c r="O2446">
        <v>61</v>
      </c>
      <c r="P2446" t="b">
        <v>1</v>
      </c>
      <c r="Q2446" t="s">
        <v>8298</v>
      </c>
      <c r="R2446" s="5">
        <f t="shared" si="114"/>
        <v>1.0860000000000001</v>
      </c>
      <c r="S2446" s="6">
        <f t="shared" si="115"/>
        <v>53.409836065573771</v>
      </c>
      <c r="T2446" t="s">
        <v>8338</v>
      </c>
      <c r="U2446" t="s">
        <v>8354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2">
        <v>42243.190057870372</v>
      </c>
      <c r="L2447" s="12">
        <v>42273.190057870372</v>
      </c>
      <c r="M2447" s="13">
        <f t="shared" si="116"/>
        <v>2015</v>
      </c>
      <c r="N2447" t="b">
        <v>0</v>
      </c>
      <c r="O2447">
        <v>115</v>
      </c>
      <c r="P2447" t="b">
        <v>1</v>
      </c>
      <c r="Q2447" t="s">
        <v>8298</v>
      </c>
      <c r="R2447" s="5">
        <f t="shared" si="114"/>
        <v>1.728</v>
      </c>
      <c r="S2447" s="6">
        <f t="shared" si="115"/>
        <v>75.130434782608702</v>
      </c>
      <c r="T2447" t="s">
        <v>8338</v>
      </c>
      <c r="U2447" t="s">
        <v>8354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2">
        <v>42670.602673611109</v>
      </c>
      <c r="L2448" s="12">
        <v>42700.64434027778</v>
      </c>
      <c r="M2448" s="13">
        <f t="shared" si="116"/>
        <v>2016</v>
      </c>
      <c r="N2448" t="b">
        <v>0</v>
      </c>
      <c r="O2448">
        <v>111</v>
      </c>
      <c r="P2448" t="b">
        <v>1</v>
      </c>
      <c r="Q2448" t="s">
        <v>8298</v>
      </c>
      <c r="R2448" s="5">
        <f t="shared" si="114"/>
        <v>1.6798</v>
      </c>
      <c r="S2448" s="6">
        <f t="shared" si="115"/>
        <v>75.666666666666671</v>
      </c>
      <c r="T2448" t="s">
        <v>8338</v>
      </c>
      <c r="U2448" t="s">
        <v>8354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2">
        <v>42654.469826388886</v>
      </c>
      <c r="L2449" s="12">
        <v>42686.166666666672</v>
      </c>
      <c r="M2449" s="13">
        <f t="shared" si="116"/>
        <v>2016</v>
      </c>
      <c r="N2449" t="b">
        <v>0</v>
      </c>
      <c r="O2449">
        <v>337</v>
      </c>
      <c r="P2449" t="b">
        <v>1</v>
      </c>
      <c r="Q2449" t="s">
        <v>8298</v>
      </c>
      <c r="R2449" s="5">
        <f t="shared" si="114"/>
        <v>4.2720000000000002</v>
      </c>
      <c r="S2449" s="6">
        <f t="shared" si="115"/>
        <v>31.691394658753708</v>
      </c>
      <c r="T2449" t="s">
        <v>8338</v>
      </c>
      <c r="U2449" t="s">
        <v>8354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2">
        <v>42607.316122685181</v>
      </c>
      <c r="L2450" s="12">
        <v>42613.233333333337</v>
      </c>
      <c r="M2450" s="13">
        <f t="shared" si="116"/>
        <v>2016</v>
      </c>
      <c r="N2450" t="b">
        <v>0</v>
      </c>
      <c r="O2450">
        <v>9</v>
      </c>
      <c r="P2450" t="b">
        <v>1</v>
      </c>
      <c r="Q2450" t="s">
        <v>8298</v>
      </c>
      <c r="R2450" s="5">
        <f t="shared" si="114"/>
        <v>1.075</v>
      </c>
      <c r="S2450" s="6">
        <f t="shared" si="115"/>
        <v>47.777777777777779</v>
      </c>
      <c r="T2450" t="s">
        <v>8338</v>
      </c>
      <c r="U2450" t="s">
        <v>8354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2">
        <v>41943.142534722225</v>
      </c>
      <c r="L2451" s="12">
        <v>41973.184201388889</v>
      </c>
      <c r="M2451" s="13">
        <f t="shared" si="116"/>
        <v>2014</v>
      </c>
      <c r="N2451" t="b">
        <v>0</v>
      </c>
      <c r="O2451">
        <v>120</v>
      </c>
      <c r="P2451" t="b">
        <v>1</v>
      </c>
      <c r="Q2451" t="s">
        <v>8298</v>
      </c>
      <c r="R2451" s="5">
        <f t="shared" si="114"/>
        <v>1.08</v>
      </c>
      <c r="S2451" s="6">
        <f t="shared" si="115"/>
        <v>90</v>
      </c>
      <c r="T2451" t="s">
        <v>8338</v>
      </c>
      <c r="U2451" t="s">
        <v>8354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2">
        <v>41902.07240740741</v>
      </c>
      <c r="L2452" s="12">
        <v>41940.132638888892</v>
      </c>
      <c r="M2452" s="13">
        <f t="shared" si="116"/>
        <v>2014</v>
      </c>
      <c r="N2452" t="b">
        <v>0</v>
      </c>
      <c r="O2452">
        <v>102</v>
      </c>
      <c r="P2452" t="b">
        <v>1</v>
      </c>
      <c r="Q2452" t="s">
        <v>8298</v>
      </c>
      <c r="R2452" s="5">
        <f t="shared" si="114"/>
        <v>1.0153353333333335</v>
      </c>
      <c r="S2452" s="6">
        <f t="shared" si="115"/>
        <v>149.31401960784314</v>
      </c>
      <c r="T2452" t="s">
        <v>8338</v>
      </c>
      <c r="U2452" t="s">
        <v>8354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2">
        <v>42779.908449074079</v>
      </c>
      <c r="L2453" s="12">
        <v>42799.908449074079</v>
      </c>
      <c r="M2453" s="13">
        <f t="shared" si="116"/>
        <v>2017</v>
      </c>
      <c r="N2453" t="b">
        <v>0</v>
      </c>
      <c r="O2453">
        <v>186</v>
      </c>
      <c r="P2453" t="b">
        <v>1</v>
      </c>
      <c r="Q2453" t="s">
        <v>8298</v>
      </c>
      <c r="R2453" s="5">
        <f t="shared" si="114"/>
        <v>1.1545000000000001</v>
      </c>
      <c r="S2453" s="6">
        <f t="shared" si="115"/>
        <v>62.06989247311828</v>
      </c>
      <c r="T2453" t="s">
        <v>8338</v>
      </c>
      <c r="U2453" t="s">
        <v>8354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2">
        <v>42338.84375</v>
      </c>
      <c r="L2454" s="12">
        <v>42367.958333333328</v>
      </c>
      <c r="M2454" s="13">
        <f t="shared" si="116"/>
        <v>2015</v>
      </c>
      <c r="N2454" t="b">
        <v>0</v>
      </c>
      <c r="O2454">
        <v>15</v>
      </c>
      <c r="P2454" t="b">
        <v>1</v>
      </c>
      <c r="Q2454" t="s">
        <v>8298</v>
      </c>
      <c r="R2454" s="5">
        <f t="shared" si="114"/>
        <v>1.335</v>
      </c>
      <c r="S2454" s="6">
        <f t="shared" si="115"/>
        <v>53.4</v>
      </c>
      <c r="T2454" t="s">
        <v>8338</v>
      </c>
      <c r="U2454" t="s">
        <v>8354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2">
        <v>42738.692233796297</v>
      </c>
      <c r="L2455" s="12">
        <v>42768.692233796297</v>
      </c>
      <c r="M2455" s="13">
        <f t="shared" si="116"/>
        <v>2017</v>
      </c>
      <c r="N2455" t="b">
        <v>0</v>
      </c>
      <c r="O2455">
        <v>67</v>
      </c>
      <c r="P2455" t="b">
        <v>1</v>
      </c>
      <c r="Q2455" t="s">
        <v>8298</v>
      </c>
      <c r="R2455" s="5">
        <f t="shared" si="114"/>
        <v>1.5469999999999999</v>
      </c>
      <c r="S2455" s="6">
        <f t="shared" si="115"/>
        <v>69.268656716417908</v>
      </c>
      <c r="T2455" t="s">
        <v>8338</v>
      </c>
      <c r="U2455" t="s">
        <v>8354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2">
        <v>42770.201481481476</v>
      </c>
      <c r="L2456" s="12">
        <v>42805.201481481476</v>
      </c>
      <c r="M2456" s="13">
        <f t="shared" si="116"/>
        <v>2017</v>
      </c>
      <c r="N2456" t="b">
        <v>0</v>
      </c>
      <c r="O2456">
        <v>130</v>
      </c>
      <c r="P2456" t="b">
        <v>1</v>
      </c>
      <c r="Q2456" t="s">
        <v>8298</v>
      </c>
      <c r="R2456" s="5">
        <f t="shared" si="114"/>
        <v>1.0084571428571429</v>
      </c>
      <c r="S2456" s="6">
        <f t="shared" si="115"/>
        <v>271.50769230769231</v>
      </c>
      <c r="T2456" t="s">
        <v>8338</v>
      </c>
      <c r="U2456" t="s">
        <v>8354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2">
        <v>42452.781828703708</v>
      </c>
      <c r="L2457" s="12">
        <v>42480.781828703708</v>
      </c>
      <c r="M2457" s="13">
        <f t="shared" si="116"/>
        <v>2016</v>
      </c>
      <c r="N2457" t="b">
        <v>0</v>
      </c>
      <c r="O2457">
        <v>16</v>
      </c>
      <c r="P2457" t="b">
        <v>1</v>
      </c>
      <c r="Q2457" t="s">
        <v>8298</v>
      </c>
      <c r="R2457" s="5">
        <f t="shared" si="114"/>
        <v>1.82</v>
      </c>
      <c r="S2457" s="6">
        <f t="shared" si="115"/>
        <v>34.125</v>
      </c>
      <c r="T2457" t="s">
        <v>8338</v>
      </c>
      <c r="U2457" t="s">
        <v>8354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2">
        <v>42761.961099537039</v>
      </c>
      <c r="L2458" s="12">
        <v>42791.961099537039</v>
      </c>
      <c r="M2458" s="13">
        <f t="shared" si="116"/>
        <v>2017</v>
      </c>
      <c r="N2458" t="b">
        <v>0</v>
      </c>
      <c r="O2458">
        <v>67</v>
      </c>
      <c r="P2458" t="b">
        <v>1</v>
      </c>
      <c r="Q2458" t="s">
        <v>8298</v>
      </c>
      <c r="R2458" s="5">
        <f t="shared" si="114"/>
        <v>1.8086666666666666</v>
      </c>
      <c r="S2458" s="6">
        <f t="shared" si="115"/>
        <v>40.492537313432834</v>
      </c>
      <c r="T2458" t="s">
        <v>8338</v>
      </c>
      <c r="U2458" t="s">
        <v>8354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2">
        <v>42423.602500000001</v>
      </c>
      <c r="L2459" s="12">
        <v>42453.560833333337</v>
      </c>
      <c r="M2459" s="13">
        <f t="shared" si="116"/>
        <v>2016</v>
      </c>
      <c r="N2459" t="b">
        <v>0</v>
      </c>
      <c r="O2459">
        <v>124</v>
      </c>
      <c r="P2459" t="b">
        <v>1</v>
      </c>
      <c r="Q2459" t="s">
        <v>8298</v>
      </c>
      <c r="R2459" s="5">
        <f t="shared" si="114"/>
        <v>1.0230434782608695</v>
      </c>
      <c r="S2459" s="6">
        <f t="shared" si="115"/>
        <v>189.75806451612902</v>
      </c>
      <c r="T2459" t="s">
        <v>8338</v>
      </c>
      <c r="U2459" t="s">
        <v>8354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2">
        <v>42495.871736111112</v>
      </c>
      <c r="L2460" s="12">
        <v>42530.791666666672</v>
      </c>
      <c r="M2460" s="13">
        <f t="shared" si="116"/>
        <v>2016</v>
      </c>
      <c r="N2460" t="b">
        <v>0</v>
      </c>
      <c r="O2460">
        <v>80</v>
      </c>
      <c r="P2460" t="b">
        <v>1</v>
      </c>
      <c r="Q2460" t="s">
        <v>8298</v>
      </c>
      <c r="R2460" s="5">
        <f t="shared" si="114"/>
        <v>1.1017999999999999</v>
      </c>
      <c r="S2460" s="6">
        <f t="shared" si="115"/>
        <v>68.862499999999997</v>
      </c>
      <c r="T2460" t="s">
        <v>8338</v>
      </c>
      <c r="U2460" t="s">
        <v>8354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2">
        <v>42407.637557870374</v>
      </c>
      <c r="L2461" s="12">
        <v>42452.595891203702</v>
      </c>
      <c r="M2461" s="13">
        <f t="shared" si="116"/>
        <v>2016</v>
      </c>
      <c r="N2461" t="b">
        <v>0</v>
      </c>
      <c r="O2461">
        <v>282</v>
      </c>
      <c r="P2461" t="b">
        <v>1</v>
      </c>
      <c r="Q2461" t="s">
        <v>8298</v>
      </c>
      <c r="R2461" s="5">
        <f t="shared" si="114"/>
        <v>1.0225</v>
      </c>
      <c r="S2461" s="6">
        <f t="shared" si="115"/>
        <v>108.77659574468085</v>
      </c>
      <c r="T2461" t="s">
        <v>8338</v>
      </c>
      <c r="U2461" t="s">
        <v>8354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2">
        <v>42704.187118055561</v>
      </c>
      <c r="L2462" s="12">
        <v>42738.178472222222</v>
      </c>
      <c r="M2462" s="13">
        <f t="shared" si="116"/>
        <v>2016</v>
      </c>
      <c r="N2462" t="b">
        <v>0</v>
      </c>
      <c r="O2462">
        <v>68</v>
      </c>
      <c r="P2462" t="b">
        <v>1</v>
      </c>
      <c r="Q2462" t="s">
        <v>8298</v>
      </c>
      <c r="R2462" s="5">
        <f t="shared" si="114"/>
        <v>1.0078823529411765</v>
      </c>
      <c r="S2462" s="6">
        <f t="shared" si="115"/>
        <v>125.98529411764706</v>
      </c>
      <c r="T2462" t="s">
        <v>8338</v>
      </c>
      <c r="U2462" t="s">
        <v>8354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2">
        <v>40784.012696759259</v>
      </c>
      <c r="L2463" s="12">
        <v>40817.125</v>
      </c>
      <c r="M2463" s="13">
        <f t="shared" si="116"/>
        <v>2011</v>
      </c>
      <c r="N2463" t="b">
        <v>0</v>
      </c>
      <c r="O2463">
        <v>86</v>
      </c>
      <c r="P2463" t="b">
        <v>1</v>
      </c>
      <c r="Q2463" t="s">
        <v>8279</v>
      </c>
      <c r="R2463" s="5">
        <f t="shared" si="114"/>
        <v>1.038</v>
      </c>
      <c r="S2463" s="6">
        <f t="shared" si="115"/>
        <v>90.523255813953483</v>
      </c>
      <c r="T2463" t="s">
        <v>8327</v>
      </c>
      <c r="U2463" t="s">
        <v>8331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2">
        <v>41089.186296296299</v>
      </c>
      <c r="L2464" s="12">
        <v>41109.186296296299</v>
      </c>
      <c r="M2464" s="13">
        <f t="shared" si="116"/>
        <v>2012</v>
      </c>
      <c r="N2464" t="b">
        <v>0</v>
      </c>
      <c r="O2464">
        <v>115</v>
      </c>
      <c r="P2464" t="b">
        <v>1</v>
      </c>
      <c r="Q2464" t="s">
        <v>8279</v>
      </c>
      <c r="R2464" s="5">
        <f t="shared" si="114"/>
        <v>1.1070833333333334</v>
      </c>
      <c r="S2464" s="6">
        <f t="shared" si="115"/>
        <v>28.880434782608695</v>
      </c>
      <c r="T2464" t="s">
        <v>8327</v>
      </c>
      <c r="U2464" t="s">
        <v>8331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2">
        <v>41341.111400462964</v>
      </c>
      <c r="L2465" s="12">
        <v>41380.791666666664</v>
      </c>
      <c r="M2465" s="13">
        <f t="shared" si="116"/>
        <v>2013</v>
      </c>
      <c r="N2465" t="b">
        <v>0</v>
      </c>
      <c r="O2465">
        <v>75</v>
      </c>
      <c r="P2465" t="b">
        <v>1</v>
      </c>
      <c r="Q2465" t="s">
        <v>8279</v>
      </c>
      <c r="R2465" s="5">
        <f t="shared" si="114"/>
        <v>1.1625000000000001</v>
      </c>
      <c r="S2465" s="6">
        <f t="shared" si="115"/>
        <v>31</v>
      </c>
      <c r="T2465" t="s">
        <v>8327</v>
      </c>
      <c r="U2465" t="s">
        <v>8331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2">
        <v>42248.90042824074</v>
      </c>
      <c r="L2466" s="12">
        <v>42277.811805555553</v>
      </c>
      <c r="M2466" s="13">
        <f t="shared" si="116"/>
        <v>2015</v>
      </c>
      <c r="N2466" t="b">
        <v>0</v>
      </c>
      <c r="O2466">
        <v>43</v>
      </c>
      <c r="P2466" t="b">
        <v>1</v>
      </c>
      <c r="Q2466" t="s">
        <v>8279</v>
      </c>
      <c r="R2466" s="5">
        <f t="shared" si="114"/>
        <v>1.111</v>
      </c>
      <c r="S2466" s="6">
        <f t="shared" si="115"/>
        <v>51.674418604651166</v>
      </c>
      <c r="T2466" t="s">
        <v>8327</v>
      </c>
      <c r="U2466" t="s">
        <v>8331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2">
        <v>41145.719305555554</v>
      </c>
      <c r="L2467" s="12">
        <v>41175.719305555554</v>
      </c>
      <c r="M2467" s="13">
        <f t="shared" si="116"/>
        <v>2012</v>
      </c>
      <c r="N2467" t="b">
        <v>0</v>
      </c>
      <c r="O2467">
        <v>48</v>
      </c>
      <c r="P2467" t="b">
        <v>1</v>
      </c>
      <c r="Q2467" t="s">
        <v>8279</v>
      </c>
      <c r="R2467" s="5">
        <f t="shared" si="114"/>
        <v>1.8014285714285714</v>
      </c>
      <c r="S2467" s="6">
        <f t="shared" si="115"/>
        <v>26.270833333333332</v>
      </c>
      <c r="T2467" t="s">
        <v>8327</v>
      </c>
      <c r="U2467" t="s">
        <v>8331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2">
        <v>41373.102465277778</v>
      </c>
      <c r="L2468" s="12">
        <v>41403.102465277778</v>
      </c>
      <c r="M2468" s="13">
        <f t="shared" si="116"/>
        <v>2013</v>
      </c>
      <c r="N2468" t="b">
        <v>0</v>
      </c>
      <c r="O2468">
        <v>52</v>
      </c>
      <c r="P2468" t="b">
        <v>1</v>
      </c>
      <c r="Q2468" t="s">
        <v>8279</v>
      </c>
      <c r="R2468" s="5">
        <f t="shared" si="114"/>
        <v>1</v>
      </c>
      <c r="S2468" s="6">
        <f t="shared" si="115"/>
        <v>48.07692307692308</v>
      </c>
      <c r="T2468" t="s">
        <v>8327</v>
      </c>
      <c r="U2468" t="s">
        <v>8331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2">
        <v>41025.874201388891</v>
      </c>
      <c r="L2469" s="12">
        <v>41039.708333333336</v>
      </c>
      <c r="M2469" s="13">
        <f t="shared" si="116"/>
        <v>2012</v>
      </c>
      <c r="N2469" t="b">
        <v>0</v>
      </c>
      <c r="O2469">
        <v>43</v>
      </c>
      <c r="P2469" t="b">
        <v>1</v>
      </c>
      <c r="Q2469" t="s">
        <v>8279</v>
      </c>
      <c r="R2469" s="5">
        <f t="shared" si="114"/>
        <v>1.1850000000000001</v>
      </c>
      <c r="S2469" s="6">
        <f t="shared" si="115"/>
        <v>27.558139534883722</v>
      </c>
      <c r="T2469" t="s">
        <v>8327</v>
      </c>
      <c r="U2469" t="s">
        <v>8331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2">
        <v>41174.154178240737</v>
      </c>
      <c r="L2470" s="12">
        <v>41210.208333333336</v>
      </c>
      <c r="M2470" s="13">
        <f t="shared" si="116"/>
        <v>2012</v>
      </c>
      <c r="N2470" t="b">
        <v>0</v>
      </c>
      <c r="O2470">
        <v>58</v>
      </c>
      <c r="P2470" t="b">
        <v>1</v>
      </c>
      <c r="Q2470" t="s">
        <v>8279</v>
      </c>
      <c r="R2470" s="5">
        <f t="shared" si="114"/>
        <v>1.0721700000000001</v>
      </c>
      <c r="S2470" s="6">
        <f t="shared" si="115"/>
        <v>36.97137931034483</v>
      </c>
      <c r="T2470" t="s">
        <v>8327</v>
      </c>
      <c r="U2470" t="s">
        <v>8331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2">
        <v>40557.429733796293</v>
      </c>
      <c r="L2471" s="12">
        <v>40582.429733796293</v>
      </c>
      <c r="M2471" s="13">
        <f t="shared" si="116"/>
        <v>2011</v>
      </c>
      <c r="N2471" t="b">
        <v>0</v>
      </c>
      <c r="O2471">
        <v>47</v>
      </c>
      <c r="P2471" t="b">
        <v>1</v>
      </c>
      <c r="Q2471" t="s">
        <v>8279</v>
      </c>
      <c r="R2471" s="5">
        <f t="shared" si="114"/>
        <v>1.1366666666666667</v>
      </c>
      <c r="S2471" s="6">
        <f t="shared" si="115"/>
        <v>29.021276595744681</v>
      </c>
      <c r="T2471" t="s">
        <v>8327</v>
      </c>
      <c r="U2471" t="s">
        <v>8331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2">
        <v>41023.07471064815</v>
      </c>
      <c r="L2472" s="12">
        <v>41053.07471064815</v>
      </c>
      <c r="M2472" s="13">
        <f t="shared" si="116"/>
        <v>2012</v>
      </c>
      <c r="N2472" t="b">
        <v>0</v>
      </c>
      <c r="O2472">
        <v>36</v>
      </c>
      <c r="P2472" t="b">
        <v>1</v>
      </c>
      <c r="Q2472" t="s">
        <v>8279</v>
      </c>
      <c r="R2472" s="5">
        <f t="shared" si="114"/>
        <v>1.0316400000000001</v>
      </c>
      <c r="S2472" s="6">
        <f t="shared" si="115"/>
        <v>28.65666666666667</v>
      </c>
      <c r="T2472" t="s">
        <v>8327</v>
      </c>
      <c r="U2472" t="s">
        <v>8331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2">
        <v>40893.992962962962</v>
      </c>
      <c r="L2473" s="12">
        <v>40933.992962962962</v>
      </c>
      <c r="M2473" s="13">
        <f t="shared" si="116"/>
        <v>2011</v>
      </c>
      <c r="N2473" t="b">
        <v>0</v>
      </c>
      <c r="O2473">
        <v>17</v>
      </c>
      <c r="P2473" t="b">
        <v>1</v>
      </c>
      <c r="Q2473" t="s">
        <v>8279</v>
      </c>
      <c r="R2473" s="5">
        <f t="shared" si="114"/>
        <v>1.28</v>
      </c>
      <c r="S2473" s="6">
        <f t="shared" si="115"/>
        <v>37.647058823529413</v>
      </c>
      <c r="T2473" t="s">
        <v>8327</v>
      </c>
      <c r="U2473" t="s">
        <v>8331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2">
        <v>40354.11550925926</v>
      </c>
      <c r="L2474" s="12">
        <v>40425.043749999997</v>
      </c>
      <c r="M2474" s="13">
        <f t="shared" si="116"/>
        <v>2010</v>
      </c>
      <c r="N2474" t="b">
        <v>0</v>
      </c>
      <c r="O2474">
        <v>104</v>
      </c>
      <c r="P2474" t="b">
        <v>1</v>
      </c>
      <c r="Q2474" t="s">
        <v>8279</v>
      </c>
      <c r="R2474" s="5">
        <f t="shared" si="114"/>
        <v>1.3576026666666667</v>
      </c>
      <c r="S2474" s="6">
        <f t="shared" si="115"/>
        <v>97.904038461538462</v>
      </c>
      <c r="T2474" t="s">
        <v>8327</v>
      </c>
      <c r="U2474" t="s">
        <v>8331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2">
        <v>41193.748483796298</v>
      </c>
      <c r="L2475" s="12">
        <v>41223.790150462963</v>
      </c>
      <c r="M2475" s="13">
        <f t="shared" si="116"/>
        <v>2012</v>
      </c>
      <c r="N2475" t="b">
        <v>0</v>
      </c>
      <c r="O2475">
        <v>47</v>
      </c>
      <c r="P2475" t="b">
        <v>1</v>
      </c>
      <c r="Q2475" t="s">
        <v>8279</v>
      </c>
      <c r="R2475" s="5">
        <f t="shared" si="114"/>
        <v>1</v>
      </c>
      <c r="S2475" s="6">
        <f t="shared" si="115"/>
        <v>42.553191489361701</v>
      </c>
      <c r="T2475" t="s">
        <v>8327</v>
      </c>
      <c r="U2475" t="s">
        <v>8331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2">
        <v>40417.011296296296</v>
      </c>
      <c r="L2476" s="12">
        <v>40462.011296296296</v>
      </c>
      <c r="M2476" s="13">
        <f t="shared" si="116"/>
        <v>2010</v>
      </c>
      <c r="N2476" t="b">
        <v>0</v>
      </c>
      <c r="O2476">
        <v>38</v>
      </c>
      <c r="P2476" t="b">
        <v>1</v>
      </c>
      <c r="Q2476" t="s">
        <v>8279</v>
      </c>
      <c r="R2476" s="5">
        <f t="shared" si="114"/>
        <v>1.0000360000000001</v>
      </c>
      <c r="S2476" s="6">
        <f t="shared" si="115"/>
        <v>131.58368421052631</v>
      </c>
      <c r="T2476" t="s">
        <v>8327</v>
      </c>
      <c r="U2476" t="s">
        <v>8331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2">
        <v>40310.287673611114</v>
      </c>
      <c r="L2477" s="12">
        <v>40369.916666666664</v>
      </c>
      <c r="M2477" s="13">
        <f t="shared" si="116"/>
        <v>2010</v>
      </c>
      <c r="N2477" t="b">
        <v>0</v>
      </c>
      <c r="O2477">
        <v>81</v>
      </c>
      <c r="P2477" t="b">
        <v>1</v>
      </c>
      <c r="Q2477" t="s">
        <v>8279</v>
      </c>
      <c r="R2477" s="5">
        <f t="shared" si="114"/>
        <v>1.0471999999999999</v>
      </c>
      <c r="S2477" s="6">
        <f t="shared" si="115"/>
        <v>32.320987654320987</v>
      </c>
      <c r="T2477" t="s">
        <v>8327</v>
      </c>
      <c r="U2477" t="s">
        <v>8331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2">
        <v>41913.328356481477</v>
      </c>
      <c r="L2478" s="12">
        <v>41946.370023148149</v>
      </c>
      <c r="M2478" s="13">
        <f t="shared" si="116"/>
        <v>2014</v>
      </c>
      <c r="N2478" t="b">
        <v>0</v>
      </c>
      <c r="O2478">
        <v>55</v>
      </c>
      <c r="P2478" t="b">
        <v>1</v>
      </c>
      <c r="Q2478" t="s">
        <v>8279</v>
      </c>
      <c r="R2478" s="5">
        <f t="shared" si="114"/>
        <v>1.050225</v>
      </c>
      <c r="S2478" s="6">
        <f t="shared" si="115"/>
        <v>61.103999999999999</v>
      </c>
      <c r="T2478" t="s">
        <v>8327</v>
      </c>
      <c r="U2478" t="s">
        <v>8331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2">
        <v>41088.691493055558</v>
      </c>
      <c r="L2479" s="12">
        <v>41133.691493055558</v>
      </c>
      <c r="M2479" s="13">
        <f t="shared" si="116"/>
        <v>2012</v>
      </c>
      <c r="N2479" t="b">
        <v>0</v>
      </c>
      <c r="O2479">
        <v>41</v>
      </c>
      <c r="P2479" t="b">
        <v>1</v>
      </c>
      <c r="Q2479" t="s">
        <v>8279</v>
      </c>
      <c r="R2479" s="5">
        <f t="shared" si="114"/>
        <v>1.7133333333333334</v>
      </c>
      <c r="S2479" s="6">
        <f t="shared" si="115"/>
        <v>31.341463414634145</v>
      </c>
      <c r="T2479" t="s">
        <v>8327</v>
      </c>
      <c r="U2479" t="s">
        <v>8331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2">
        <v>41257.950381944444</v>
      </c>
      <c r="L2480" s="12">
        <v>41287.950381944444</v>
      </c>
      <c r="M2480" s="13">
        <f t="shared" si="116"/>
        <v>2012</v>
      </c>
      <c r="N2480" t="b">
        <v>0</v>
      </c>
      <c r="O2480">
        <v>79</v>
      </c>
      <c r="P2480" t="b">
        <v>1</v>
      </c>
      <c r="Q2480" t="s">
        <v>8279</v>
      </c>
      <c r="R2480" s="5">
        <f t="shared" si="114"/>
        <v>1.2749999999999999</v>
      </c>
      <c r="S2480" s="6">
        <f t="shared" si="115"/>
        <v>129.1139240506329</v>
      </c>
      <c r="T2480" t="s">
        <v>8327</v>
      </c>
      <c r="U2480" t="s">
        <v>8331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2">
        <v>41107.726782407408</v>
      </c>
      <c r="L2481" s="12">
        <v>41118.083333333336</v>
      </c>
      <c r="M2481" s="13">
        <f t="shared" si="116"/>
        <v>2012</v>
      </c>
      <c r="N2481" t="b">
        <v>0</v>
      </c>
      <c r="O2481">
        <v>16</v>
      </c>
      <c r="P2481" t="b">
        <v>1</v>
      </c>
      <c r="Q2481" t="s">
        <v>8279</v>
      </c>
      <c r="R2481" s="5">
        <f t="shared" si="114"/>
        <v>1.3344333333333334</v>
      </c>
      <c r="S2481" s="6">
        <f t="shared" si="115"/>
        <v>25.020624999999999</v>
      </c>
      <c r="T2481" t="s">
        <v>8327</v>
      </c>
      <c r="U2481" t="s">
        <v>8331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2">
        <v>42227.936157407406</v>
      </c>
      <c r="L2482" s="12">
        <v>42287.936157407406</v>
      </c>
      <c r="M2482" s="13">
        <f t="shared" si="116"/>
        <v>2015</v>
      </c>
      <c r="N2482" t="b">
        <v>0</v>
      </c>
      <c r="O2482">
        <v>8</v>
      </c>
      <c r="P2482" t="b">
        <v>1</v>
      </c>
      <c r="Q2482" t="s">
        <v>8279</v>
      </c>
      <c r="R2482" s="5">
        <f t="shared" si="114"/>
        <v>1</v>
      </c>
      <c r="S2482" s="6">
        <f t="shared" si="115"/>
        <v>250</v>
      </c>
      <c r="T2482" t="s">
        <v>8327</v>
      </c>
      <c r="U2482" t="s">
        <v>8331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2">
        <v>40999.645925925928</v>
      </c>
      <c r="L2483" s="12">
        <v>41029.645925925928</v>
      </c>
      <c r="M2483" s="13">
        <f t="shared" si="116"/>
        <v>2012</v>
      </c>
      <c r="N2483" t="b">
        <v>0</v>
      </c>
      <c r="O2483">
        <v>95</v>
      </c>
      <c r="P2483" t="b">
        <v>1</v>
      </c>
      <c r="Q2483" t="s">
        <v>8279</v>
      </c>
      <c r="R2483" s="5">
        <f t="shared" si="114"/>
        <v>1.1291099999999998</v>
      </c>
      <c r="S2483" s="6">
        <f t="shared" si="115"/>
        <v>47.541473684210523</v>
      </c>
      <c r="T2483" t="s">
        <v>8327</v>
      </c>
      <c r="U2483" t="s">
        <v>8331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2">
        <v>40711.782210648147</v>
      </c>
      <c r="L2484" s="12">
        <v>40756.782210648147</v>
      </c>
      <c r="M2484" s="13">
        <f t="shared" si="116"/>
        <v>2011</v>
      </c>
      <c r="N2484" t="b">
        <v>0</v>
      </c>
      <c r="O2484">
        <v>25</v>
      </c>
      <c r="P2484" t="b">
        <v>1</v>
      </c>
      <c r="Q2484" t="s">
        <v>8279</v>
      </c>
      <c r="R2484" s="5">
        <f t="shared" si="114"/>
        <v>1.0009999999999999</v>
      </c>
      <c r="S2484" s="6">
        <f t="shared" si="115"/>
        <v>40.04</v>
      </c>
      <c r="T2484" t="s">
        <v>8327</v>
      </c>
      <c r="U2484" t="s">
        <v>8331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2">
        <v>40970.750034722223</v>
      </c>
      <c r="L2485" s="12">
        <v>41030.708368055559</v>
      </c>
      <c r="M2485" s="13">
        <f t="shared" si="116"/>
        <v>2012</v>
      </c>
      <c r="N2485" t="b">
        <v>0</v>
      </c>
      <c r="O2485">
        <v>19</v>
      </c>
      <c r="P2485" t="b">
        <v>1</v>
      </c>
      <c r="Q2485" t="s">
        <v>8279</v>
      </c>
      <c r="R2485" s="5">
        <f t="shared" si="114"/>
        <v>1.1372727272727272</v>
      </c>
      <c r="S2485" s="6">
        <f t="shared" si="115"/>
        <v>65.84210526315789</v>
      </c>
      <c r="T2485" t="s">
        <v>8327</v>
      </c>
      <c r="U2485" t="s">
        <v>8331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2">
        <v>40771.916701388887</v>
      </c>
      <c r="L2486" s="12">
        <v>40801.916701388887</v>
      </c>
      <c r="M2486" s="13">
        <f t="shared" si="116"/>
        <v>2011</v>
      </c>
      <c r="N2486" t="b">
        <v>0</v>
      </c>
      <c r="O2486">
        <v>90</v>
      </c>
      <c r="P2486" t="b">
        <v>1</v>
      </c>
      <c r="Q2486" t="s">
        <v>8279</v>
      </c>
      <c r="R2486" s="5">
        <f t="shared" si="114"/>
        <v>1.1931742857142855</v>
      </c>
      <c r="S2486" s="6">
        <f t="shared" si="115"/>
        <v>46.401222222222216</v>
      </c>
      <c r="T2486" t="s">
        <v>8327</v>
      </c>
      <c r="U2486" t="s">
        <v>8331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2">
        <v>40793.998599537037</v>
      </c>
      <c r="L2487" s="12">
        <v>40828.998599537037</v>
      </c>
      <c r="M2487" s="13">
        <f t="shared" si="116"/>
        <v>2011</v>
      </c>
      <c r="N2487" t="b">
        <v>0</v>
      </c>
      <c r="O2487">
        <v>41</v>
      </c>
      <c r="P2487" t="b">
        <v>1</v>
      </c>
      <c r="Q2487" t="s">
        <v>8279</v>
      </c>
      <c r="R2487" s="5">
        <f t="shared" si="114"/>
        <v>1.0325</v>
      </c>
      <c r="S2487" s="6">
        <f t="shared" si="115"/>
        <v>50.365853658536587</v>
      </c>
      <c r="T2487" t="s">
        <v>8327</v>
      </c>
      <c r="U2487" t="s">
        <v>8331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2">
        <v>40991.708055555559</v>
      </c>
      <c r="L2488" s="12">
        <v>41021.708055555559</v>
      </c>
      <c r="M2488" s="13">
        <f t="shared" si="116"/>
        <v>2012</v>
      </c>
      <c r="N2488" t="b">
        <v>0</v>
      </c>
      <c r="O2488">
        <v>30</v>
      </c>
      <c r="P2488" t="b">
        <v>1</v>
      </c>
      <c r="Q2488" t="s">
        <v>8279</v>
      </c>
      <c r="R2488" s="5">
        <f t="shared" si="114"/>
        <v>2.6566666666666667</v>
      </c>
      <c r="S2488" s="6">
        <f t="shared" si="115"/>
        <v>26.566666666666666</v>
      </c>
      <c r="T2488" t="s">
        <v>8327</v>
      </c>
      <c r="U2488" t="s">
        <v>8331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2">
        <v>41026.083298611113</v>
      </c>
      <c r="L2489" s="12">
        <v>41056.083298611113</v>
      </c>
      <c r="M2489" s="13">
        <f t="shared" si="116"/>
        <v>2012</v>
      </c>
      <c r="N2489" t="b">
        <v>0</v>
      </c>
      <c r="O2489">
        <v>38</v>
      </c>
      <c r="P2489" t="b">
        <v>1</v>
      </c>
      <c r="Q2489" t="s">
        <v>8279</v>
      </c>
      <c r="R2489" s="5">
        <f t="shared" si="114"/>
        <v>1.0005066666666667</v>
      </c>
      <c r="S2489" s="6">
        <f t="shared" si="115"/>
        <v>39.493684210526318</v>
      </c>
      <c r="T2489" t="s">
        <v>8327</v>
      </c>
      <c r="U2489" t="s">
        <v>8331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2">
        <v>40833.633194444446</v>
      </c>
      <c r="L2490" s="12">
        <v>40863.674861111111</v>
      </c>
      <c r="M2490" s="13">
        <f t="shared" si="116"/>
        <v>2011</v>
      </c>
      <c r="N2490" t="b">
        <v>0</v>
      </c>
      <c r="O2490">
        <v>65</v>
      </c>
      <c r="P2490" t="b">
        <v>1</v>
      </c>
      <c r="Q2490" t="s">
        <v>8279</v>
      </c>
      <c r="R2490" s="5">
        <f t="shared" si="114"/>
        <v>1.0669999999999999</v>
      </c>
      <c r="S2490" s="6">
        <f t="shared" si="115"/>
        <v>49.246153846153845</v>
      </c>
      <c r="T2490" t="s">
        <v>8327</v>
      </c>
      <c r="U2490" t="s">
        <v>8331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2">
        <v>41373.690266203703</v>
      </c>
      <c r="L2491" s="12">
        <v>41403.690266203703</v>
      </c>
      <c r="M2491" s="13">
        <f t="shared" si="116"/>
        <v>2013</v>
      </c>
      <c r="N2491" t="b">
        <v>0</v>
      </c>
      <c r="O2491">
        <v>75</v>
      </c>
      <c r="P2491" t="b">
        <v>1</v>
      </c>
      <c r="Q2491" t="s">
        <v>8279</v>
      </c>
      <c r="R2491" s="5">
        <f t="shared" si="114"/>
        <v>1.3367142857142857</v>
      </c>
      <c r="S2491" s="6">
        <f t="shared" si="115"/>
        <v>62.38</v>
      </c>
      <c r="T2491" t="s">
        <v>8327</v>
      </c>
      <c r="U2491" t="s">
        <v>8331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2">
        <v>41023.227731481478</v>
      </c>
      <c r="L2492" s="12">
        <v>41083.227731481478</v>
      </c>
      <c r="M2492" s="13">
        <f t="shared" si="116"/>
        <v>2012</v>
      </c>
      <c r="N2492" t="b">
        <v>0</v>
      </c>
      <c r="O2492">
        <v>16</v>
      </c>
      <c r="P2492" t="b">
        <v>1</v>
      </c>
      <c r="Q2492" t="s">
        <v>8279</v>
      </c>
      <c r="R2492" s="5">
        <f t="shared" si="114"/>
        <v>1.214</v>
      </c>
      <c r="S2492" s="6">
        <f t="shared" si="115"/>
        <v>37.9375</v>
      </c>
      <c r="T2492" t="s">
        <v>8327</v>
      </c>
      <c r="U2492" t="s">
        <v>8331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2">
        <v>40542.839282407411</v>
      </c>
      <c r="L2493" s="12">
        <v>40559.07708333333</v>
      </c>
      <c r="M2493" s="13">
        <f t="shared" si="116"/>
        <v>2010</v>
      </c>
      <c r="N2493" t="b">
        <v>0</v>
      </c>
      <c r="O2493">
        <v>10</v>
      </c>
      <c r="P2493" t="b">
        <v>1</v>
      </c>
      <c r="Q2493" t="s">
        <v>8279</v>
      </c>
      <c r="R2493" s="5">
        <f t="shared" si="114"/>
        <v>1.032</v>
      </c>
      <c r="S2493" s="6">
        <f t="shared" si="115"/>
        <v>51.6</v>
      </c>
      <c r="T2493" t="s">
        <v>8327</v>
      </c>
      <c r="U2493" t="s">
        <v>8331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2">
        <v>41024.985972222225</v>
      </c>
      <c r="L2494" s="12">
        <v>41076.415972222225</v>
      </c>
      <c r="M2494" s="13">
        <f t="shared" si="116"/>
        <v>2012</v>
      </c>
      <c r="N2494" t="b">
        <v>0</v>
      </c>
      <c r="O2494">
        <v>27</v>
      </c>
      <c r="P2494" t="b">
        <v>1</v>
      </c>
      <c r="Q2494" t="s">
        <v>8279</v>
      </c>
      <c r="R2494" s="5">
        <f t="shared" si="114"/>
        <v>1.25</v>
      </c>
      <c r="S2494" s="6">
        <f t="shared" si="115"/>
        <v>27.777777777777779</v>
      </c>
      <c r="T2494" t="s">
        <v>8327</v>
      </c>
      <c r="U2494" t="s">
        <v>8331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2">
        <v>41348.168287037035</v>
      </c>
      <c r="L2495" s="12">
        <v>41393.168287037035</v>
      </c>
      <c r="M2495" s="13">
        <f t="shared" si="116"/>
        <v>2013</v>
      </c>
      <c r="N2495" t="b">
        <v>0</v>
      </c>
      <c r="O2495">
        <v>259</v>
      </c>
      <c r="P2495" t="b">
        <v>1</v>
      </c>
      <c r="Q2495" t="s">
        <v>8279</v>
      </c>
      <c r="R2495" s="5">
        <f t="shared" si="114"/>
        <v>1.2869999999999999</v>
      </c>
      <c r="S2495" s="6">
        <f t="shared" si="115"/>
        <v>99.382239382239376</v>
      </c>
      <c r="T2495" t="s">
        <v>8327</v>
      </c>
      <c r="U2495" t="s">
        <v>8331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2">
        <v>41022.645185185182</v>
      </c>
      <c r="L2496" s="12">
        <v>41052.645185185182</v>
      </c>
      <c r="M2496" s="13">
        <f t="shared" si="116"/>
        <v>2012</v>
      </c>
      <c r="N2496" t="b">
        <v>0</v>
      </c>
      <c r="O2496">
        <v>39</v>
      </c>
      <c r="P2496" t="b">
        <v>1</v>
      </c>
      <c r="Q2496" t="s">
        <v>8279</v>
      </c>
      <c r="R2496" s="5">
        <f t="shared" si="114"/>
        <v>1.0100533333333332</v>
      </c>
      <c r="S2496" s="6">
        <f t="shared" si="115"/>
        <v>38.848205128205123</v>
      </c>
      <c r="T2496" t="s">
        <v>8327</v>
      </c>
      <c r="U2496" t="s">
        <v>8331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2">
        <v>41036.946469907409</v>
      </c>
      <c r="L2497" s="12">
        <v>41066.946469907409</v>
      </c>
      <c r="M2497" s="13">
        <f t="shared" si="116"/>
        <v>2012</v>
      </c>
      <c r="N2497" t="b">
        <v>0</v>
      </c>
      <c r="O2497">
        <v>42</v>
      </c>
      <c r="P2497" t="b">
        <v>1</v>
      </c>
      <c r="Q2497" t="s">
        <v>8279</v>
      </c>
      <c r="R2497" s="5">
        <f t="shared" si="114"/>
        <v>1.2753666666666665</v>
      </c>
      <c r="S2497" s="6">
        <f t="shared" si="115"/>
        <v>45.548809523809524</v>
      </c>
      <c r="T2497" t="s">
        <v>8327</v>
      </c>
      <c r="U2497" t="s">
        <v>8331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2">
        <v>41327.996435185189</v>
      </c>
      <c r="L2498" s="12">
        <v>41362.954768518517</v>
      </c>
      <c r="M2498" s="13">
        <f t="shared" si="116"/>
        <v>2013</v>
      </c>
      <c r="N2498" t="b">
        <v>0</v>
      </c>
      <c r="O2498">
        <v>10</v>
      </c>
      <c r="P2498" t="b">
        <v>1</v>
      </c>
      <c r="Q2498" t="s">
        <v>8279</v>
      </c>
      <c r="R2498" s="5">
        <f t="shared" ref="R2498:R2561" si="117">E2498/D2498</f>
        <v>1</v>
      </c>
      <c r="S2498" s="6">
        <f t="shared" ref="S2498:S2561" si="118">E2498/O2498</f>
        <v>600</v>
      </c>
      <c r="T2498" t="s">
        <v>8327</v>
      </c>
      <c r="U2498" t="s">
        <v>8331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2">
        <v>40730.878912037035</v>
      </c>
      <c r="L2499" s="12">
        <v>40760.878912037035</v>
      </c>
      <c r="M2499" s="13">
        <f t="shared" ref="M2499:M2562" si="119">YEAR(K2499)</f>
        <v>2011</v>
      </c>
      <c r="N2499" t="b">
        <v>0</v>
      </c>
      <c r="O2499">
        <v>56</v>
      </c>
      <c r="P2499" t="b">
        <v>1</v>
      </c>
      <c r="Q2499" t="s">
        <v>8279</v>
      </c>
      <c r="R2499" s="5">
        <f t="shared" si="117"/>
        <v>1.127715</v>
      </c>
      <c r="S2499" s="6">
        <f t="shared" si="118"/>
        <v>80.551071428571419</v>
      </c>
      <c r="T2499" t="s">
        <v>8327</v>
      </c>
      <c r="U2499" t="s">
        <v>8331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2">
        <v>42017.967442129629</v>
      </c>
      <c r="L2500" s="12">
        <v>42031.967442129629</v>
      </c>
      <c r="M2500" s="13">
        <f t="shared" si="119"/>
        <v>2015</v>
      </c>
      <c r="N2500" t="b">
        <v>0</v>
      </c>
      <c r="O2500">
        <v>20</v>
      </c>
      <c r="P2500" t="b">
        <v>1</v>
      </c>
      <c r="Q2500" t="s">
        <v>8279</v>
      </c>
      <c r="R2500" s="5">
        <f t="shared" si="117"/>
        <v>1.056</v>
      </c>
      <c r="S2500" s="6">
        <f t="shared" si="118"/>
        <v>52.8</v>
      </c>
      <c r="T2500" t="s">
        <v>8327</v>
      </c>
      <c r="U2500" t="s">
        <v>8331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2">
        <v>41226.648576388885</v>
      </c>
      <c r="L2501" s="12">
        <v>41274.75</v>
      </c>
      <c r="M2501" s="13">
        <f t="shared" si="119"/>
        <v>2012</v>
      </c>
      <c r="N2501" t="b">
        <v>0</v>
      </c>
      <c r="O2501">
        <v>170</v>
      </c>
      <c r="P2501" t="b">
        <v>1</v>
      </c>
      <c r="Q2501" t="s">
        <v>8279</v>
      </c>
      <c r="R2501" s="5">
        <f t="shared" si="117"/>
        <v>2.0262500000000001</v>
      </c>
      <c r="S2501" s="6">
        <f t="shared" si="118"/>
        <v>47.676470588235297</v>
      </c>
      <c r="T2501" t="s">
        <v>8327</v>
      </c>
      <c r="U2501" t="s">
        <v>8331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2">
        <v>41053.772858796299</v>
      </c>
      <c r="L2502" s="12">
        <v>41083.772858796299</v>
      </c>
      <c r="M2502" s="13">
        <f t="shared" si="119"/>
        <v>2012</v>
      </c>
      <c r="N2502" t="b">
        <v>0</v>
      </c>
      <c r="O2502">
        <v>29</v>
      </c>
      <c r="P2502" t="b">
        <v>1</v>
      </c>
      <c r="Q2502" t="s">
        <v>8279</v>
      </c>
      <c r="R2502" s="5">
        <f t="shared" si="117"/>
        <v>1.1333333333333333</v>
      </c>
      <c r="S2502" s="6">
        <f t="shared" si="118"/>
        <v>23.448275862068964</v>
      </c>
      <c r="T2502" t="s">
        <v>8327</v>
      </c>
      <c r="U2502" t="s">
        <v>8331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2">
        <v>42244.776666666665</v>
      </c>
      <c r="L2503" s="12">
        <v>42274.776666666665</v>
      </c>
      <c r="M2503" s="13">
        <f t="shared" si="119"/>
        <v>2015</v>
      </c>
      <c r="N2503" t="b">
        <v>0</v>
      </c>
      <c r="O2503">
        <v>7</v>
      </c>
      <c r="P2503" t="b">
        <v>0</v>
      </c>
      <c r="Q2503" t="s">
        <v>8299</v>
      </c>
      <c r="R2503" s="5">
        <f t="shared" si="117"/>
        <v>2.5545454545454545E-2</v>
      </c>
      <c r="S2503" s="6">
        <f t="shared" si="118"/>
        <v>40.142857142857146</v>
      </c>
      <c r="T2503" t="s">
        <v>8338</v>
      </c>
      <c r="U2503" t="s">
        <v>8355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2">
        <v>41858.825439814813</v>
      </c>
      <c r="L2504" s="12">
        <v>41903.825439814813</v>
      </c>
      <c r="M2504" s="13">
        <f t="shared" si="119"/>
        <v>2014</v>
      </c>
      <c r="N2504" t="b">
        <v>0</v>
      </c>
      <c r="O2504">
        <v>5</v>
      </c>
      <c r="P2504" t="b">
        <v>0</v>
      </c>
      <c r="Q2504" t="s">
        <v>8299</v>
      </c>
      <c r="R2504" s="5">
        <f t="shared" si="117"/>
        <v>7.8181818181818181E-4</v>
      </c>
      <c r="S2504" s="6">
        <f t="shared" si="118"/>
        <v>17.2</v>
      </c>
      <c r="T2504" t="s">
        <v>8338</v>
      </c>
      <c r="U2504" t="s">
        <v>8355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2">
        <v>42498.899398148147</v>
      </c>
      <c r="L2505" s="12">
        <v>42528.879166666666</v>
      </c>
      <c r="M2505" s="13">
        <f t="shared" si="119"/>
        <v>2016</v>
      </c>
      <c r="N2505" t="b">
        <v>0</v>
      </c>
      <c r="O2505">
        <v>0</v>
      </c>
      <c r="P2505" t="b">
        <v>0</v>
      </c>
      <c r="Q2505" t="s">
        <v>8299</v>
      </c>
      <c r="R2505" s="5">
        <f t="shared" si="117"/>
        <v>0</v>
      </c>
      <c r="S2505" s="6" t="e">
        <f t="shared" si="118"/>
        <v>#DIV/0!</v>
      </c>
      <c r="T2505" t="s">
        <v>8338</v>
      </c>
      <c r="U2505" t="s">
        <v>8355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2">
        <v>41928.015439814815</v>
      </c>
      <c r="L2506" s="12">
        <v>41958.057106481487</v>
      </c>
      <c r="M2506" s="13">
        <f t="shared" si="119"/>
        <v>2014</v>
      </c>
      <c r="N2506" t="b">
        <v>0</v>
      </c>
      <c r="O2506">
        <v>0</v>
      </c>
      <c r="P2506" t="b">
        <v>0</v>
      </c>
      <c r="Q2506" t="s">
        <v>8299</v>
      </c>
      <c r="R2506" s="5">
        <f t="shared" si="117"/>
        <v>0</v>
      </c>
      <c r="S2506" s="6" t="e">
        <f t="shared" si="118"/>
        <v>#DIV/0!</v>
      </c>
      <c r="T2506" t="s">
        <v>8338</v>
      </c>
      <c r="U2506" t="s">
        <v>8355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2">
        <v>42047.05574074074</v>
      </c>
      <c r="L2507" s="12">
        <v>42077.014074074075</v>
      </c>
      <c r="M2507" s="13">
        <f t="shared" si="119"/>
        <v>2015</v>
      </c>
      <c r="N2507" t="b">
        <v>0</v>
      </c>
      <c r="O2507">
        <v>0</v>
      </c>
      <c r="P2507" t="b">
        <v>0</v>
      </c>
      <c r="Q2507" t="s">
        <v>8299</v>
      </c>
      <c r="R2507" s="5">
        <f t="shared" si="117"/>
        <v>0</v>
      </c>
      <c r="S2507" s="6" t="e">
        <f t="shared" si="118"/>
        <v>#DIV/0!</v>
      </c>
      <c r="T2507" t="s">
        <v>8338</v>
      </c>
      <c r="U2507" t="s">
        <v>8355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2">
        <v>42258.297094907408</v>
      </c>
      <c r="L2508" s="12">
        <v>42280.875</v>
      </c>
      <c r="M2508" s="13">
        <f t="shared" si="119"/>
        <v>2015</v>
      </c>
      <c r="N2508" t="b">
        <v>0</v>
      </c>
      <c r="O2508">
        <v>2</v>
      </c>
      <c r="P2508" t="b">
        <v>0</v>
      </c>
      <c r="Q2508" t="s">
        <v>8299</v>
      </c>
      <c r="R2508" s="5">
        <f t="shared" si="117"/>
        <v>6.0000000000000001E-3</v>
      </c>
      <c r="S2508" s="6">
        <f t="shared" si="118"/>
        <v>15</v>
      </c>
      <c r="T2508" t="s">
        <v>8338</v>
      </c>
      <c r="U2508" t="s">
        <v>8355</v>
      </c>
    </row>
    <row r="2509" spans="1:21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2">
        <v>42105.072962962964</v>
      </c>
      <c r="L2509" s="12">
        <v>42135.072962962964</v>
      </c>
      <c r="M2509" s="13">
        <f t="shared" si="119"/>
        <v>2015</v>
      </c>
      <c r="N2509" t="b">
        <v>0</v>
      </c>
      <c r="O2509">
        <v>0</v>
      </c>
      <c r="P2509" t="b">
        <v>0</v>
      </c>
      <c r="Q2509" t="s">
        <v>8299</v>
      </c>
      <c r="R2509" s="5">
        <f t="shared" si="117"/>
        <v>0</v>
      </c>
      <c r="S2509" s="6" t="e">
        <f t="shared" si="118"/>
        <v>#DIV/0!</v>
      </c>
      <c r="T2509" t="s">
        <v>8338</v>
      </c>
      <c r="U2509" t="s">
        <v>8355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2">
        <v>41835.951782407406</v>
      </c>
      <c r="L2510" s="12">
        <v>41865.951782407406</v>
      </c>
      <c r="M2510" s="13">
        <f t="shared" si="119"/>
        <v>2014</v>
      </c>
      <c r="N2510" t="b">
        <v>0</v>
      </c>
      <c r="O2510">
        <v>0</v>
      </c>
      <c r="P2510" t="b">
        <v>0</v>
      </c>
      <c r="Q2510" t="s">
        <v>8299</v>
      </c>
      <c r="R2510" s="5">
        <f t="shared" si="117"/>
        <v>0</v>
      </c>
      <c r="S2510" s="6" t="e">
        <f t="shared" si="118"/>
        <v>#DIV/0!</v>
      </c>
      <c r="T2510" t="s">
        <v>8338</v>
      </c>
      <c r="U2510" t="s">
        <v>8355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2">
        <v>42058.809594907405</v>
      </c>
      <c r="L2511" s="12">
        <v>42114.767928240741</v>
      </c>
      <c r="M2511" s="13">
        <f t="shared" si="119"/>
        <v>2015</v>
      </c>
      <c r="N2511" t="b">
        <v>0</v>
      </c>
      <c r="O2511">
        <v>28</v>
      </c>
      <c r="P2511" t="b">
        <v>0</v>
      </c>
      <c r="Q2511" t="s">
        <v>8299</v>
      </c>
      <c r="R2511" s="5">
        <f t="shared" si="117"/>
        <v>1.0526315789473684E-2</v>
      </c>
      <c r="S2511" s="6">
        <f t="shared" si="118"/>
        <v>35.714285714285715</v>
      </c>
      <c r="T2511" t="s">
        <v>8338</v>
      </c>
      <c r="U2511" t="s">
        <v>8355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2">
        <v>42078.997361111105</v>
      </c>
      <c r="L2512" s="12">
        <v>42138.997361111105</v>
      </c>
      <c r="M2512" s="13">
        <f t="shared" si="119"/>
        <v>2015</v>
      </c>
      <c r="N2512" t="b">
        <v>0</v>
      </c>
      <c r="O2512">
        <v>2</v>
      </c>
      <c r="P2512" t="b">
        <v>0</v>
      </c>
      <c r="Q2512" t="s">
        <v>8299</v>
      </c>
      <c r="R2512" s="5">
        <f t="shared" si="117"/>
        <v>1.5E-3</v>
      </c>
      <c r="S2512" s="6">
        <f t="shared" si="118"/>
        <v>37.5</v>
      </c>
      <c r="T2512" t="s">
        <v>8338</v>
      </c>
      <c r="U2512" t="s">
        <v>8355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2">
        <v>42371.446909722217</v>
      </c>
      <c r="L2513" s="12">
        <v>42401.446909722217</v>
      </c>
      <c r="M2513" s="13">
        <f t="shared" si="119"/>
        <v>2016</v>
      </c>
      <c r="N2513" t="b">
        <v>0</v>
      </c>
      <c r="O2513">
        <v>0</v>
      </c>
      <c r="P2513" t="b">
        <v>0</v>
      </c>
      <c r="Q2513" t="s">
        <v>8299</v>
      </c>
      <c r="R2513" s="5">
        <f t="shared" si="117"/>
        <v>0</v>
      </c>
      <c r="S2513" s="6" t="e">
        <f t="shared" si="118"/>
        <v>#DIV/0!</v>
      </c>
      <c r="T2513" t="s">
        <v>8338</v>
      </c>
      <c r="U2513" t="s">
        <v>8355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2">
        <v>41971.876863425925</v>
      </c>
      <c r="L2514" s="12">
        <v>41986.876863425925</v>
      </c>
      <c r="M2514" s="13">
        <f t="shared" si="119"/>
        <v>2014</v>
      </c>
      <c r="N2514" t="b">
        <v>0</v>
      </c>
      <c r="O2514">
        <v>0</v>
      </c>
      <c r="P2514" t="b">
        <v>0</v>
      </c>
      <c r="Q2514" t="s">
        <v>8299</v>
      </c>
      <c r="R2514" s="5">
        <f t="shared" si="117"/>
        <v>0</v>
      </c>
      <c r="S2514" s="6" t="e">
        <f t="shared" si="118"/>
        <v>#DIV/0!</v>
      </c>
      <c r="T2514" t="s">
        <v>8338</v>
      </c>
      <c r="U2514" t="s">
        <v>8355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2">
        <v>42732.00681712963</v>
      </c>
      <c r="L2515" s="12">
        <v>42792.00681712963</v>
      </c>
      <c r="M2515" s="13">
        <f t="shared" si="119"/>
        <v>2016</v>
      </c>
      <c r="N2515" t="b">
        <v>0</v>
      </c>
      <c r="O2515">
        <v>0</v>
      </c>
      <c r="P2515" t="b">
        <v>0</v>
      </c>
      <c r="Q2515" t="s">
        <v>8299</v>
      </c>
      <c r="R2515" s="5">
        <f t="shared" si="117"/>
        <v>0</v>
      </c>
      <c r="S2515" s="6" t="e">
        <f t="shared" si="118"/>
        <v>#DIV/0!</v>
      </c>
      <c r="T2515" t="s">
        <v>8338</v>
      </c>
      <c r="U2515" t="s">
        <v>8355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2">
        <v>41854.389780092592</v>
      </c>
      <c r="L2516" s="12">
        <v>41871.389780092592</v>
      </c>
      <c r="M2516" s="13">
        <f t="shared" si="119"/>
        <v>2014</v>
      </c>
      <c r="N2516" t="b">
        <v>0</v>
      </c>
      <c r="O2516">
        <v>4</v>
      </c>
      <c r="P2516" t="b">
        <v>0</v>
      </c>
      <c r="Q2516" t="s">
        <v>8299</v>
      </c>
      <c r="R2516" s="5">
        <f t="shared" si="117"/>
        <v>1.7500000000000002E-2</v>
      </c>
      <c r="S2516" s="6">
        <f t="shared" si="118"/>
        <v>52.5</v>
      </c>
      <c r="T2516" t="s">
        <v>8338</v>
      </c>
      <c r="U2516" t="s">
        <v>8355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2">
        <v>42027.839733796296</v>
      </c>
      <c r="L2517" s="12">
        <v>42057.839733796296</v>
      </c>
      <c r="M2517" s="13">
        <f t="shared" si="119"/>
        <v>2015</v>
      </c>
      <c r="N2517" t="b">
        <v>0</v>
      </c>
      <c r="O2517">
        <v>12</v>
      </c>
      <c r="P2517" t="b">
        <v>0</v>
      </c>
      <c r="Q2517" t="s">
        <v>8299</v>
      </c>
      <c r="R2517" s="5">
        <f t="shared" si="117"/>
        <v>0.186</v>
      </c>
      <c r="S2517" s="6">
        <f t="shared" si="118"/>
        <v>77.5</v>
      </c>
      <c r="T2517" t="s">
        <v>8338</v>
      </c>
      <c r="U2517" t="s">
        <v>8355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2">
        <v>41942.653379629628</v>
      </c>
      <c r="L2518" s="12">
        <v>41972.6950462963</v>
      </c>
      <c r="M2518" s="13">
        <f t="shared" si="119"/>
        <v>2014</v>
      </c>
      <c r="N2518" t="b">
        <v>0</v>
      </c>
      <c r="O2518">
        <v>0</v>
      </c>
      <c r="P2518" t="b">
        <v>0</v>
      </c>
      <c r="Q2518" t="s">
        <v>8299</v>
      </c>
      <c r="R2518" s="5">
        <f t="shared" si="117"/>
        <v>0</v>
      </c>
      <c r="S2518" s="6" t="e">
        <f t="shared" si="118"/>
        <v>#DIV/0!</v>
      </c>
      <c r="T2518" t="s">
        <v>8338</v>
      </c>
      <c r="U2518" t="s">
        <v>8355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2">
        <v>42052.802430555559</v>
      </c>
      <c r="L2519" s="12">
        <v>42082.760763888888</v>
      </c>
      <c r="M2519" s="13">
        <f t="shared" si="119"/>
        <v>2015</v>
      </c>
      <c r="N2519" t="b">
        <v>0</v>
      </c>
      <c r="O2519">
        <v>33</v>
      </c>
      <c r="P2519" t="b">
        <v>0</v>
      </c>
      <c r="Q2519" t="s">
        <v>8299</v>
      </c>
      <c r="R2519" s="5">
        <f t="shared" si="117"/>
        <v>9.8166666666666666E-2</v>
      </c>
      <c r="S2519" s="6">
        <f t="shared" si="118"/>
        <v>53.545454545454547</v>
      </c>
      <c r="T2519" t="s">
        <v>8338</v>
      </c>
      <c r="U2519" t="s">
        <v>8355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2">
        <v>41926.680879629632</v>
      </c>
      <c r="L2520" s="12">
        <v>41956.722546296296</v>
      </c>
      <c r="M2520" s="13">
        <f t="shared" si="119"/>
        <v>2014</v>
      </c>
      <c r="N2520" t="b">
        <v>0</v>
      </c>
      <c r="O2520">
        <v>0</v>
      </c>
      <c r="P2520" t="b">
        <v>0</v>
      </c>
      <c r="Q2520" t="s">
        <v>8299</v>
      </c>
      <c r="R2520" s="5">
        <f t="shared" si="117"/>
        <v>0</v>
      </c>
      <c r="S2520" s="6" t="e">
        <f t="shared" si="118"/>
        <v>#DIV/0!</v>
      </c>
      <c r="T2520" t="s">
        <v>8338</v>
      </c>
      <c r="U2520" t="s">
        <v>8355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2">
        <v>41809.155138888891</v>
      </c>
      <c r="L2521" s="12">
        <v>41839.155138888891</v>
      </c>
      <c r="M2521" s="13">
        <f t="shared" si="119"/>
        <v>2014</v>
      </c>
      <c r="N2521" t="b">
        <v>0</v>
      </c>
      <c r="O2521">
        <v>4</v>
      </c>
      <c r="P2521" t="b">
        <v>0</v>
      </c>
      <c r="Q2521" t="s">
        <v>8299</v>
      </c>
      <c r="R2521" s="5">
        <f t="shared" si="117"/>
        <v>4.3333333333333331E-4</v>
      </c>
      <c r="S2521" s="6">
        <f t="shared" si="118"/>
        <v>16.25</v>
      </c>
      <c r="T2521" t="s">
        <v>8338</v>
      </c>
      <c r="U2521" t="s">
        <v>8355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2">
        <v>42612.600520833337</v>
      </c>
      <c r="L2522" s="12">
        <v>42658.806249999994</v>
      </c>
      <c r="M2522" s="13">
        <f t="shared" si="119"/>
        <v>2016</v>
      </c>
      <c r="N2522" t="b">
        <v>0</v>
      </c>
      <c r="O2522">
        <v>0</v>
      </c>
      <c r="P2522" t="b">
        <v>0</v>
      </c>
      <c r="Q2522" t="s">
        <v>8299</v>
      </c>
      <c r="R2522" s="5">
        <f t="shared" si="117"/>
        <v>0</v>
      </c>
      <c r="S2522" s="6" t="e">
        <f t="shared" si="118"/>
        <v>#DIV/0!</v>
      </c>
      <c r="T2522" t="s">
        <v>8338</v>
      </c>
      <c r="U2522" t="s">
        <v>8355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2">
        <v>42269.967835648145</v>
      </c>
      <c r="L2523" s="12">
        <v>42290.967835648145</v>
      </c>
      <c r="M2523" s="13">
        <f t="shared" si="119"/>
        <v>2015</v>
      </c>
      <c r="N2523" t="b">
        <v>0</v>
      </c>
      <c r="O2523">
        <v>132</v>
      </c>
      <c r="P2523" t="b">
        <v>1</v>
      </c>
      <c r="Q2523" t="s">
        <v>8300</v>
      </c>
      <c r="R2523" s="5">
        <f t="shared" si="117"/>
        <v>1.0948792000000001</v>
      </c>
      <c r="S2523" s="6">
        <f t="shared" si="118"/>
        <v>103.68174242424243</v>
      </c>
      <c r="T2523" t="s">
        <v>8327</v>
      </c>
      <c r="U2523" t="s">
        <v>8356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2">
        <v>42460.573611111111</v>
      </c>
      <c r="L2524" s="12">
        <v>42482.619444444441</v>
      </c>
      <c r="M2524" s="13">
        <f t="shared" si="119"/>
        <v>2016</v>
      </c>
      <c r="N2524" t="b">
        <v>0</v>
      </c>
      <c r="O2524">
        <v>27</v>
      </c>
      <c r="P2524" t="b">
        <v>1</v>
      </c>
      <c r="Q2524" t="s">
        <v>8300</v>
      </c>
      <c r="R2524" s="5">
        <f t="shared" si="117"/>
        <v>1</v>
      </c>
      <c r="S2524" s="6">
        <f t="shared" si="118"/>
        <v>185.18518518518519</v>
      </c>
      <c r="T2524" t="s">
        <v>8327</v>
      </c>
      <c r="U2524" t="s">
        <v>8356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2">
        <v>41930.975601851853</v>
      </c>
      <c r="L2525" s="12">
        <v>41961.017268518524</v>
      </c>
      <c r="M2525" s="13">
        <f t="shared" si="119"/>
        <v>2014</v>
      </c>
      <c r="N2525" t="b">
        <v>0</v>
      </c>
      <c r="O2525">
        <v>26</v>
      </c>
      <c r="P2525" t="b">
        <v>1</v>
      </c>
      <c r="Q2525" t="s">
        <v>8300</v>
      </c>
      <c r="R2525" s="5">
        <f t="shared" si="117"/>
        <v>1.5644444444444445</v>
      </c>
      <c r="S2525" s="6">
        <f t="shared" si="118"/>
        <v>54.153846153846153</v>
      </c>
      <c r="T2525" t="s">
        <v>8327</v>
      </c>
      <c r="U2525" t="s">
        <v>8356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2">
        <v>41961.807372685187</v>
      </c>
      <c r="L2526" s="12">
        <v>41994.1875</v>
      </c>
      <c r="M2526" s="13">
        <f t="shared" si="119"/>
        <v>2014</v>
      </c>
      <c r="N2526" t="b">
        <v>0</v>
      </c>
      <c r="O2526">
        <v>43</v>
      </c>
      <c r="P2526" t="b">
        <v>1</v>
      </c>
      <c r="Q2526" t="s">
        <v>8300</v>
      </c>
      <c r="R2526" s="5">
        <f t="shared" si="117"/>
        <v>1.016</v>
      </c>
      <c r="S2526" s="6">
        <f t="shared" si="118"/>
        <v>177.2093023255814</v>
      </c>
      <c r="T2526" t="s">
        <v>8327</v>
      </c>
      <c r="U2526" t="s">
        <v>8356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2">
        <v>41058.844571759262</v>
      </c>
      <c r="L2527" s="12">
        <v>41088.844571759262</v>
      </c>
      <c r="M2527" s="13">
        <f t="shared" si="119"/>
        <v>2012</v>
      </c>
      <c r="N2527" t="b">
        <v>0</v>
      </c>
      <c r="O2527">
        <v>80</v>
      </c>
      <c r="P2527" t="b">
        <v>1</v>
      </c>
      <c r="Q2527" t="s">
        <v>8300</v>
      </c>
      <c r="R2527" s="5">
        <f t="shared" si="117"/>
        <v>1.00325</v>
      </c>
      <c r="S2527" s="6">
        <f t="shared" si="118"/>
        <v>100.325</v>
      </c>
      <c r="T2527" t="s">
        <v>8327</v>
      </c>
      <c r="U2527" t="s">
        <v>8356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2">
        <v>41953.091134259259</v>
      </c>
      <c r="L2528" s="12">
        <v>41981.207638888889</v>
      </c>
      <c r="M2528" s="13">
        <f t="shared" si="119"/>
        <v>2014</v>
      </c>
      <c r="N2528" t="b">
        <v>0</v>
      </c>
      <c r="O2528">
        <v>33</v>
      </c>
      <c r="P2528" t="b">
        <v>1</v>
      </c>
      <c r="Q2528" t="s">
        <v>8300</v>
      </c>
      <c r="R2528" s="5">
        <f t="shared" si="117"/>
        <v>1.1294999999999999</v>
      </c>
      <c r="S2528" s="6">
        <f t="shared" si="118"/>
        <v>136.90909090909091</v>
      </c>
      <c r="T2528" t="s">
        <v>8327</v>
      </c>
      <c r="U2528" t="s">
        <v>8356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2">
        <v>41546.75105324074</v>
      </c>
      <c r="L2529" s="12">
        <v>41565.165972222225</v>
      </c>
      <c r="M2529" s="13">
        <f t="shared" si="119"/>
        <v>2013</v>
      </c>
      <c r="N2529" t="b">
        <v>0</v>
      </c>
      <c r="O2529">
        <v>71</v>
      </c>
      <c r="P2529" t="b">
        <v>1</v>
      </c>
      <c r="Q2529" t="s">
        <v>8300</v>
      </c>
      <c r="R2529" s="5">
        <f t="shared" si="117"/>
        <v>1.02125</v>
      </c>
      <c r="S2529" s="6">
        <f t="shared" si="118"/>
        <v>57.535211267605632</v>
      </c>
      <c r="T2529" t="s">
        <v>8327</v>
      </c>
      <c r="U2529" t="s">
        <v>8356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2">
        <v>42217.834525462968</v>
      </c>
      <c r="L2530" s="12">
        <v>42236.458333333328</v>
      </c>
      <c r="M2530" s="13">
        <f t="shared" si="119"/>
        <v>2015</v>
      </c>
      <c r="N2530" t="b">
        <v>0</v>
      </c>
      <c r="O2530">
        <v>81</v>
      </c>
      <c r="P2530" t="b">
        <v>1</v>
      </c>
      <c r="Q2530" t="s">
        <v>8300</v>
      </c>
      <c r="R2530" s="5">
        <f t="shared" si="117"/>
        <v>1.0724974999999999</v>
      </c>
      <c r="S2530" s="6">
        <f t="shared" si="118"/>
        <v>52.962839506172834</v>
      </c>
      <c r="T2530" t="s">
        <v>8327</v>
      </c>
      <c r="U2530" t="s">
        <v>8356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2">
        <v>40948.080729166664</v>
      </c>
      <c r="L2531" s="12">
        <v>40993.0390625</v>
      </c>
      <c r="M2531" s="13">
        <f t="shared" si="119"/>
        <v>2012</v>
      </c>
      <c r="N2531" t="b">
        <v>0</v>
      </c>
      <c r="O2531">
        <v>76</v>
      </c>
      <c r="P2531" t="b">
        <v>1</v>
      </c>
      <c r="Q2531" t="s">
        <v>8300</v>
      </c>
      <c r="R2531" s="5">
        <f t="shared" si="117"/>
        <v>1.0428333333333333</v>
      </c>
      <c r="S2531" s="6">
        <f t="shared" si="118"/>
        <v>82.328947368421055</v>
      </c>
      <c r="T2531" t="s">
        <v>8327</v>
      </c>
      <c r="U2531" t="s">
        <v>8356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2">
        <v>42081.864641203705</v>
      </c>
      <c r="L2532" s="12">
        <v>42114.201388888891</v>
      </c>
      <c r="M2532" s="13">
        <f t="shared" si="119"/>
        <v>2015</v>
      </c>
      <c r="N2532" t="b">
        <v>0</v>
      </c>
      <c r="O2532">
        <v>48</v>
      </c>
      <c r="P2532" t="b">
        <v>1</v>
      </c>
      <c r="Q2532" t="s">
        <v>8300</v>
      </c>
      <c r="R2532" s="5">
        <f t="shared" si="117"/>
        <v>1</v>
      </c>
      <c r="S2532" s="6">
        <f t="shared" si="118"/>
        <v>135.41666666666666</v>
      </c>
      <c r="T2532" t="s">
        <v>8327</v>
      </c>
      <c r="U2532" t="s">
        <v>8356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2">
        <v>42208.680023148147</v>
      </c>
      <c r="L2533" s="12">
        <v>42231.165972222225</v>
      </c>
      <c r="M2533" s="13">
        <f t="shared" si="119"/>
        <v>2015</v>
      </c>
      <c r="N2533" t="b">
        <v>0</v>
      </c>
      <c r="O2533">
        <v>61</v>
      </c>
      <c r="P2533" t="b">
        <v>1</v>
      </c>
      <c r="Q2533" t="s">
        <v>8300</v>
      </c>
      <c r="R2533" s="5">
        <f t="shared" si="117"/>
        <v>1.004</v>
      </c>
      <c r="S2533" s="6">
        <f t="shared" si="118"/>
        <v>74.06557377049181</v>
      </c>
      <c r="T2533" t="s">
        <v>8327</v>
      </c>
      <c r="U2533" t="s">
        <v>8356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2">
        <v>41107.849143518521</v>
      </c>
      <c r="L2534" s="12">
        <v>41137.849143518521</v>
      </c>
      <c r="M2534" s="13">
        <f t="shared" si="119"/>
        <v>2012</v>
      </c>
      <c r="N2534" t="b">
        <v>0</v>
      </c>
      <c r="O2534">
        <v>60</v>
      </c>
      <c r="P2534" t="b">
        <v>1</v>
      </c>
      <c r="Q2534" t="s">
        <v>8300</v>
      </c>
      <c r="R2534" s="5">
        <f t="shared" si="117"/>
        <v>1.26125</v>
      </c>
      <c r="S2534" s="6">
        <f t="shared" si="118"/>
        <v>84.083333333333329</v>
      </c>
      <c r="T2534" t="s">
        <v>8327</v>
      </c>
      <c r="U2534" t="s">
        <v>8356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2">
        <v>41304.751284722224</v>
      </c>
      <c r="L2535" s="12">
        <v>41334.750787037039</v>
      </c>
      <c r="M2535" s="13">
        <f t="shared" si="119"/>
        <v>2013</v>
      </c>
      <c r="N2535" t="b">
        <v>0</v>
      </c>
      <c r="O2535">
        <v>136</v>
      </c>
      <c r="P2535" t="b">
        <v>1</v>
      </c>
      <c r="Q2535" t="s">
        <v>8300</v>
      </c>
      <c r="R2535" s="5">
        <f t="shared" si="117"/>
        <v>1.1066666666666667</v>
      </c>
      <c r="S2535" s="6">
        <f t="shared" si="118"/>
        <v>61.029411764705884</v>
      </c>
      <c r="T2535" t="s">
        <v>8327</v>
      </c>
      <c r="U2535" t="s">
        <v>8356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2">
        <v>40127.700370370374</v>
      </c>
      <c r="L2536" s="12">
        <v>40179.25</v>
      </c>
      <c r="M2536" s="13">
        <f t="shared" si="119"/>
        <v>2009</v>
      </c>
      <c r="N2536" t="b">
        <v>0</v>
      </c>
      <c r="O2536">
        <v>14</v>
      </c>
      <c r="P2536" t="b">
        <v>1</v>
      </c>
      <c r="Q2536" t="s">
        <v>8300</v>
      </c>
      <c r="R2536" s="5">
        <f t="shared" si="117"/>
        <v>1.05</v>
      </c>
      <c r="S2536" s="6">
        <f t="shared" si="118"/>
        <v>150</v>
      </c>
      <c r="T2536" t="s">
        <v>8327</v>
      </c>
      <c r="U2536" t="s">
        <v>8356</v>
      </c>
    </row>
    <row r="2537" spans="1:21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2">
        <v>41943.791030092594</v>
      </c>
      <c r="L2537" s="12">
        <v>41974.832696759258</v>
      </c>
      <c r="M2537" s="13">
        <f t="shared" si="119"/>
        <v>2014</v>
      </c>
      <c r="N2537" t="b">
        <v>0</v>
      </c>
      <c r="O2537">
        <v>78</v>
      </c>
      <c r="P2537" t="b">
        <v>1</v>
      </c>
      <c r="Q2537" t="s">
        <v>8300</v>
      </c>
      <c r="R2537" s="5">
        <f t="shared" si="117"/>
        <v>1.03775</v>
      </c>
      <c r="S2537" s="6">
        <f t="shared" si="118"/>
        <v>266.08974358974359</v>
      </c>
      <c r="T2537" t="s">
        <v>8327</v>
      </c>
      <c r="U2537" t="s">
        <v>8356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2">
        <v>41464.106087962966</v>
      </c>
      <c r="L2538" s="12">
        <v>41485.106087962966</v>
      </c>
      <c r="M2538" s="13">
        <f t="shared" si="119"/>
        <v>2013</v>
      </c>
      <c r="N2538" t="b">
        <v>0</v>
      </c>
      <c r="O2538">
        <v>4</v>
      </c>
      <c r="P2538" t="b">
        <v>1</v>
      </c>
      <c r="Q2538" t="s">
        <v>8300</v>
      </c>
      <c r="R2538" s="5">
        <f t="shared" si="117"/>
        <v>1.1599999999999999</v>
      </c>
      <c r="S2538" s="6">
        <f t="shared" si="118"/>
        <v>7.25</v>
      </c>
      <c r="T2538" t="s">
        <v>8327</v>
      </c>
      <c r="U2538" t="s">
        <v>8356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2">
        <v>40696.648784722223</v>
      </c>
      <c r="L2539" s="12">
        <v>40756.648784722223</v>
      </c>
      <c r="M2539" s="13">
        <f t="shared" si="119"/>
        <v>2011</v>
      </c>
      <c r="N2539" t="b">
        <v>0</v>
      </c>
      <c r="O2539">
        <v>11</v>
      </c>
      <c r="P2539" t="b">
        <v>1</v>
      </c>
      <c r="Q2539" t="s">
        <v>8300</v>
      </c>
      <c r="R2539" s="5">
        <f t="shared" si="117"/>
        <v>1.1000000000000001</v>
      </c>
      <c r="S2539" s="6">
        <f t="shared" si="118"/>
        <v>100</v>
      </c>
      <c r="T2539" t="s">
        <v>8327</v>
      </c>
      <c r="U2539" t="s">
        <v>8356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2">
        <v>41298.509965277779</v>
      </c>
      <c r="L2540" s="12">
        <v>41329.207638888889</v>
      </c>
      <c r="M2540" s="13">
        <f t="shared" si="119"/>
        <v>2013</v>
      </c>
      <c r="N2540" t="b">
        <v>0</v>
      </c>
      <c r="O2540">
        <v>185</v>
      </c>
      <c r="P2540" t="b">
        <v>1</v>
      </c>
      <c r="Q2540" t="s">
        <v>8300</v>
      </c>
      <c r="R2540" s="5">
        <f t="shared" si="117"/>
        <v>1.130176111111111</v>
      </c>
      <c r="S2540" s="6">
        <f t="shared" si="118"/>
        <v>109.96308108108107</v>
      </c>
      <c r="T2540" t="s">
        <v>8327</v>
      </c>
      <c r="U2540" t="s">
        <v>8356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2">
        <v>41977.902222222227</v>
      </c>
      <c r="L2541" s="12">
        <v>42037.902222222227</v>
      </c>
      <c r="M2541" s="13">
        <f t="shared" si="119"/>
        <v>2014</v>
      </c>
      <c r="N2541" t="b">
        <v>0</v>
      </c>
      <c r="O2541">
        <v>59</v>
      </c>
      <c r="P2541" t="b">
        <v>1</v>
      </c>
      <c r="Q2541" t="s">
        <v>8300</v>
      </c>
      <c r="R2541" s="5">
        <f t="shared" si="117"/>
        <v>1.0024999999999999</v>
      </c>
      <c r="S2541" s="6">
        <f t="shared" si="118"/>
        <v>169.91525423728814</v>
      </c>
      <c r="T2541" t="s">
        <v>8327</v>
      </c>
      <c r="U2541" t="s">
        <v>8356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2">
        <v>40785.675011574072</v>
      </c>
      <c r="L2542" s="12">
        <v>40845.675011574072</v>
      </c>
      <c r="M2542" s="13">
        <f t="shared" si="119"/>
        <v>2011</v>
      </c>
      <c r="N2542" t="b">
        <v>0</v>
      </c>
      <c r="O2542">
        <v>27</v>
      </c>
      <c r="P2542" t="b">
        <v>1</v>
      </c>
      <c r="Q2542" t="s">
        <v>8300</v>
      </c>
      <c r="R2542" s="5">
        <f t="shared" si="117"/>
        <v>1.034</v>
      </c>
      <c r="S2542" s="6">
        <f t="shared" si="118"/>
        <v>95.740740740740748</v>
      </c>
      <c r="T2542" t="s">
        <v>8327</v>
      </c>
      <c r="U2542" t="s">
        <v>8356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2">
        <v>41483.449282407404</v>
      </c>
      <c r="L2543" s="12">
        <v>41543.449282407404</v>
      </c>
      <c r="M2543" s="13">
        <f t="shared" si="119"/>
        <v>2013</v>
      </c>
      <c r="N2543" t="b">
        <v>0</v>
      </c>
      <c r="O2543">
        <v>63</v>
      </c>
      <c r="P2543" t="b">
        <v>1</v>
      </c>
      <c r="Q2543" t="s">
        <v>8300</v>
      </c>
      <c r="R2543" s="5">
        <f t="shared" si="117"/>
        <v>1.0702857142857143</v>
      </c>
      <c r="S2543" s="6">
        <f t="shared" si="118"/>
        <v>59.460317460317462</v>
      </c>
      <c r="T2543" t="s">
        <v>8327</v>
      </c>
      <c r="U2543" t="s">
        <v>8356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2">
        <v>41509.426585648151</v>
      </c>
      <c r="L2544" s="12">
        <v>41548.165972222225</v>
      </c>
      <c r="M2544" s="13">
        <f t="shared" si="119"/>
        <v>2013</v>
      </c>
      <c r="N2544" t="b">
        <v>0</v>
      </c>
      <c r="O2544">
        <v>13</v>
      </c>
      <c r="P2544" t="b">
        <v>1</v>
      </c>
      <c r="Q2544" t="s">
        <v>8300</v>
      </c>
      <c r="R2544" s="5">
        <f t="shared" si="117"/>
        <v>1.0357142857142858</v>
      </c>
      <c r="S2544" s="6">
        <f t="shared" si="118"/>
        <v>55.769230769230766</v>
      </c>
      <c r="T2544" t="s">
        <v>8327</v>
      </c>
      <c r="U2544" t="s">
        <v>8356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2">
        <v>40514.107615740737</v>
      </c>
      <c r="L2545" s="12">
        <v>40545.125</v>
      </c>
      <c r="M2545" s="13">
        <f t="shared" si="119"/>
        <v>2010</v>
      </c>
      <c r="N2545" t="b">
        <v>0</v>
      </c>
      <c r="O2545">
        <v>13</v>
      </c>
      <c r="P2545" t="b">
        <v>1</v>
      </c>
      <c r="Q2545" t="s">
        <v>8300</v>
      </c>
      <c r="R2545" s="5">
        <f t="shared" si="117"/>
        <v>1.5640000000000001</v>
      </c>
      <c r="S2545" s="6">
        <f t="shared" si="118"/>
        <v>30.076923076923077</v>
      </c>
      <c r="T2545" t="s">
        <v>8327</v>
      </c>
      <c r="U2545" t="s">
        <v>8356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2">
        <v>41068.520474537036</v>
      </c>
      <c r="L2546" s="12">
        <v>41098.520474537036</v>
      </c>
      <c r="M2546" s="13">
        <f t="shared" si="119"/>
        <v>2012</v>
      </c>
      <c r="N2546" t="b">
        <v>0</v>
      </c>
      <c r="O2546">
        <v>57</v>
      </c>
      <c r="P2546" t="b">
        <v>1</v>
      </c>
      <c r="Q2546" t="s">
        <v>8300</v>
      </c>
      <c r="R2546" s="5">
        <f t="shared" si="117"/>
        <v>1.0082</v>
      </c>
      <c r="S2546" s="6">
        <f t="shared" si="118"/>
        <v>88.438596491228068</v>
      </c>
      <c r="T2546" t="s">
        <v>8327</v>
      </c>
      <c r="U2546" t="s">
        <v>8356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2">
        <v>42027.13817129629</v>
      </c>
      <c r="L2547" s="12">
        <v>42062.020833333328</v>
      </c>
      <c r="M2547" s="13">
        <f t="shared" si="119"/>
        <v>2015</v>
      </c>
      <c r="N2547" t="b">
        <v>0</v>
      </c>
      <c r="O2547">
        <v>61</v>
      </c>
      <c r="P2547" t="b">
        <v>1</v>
      </c>
      <c r="Q2547" t="s">
        <v>8300</v>
      </c>
      <c r="R2547" s="5">
        <f t="shared" si="117"/>
        <v>1.9530000000000001</v>
      </c>
      <c r="S2547" s="6">
        <f t="shared" si="118"/>
        <v>64.032786885245898</v>
      </c>
      <c r="T2547" t="s">
        <v>8327</v>
      </c>
      <c r="U2547" t="s">
        <v>8356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2">
        <v>41524.858553240738</v>
      </c>
      <c r="L2548" s="12">
        <v>41552.208333333336</v>
      </c>
      <c r="M2548" s="13">
        <f t="shared" si="119"/>
        <v>2013</v>
      </c>
      <c r="N2548" t="b">
        <v>0</v>
      </c>
      <c r="O2548">
        <v>65</v>
      </c>
      <c r="P2548" t="b">
        <v>1</v>
      </c>
      <c r="Q2548" t="s">
        <v>8300</v>
      </c>
      <c r="R2548" s="5">
        <f t="shared" si="117"/>
        <v>1.1171428571428572</v>
      </c>
      <c r="S2548" s="6">
        <f t="shared" si="118"/>
        <v>60.153846153846153</v>
      </c>
      <c r="T2548" t="s">
        <v>8327</v>
      </c>
      <c r="U2548" t="s">
        <v>8356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2">
        <v>40973.773182870369</v>
      </c>
      <c r="L2549" s="12">
        <v>41003.731516203705</v>
      </c>
      <c r="M2549" s="13">
        <f t="shared" si="119"/>
        <v>2012</v>
      </c>
      <c r="N2549" t="b">
        <v>0</v>
      </c>
      <c r="O2549">
        <v>134</v>
      </c>
      <c r="P2549" t="b">
        <v>1</v>
      </c>
      <c r="Q2549" t="s">
        <v>8300</v>
      </c>
      <c r="R2549" s="5">
        <f t="shared" si="117"/>
        <v>1.1985454545454546</v>
      </c>
      <c r="S2549" s="6">
        <f t="shared" si="118"/>
        <v>49.194029850746269</v>
      </c>
      <c r="T2549" t="s">
        <v>8327</v>
      </c>
      <c r="U2549" t="s">
        <v>8356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2">
        <v>42618.625428240746</v>
      </c>
      <c r="L2550" s="12">
        <v>42643.185416666667</v>
      </c>
      <c r="M2550" s="13">
        <f t="shared" si="119"/>
        <v>2016</v>
      </c>
      <c r="N2550" t="b">
        <v>0</v>
      </c>
      <c r="O2550">
        <v>37</v>
      </c>
      <c r="P2550" t="b">
        <v>1</v>
      </c>
      <c r="Q2550" t="s">
        <v>8300</v>
      </c>
      <c r="R2550" s="5">
        <f t="shared" si="117"/>
        <v>1.0185</v>
      </c>
      <c r="S2550" s="6">
        <f t="shared" si="118"/>
        <v>165.16216216216216</v>
      </c>
      <c r="T2550" t="s">
        <v>8327</v>
      </c>
      <c r="U2550" t="s">
        <v>8356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2">
        <v>41390.757754629631</v>
      </c>
      <c r="L2551" s="12">
        <v>41425.708333333336</v>
      </c>
      <c r="M2551" s="13">
        <f t="shared" si="119"/>
        <v>2013</v>
      </c>
      <c r="N2551" t="b">
        <v>0</v>
      </c>
      <c r="O2551">
        <v>37</v>
      </c>
      <c r="P2551" t="b">
        <v>1</v>
      </c>
      <c r="Q2551" t="s">
        <v>8300</v>
      </c>
      <c r="R2551" s="5">
        <f t="shared" si="117"/>
        <v>1.0280254777070064</v>
      </c>
      <c r="S2551" s="6">
        <f t="shared" si="118"/>
        <v>43.621621621621621</v>
      </c>
      <c r="T2551" t="s">
        <v>8327</v>
      </c>
      <c r="U2551" t="s">
        <v>8356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2">
        <v>42228.634328703702</v>
      </c>
      <c r="L2552" s="12">
        <v>42285.165972222225</v>
      </c>
      <c r="M2552" s="13">
        <f t="shared" si="119"/>
        <v>2015</v>
      </c>
      <c r="N2552" t="b">
        <v>0</v>
      </c>
      <c r="O2552">
        <v>150</v>
      </c>
      <c r="P2552" t="b">
        <v>1</v>
      </c>
      <c r="Q2552" t="s">
        <v>8300</v>
      </c>
      <c r="R2552" s="5">
        <f t="shared" si="117"/>
        <v>1.0084615384615385</v>
      </c>
      <c r="S2552" s="6">
        <f t="shared" si="118"/>
        <v>43.7</v>
      </c>
      <c r="T2552" t="s">
        <v>8327</v>
      </c>
      <c r="U2552" t="s">
        <v>8356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2">
        <v>40961.252141203702</v>
      </c>
      <c r="L2553" s="12">
        <v>40989.866666666669</v>
      </c>
      <c r="M2553" s="13">
        <f t="shared" si="119"/>
        <v>2012</v>
      </c>
      <c r="N2553" t="b">
        <v>0</v>
      </c>
      <c r="O2553">
        <v>56</v>
      </c>
      <c r="P2553" t="b">
        <v>1</v>
      </c>
      <c r="Q2553" t="s">
        <v>8300</v>
      </c>
      <c r="R2553" s="5">
        <f t="shared" si="117"/>
        <v>1.0273469387755103</v>
      </c>
      <c r="S2553" s="6">
        <f t="shared" si="118"/>
        <v>67.419642857142861</v>
      </c>
      <c r="T2553" t="s">
        <v>8327</v>
      </c>
      <c r="U2553" t="s">
        <v>8356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2">
        <v>42769.809965277775</v>
      </c>
      <c r="L2554" s="12">
        <v>42799.809965277775</v>
      </c>
      <c r="M2554" s="13">
        <f t="shared" si="119"/>
        <v>2017</v>
      </c>
      <c r="N2554" t="b">
        <v>0</v>
      </c>
      <c r="O2554">
        <v>18</v>
      </c>
      <c r="P2554" t="b">
        <v>1</v>
      </c>
      <c r="Q2554" t="s">
        <v>8300</v>
      </c>
      <c r="R2554" s="5">
        <f t="shared" si="117"/>
        <v>1.0649999999999999</v>
      </c>
      <c r="S2554" s="6">
        <f t="shared" si="118"/>
        <v>177.5</v>
      </c>
      <c r="T2554" t="s">
        <v>8327</v>
      </c>
      <c r="U2554" t="s">
        <v>8356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2">
        <v>41113.199155092596</v>
      </c>
      <c r="L2555" s="12">
        <v>41173.199155092596</v>
      </c>
      <c r="M2555" s="13">
        <f t="shared" si="119"/>
        <v>2012</v>
      </c>
      <c r="N2555" t="b">
        <v>0</v>
      </c>
      <c r="O2555">
        <v>60</v>
      </c>
      <c r="P2555" t="b">
        <v>1</v>
      </c>
      <c r="Q2555" t="s">
        <v>8300</v>
      </c>
      <c r="R2555" s="5">
        <f t="shared" si="117"/>
        <v>1.5553333333333332</v>
      </c>
      <c r="S2555" s="6">
        <f t="shared" si="118"/>
        <v>38.883333333333333</v>
      </c>
      <c r="T2555" t="s">
        <v>8327</v>
      </c>
      <c r="U2555" t="s">
        <v>8356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2">
        <v>42125.078275462962</v>
      </c>
      <c r="L2556" s="12">
        <v>42156.165972222225</v>
      </c>
      <c r="M2556" s="13">
        <f t="shared" si="119"/>
        <v>2015</v>
      </c>
      <c r="N2556" t="b">
        <v>0</v>
      </c>
      <c r="O2556">
        <v>67</v>
      </c>
      <c r="P2556" t="b">
        <v>1</v>
      </c>
      <c r="Q2556" t="s">
        <v>8300</v>
      </c>
      <c r="R2556" s="5">
        <f t="shared" si="117"/>
        <v>1.228</v>
      </c>
      <c r="S2556" s="6">
        <f t="shared" si="118"/>
        <v>54.985074626865675</v>
      </c>
      <c r="T2556" t="s">
        <v>8327</v>
      </c>
      <c r="U2556" t="s">
        <v>8356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2">
        <v>41026.655011574076</v>
      </c>
      <c r="L2557" s="12">
        <v>41057.655011574076</v>
      </c>
      <c r="M2557" s="13">
        <f t="shared" si="119"/>
        <v>2012</v>
      </c>
      <c r="N2557" t="b">
        <v>0</v>
      </c>
      <c r="O2557">
        <v>35</v>
      </c>
      <c r="P2557" t="b">
        <v>1</v>
      </c>
      <c r="Q2557" t="s">
        <v>8300</v>
      </c>
      <c r="R2557" s="5">
        <f t="shared" si="117"/>
        <v>1.0734999999999999</v>
      </c>
      <c r="S2557" s="6">
        <f t="shared" si="118"/>
        <v>61.342857142857142</v>
      </c>
      <c r="T2557" t="s">
        <v>8327</v>
      </c>
      <c r="U2557" t="s">
        <v>8356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2">
        <v>41222.991400462961</v>
      </c>
      <c r="L2558" s="12">
        <v>41267.991400462961</v>
      </c>
      <c r="M2558" s="13">
        <f t="shared" si="119"/>
        <v>2012</v>
      </c>
      <c r="N2558" t="b">
        <v>0</v>
      </c>
      <c r="O2558">
        <v>34</v>
      </c>
      <c r="P2558" t="b">
        <v>1</v>
      </c>
      <c r="Q2558" t="s">
        <v>8300</v>
      </c>
      <c r="R2558" s="5">
        <f t="shared" si="117"/>
        <v>1.0550335570469798</v>
      </c>
      <c r="S2558" s="6">
        <f t="shared" si="118"/>
        <v>23.117647058823529</v>
      </c>
      <c r="T2558" t="s">
        <v>8327</v>
      </c>
      <c r="U2558" t="s">
        <v>8356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2">
        <v>41744.745208333334</v>
      </c>
      <c r="L2559" s="12">
        <v>41774.745208333334</v>
      </c>
      <c r="M2559" s="13">
        <f t="shared" si="119"/>
        <v>2014</v>
      </c>
      <c r="N2559" t="b">
        <v>0</v>
      </c>
      <c r="O2559">
        <v>36</v>
      </c>
      <c r="P2559" t="b">
        <v>1</v>
      </c>
      <c r="Q2559" t="s">
        <v>8300</v>
      </c>
      <c r="R2559" s="5">
        <f t="shared" si="117"/>
        <v>1.1844444444444444</v>
      </c>
      <c r="S2559" s="6">
        <f t="shared" si="118"/>
        <v>29.611111111111111</v>
      </c>
      <c r="T2559" t="s">
        <v>8327</v>
      </c>
      <c r="U2559" t="s">
        <v>8356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2">
        <v>42093.860023148154</v>
      </c>
      <c r="L2560" s="12">
        <v>42125.582638888889</v>
      </c>
      <c r="M2560" s="13">
        <f t="shared" si="119"/>
        <v>2015</v>
      </c>
      <c r="N2560" t="b">
        <v>0</v>
      </c>
      <c r="O2560">
        <v>18</v>
      </c>
      <c r="P2560" t="b">
        <v>1</v>
      </c>
      <c r="Q2560" t="s">
        <v>8300</v>
      </c>
      <c r="R2560" s="5">
        <f t="shared" si="117"/>
        <v>1.0888</v>
      </c>
      <c r="S2560" s="6">
        <f t="shared" si="118"/>
        <v>75.611111111111114</v>
      </c>
      <c r="T2560" t="s">
        <v>8327</v>
      </c>
      <c r="U2560" t="s">
        <v>8356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2">
        <v>40829.873657407406</v>
      </c>
      <c r="L2561" s="12">
        <v>40862.817361111112</v>
      </c>
      <c r="M2561" s="13">
        <f t="shared" si="119"/>
        <v>2011</v>
      </c>
      <c r="N2561" t="b">
        <v>0</v>
      </c>
      <c r="O2561">
        <v>25</v>
      </c>
      <c r="P2561" t="b">
        <v>1</v>
      </c>
      <c r="Q2561" t="s">
        <v>8300</v>
      </c>
      <c r="R2561" s="5">
        <f t="shared" si="117"/>
        <v>1.1125</v>
      </c>
      <c r="S2561" s="6">
        <f t="shared" si="118"/>
        <v>35.6</v>
      </c>
      <c r="T2561" t="s">
        <v>8327</v>
      </c>
      <c r="U2561" t="s">
        <v>8356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2">
        <v>42039.951087962967</v>
      </c>
      <c r="L2562" s="12">
        <v>42069.951087962967</v>
      </c>
      <c r="M2562" s="13">
        <f t="shared" si="119"/>
        <v>2015</v>
      </c>
      <c r="N2562" t="b">
        <v>0</v>
      </c>
      <c r="O2562">
        <v>21</v>
      </c>
      <c r="P2562" t="b">
        <v>1</v>
      </c>
      <c r="Q2562" t="s">
        <v>8300</v>
      </c>
      <c r="R2562" s="5">
        <f t="shared" ref="R2562:R2625" si="120">E2562/D2562</f>
        <v>1.0009999999999999</v>
      </c>
      <c r="S2562" s="6">
        <f t="shared" ref="S2562:S2625" si="121">E2562/O2562</f>
        <v>143</v>
      </c>
      <c r="T2562" t="s">
        <v>8327</v>
      </c>
      <c r="U2562" t="s">
        <v>8356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2">
        <v>42260.528807870374</v>
      </c>
      <c r="L2563" s="12">
        <v>42290.528807870374</v>
      </c>
      <c r="M2563" s="13">
        <f t="shared" ref="M2563:M2626" si="122">YEAR(K2563)</f>
        <v>2015</v>
      </c>
      <c r="N2563" t="b">
        <v>0</v>
      </c>
      <c r="O2563">
        <v>0</v>
      </c>
      <c r="P2563" t="b">
        <v>0</v>
      </c>
      <c r="Q2563" t="s">
        <v>8284</v>
      </c>
      <c r="R2563" s="5">
        <f t="shared" si="120"/>
        <v>0</v>
      </c>
      <c r="S2563" s="6" t="e">
        <f t="shared" si="121"/>
        <v>#DIV/0!</v>
      </c>
      <c r="T2563" t="s">
        <v>8338</v>
      </c>
      <c r="U2563" t="s">
        <v>8339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2">
        <v>42594.524756944447</v>
      </c>
      <c r="L2564" s="12">
        <v>42654.524756944447</v>
      </c>
      <c r="M2564" s="13">
        <f t="shared" si="122"/>
        <v>2016</v>
      </c>
      <c r="N2564" t="b">
        <v>0</v>
      </c>
      <c r="O2564">
        <v>3</v>
      </c>
      <c r="P2564" t="b">
        <v>0</v>
      </c>
      <c r="Q2564" t="s">
        <v>8284</v>
      </c>
      <c r="R2564" s="5">
        <f t="shared" si="120"/>
        <v>7.4999999999999997E-3</v>
      </c>
      <c r="S2564" s="6">
        <f t="shared" si="121"/>
        <v>25</v>
      </c>
      <c r="T2564" t="s">
        <v>8338</v>
      </c>
      <c r="U2564" t="s">
        <v>8339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2">
        <v>42155.139479166668</v>
      </c>
      <c r="L2565" s="12">
        <v>42215.139479166668</v>
      </c>
      <c r="M2565" s="13">
        <f t="shared" si="122"/>
        <v>2015</v>
      </c>
      <c r="N2565" t="b">
        <v>0</v>
      </c>
      <c r="O2565">
        <v>0</v>
      </c>
      <c r="P2565" t="b">
        <v>0</v>
      </c>
      <c r="Q2565" t="s">
        <v>8284</v>
      </c>
      <c r="R2565" s="5">
        <f t="shared" si="120"/>
        <v>0</v>
      </c>
      <c r="S2565" s="6" t="e">
        <f t="shared" si="121"/>
        <v>#DIV/0!</v>
      </c>
      <c r="T2565" t="s">
        <v>8338</v>
      </c>
      <c r="U2565" t="s">
        <v>8339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2">
        <v>41822.040497685186</v>
      </c>
      <c r="L2566" s="12">
        <v>41852.040497685186</v>
      </c>
      <c r="M2566" s="13">
        <f t="shared" si="122"/>
        <v>2014</v>
      </c>
      <c r="N2566" t="b">
        <v>0</v>
      </c>
      <c r="O2566">
        <v>0</v>
      </c>
      <c r="P2566" t="b">
        <v>0</v>
      </c>
      <c r="Q2566" t="s">
        <v>8284</v>
      </c>
      <c r="R2566" s="5">
        <f t="shared" si="120"/>
        <v>0</v>
      </c>
      <c r="S2566" s="6" t="e">
        <f t="shared" si="121"/>
        <v>#DIV/0!</v>
      </c>
      <c r="T2566" t="s">
        <v>8338</v>
      </c>
      <c r="U2566" t="s">
        <v>8339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2">
        <v>42440.650335648148</v>
      </c>
      <c r="L2567" s="12">
        <v>42499.868055555555</v>
      </c>
      <c r="M2567" s="13">
        <f t="shared" si="122"/>
        <v>2016</v>
      </c>
      <c r="N2567" t="b">
        <v>0</v>
      </c>
      <c r="O2567">
        <v>1</v>
      </c>
      <c r="P2567" t="b">
        <v>0</v>
      </c>
      <c r="Q2567" t="s">
        <v>8284</v>
      </c>
      <c r="R2567" s="5">
        <f t="shared" si="120"/>
        <v>0.01</v>
      </c>
      <c r="S2567" s="6">
        <f t="shared" si="121"/>
        <v>100</v>
      </c>
      <c r="T2567" t="s">
        <v>8338</v>
      </c>
      <c r="U2567" t="s">
        <v>8339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2">
        <v>41842.980879629627</v>
      </c>
      <c r="L2568" s="12">
        <v>41872.980879629627</v>
      </c>
      <c r="M2568" s="13">
        <f t="shared" si="122"/>
        <v>2014</v>
      </c>
      <c r="N2568" t="b">
        <v>0</v>
      </c>
      <c r="O2568">
        <v>0</v>
      </c>
      <c r="P2568" t="b">
        <v>0</v>
      </c>
      <c r="Q2568" t="s">
        <v>8284</v>
      </c>
      <c r="R2568" s="5">
        <f t="shared" si="120"/>
        <v>0</v>
      </c>
      <c r="S2568" s="6" t="e">
        <f t="shared" si="121"/>
        <v>#DIV/0!</v>
      </c>
      <c r="T2568" t="s">
        <v>8338</v>
      </c>
      <c r="U2568" t="s">
        <v>8339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2">
        <v>42087.878912037035</v>
      </c>
      <c r="L2569" s="12">
        <v>42117.878912037035</v>
      </c>
      <c r="M2569" s="13">
        <f t="shared" si="122"/>
        <v>2015</v>
      </c>
      <c r="N2569" t="b">
        <v>0</v>
      </c>
      <c r="O2569">
        <v>2</v>
      </c>
      <c r="P2569" t="b">
        <v>0</v>
      </c>
      <c r="Q2569" t="s">
        <v>8284</v>
      </c>
      <c r="R2569" s="5">
        <f t="shared" si="120"/>
        <v>2.6666666666666666E-3</v>
      </c>
      <c r="S2569" s="6">
        <f t="shared" si="121"/>
        <v>60</v>
      </c>
      <c r="T2569" t="s">
        <v>8338</v>
      </c>
      <c r="U2569" t="s">
        <v>8339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2">
        <v>42584.666597222225</v>
      </c>
      <c r="L2570" s="12">
        <v>42614.666597222225</v>
      </c>
      <c r="M2570" s="13">
        <f t="shared" si="122"/>
        <v>2016</v>
      </c>
      <c r="N2570" t="b">
        <v>0</v>
      </c>
      <c r="O2570">
        <v>1</v>
      </c>
      <c r="P2570" t="b">
        <v>0</v>
      </c>
      <c r="Q2570" t="s">
        <v>8284</v>
      </c>
      <c r="R2570" s="5">
        <f t="shared" si="120"/>
        <v>5.0000000000000001E-3</v>
      </c>
      <c r="S2570" s="6">
        <f t="shared" si="121"/>
        <v>50</v>
      </c>
      <c r="T2570" t="s">
        <v>8338</v>
      </c>
      <c r="U2570" t="s">
        <v>8339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2">
        <v>42234.105462962965</v>
      </c>
      <c r="L2571" s="12">
        <v>42264.105462962965</v>
      </c>
      <c r="M2571" s="13">
        <f t="shared" si="122"/>
        <v>2015</v>
      </c>
      <c r="N2571" t="b">
        <v>0</v>
      </c>
      <c r="O2571">
        <v>2</v>
      </c>
      <c r="P2571" t="b">
        <v>0</v>
      </c>
      <c r="Q2571" t="s">
        <v>8284</v>
      </c>
      <c r="R2571" s="5">
        <f t="shared" si="120"/>
        <v>2.2307692307692306E-2</v>
      </c>
      <c r="S2571" s="6">
        <f t="shared" si="121"/>
        <v>72.5</v>
      </c>
      <c r="T2571" t="s">
        <v>8338</v>
      </c>
      <c r="U2571" t="s">
        <v>8339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2">
        <v>42744.903182870374</v>
      </c>
      <c r="L2572" s="12">
        <v>42774.903182870374</v>
      </c>
      <c r="M2572" s="13">
        <f t="shared" si="122"/>
        <v>2017</v>
      </c>
      <c r="N2572" t="b">
        <v>0</v>
      </c>
      <c r="O2572">
        <v>2</v>
      </c>
      <c r="P2572" t="b">
        <v>0</v>
      </c>
      <c r="Q2572" t="s">
        <v>8284</v>
      </c>
      <c r="R2572" s="5">
        <f t="shared" si="120"/>
        <v>8.4285714285714294E-3</v>
      </c>
      <c r="S2572" s="6">
        <f t="shared" si="121"/>
        <v>29.5</v>
      </c>
      <c r="T2572" t="s">
        <v>8338</v>
      </c>
      <c r="U2572" t="s">
        <v>8339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2">
        <v>42449.341678240744</v>
      </c>
      <c r="L2573" s="12">
        <v>42509.341678240744</v>
      </c>
      <c r="M2573" s="13">
        <f t="shared" si="122"/>
        <v>2016</v>
      </c>
      <c r="N2573" t="b">
        <v>0</v>
      </c>
      <c r="O2573">
        <v>4</v>
      </c>
      <c r="P2573" t="b">
        <v>0</v>
      </c>
      <c r="Q2573" t="s">
        <v>8284</v>
      </c>
      <c r="R2573" s="5">
        <f t="shared" si="120"/>
        <v>2.5000000000000001E-3</v>
      </c>
      <c r="S2573" s="6">
        <f t="shared" si="121"/>
        <v>62.5</v>
      </c>
      <c r="T2573" t="s">
        <v>8338</v>
      </c>
      <c r="U2573" t="s">
        <v>8339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2">
        <v>42077.119409722218</v>
      </c>
      <c r="L2574" s="12">
        <v>42107.119409722218</v>
      </c>
      <c r="M2574" s="13">
        <f t="shared" si="122"/>
        <v>2015</v>
      </c>
      <c r="N2574" t="b">
        <v>0</v>
      </c>
      <c r="O2574">
        <v>0</v>
      </c>
      <c r="P2574" t="b">
        <v>0</v>
      </c>
      <c r="Q2574" t="s">
        <v>8284</v>
      </c>
      <c r="R2574" s="5">
        <f t="shared" si="120"/>
        <v>0</v>
      </c>
      <c r="S2574" s="6" t="e">
        <f t="shared" si="121"/>
        <v>#DIV/0!</v>
      </c>
      <c r="T2574" t="s">
        <v>8338</v>
      </c>
      <c r="U2574" t="s">
        <v>8339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2">
        <v>41829.592002314814</v>
      </c>
      <c r="L2575" s="12">
        <v>41874.592002314814</v>
      </c>
      <c r="M2575" s="13">
        <f t="shared" si="122"/>
        <v>2014</v>
      </c>
      <c r="N2575" t="b">
        <v>0</v>
      </c>
      <c r="O2575">
        <v>0</v>
      </c>
      <c r="P2575" t="b">
        <v>0</v>
      </c>
      <c r="Q2575" t="s">
        <v>8284</v>
      </c>
      <c r="R2575" s="5">
        <f t="shared" si="120"/>
        <v>0</v>
      </c>
      <c r="S2575" s="6" t="e">
        <f t="shared" si="121"/>
        <v>#DIV/0!</v>
      </c>
      <c r="T2575" t="s">
        <v>8338</v>
      </c>
      <c r="U2575" t="s">
        <v>8339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2">
        <v>42487.825752314813</v>
      </c>
      <c r="L2576" s="12">
        <v>42508.825752314813</v>
      </c>
      <c r="M2576" s="13">
        <f t="shared" si="122"/>
        <v>2016</v>
      </c>
      <c r="N2576" t="b">
        <v>0</v>
      </c>
      <c r="O2576">
        <v>0</v>
      </c>
      <c r="P2576" t="b">
        <v>0</v>
      </c>
      <c r="Q2576" t="s">
        <v>8284</v>
      </c>
      <c r="R2576" s="5">
        <f t="shared" si="120"/>
        <v>0</v>
      </c>
      <c r="S2576" s="6" t="e">
        <f t="shared" si="121"/>
        <v>#DIV/0!</v>
      </c>
      <c r="T2576" t="s">
        <v>8338</v>
      </c>
      <c r="U2576" t="s">
        <v>8339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2">
        <v>41986.108726851846</v>
      </c>
      <c r="L2577" s="12">
        <v>42016.108726851846</v>
      </c>
      <c r="M2577" s="13">
        <f t="shared" si="122"/>
        <v>2014</v>
      </c>
      <c r="N2577" t="b">
        <v>0</v>
      </c>
      <c r="O2577">
        <v>0</v>
      </c>
      <c r="P2577" t="b">
        <v>0</v>
      </c>
      <c r="Q2577" t="s">
        <v>8284</v>
      </c>
      <c r="R2577" s="5">
        <f t="shared" si="120"/>
        <v>0</v>
      </c>
      <c r="S2577" s="6" t="e">
        <f t="shared" si="121"/>
        <v>#DIV/0!</v>
      </c>
      <c r="T2577" t="s">
        <v>8338</v>
      </c>
      <c r="U2577" t="s">
        <v>8339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2">
        <v>42060.00980324074</v>
      </c>
      <c r="L2578" s="12">
        <v>42104.968136574069</v>
      </c>
      <c r="M2578" s="13">
        <f t="shared" si="122"/>
        <v>2015</v>
      </c>
      <c r="N2578" t="b">
        <v>0</v>
      </c>
      <c r="O2578">
        <v>0</v>
      </c>
      <c r="P2578" t="b">
        <v>0</v>
      </c>
      <c r="Q2578" t="s">
        <v>8284</v>
      </c>
      <c r="R2578" s="5">
        <f t="shared" si="120"/>
        <v>0</v>
      </c>
      <c r="S2578" s="6" t="e">
        <f t="shared" si="121"/>
        <v>#DIV/0!</v>
      </c>
      <c r="T2578" t="s">
        <v>8338</v>
      </c>
      <c r="U2578" t="s">
        <v>8339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2">
        <v>41830.820567129631</v>
      </c>
      <c r="L2579" s="12">
        <v>41855.820567129631</v>
      </c>
      <c r="M2579" s="13">
        <f t="shared" si="122"/>
        <v>2014</v>
      </c>
      <c r="N2579" t="b">
        <v>0</v>
      </c>
      <c r="O2579">
        <v>0</v>
      </c>
      <c r="P2579" t="b">
        <v>0</v>
      </c>
      <c r="Q2579" t="s">
        <v>8284</v>
      </c>
      <c r="R2579" s="5">
        <f t="shared" si="120"/>
        <v>0</v>
      </c>
      <c r="S2579" s="6" t="e">
        <f t="shared" si="121"/>
        <v>#DIV/0!</v>
      </c>
      <c r="T2579" t="s">
        <v>8338</v>
      </c>
      <c r="U2579" t="s">
        <v>8339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2">
        <v>42238.022905092599</v>
      </c>
      <c r="L2580" s="12">
        <v>42286.708333333328</v>
      </c>
      <c r="M2580" s="13">
        <f t="shared" si="122"/>
        <v>2015</v>
      </c>
      <c r="N2580" t="b">
        <v>0</v>
      </c>
      <c r="O2580">
        <v>0</v>
      </c>
      <c r="P2580" t="b">
        <v>0</v>
      </c>
      <c r="Q2580" t="s">
        <v>8284</v>
      </c>
      <c r="R2580" s="5">
        <f t="shared" si="120"/>
        <v>0</v>
      </c>
      <c r="S2580" s="6" t="e">
        <f t="shared" si="121"/>
        <v>#DIV/0!</v>
      </c>
      <c r="T2580" t="s">
        <v>8338</v>
      </c>
      <c r="U2580" t="s">
        <v>8339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2">
        <v>41837.829895833333</v>
      </c>
      <c r="L2581" s="12">
        <v>41897.829895833333</v>
      </c>
      <c r="M2581" s="13">
        <f t="shared" si="122"/>
        <v>2014</v>
      </c>
      <c r="N2581" t="b">
        <v>0</v>
      </c>
      <c r="O2581">
        <v>12</v>
      </c>
      <c r="P2581" t="b">
        <v>0</v>
      </c>
      <c r="Q2581" t="s">
        <v>8284</v>
      </c>
      <c r="R2581" s="5">
        <f t="shared" si="120"/>
        <v>1.3849999999999999E-3</v>
      </c>
      <c r="S2581" s="6">
        <f t="shared" si="121"/>
        <v>23.083333333333332</v>
      </c>
      <c r="T2581" t="s">
        <v>8338</v>
      </c>
      <c r="U2581" t="s">
        <v>8339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2">
        <v>42110.326423611114</v>
      </c>
      <c r="L2582" s="12">
        <v>42140.125</v>
      </c>
      <c r="M2582" s="13">
        <f t="shared" si="122"/>
        <v>2015</v>
      </c>
      <c r="N2582" t="b">
        <v>0</v>
      </c>
      <c r="O2582">
        <v>2</v>
      </c>
      <c r="P2582" t="b">
        <v>0</v>
      </c>
      <c r="Q2582" t="s">
        <v>8284</v>
      </c>
      <c r="R2582" s="5">
        <f t="shared" si="120"/>
        <v>6.0000000000000001E-3</v>
      </c>
      <c r="S2582" s="6">
        <f t="shared" si="121"/>
        <v>25.5</v>
      </c>
      <c r="T2582" t="s">
        <v>8338</v>
      </c>
      <c r="U2582" t="s">
        <v>8339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2">
        <v>42294.628449074073</v>
      </c>
      <c r="L2583" s="12">
        <v>42324.670115740737</v>
      </c>
      <c r="M2583" s="13">
        <f t="shared" si="122"/>
        <v>2015</v>
      </c>
      <c r="N2583" t="b">
        <v>0</v>
      </c>
      <c r="O2583">
        <v>11</v>
      </c>
      <c r="P2583" t="b">
        <v>0</v>
      </c>
      <c r="Q2583" t="s">
        <v>8284</v>
      </c>
      <c r="R2583" s="5">
        <f t="shared" si="120"/>
        <v>0.106</v>
      </c>
      <c r="S2583" s="6">
        <f t="shared" si="121"/>
        <v>48.18181818181818</v>
      </c>
      <c r="T2583" t="s">
        <v>8338</v>
      </c>
      <c r="U2583" t="s">
        <v>8339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2">
        <v>42642.988819444443</v>
      </c>
      <c r="L2584" s="12">
        <v>42672.988819444443</v>
      </c>
      <c r="M2584" s="13">
        <f t="shared" si="122"/>
        <v>2016</v>
      </c>
      <c r="N2584" t="b">
        <v>0</v>
      </c>
      <c r="O2584">
        <v>1</v>
      </c>
      <c r="P2584" t="b">
        <v>0</v>
      </c>
      <c r="Q2584" t="s">
        <v>8284</v>
      </c>
      <c r="R2584" s="5">
        <f t="shared" si="120"/>
        <v>1.1111111111111112E-5</v>
      </c>
      <c r="S2584" s="6">
        <f t="shared" si="121"/>
        <v>1</v>
      </c>
      <c r="T2584" t="s">
        <v>8338</v>
      </c>
      <c r="U2584" t="s">
        <v>8339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2">
        <v>42019.76944444445</v>
      </c>
      <c r="L2585" s="12">
        <v>42079.727777777778</v>
      </c>
      <c r="M2585" s="13">
        <f t="shared" si="122"/>
        <v>2015</v>
      </c>
      <c r="N2585" t="b">
        <v>0</v>
      </c>
      <c r="O2585">
        <v>5</v>
      </c>
      <c r="P2585" t="b">
        <v>0</v>
      </c>
      <c r="Q2585" t="s">
        <v>8284</v>
      </c>
      <c r="R2585" s="5">
        <f t="shared" si="120"/>
        <v>5.0000000000000001E-3</v>
      </c>
      <c r="S2585" s="6">
        <f t="shared" si="121"/>
        <v>1</v>
      </c>
      <c r="T2585" t="s">
        <v>8338</v>
      </c>
      <c r="U2585" t="s">
        <v>8339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2">
        <v>42140.173252314817</v>
      </c>
      <c r="L2586" s="12">
        <v>42170.173252314817</v>
      </c>
      <c r="M2586" s="13">
        <f t="shared" si="122"/>
        <v>2015</v>
      </c>
      <c r="N2586" t="b">
        <v>0</v>
      </c>
      <c r="O2586">
        <v>0</v>
      </c>
      <c r="P2586" t="b">
        <v>0</v>
      </c>
      <c r="Q2586" t="s">
        <v>8284</v>
      </c>
      <c r="R2586" s="5">
        <f t="shared" si="120"/>
        <v>0</v>
      </c>
      <c r="S2586" s="6" t="e">
        <f t="shared" si="121"/>
        <v>#DIV/0!</v>
      </c>
      <c r="T2586" t="s">
        <v>8338</v>
      </c>
      <c r="U2586" t="s">
        <v>8339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2">
        <v>41795.963333333333</v>
      </c>
      <c r="L2587" s="12">
        <v>41825.963333333333</v>
      </c>
      <c r="M2587" s="13">
        <f t="shared" si="122"/>
        <v>2014</v>
      </c>
      <c r="N2587" t="b">
        <v>0</v>
      </c>
      <c r="O2587">
        <v>1</v>
      </c>
      <c r="P2587" t="b">
        <v>0</v>
      </c>
      <c r="Q2587" t="s">
        <v>8284</v>
      </c>
      <c r="R2587" s="5">
        <f t="shared" si="120"/>
        <v>1.6666666666666668E-3</v>
      </c>
      <c r="S2587" s="6">
        <f t="shared" si="121"/>
        <v>50</v>
      </c>
      <c r="T2587" t="s">
        <v>8338</v>
      </c>
      <c r="U2587" t="s">
        <v>8339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2">
        <v>42333.330277777779</v>
      </c>
      <c r="L2588" s="12">
        <v>42363.330277777779</v>
      </c>
      <c r="M2588" s="13">
        <f t="shared" si="122"/>
        <v>2015</v>
      </c>
      <c r="N2588" t="b">
        <v>0</v>
      </c>
      <c r="O2588">
        <v>1</v>
      </c>
      <c r="P2588" t="b">
        <v>0</v>
      </c>
      <c r="Q2588" t="s">
        <v>8284</v>
      </c>
      <c r="R2588" s="5">
        <f t="shared" si="120"/>
        <v>1.6666666666666668E-3</v>
      </c>
      <c r="S2588" s="6">
        <f t="shared" si="121"/>
        <v>5</v>
      </c>
      <c r="T2588" t="s">
        <v>8338</v>
      </c>
      <c r="U2588" t="s">
        <v>8339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2">
        <v>42338.675381944442</v>
      </c>
      <c r="L2589" s="12">
        <v>42368.675381944442</v>
      </c>
      <c r="M2589" s="13">
        <f t="shared" si="122"/>
        <v>2015</v>
      </c>
      <c r="N2589" t="b">
        <v>0</v>
      </c>
      <c r="O2589">
        <v>6</v>
      </c>
      <c r="P2589" t="b">
        <v>0</v>
      </c>
      <c r="Q2589" t="s">
        <v>8284</v>
      </c>
      <c r="R2589" s="5">
        <f t="shared" si="120"/>
        <v>2.4340000000000001E-2</v>
      </c>
      <c r="S2589" s="6">
        <f t="shared" si="121"/>
        <v>202.83333333333334</v>
      </c>
      <c r="T2589" t="s">
        <v>8338</v>
      </c>
      <c r="U2589" t="s">
        <v>8339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2">
        <v>42042.676226851851</v>
      </c>
      <c r="L2590" s="12">
        <v>42094.551388888889</v>
      </c>
      <c r="M2590" s="13">
        <f t="shared" si="122"/>
        <v>2015</v>
      </c>
      <c r="N2590" t="b">
        <v>0</v>
      </c>
      <c r="O2590">
        <v>8</v>
      </c>
      <c r="P2590" t="b">
        <v>0</v>
      </c>
      <c r="Q2590" t="s">
        <v>8284</v>
      </c>
      <c r="R2590" s="5">
        <f t="shared" si="120"/>
        <v>3.8833333333333331E-2</v>
      </c>
      <c r="S2590" s="6">
        <f t="shared" si="121"/>
        <v>29.125</v>
      </c>
      <c r="T2590" t="s">
        <v>8338</v>
      </c>
      <c r="U2590" t="s">
        <v>8339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2">
        <v>42422.536192129628</v>
      </c>
      <c r="L2591" s="12">
        <v>42452.494525462964</v>
      </c>
      <c r="M2591" s="13">
        <f t="shared" si="122"/>
        <v>2016</v>
      </c>
      <c r="N2591" t="b">
        <v>0</v>
      </c>
      <c r="O2591">
        <v>1</v>
      </c>
      <c r="P2591" t="b">
        <v>0</v>
      </c>
      <c r="Q2591" t="s">
        <v>8284</v>
      </c>
      <c r="R2591" s="5">
        <f t="shared" si="120"/>
        <v>1E-4</v>
      </c>
      <c r="S2591" s="6">
        <f t="shared" si="121"/>
        <v>5</v>
      </c>
      <c r="T2591" t="s">
        <v>8338</v>
      </c>
      <c r="U2591" t="s">
        <v>8339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2">
        <v>42388.589085648149</v>
      </c>
      <c r="L2592" s="12">
        <v>42395.589085648149</v>
      </c>
      <c r="M2592" s="13">
        <f t="shared" si="122"/>
        <v>2016</v>
      </c>
      <c r="N2592" t="b">
        <v>0</v>
      </c>
      <c r="O2592">
        <v>0</v>
      </c>
      <c r="P2592" t="b">
        <v>0</v>
      </c>
      <c r="Q2592" t="s">
        <v>8284</v>
      </c>
      <c r="R2592" s="5">
        <f t="shared" si="120"/>
        <v>0</v>
      </c>
      <c r="S2592" s="6" t="e">
        <f t="shared" si="121"/>
        <v>#DIV/0!</v>
      </c>
      <c r="T2592" t="s">
        <v>8338</v>
      </c>
      <c r="U2592" t="s">
        <v>8339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2">
        <v>42382.906527777777</v>
      </c>
      <c r="L2593" s="12">
        <v>42442.864861111113</v>
      </c>
      <c r="M2593" s="13">
        <f t="shared" si="122"/>
        <v>2016</v>
      </c>
      <c r="N2593" t="b">
        <v>0</v>
      </c>
      <c r="O2593">
        <v>2</v>
      </c>
      <c r="P2593" t="b">
        <v>0</v>
      </c>
      <c r="Q2593" t="s">
        <v>8284</v>
      </c>
      <c r="R2593" s="5">
        <f t="shared" si="120"/>
        <v>1.7333333333333333E-2</v>
      </c>
      <c r="S2593" s="6">
        <f t="shared" si="121"/>
        <v>13</v>
      </c>
      <c r="T2593" t="s">
        <v>8338</v>
      </c>
      <c r="U2593" t="s">
        <v>8339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2">
        <v>41887.801168981481</v>
      </c>
      <c r="L2594" s="12">
        <v>41917.801168981481</v>
      </c>
      <c r="M2594" s="13">
        <f t="shared" si="122"/>
        <v>2014</v>
      </c>
      <c r="N2594" t="b">
        <v>0</v>
      </c>
      <c r="O2594">
        <v>1</v>
      </c>
      <c r="P2594" t="b">
        <v>0</v>
      </c>
      <c r="Q2594" t="s">
        <v>8284</v>
      </c>
      <c r="R2594" s="5">
        <f t="shared" si="120"/>
        <v>1.6666666666666668E-3</v>
      </c>
      <c r="S2594" s="6">
        <f t="shared" si="121"/>
        <v>50</v>
      </c>
      <c r="T2594" t="s">
        <v>8338</v>
      </c>
      <c r="U2594" t="s">
        <v>8339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2">
        <v>42089.84520833334</v>
      </c>
      <c r="L2595" s="12">
        <v>42119.84520833334</v>
      </c>
      <c r="M2595" s="13">
        <f t="shared" si="122"/>
        <v>2015</v>
      </c>
      <c r="N2595" t="b">
        <v>0</v>
      </c>
      <c r="O2595">
        <v>0</v>
      </c>
      <c r="P2595" t="b">
        <v>0</v>
      </c>
      <c r="Q2595" t="s">
        <v>8284</v>
      </c>
      <c r="R2595" s="5">
        <f t="shared" si="120"/>
        <v>0</v>
      </c>
      <c r="S2595" s="6" t="e">
        <f t="shared" si="121"/>
        <v>#DIV/0!</v>
      </c>
      <c r="T2595" t="s">
        <v>8338</v>
      </c>
      <c r="U2595" t="s">
        <v>8339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2">
        <v>41828.967916666668</v>
      </c>
      <c r="L2596" s="12">
        <v>41858.967916666668</v>
      </c>
      <c r="M2596" s="13">
        <f t="shared" si="122"/>
        <v>2014</v>
      </c>
      <c r="N2596" t="b">
        <v>0</v>
      </c>
      <c r="O2596">
        <v>1</v>
      </c>
      <c r="P2596" t="b">
        <v>0</v>
      </c>
      <c r="Q2596" t="s">
        <v>8284</v>
      </c>
      <c r="R2596" s="5">
        <f t="shared" si="120"/>
        <v>1.2500000000000001E-5</v>
      </c>
      <c r="S2596" s="6">
        <f t="shared" si="121"/>
        <v>1</v>
      </c>
      <c r="T2596" t="s">
        <v>8338</v>
      </c>
      <c r="U2596" t="s">
        <v>8339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2">
        <v>42760.244212962964</v>
      </c>
      <c r="L2597" s="12">
        <v>42790.244212962964</v>
      </c>
      <c r="M2597" s="13">
        <f t="shared" si="122"/>
        <v>2017</v>
      </c>
      <c r="N2597" t="b">
        <v>0</v>
      </c>
      <c r="O2597">
        <v>19</v>
      </c>
      <c r="P2597" t="b">
        <v>0</v>
      </c>
      <c r="Q2597" t="s">
        <v>8284</v>
      </c>
      <c r="R2597" s="5">
        <f t="shared" si="120"/>
        <v>0.12166666666666667</v>
      </c>
      <c r="S2597" s="6">
        <f t="shared" si="121"/>
        <v>96.05263157894737</v>
      </c>
      <c r="T2597" t="s">
        <v>8338</v>
      </c>
      <c r="U2597" t="s">
        <v>8339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2">
        <v>41828.664456018516</v>
      </c>
      <c r="L2598" s="12">
        <v>41858.664456018516</v>
      </c>
      <c r="M2598" s="13">
        <f t="shared" si="122"/>
        <v>2014</v>
      </c>
      <c r="N2598" t="b">
        <v>0</v>
      </c>
      <c r="O2598">
        <v>27</v>
      </c>
      <c r="P2598" t="b">
        <v>0</v>
      </c>
      <c r="Q2598" t="s">
        <v>8284</v>
      </c>
      <c r="R2598" s="5">
        <f t="shared" si="120"/>
        <v>0.23588571428571428</v>
      </c>
      <c r="S2598" s="6">
        <f t="shared" si="121"/>
        <v>305.77777777777777</v>
      </c>
      <c r="T2598" t="s">
        <v>8338</v>
      </c>
      <c r="U2598" t="s">
        <v>8339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2">
        <v>42510.341631944444</v>
      </c>
      <c r="L2599" s="12">
        <v>42540.341631944444</v>
      </c>
      <c r="M2599" s="13">
        <f t="shared" si="122"/>
        <v>2016</v>
      </c>
      <c r="N2599" t="b">
        <v>0</v>
      </c>
      <c r="O2599">
        <v>7</v>
      </c>
      <c r="P2599" t="b">
        <v>0</v>
      </c>
      <c r="Q2599" t="s">
        <v>8284</v>
      </c>
      <c r="R2599" s="5">
        <f t="shared" si="120"/>
        <v>5.6666666666666664E-2</v>
      </c>
      <c r="S2599" s="6">
        <f t="shared" si="121"/>
        <v>12.142857142857142</v>
      </c>
      <c r="T2599" t="s">
        <v>8338</v>
      </c>
      <c r="U2599" t="s">
        <v>8339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2">
        <v>42240.840289351851</v>
      </c>
      <c r="L2600" s="12">
        <v>42270.840289351851</v>
      </c>
      <c r="M2600" s="13">
        <f t="shared" si="122"/>
        <v>2015</v>
      </c>
      <c r="N2600" t="b">
        <v>0</v>
      </c>
      <c r="O2600">
        <v>14</v>
      </c>
      <c r="P2600" t="b">
        <v>0</v>
      </c>
      <c r="Q2600" t="s">
        <v>8284</v>
      </c>
      <c r="R2600" s="5">
        <f t="shared" si="120"/>
        <v>0.39</v>
      </c>
      <c r="S2600" s="6">
        <f t="shared" si="121"/>
        <v>83.571428571428569</v>
      </c>
      <c r="T2600" t="s">
        <v>8338</v>
      </c>
      <c r="U2600" t="s">
        <v>8339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2">
        <v>41809.754016203704</v>
      </c>
      <c r="L2601" s="12">
        <v>41854.754016203704</v>
      </c>
      <c r="M2601" s="13">
        <f t="shared" si="122"/>
        <v>2014</v>
      </c>
      <c r="N2601" t="b">
        <v>0</v>
      </c>
      <c r="O2601">
        <v>5</v>
      </c>
      <c r="P2601" t="b">
        <v>0</v>
      </c>
      <c r="Q2601" t="s">
        <v>8284</v>
      </c>
      <c r="R2601" s="5">
        <f t="shared" si="120"/>
        <v>9.9546510341776348E-3</v>
      </c>
      <c r="S2601" s="6">
        <f t="shared" si="121"/>
        <v>18</v>
      </c>
      <c r="T2601" t="s">
        <v>8338</v>
      </c>
      <c r="U2601" t="s">
        <v>8339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2">
        <v>42394.900462962964</v>
      </c>
      <c r="L2602" s="12">
        <v>42454.858796296292</v>
      </c>
      <c r="M2602" s="13">
        <f t="shared" si="122"/>
        <v>2016</v>
      </c>
      <c r="N2602" t="b">
        <v>0</v>
      </c>
      <c r="O2602">
        <v>30</v>
      </c>
      <c r="P2602" t="b">
        <v>0</v>
      </c>
      <c r="Q2602" t="s">
        <v>8284</v>
      </c>
      <c r="R2602" s="5">
        <f t="shared" si="120"/>
        <v>6.9320000000000007E-2</v>
      </c>
      <c r="S2602" s="6">
        <f t="shared" si="121"/>
        <v>115.53333333333333</v>
      </c>
      <c r="T2602" t="s">
        <v>8338</v>
      </c>
      <c r="U2602" t="s">
        <v>8339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2">
        <v>41150.902187499996</v>
      </c>
      <c r="L2603" s="12">
        <v>41165.165972222225</v>
      </c>
      <c r="M2603" s="13">
        <f t="shared" si="122"/>
        <v>2012</v>
      </c>
      <c r="N2603" t="b">
        <v>1</v>
      </c>
      <c r="O2603">
        <v>151</v>
      </c>
      <c r="P2603" t="b">
        <v>1</v>
      </c>
      <c r="Q2603" t="s">
        <v>8301</v>
      </c>
      <c r="R2603" s="5">
        <f t="shared" si="120"/>
        <v>6.6139999999999999</v>
      </c>
      <c r="S2603" s="6">
        <f t="shared" si="121"/>
        <v>21.900662251655628</v>
      </c>
      <c r="T2603" t="s">
        <v>8321</v>
      </c>
      <c r="U2603" t="s">
        <v>8357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2">
        <v>41915.747314814813</v>
      </c>
      <c r="L2604" s="12">
        <v>41955.888888888891</v>
      </c>
      <c r="M2604" s="13">
        <f t="shared" si="122"/>
        <v>2014</v>
      </c>
      <c r="N2604" t="b">
        <v>1</v>
      </c>
      <c r="O2604">
        <v>489</v>
      </c>
      <c r="P2604" t="b">
        <v>1</v>
      </c>
      <c r="Q2604" t="s">
        <v>8301</v>
      </c>
      <c r="R2604" s="5">
        <f t="shared" si="120"/>
        <v>3.2609166666666667</v>
      </c>
      <c r="S2604" s="6">
        <f t="shared" si="121"/>
        <v>80.022494887525568</v>
      </c>
      <c r="T2604" t="s">
        <v>8321</v>
      </c>
      <c r="U2604" t="s">
        <v>8357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2">
        <v>41617.912662037037</v>
      </c>
      <c r="L2605" s="12">
        <v>41631.912662037037</v>
      </c>
      <c r="M2605" s="13">
        <f t="shared" si="122"/>
        <v>2013</v>
      </c>
      <c r="N2605" t="b">
        <v>1</v>
      </c>
      <c r="O2605">
        <v>50</v>
      </c>
      <c r="P2605" t="b">
        <v>1</v>
      </c>
      <c r="Q2605" t="s">
        <v>8301</v>
      </c>
      <c r="R2605" s="5">
        <f t="shared" si="120"/>
        <v>1.0148571428571429</v>
      </c>
      <c r="S2605" s="6">
        <f t="shared" si="121"/>
        <v>35.520000000000003</v>
      </c>
      <c r="T2605" t="s">
        <v>8321</v>
      </c>
      <c r="U2605" t="s">
        <v>8357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2">
        <v>40998.051192129627</v>
      </c>
      <c r="L2606" s="12">
        <v>41028.051192129627</v>
      </c>
      <c r="M2606" s="13">
        <f t="shared" si="122"/>
        <v>2012</v>
      </c>
      <c r="N2606" t="b">
        <v>1</v>
      </c>
      <c r="O2606">
        <v>321</v>
      </c>
      <c r="P2606" t="b">
        <v>1</v>
      </c>
      <c r="Q2606" t="s">
        <v>8301</v>
      </c>
      <c r="R2606" s="5">
        <f t="shared" si="120"/>
        <v>1.0421799999999999</v>
      </c>
      <c r="S2606" s="6">
        <f t="shared" si="121"/>
        <v>64.933333333333323</v>
      </c>
      <c r="T2606" t="s">
        <v>8321</v>
      </c>
      <c r="U2606" t="s">
        <v>8357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2">
        <v>42508.541550925926</v>
      </c>
      <c r="L2607" s="12">
        <v>42538.541550925926</v>
      </c>
      <c r="M2607" s="13">
        <f t="shared" si="122"/>
        <v>2016</v>
      </c>
      <c r="N2607" t="b">
        <v>1</v>
      </c>
      <c r="O2607">
        <v>1762</v>
      </c>
      <c r="P2607" t="b">
        <v>1</v>
      </c>
      <c r="Q2607" t="s">
        <v>8301</v>
      </c>
      <c r="R2607" s="5">
        <f t="shared" si="120"/>
        <v>1.0742157000000001</v>
      </c>
      <c r="S2607" s="6">
        <f t="shared" si="121"/>
        <v>60.965703745743475</v>
      </c>
      <c r="T2607" t="s">
        <v>8321</v>
      </c>
      <c r="U2607" t="s">
        <v>8357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2">
        <v>41726.712754629632</v>
      </c>
      <c r="L2608" s="12">
        <v>41758.712754629632</v>
      </c>
      <c r="M2608" s="13">
        <f t="shared" si="122"/>
        <v>2014</v>
      </c>
      <c r="N2608" t="b">
        <v>1</v>
      </c>
      <c r="O2608">
        <v>385</v>
      </c>
      <c r="P2608" t="b">
        <v>1</v>
      </c>
      <c r="Q2608" t="s">
        <v>8301</v>
      </c>
      <c r="R2608" s="5">
        <f t="shared" si="120"/>
        <v>1.1005454545454545</v>
      </c>
      <c r="S2608" s="6">
        <f t="shared" si="121"/>
        <v>31.444155844155844</v>
      </c>
      <c r="T2608" t="s">
        <v>8321</v>
      </c>
      <c r="U2608" t="s">
        <v>8357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2">
        <v>42184.874675925923</v>
      </c>
      <c r="L2609" s="12">
        <v>42228.083333333328</v>
      </c>
      <c r="M2609" s="13">
        <f t="shared" si="122"/>
        <v>2015</v>
      </c>
      <c r="N2609" t="b">
        <v>1</v>
      </c>
      <c r="O2609">
        <v>398</v>
      </c>
      <c r="P2609" t="b">
        <v>1</v>
      </c>
      <c r="Q2609" t="s">
        <v>8301</v>
      </c>
      <c r="R2609" s="5">
        <f t="shared" si="120"/>
        <v>4.077</v>
      </c>
      <c r="S2609" s="6">
        <f t="shared" si="121"/>
        <v>81.949748743718587</v>
      </c>
      <c r="T2609" t="s">
        <v>8321</v>
      </c>
      <c r="U2609" t="s">
        <v>8357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2">
        <v>42767.801712962959</v>
      </c>
      <c r="L2610" s="12">
        <v>42809</v>
      </c>
      <c r="M2610" s="13">
        <f t="shared" si="122"/>
        <v>2017</v>
      </c>
      <c r="N2610" t="b">
        <v>1</v>
      </c>
      <c r="O2610">
        <v>304</v>
      </c>
      <c r="P2610" t="b">
        <v>1</v>
      </c>
      <c r="Q2610" t="s">
        <v>8301</v>
      </c>
      <c r="R2610" s="5">
        <f t="shared" si="120"/>
        <v>2.2392500000000002</v>
      </c>
      <c r="S2610" s="6">
        <f t="shared" si="121"/>
        <v>58.92763157894737</v>
      </c>
      <c r="T2610" t="s">
        <v>8321</v>
      </c>
      <c r="U2610" t="s">
        <v>8357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2">
        <v>41075.237858796296</v>
      </c>
      <c r="L2611" s="12">
        <v>41105.237858796296</v>
      </c>
      <c r="M2611" s="13">
        <f t="shared" si="122"/>
        <v>2012</v>
      </c>
      <c r="N2611" t="b">
        <v>1</v>
      </c>
      <c r="O2611">
        <v>676</v>
      </c>
      <c r="P2611" t="b">
        <v>1</v>
      </c>
      <c r="Q2611" t="s">
        <v>8301</v>
      </c>
      <c r="R2611" s="5">
        <f t="shared" si="120"/>
        <v>3.038011142857143</v>
      </c>
      <c r="S2611" s="6">
        <f t="shared" si="121"/>
        <v>157.29347633136095</v>
      </c>
      <c r="T2611" t="s">
        <v>8321</v>
      </c>
      <c r="U2611" t="s">
        <v>8357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2">
        <v>42564.881076388891</v>
      </c>
      <c r="L2612" s="12">
        <v>42604.290972222225</v>
      </c>
      <c r="M2612" s="13">
        <f t="shared" si="122"/>
        <v>2016</v>
      </c>
      <c r="N2612" t="b">
        <v>1</v>
      </c>
      <c r="O2612">
        <v>577</v>
      </c>
      <c r="P2612" t="b">
        <v>1</v>
      </c>
      <c r="Q2612" t="s">
        <v>8301</v>
      </c>
      <c r="R2612" s="5">
        <f t="shared" si="120"/>
        <v>1.4132510432681749</v>
      </c>
      <c r="S2612" s="6">
        <f t="shared" si="121"/>
        <v>55.758509532062391</v>
      </c>
      <c r="T2612" t="s">
        <v>8321</v>
      </c>
      <c r="U2612" t="s">
        <v>8357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2">
        <v>42704.335810185185</v>
      </c>
      <c r="L2613" s="12">
        <v>42737.957638888889</v>
      </c>
      <c r="M2613" s="13">
        <f t="shared" si="122"/>
        <v>2016</v>
      </c>
      <c r="N2613" t="b">
        <v>1</v>
      </c>
      <c r="O2613">
        <v>3663</v>
      </c>
      <c r="P2613" t="b">
        <v>1</v>
      </c>
      <c r="Q2613" t="s">
        <v>8301</v>
      </c>
      <c r="R2613" s="5">
        <f t="shared" si="120"/>
        <v>27.906363636363636</v>
      </c>
      <c r="S2613" s="6">
        <f t="shared" si="121"/>
        <v>83.802893802893806</v>
      </c>
      <c r="T2613" t="s">
        <v>8321</v>
      </c>
      <c r="U2613" t="s">
        <v>8357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2">
        <v>41982.143171296295</v>
      </c>
      <c r="L2614" s="12">
        <v>42013.143171296295</v>
      </c>
      <c r="M2614" s="13">
        <f t="shared" si="122"/>
        <v>2014</v>
      </c>
      <c r="N2614" t="b">
        <v>1</v>
      </c>
      <c r="O2614">
        <v>294</v>
      </c>
      <c r="P2614" t="b">
        <v>1</v>
      </c>
      <c r="Q2614" t="s">
        <v>8301</v>
      </c>
      <c r="R2614" s="5">
        <f t="shared" si="120"/>
        <v>1.7176130000000001</v>
      </c>
      <c r="S2614" s="6">
        <f t="shared" si="121"/>
        <v>58.422210884353746</v>
      </c>
      <c r="T2614" t="s">
        <v>8321</v>
      </c>
      <c r="U2614" t="s">
        <v>8357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2">
        <v>41143.81821759259</v>
      </c>
      <c r="L2615" s="12">
        <v>41173.81821759259</v>
      </c>
      <c r="M2615" s="13">
        <f t="shared" si="122"/>
        <v>2012</v>
      </c>
      <c r="N2615" t="b">
        <v>1</v>
      </c>
      <c r="O2615">
        <v>28</v>
      </c>
      <c r="P2615" t="b">
        <v>1</v>
      </c>
      <c r="Q2615" t="s">
        <v>8301</v>
      </c>
      <c r="R2615" s="5">
        <f t="shared" si="120"/>
        <v>1.0101333333333333</v>
      </c>
      <c r="S2615" s="6">
        <f t="shared" si="121"/>
        <v>270.57142857142856</v>
      </c>
      <c r="T2615" t="s">
        <v>8321</v>
      </c>
      <c r="U2615" t="s">
        <v>8357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2">
        <v>41730.708472222221</v>
      </c>
      <c r="L2616" s="12">
        <v>41759.208333333336</v>
      </c>
      <c r="M2616" s="13">
        <f t="shared" si="122"/>
        <v>2014</v>
      </c>
      <c r="N2616" t="b">
        <v>1</v>
      </c>
      <c r="O2616">
        <v>100</v>
      </c>
      <c r="P2616" t="b">
        <v>1</v>
      </c>
      <c r="Q2616" t="s">
        <v>8301</v>
      </c>
      <c r="R2616" s="5">
        <f t="shared" si="120"/>
        <v>1.02</v>
      </c>
      <c r="S2616" s="6">
        <f t="shared" si="121"/>
        <v>107.1</v>
      </c>
      <c r="T2616" t="s">
        <v>8321</v>
      </c>
      <c r="U2616" t="s">
        <v>8357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2">
        <v>42453.49726851852</v>
      </c>
      <c r="L2617" s="12">
        <v>42490.5</v>
      </c>
      <c r="M2617" s="13">
        <f t="shared" si="122"/>
        <v>2016</v>
      </c>
      <c r="N2617" t="b">
        <v>0</v>
      </c>
      <c r="O2617">
        <v>72</v>
      </c>
      <c r="P2617" t="b">
        <v>1</v>
      </c>
      <c r="Q2617" t="s">
        <v>8301</v>
      </c>
      <c r="R2617" s="5">
        <f t="shared" si="120"/>
        <v>1.6976511744127936</v>
      </c>
      <c r="S2617" s="6">
        <f t="shared" si="121"/>
        <v>47.180555555555557</v>
      </c>
      <c r="T2617" t="s">
        <v>8321</v>
      </c>
      <c r="U2617" t="s">
        <v>8357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2">
        <v>42211.99454861111</v>
      </c>
      <c r="L2618" s="12">
        <v>42241.99454861111</v>
      </c>
      <c r="M2618" s="13">
        <f t="shared" si="122"/>
        <v>2015</v>
      </c>
      <c r="N2618" t="b">
        <v>1</v>
      </c>
      <c r="O2618">
        <v>238</v>
      </c>
      <c r="P2618" t="b">
        <v>1</v>
      </c>
      <c r="Q2618" t="s">
        <v>8301</v>
      </c>
      <c r="R2618" s="5">
        <f t="shared" si="120"/>
        <v>1.14534</v>
      </c>
      <c r="S2618" s="6">
        <f t="shared" si="121"/>
        <v>120.30882352941177</v>
      </c>
      <c r="T2618" t="s">
        <v>8321</v>
      </c>
      <c r="U2618" t="s">
        <v>8357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2">
        <v>41902.874432870369</v>
      </c>
      <c r="L2619" s="12">
        <v>41932.874432870369</v>
      </c>
      <c r="M2619" s="13">
        <f t="shared" si="122"/>
        <v>2014</v>
      </c>
      <c r="N2619" t="b">
        <v>1</v>
      </c>
      <c r="O2619">
        <v>159</v>
      </c>
      <c r="P2619" t="b">
        <v>1</v>
      </c>
      <c r="Q2619" t="s">
        <v>8301</v>
      </c>
      <c r="R2619" s="5">
        <f t="shared" si="120"/>
        <v>8.7759999999999998</v>
      </c>
      <c r="S2619" s="6">
        <f t="shared" si="121"/>
        <v>27.59748427672956</v>
      </c>
      <c r="T2619" t="s">
        <v>8321</v>
      </c>
      <c r="U2619" t="s">
        <v>8357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2">
        <v>42279.792372685188</v>
      </c>
      <c r="L2620" s="12">
        <v>42339.834039351852</v>
      </c>
      <c r="M2620" s="13">
        <f t="shared" si="122"/>
        <v>2015</v>
      </c>
      <c r="N2620" t="b">
        <v>1</v>
      </c>
      <c r="O2620">
        <v>77</v>
      </c>
      <c r="P2620" t="b">
        <v>1</v>
      </c>
      <c r="Q2620" t="s">
        <v>8301</v>
      </c>
      <c r="R2620" s="5">
        <f t="shared" si="120"/>
        <v>1.0538666666666667</v>
      </c>
      <c r="S2620" s="6">
        <f t="shared" si="121"/>
        <v>205.2987012987013</v>
      </c>
      <c r="T2620" t="s">
        <v>8321</v>
      </c>
      <c r="U2620" t="s">
        <v>8357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2">
        <v>42273.884305555555</v>
      </c>
      <c r="L2621" s="12">
        <v>42300.458333333328</v>
      </c>
      <c r="M2621" s="13">
        <f t="shared" si="122"/>
        <v>2015</v>
      </c>
      <c r="N2621" t="b">
        <v>1</v>
      </c>
      <c r="O2621">
        <v>53</v>
      </c>
      <c r="P2621" t="b">
        <v>1</v>
      </c>
      <c r="Q2621" t="s">
        <v>8301</v>
      </c>
      <c r="R2621" s="5">
        <f t="shared" si="120"/>
        <v>1.8839999999999999</v>
      </c>
      <c r="S2621" s="6">
        <f t="shared" si="121"/>
        <v>35.547169811320757</v>
      </c>
      <c r="T2621" t="s">
        <v>8321</v>
      </c>
      <c r="U2621" t="s">
        <v>8357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2">
        <v>42251.16715277778</v>
      </c>
      <c r="L2622" s="12">
        <v>42288.041666666672</v>
      </c>
      <c r="M2622" s="13">
        <f t="shared" si="122"/>
        <v>2015</v>
      </c>
      <c r="N2622" t="b">
        <v>1</v>
      </c>
      <c r="O2622">
        <v>1251</v>
      </c>
      <c r="P2622" t="b">
        <v>1</v>
      </c>
      <c r="Q2622" t="s">
        <v>8301</v>
      </c>
      <c r="R2622" s="5">
        <f t="shared" si="120"/>
        <v>1.436523076923077</v>
      </c>
      <c r="S2622" s="6">
        <f t="shared" si="121"/>
        <v>74.639488409272587</v>
      </c>
      <c r="T2622" t="s">
        <v>8321</v>
      </c>
      <c r="U2622" t="s">
        <v>8357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2">
        <v>42115.74754629629</v>
      </c>
      <c r="L2623" s="12">
        <v>42145.74754629629</v>
      </c>
      <c r="M2623" s="13">
        <f t="shared" si="122"/>
        <v>2015</v>
      </c>
      <c r="N2623" t="b">
        <v>1</v>
      </c>
      <c r="O2623">
        <v>465</v>
      </c>
      <c r="P2623" t="b">
        <v>1</v>
      </c>
      <c r="Q2623" t="s">
        <v>8301</v>
      </c>
      <c r="R2623" s="5">
        <f t="shared" si="120"/>
        <v>1.4588000000000001</v>
      </c>
      <c r="S2623" s="6">
        <f t="shared" si="121"/>
        <v>47.058064516129029</v>
      </c>
      <c r="T2623" t="s">
        <v>8321</v>
      </c>
      <c r="U2623" t="s">
        <v>8357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2">
        <v>42689.74324074074</v>
      </c>
      <c r="L2624" s="12">
        <v>42734.74324074074</v>
      </c>
      <c r="M2624" s="13">
        <f t="shared" si="122"/>
        <v>2016</v>
      </c>
      <c r="N2624" t="b">
        <v>0</v>
      </c>
      <c r="O2624">
        <v>74</v>
      </c>
      <c r="P2624" t="b">
        <v>1</v>
      </c>
      <c r="Q2624" t="s">
        <v>8301</v>
      </c>
      <c r="R2624" s="5">
        <f t="shared" si="120"/>
        <v>1.3118399999999999</v>
      </c>
      <c r="S2624" s="6">
        <f t="shared" si="121"/>
        <v>26.591351351351353</v>
      </c>
      <c r="T2624" t="s">
        <v>8321</v>
      </c>
      <c r="U2624" t="s">
        <v>8357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2">
        <v>42692.256550925929</v>
      </c>
      <c r="L2625" s="12">
        <v>42706.256550925929</v>
      </c>
      <c r="M2625" s="13">
        <f t="shared" si="122"/>
        <v>2016</v>
      </c>
      <c r="N2625" t="b">
        <v>0</v>
      </c>
      <c r="O2625">
        <v>62</v>
      </c>
      <c r="P2625" t="b">
        <v>1</v>
      </c>
      <c r="Q2625" t="s">
        <v>8301</v>
      </c>
      <c r="R2625" s="5">
        <f t="shared" si="120"/>
        <v>1.1399999999999999</v>
      </c>
      <c r="S2625" s="6">
        <f t="shared" si="121"/>
        <v>36.774193548387096</v>
      </c>
      <c r="T2625" t="s">
        <v>8321</v>
      </c>
      <c r="U2625" t="s">
        <v>8357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2">
        <v>41144.42155092593</v>
      </c>
      <c r="L2626" s="12">
        <v>41165.42155092593</v>
      </c>
      <c r="M2626" s="13">
        <f t="shared" si="122"/>
        <v>2012</v>
      </c>
      <c r="N2626" t="b">
        <v>0</v>
      </c>
      <c r="O2626">
        <v>3468</v>
      </c>
      <c r="P2626" t="b">
        <v>1</v>
      </c>
      <c r="Q2626" t="s">
        <v>8301</v>
      </c>
      <c r="R2626" s="5">
        <f t="shared" ref="R2626:R2689" si="123">E2626/D2626</f>
        <v>13.794206249999998</v>
      </c>
      <c r="S2626" s="6">
        <f t="shared" ref="S2626:S2689" si="124">E2626/O2626</f>
        <v>31.820544982698959</v>
      </c>
      <c r="T2626" t="s">
        <v>8321</v>
      </c>
      <c r="U2626" t="s">
        <v>8357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2">
        <v>42658.810277777782</v>
      </c>
      <c r="L2627" s="12">
        <v>42683.851944444439</v>
      </c>
      <c r="M2627" s="13">
        <f t="shared" ref="M2627:M2690" si="125">YEAR(K2627)</f>
        <v>2016</v>
      </c>
      <c r="N2627" t="b">
        <v>0</v>
      </c>
      <c r="O2627">
        <v>52</v>
      </c>
      <c r="P2627" t="b">
        <v>1</v>
      </c>
      <c r="Q2627" t="s">
        <v>8301</v>
      </c>
      <c r="R2627" s="5">
        <f t="shared" si="123"/>
        <v>9.56</v>
      </c>
      <c r="S2627" s="6">
        <f t="shared" si="124"/>
        <v>27.576923076923077</v>
      </c>
      <c r="T2627" t="s">
        <v>8321</v>
      </c>
      <c r="U2627" t="s">
        <v>8357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2">
        <v>42128.628113425926</v>
      </c>
      <c r="L2628" s="12">
        <v>42158.628113425926</v>
      </c>
      <c r="M2628" s="13">
        <f t="shared" si="125"/>
        <v>2015</v>
      </c>
      <c r="N2628" t="b">
        <v>0</v>
      </c>
      <c r="O2628">
        <v>50</v>
      </c>
      <c r="P2628" t="b">
        <v>1</v>
      </c>
      <c r="Q2628" t="s">
        <v>8301</v>
      </c>
      <c r="R2628" s="5">
        <f t="shared" si="123"/>
        <v>1.1200000000000001</v>
      </c>
      <c r="S2628" s="6">
        <f t="shared" si="124"/>
        <v>56</v>
      </c>
      <c r="T2628" t="s">
        <v>8321</v>
      </c>
      <c r="U2628" t="s">
        <v>8357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2">
        <v>42304.829409722224</v>
      </c>
      <c r="L2629" s="12">
        <v>42334.871076388896</v>
      </c>
      <c r="M2629" s="13">
        <f t="shared" si="125"/>
        <v>2015</v>
      </c>
      <c r="N2629" t="b">
        <v>0</v>
      </c>
      <c r="O2629">
        <v>45</v>
      </c>
      <c r="P2629" t="b">
        <v>1</v>
      </c>
      <c r="Q2629" t="s">
        <v>8301</v>
      </c>
      <c r="R2629" s="5">
        <f t="shared" si="123"/>
        <v>6.4666666666666668</v>
      </c>
      <c r="S2629" s="6">
        <f t="shared" si="124"/>
        <v>21.555555555555557</v>
      </c>
      <c r="T2629" t="s">
        <v>8321</v>
      </c>
      <c r="U2629" t="s">
        <v>8357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2">
        <v>41953.966053240743</v>
      </c>
      <c r="L2630" s="12">
        <v>41973.966053240743</v>
      </c>
      <c r="M2630" s="13">
        <f t="shared" si="125"/>
        <v>2014</v>
      </c>
      <c r="N2630" t="b">
        <v>0</v>
      </c>
      <c r="O2630">
        <v>21</v>
      </c>
      <c r="P2630" t="b">
        <v>1</v>
      </c>
      <c r="Q2630" t="s">
        <v>8301</v>
      </c>
      <c r="R2630" s="5">
        <f t="shared" si="123"/>
        <v>1.1036948748510131</v>
      </c>
      <c r="S2630" s="6">
        <f t="shared" si="124"/>
        <v>44.095238095238095</v>
      </c>
      <c r="T2630" t="s">
        <v>8321</v>
      </c>
      <c r="U2630" t="s">
        <v>8357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2">
        <v>42108.538449074069</v>
      </c>
      <c r="L2631" s="12">
        <v>42138.538449074069</v>
      </c>
      <c r="M2631" s="13">
        <f t="shared" si="125"/>
        <v>2015</v>
      </c>
      <c r="N2631" t="b">
        <v>0</v>
      </c>
      <c r="O2631">
        <v>100</v>
      </c>
      <c r="P2631" t="b">
        <v>1</v>
      </c>
      <c r="Q2631" t="s">
        <v>8301</v>
      </c>
      <c r="R2631" s="5">
        <f t="shared" si="123"/>
        <v>1.2774000000000001</v>
      </c>
      <c r="S2631" s="6">
        <f t="shared" si="124"/>
        <v>63.87</v>
      </c>
      <c r="T2631" t="s">
        <v>8321</v>
      </c>
      <c r="U2631" t="s">
        <v>8357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2">
        <v>42524.105462962965</v>
      </c>
      <c r="L2632" s="12">
        <v>42551.416666666672</v>
      </c>
      <c r="M2632" s="13">
        <f t="shared" si="125"/>
        <v>2016</v>
      </c>
      <c r="N2632" t="b">
        <v>0</v>
      </c>
      <c r="O2632">
        <v>81</v>
      </c>
      <c r="P2632" t="b">
        <v>1</v>
      </c>
      <c r="Q2632" t="s">
        <v>8301</v>
      </c>
      <c r="R2632" s="5">
        <f t="shared" si="123"/>
        <v>1.579</v>
      </c>
      <c r="S2632" s="6">
        <f t="shared" si="124"/>
        <v>38.987654320987652</v>
      </c>
      <c r="T2632" t="s">
        <v>8321</v>
      </c>
      <c r="U2632" t="s">
        <v>8357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2">
        <v>42218.169293981482</v>
      </c>
      <c r="L2633" s="12">
        <v>42246.169293981482</v>
      </c>
      <c r="M2633" s="13">
        <f t="shared" si="125"/>
        <v>2015</v>
      </c>
      <c r="N2633" t="b">
        <v>0</v>
      </c>
      <c r="O2633">
        <v>286</v>
      </c>
      <c r="P2633" t="b">
        <v>1</v>
      </c>
      <c r="Q2633" t="s">
        <v>8301</v>
      </c>
      <c r="R2633" s="5">
        <f t="shared" si="123"/>
        <v>1.1466525000000001</v>
      </c>
      <c r="S2633" s="6">
        <f t="shared" si="124"/>
        <v>80.185489510489504</v>
      </c>
      <c r="T2633" t="s">
        <v>8321</v>
      </c>
      <c r="U2633" t="s">
        <v>8357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2">
        <v>42494.061793981484</v>
      </c>
      <c r="L2634" s="12">
        <v>42519.061793981484</v>
      </c>
      <c r="M2634" s="13">
        <f t="shared" si="125"/>
        <v>2016</v>
      </c>
      <c r="N2634" t="b">
        <v>0</v>
      </c>
      <c r="O2634">
        <v>42</v>
      </c>
      <c r="P2634" t="b">
        <v>1</v>
      </c>
      <c r="Q2634" t="s">
        <v>8301</v>
      </c>
      <c r="R2634" s="5">
        <f t="shared" si="123"/>
        <v>1.3700934579439252</v>
      </c>
      <c r="S2634" s="6">
        <f t="shared" si="124"/>
        <v>34.904761904761905</v>
      </c>
      <c r="T2634" t="s">
        <v>8321</v>
      </c>
      <c r="U2634" t="s">
        <v>8357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2">
        <v>41667.823287037041</v>
      </c>
      <c r="L2635" s="12">
        <v>41697.958333333336</v>
      </c>
      <c r="M2635" s="13">
        <f t="shared" si="125"/>
        <v>2014</v>
      </c>
      <c r="N2635" t="b">
        <v>0</v>
      </c>
      <c r="O2635">
        <v>199</v>
      </c>
      <c r="P2635" t="b">
        <v>1</v>
      </c>
      <c r="Q2635" t="s">
        <v>8301</v>
      </c>
      <c r="R2635" s="5">
        <f t="shared" si="123"/>
        <v>3.5461999999999998</v>
      </c>
      <c r="S2635" s="6">
        <f t="shared" si="124"/>
        <v>89.100502512562812</v>
      </c>
      <c r="T2635" t="s">
        <v>8321</v>
      </c>
      <c r="U2635" t="s">
        <v>8357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2">
        <v>42612.656493055561</v>
      </c>
      <c r="L2636" s="12">
        <v>42642.656493055561</v>
      </c>
      <c r="M2636" s="13">
        <f t="shared" si="125"/>
        <v>2016</v>
      </c>
      <c r="N2636" t="b">
        <v>0</v>
      </c>
      <c r="O2636">
        <v>25</v>
      </c>
      <c r="P2636" t="b">
        <v>1</v>
      </c>
      <c r="Q2636" t="s">
        <v>8301</v>
      </c>
      <c r="R2636" s="5">
        <f t="shared" si="123"/>
        <v>1.0602150537634409</v>
      </c>
      <c r="S2636" s="6">
        <f t="shared" si="124"/>
        <v>39.44</v>
      </c>
      <c r="T2636" t="s">
        <v>8321</v>
      </c>
      <c r="U2636" t="s">
        <v>8357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2">
        <v>42037.950937500005</v>
      </c>
      <c r="L2637" s="12">
        <v>42072.909270833334</v>
      </c>
      <c r="M2637" s="13">
        <f t="shared" si="125"/>
        <v>2015</v>
      </c>
      <c r="N2637" t="b">
        <v>0</v>
      </c>
      <c r="O2637">
        <v>84</v>
      </c>
      <c r="P2637" t="b">
        <v>1</v>
      </c>
      <c r="Q2637" t="s">
        <v>8301</v>
      </c>
      <c r="R2637" s="5">
        <f t="shared" si="123"/>
        <v>1</v>
      </c>
      <c r="S2637" s="6">
        <f t="shared" si="124"/>
        <v>136.9047619047619</v>
      </c>
      <c r="T2637" t="s">
        <v>8321</v>
      </c>
      <c r="U2637" t="s">
        <v>8357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2">
        <v>42636.614745370374</v>
      </c>
      <c r="L2638" s="12">
        <v>42659.041666666672</v>
      </c>
      <c r="M2638" s="13">
        <f t="shared" si="125"/>
        <v>2016</v>
      </c>
      <c r="N2638" t="b">
        <v>0</v>
      </c>
      <c r="O2638">
        <v>50</v>
      </c>
      <c r="P2638" t="b">
        <v>1</v>
      </c>
      <c r="Q2638" t="s">
        <v>8301</v>
      </c>
      <c r="R2638" s="5">
        <f t="shared" si="123"/>
        <v>1.873</v>
      </c>
      <c r="S2638" s="6">
        <f t="shared" si="124"/>
        <v>37.46</v>
      </c>
      <c r="T2638" t="s">
        <v>8321</v>
      </c>
      <c r="U2638" t="s">
        <v>8357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2">
        <v>42639.549479166672</v>
      </c>
      <c r="L2639" s="12">
        <v>42655.549479166672</v>
      </c>
      <c r="M2639" s="13">
        <f t="shared" si="125"/>
        <v>2016</v>
      </c>
      <c r="N2639" t="b">
        <v>0</v>
      </c>
      <c r="O2639">
        <v>26</v>
      </c>
      <c r="P2639" t="b">
        <v>1</v>
      </c>
      <c r="Q2639" t="s">
        <v>8301</v>
      </c>
      <c r="R2639" s="5">
        <f t="shared" si="123"/>
        <v>1.6619999999999999</v>
      </c>
      <c r="S2639" s="6">
        <f t="shared" si="124"/>
        <v>31.96153846153846</v>
      </c>
      <c r="T2639" t="s">
        <v>8321</v>
      </c>
      <c r="U2639" t="s">
        <v>8357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2">
        <v>41989.913136574076</v>
      </c>
      <c r="L2640" s="12">
        <v>42019.913136574076</v>
      </c>
      <c r="M2640" s="13">
        <f t="shared" si="125"/>
        <v>2014</v>
      </c>
      <c r="N2640" t="b">
        <v>0</v>
      </c>
      <c r="O2640">
        <v>14</v>
      </c>
      <c r="P2640" t="b">
        <v>1</v>
      </c>
      <c r="Q2640" t="s">
        <v>8301</v>
      </c>
      <c r="R2640" s="5">
        <f t="shared" si="123"/>
        <v>1.0172910662824208</v>
      </c>
      <c r="S2640" s="6">
        <f t="shared" si="124"/>
        <v>25.214285714285715</v>
      </c>
      <c r="T2640" t="s">
        <v>8321</v>
      </c>
      <c r="U2640" t="s">
        <v>8357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2">
        <v>42024.86513888889</v>
      </c>
      <c r="L2641" s="12">
        <v>42054.86513888889</v>
      </c>
      <c r="M2641" s="13">
        <f t="shared" si="125"/>
        <v>2015</v>
      </c>
      <c r="N2641" t="b">
        <v>0</v>
      </c>
      <c r="O2641">
        <v>49</v>
      </c>
      <c r="P2641" t="b">
        <v>1</v>
      </c>
      <c r="Q2641" t="s">
        <v>8301</v>
      </c>
      <c r="R2641" s="5">
        <f t="shared" si="123"/>
        <v>1.64</v>
      </c>
      <c r="S2641" s="6">
        <f t="shared" si="124"/>
        <v>10.040816326530612</v>
      </c>
      <c r="T2641" t="s">
        <v>8321</v>
      </c>
      <c r="U2641" t="s">
        <v>8357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2">
        <v>42103.160578703704</v>
      </c>
      <c r="L2642" s="12">
        <v>42163.160578703704</v>
      </c>
      <c r="M2642" s="13">
        <f t="shared" si="125"/>
        <v>2015</v>
      </c>
      <c r="N2642" t="b">
        <v>0</v>
      </c>
      <c r="O2642">
        <v>69</v>
      </c>
      <c r="P2642" t="b">
        <v>1</v>
      </c>
      <c r="Q2642" t="s">
        <v>8301</v>
      </c>
      <c r="R2642" s="5">
        <f t="shared" si="123"/>
        <v>1.0566666666666666</v>
      </c>
      <c r="S2642" s="6">
        <f t="shared" si="124"/>
        <v>45.94202898550725</v>
      </c>
      <c r="T2642" t="s">
        <v>8321</v>
      </c>
      <c r="U2642" t="s">
        <v>8357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2">
        <v>41880.827118055553</v>
      </c>
      <c r="L2643" s="12">
        <v>41897.839583333334</v>
      </c>
      <c r="M2643" s="13">
        <f t="shared" si="125"/>
        <v>2014</v>
      </c>
      <c r="N2643" t="b">
        <v>0</v>
      </c>
      <c r="O2643">
        <v>1</v>
      </c>
      <c r="P2643" t="b">
        <v>0</v>
      </c>
      <c r="Q2643" t="s">
        <v>8301</v>
      </c>
      <c r="R2643" s="5">
        <f t="shared" si="123"/>
        <v>0.01</v>
      </c>
      <c r="S2643" s="6">
        <f t="shared" si="124"/>
        <v>15</v>
      </c>
      <c r="T2643" t="s">
        <v>8321</v>
      </c>
      <c r="U2643" t="s">
        <v>8357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2">
        <v>42536.246620370366</v>
      </c>
      <c r="L2644" s="12">
        <v>42566.289583333331</v>
      </c>
      <c r="M2644" s="13">
        <f t="shared" si="125"/>
        <v>2016</v>
      </c>
      <c r="N2644" t="b">
        <v>0</v>
      </c>
      <c r="O2644">
        <v>0</v>
      </c>
      <c r="P2644" t="b">
        <v>0</v>
      </c>
      <c r="Q2644" t="s">
        <v>8301</v>
      </c>
      <c r="R2644" s="5">
        <f t="shared" si="123"/>
        <v>0</v>
      </c>
      <c r="S2644" s="6" t="e">
        <f t="shared" si="124"/>
        <v>#DIV/0!</v>
      </c>
      <c r="T2644" t="s">
        <v>8321</v>
      </c>
      <c r="U2644" t="s">
        <v>8357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2">
        <v>42689.582349537035</v>
      </c>
      <c r="L2645" s="12">
        <v>42725.332638888889</v>
      </c>
      <c r="M2645" s="13">
        <f t="shared" si="125"/>
        <v>2016</v>
      </c>
      <c r="N2645" t="b">
        <v>1</v>
      </c>
      <c r="O2645">
        <v>1501</v>
      </c>
      <c r="P2645" t="b">
        <v>0</v>
      </c>
      <c r="Q2645" t="s">
        <v>8301</v>
      </c>
      <c r="R2645" s="5">
        <f t="shared" si="123"/>
        <v>0.33559730999999998</v>
      </c>
      <c r="S2645" s="6">
        <f t="shared" si="124"/>
        <v>223.58248500999335</v>
      </c>
      <c r="T2645" t="s">
        <v>8321</v>
      </c>
      <c r="U2645" t="s">
        <v>8357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2">
        <v>42774.792071759264</v>
      </c>
      <c r="L2646" s="12">
        <v>42804.792071759264</v>
      </c>
      <c r="M2646" s="13">
        <f t="shared" si="125"/>
        <v>2017</v>
      </c>
      <c r="N2646" t="b">
        <v>1</v>
      </c>
      <c r="O2646">
        <v>52</v>
      </c>
      <c r="P2646" t="b">
        <v>0</v>
      </c>
      <c r="Q2646" t="s">
        <v>8301</v>
      </c>
      <c r="R2646" s="5">
        <f t="shared" si="123"/>
        <v>2.053E-2</v>
      </c>
      <c r="S2646" s="6">
        <f t="shared" si="124"/>
        <v>39.480769230769234</v>
      </c>
      <c r="T2646" t="s">
        <v>8321</v>
      </c>
      <c r="U2646" t="s">
        <v>8357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2">
        <v>41921.842627314814</v>
      </c>
      <c r="L2647" s="12">
        <v>41951.884293981479</v>
      </c>
      <c r="M2647" s="13">
        <f t="shared" si="125"/>
        <v>2014</v>
      </c>
      <c r="N2647" t="b">
        <v>1</v>
      </c>
      <c r="O2647">
        <v>23</v>
      </c>
      <c r="P2647" t="b">
        <v>0</v>
      </c>
      <c r="Q2647" t="s">
        <v>8301</v>
      </c>
      <c r="R2647" s="5">
        <f t="shared" si="123"/>
        <v>0.105</v>
      </c>
      <c r="S2647" s="6">
        <f t="shared" si="124"/>
        <v>91.304347826086953</v>
      </c>
      <c r="T2647" t="s">
        <v>8321</v>
      </c>
      <c r="U2647" t="s">
        <v>8357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2">
        <v>42226.313298611116</v>
      </c>
      <c r="L2648" s="12">
        <v>42256.313298611116</v>
      </c>
      <c r="M2648" s="13">
        <f t="shared" si="125"/>
        <v>2015</v>
      </c>
      <c r="N2648" t="b">
        <v>1</v>
      </c>
      <c r="O2648">
        <v>535</v>
      </c>
      <c r="P2648" t="b">
        <v>0</v>
      </c>
      <c r="Q2648" t="s">
        <v>8301</v>
      </c>
      <c r="R2648" s="5">
        <f t="shared" si="123"/>
        <v>8.4172839999999999E-2</v>
      </c>
      <c r="S2648" s="6">
        <f t="shared" si="124"/>
        <v>78.666205607476627</v>
      </c>
      <c r="T2648" t="s">
        <v>8321</v>
      </c>
      <c r="U2648" t="s">
        <v>8357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2">
        <v>42200.261793981481</v>
      </c>
      <c r="L2649" s="12">
        <v>42230.261793981481</v>
      </c>
      <c r="M2649" s="13">
        <f t="shared" si="125"/>
        <v>2015</v>
      </c>
      <c r="N2649" t="b">
        <v>0</v>
      </c>
      <c r="O2649">
        <v>3</v>
      </c>
      <c r="P2649" t="b">
        <v>0</v>
      </c>
      <c r="Q2649" t="s">
        <v>8301</v>
      </c>
      <c r="R2649" s="5">
        <f t="shared" si="123"/>
        <v>1.44E-2</v>
      </c>
      <c r="S2649" s="6">
        <f t="shared" si="124"/>
        <v>12</v>
      </c>
      <c r="T2649" t="s">
        <v>8321</v>
      </c>
      <c r="U2649" t="s">
        <v>8357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2">
        <v>42408.714814814812</v>
      </c>
      <c r="L2650" s="12">
        <v>42438.714814814812</v>
      </c>
      <c r="M2650" s="13">
        <f t="shared" si="125"/>
        <v>2016</v>
      </c>
      <c r="N2650" t="b">
        <v>0</v>
      </c>
      <c r="O2650">
        <v>6</v>
      </c>
      <c r="P2650" t="b">
        <v>0</v>
      </c>
      <c r="Q2650" t="s">
        <v>8301</v>
      </c>
      <c r="R2650" s="5">
        <f t="shared" si="123"/>
        <v>8.8333333333333337E-3</v>
      </c>
      <c r="S2650" s="6">
        <f t="shared" si="124"/>
        <v>17.666666666666668</v>
      </c>
      <c r="T2650" t="s">
        <v>8321</v>
      </c>
      <c r="U2650" t="s">
        <v>8357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2">
        <v>42341.99700231482</v>
      </c>
      <c r="L2651" s="12">
        <v>42401.99700231482</v>
      </c>
      <c r="M2651" s="13">
        <f t="shared" si="125"/>
        <v>2015</v>
      </c>
      <c r="N2651" t="b">
        <v>0</v>
      </c>
      <c r="O2651">
        <v>3</v>
      </c>
      <c r="P2651" t="b">
        <v>0</v>
      </c>
      <c r="Q2651" t="s">
        <v>8301</v>
      </c>
      <c r="R2651" s="5">
        <f t="shared" si="123"/>
        <v>9.9200000000000004E-4</v>
      </c>
      <c r="S2651" s="6">
        <f t="shared" si="124"/>
        <v>41.333333333333336</v>
      </c>
      <c r="T2651" t="s">
        <v>8321</v>
      </c>
      <c r="U2651" t="s">
        <v>8357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2">
        <v>42695.624340277776</v>
      </c>
      <c r="L2652" s="12">
        <v>42725.624340277776</v>
      </c>
      <c r="M2652" s="13">
        <f t="shared" si="125"/>
        <v>2016</v>
      </c>
      <c r="N2652" t="b">
        <v>0</v>
      </c>
      <c r="O2652">
        <v>5</v>
      </c>
      <c r="P2652" t="b">
        <v>0</v>
      </c>
      <c r="Q2652" t="s">
        <v>8301</v>
      </c>
      <c r="R2652" s="5">
        <f t="shared" si="123"/>
        <v>5.966666666666667E-3</v>
      </c>
      <c r="S2652" s="6">
        <f t="shared" si="124"/>
        <v>71.599999999999994</v>
      </c>
      <c r="T2652" t="s">
        <v>8321</v>
      </c>
      <c r="U2652" t="s">
        <v>8357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2">
        <v>42327.805659722217</v>
      </c>
      <c r="L2653" s="12">
        <v>42355.805659722217</v>
      </c>
      <c r="M2653" s="13">
        <f t="shared" si="125"/>
        <v>2015</v>
      </c>
      <c r="N2653" t="b">
        <v>0</v>
      </c>
      <c r="O2653">
        <v>17</v>
      </c>
      <c r="P2653" t="b">
        <v>0</v>
      </c>
      <c r="Q2653" t="s">
        <v>8301</v>
      </c>
      <c r="R2653" s="5">
        <f t="shared" si="123"/>
        <v>1.8689285714285714E-2</v>
      </c>
      <c r="S2653" s="6">
        <f t="shared" si="124"/>
        <v>307.8235294117647</v>
      </c>
      <c r="T2653" t="s">
        <v>8321</v>
      </c>
      <c r="U2653" t="s">
        <v>8357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2">
        <v>41953.158854166672</v>
      </c>
      <c r="L2654" s="12">
        <v>41983.158854166672</v>
      </c>
      <c r="M2654" s="13">
        <f t="shared" si="125"/>
        <v>2014</v>
      </c>
      <c r="N2654" t="b">
        <v>0</v>
      </c>
      <c r="O2654">
        <v>11</v>
      </c>
      <c r="P2654" t="b">
        <v>0</v>
      </c>
      <c r="Q2654" t="s">
        <v>8301</v>
      </c>
      <c r="R2654" s="5">
        <f t="shared" si="123"/>
        <v>8.8500000000000002E-3</v>
      </c>
      <c r="S2654" s="6">
        <f t="shared" si="124"/>
        <v>80.454545454545453</v>
      </c>
      <c r="T2654" t="s">
        <v>8321</v>
      </c>
      <c r="U2654" t="s">
        <v>8357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2">
        <v>41771.651932870373</v>
      </c>
      <c r="L2655" s="12">
        <v>41803.166666666664</v>
      </c>
      <c r="M2655" s="13">
        <f t="shared" si="125"/>
        <v>2014</v>
      </c>
      <c r="N2655" t="b">
        <v>0</v>
      </c>
      <c r="O2655">
        <v>70</v>
      </c>
      <c r="P2655" t="b">
        <v>0</v>
      </c>
      <c r="Q2655" t="s">
        <v>8301</v>
      </c>
      <c r="R2655" s="5">
        <f t="shared" si="123"/>
        <v>0.1152156862745098</v>
      </c>
      <c r="S2655" s="6">
        <f t="shared" si="124"/>
        <v>83.942857142857136</v>
      </c>
      <c r="T2655" t="s">
        <v>8321</v>
      </c>
      <c r="U2655" t="s">
        <v>8357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2">
        <v>42055.600995370376</v>
      </c>
      <c r="L2656" s="12">
        <v>42115.559328703705</v>
      </c>
      <c r="M2656" s="13">
        <f t="shared" si="125"/>
        <v>2015</v>
      </c>
      <c r="N2656" t="b">
        <v>0</v>
      </c>
      <c r="O2656">
        <v>6</v>
      </c>
      <c r="P2656" t="b">
        <v>0</v>
      </c>
      <c r="Q2656" t="s">
        <v>8301</v>
      </c>
      <c r="R2656" s="5">
        <f t="shared" si="123"/>
        <v>5.1000000000000004E-4</v>
      </c>
      <c r="S2656" s="6">
        <f t="shared" si="124"/>
        <v>8.5</v>
      </c>
      <c r="T2656" t="s">
        <v>8321</v>
      </c>
      <c r="U2656" t="s">
        <v>8357</v>
      </c>
    </row>
    <row r="2657" spans="1:21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2">
        <v>42381.866284722222</v>
      </c>
      <c r="L2657" s="12">
        <v>42409.833333333328</v>
      </c>
      <c r="M2657" s="13">
        <f t="shared" si="125"/>
        <v>2016</v>
      </c>
      <c r="N2657" t="b">
        <v>0</v>
      </c>
      <c r="O2657">
        <v>43</v>
      </c>
      <c r="P2657" t="b">
        <v>0</v>
      </c>
      <c r="Q2657" t="s">
        <v>8301</v>
      </c>
      <c r="R2657" s="5">
        <f t="shared" si="123"/>
        <v>0.21033333333333334</v>
      </c>
      <c r="S2657" s="6">
        <f t="shared" si="124"/>
        <v>73.372093023255815</v>
      </c>
      <c r="T2657" t="s">
        <v>8321</v>
      </c>
      <c r="U2657" t="s">
        <v>8357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2">
        <v>42767.688518518517</v>
      </c>
      <c r="L2658" s="12">
        <v>42806.791666666672</v>
      </c>
      <c r="M2658" s="13">
        <f t="shared" si="125"/>
        <v>2017</v>
      </c>
      <c r="N2658" t="b">
        <v>0</v>
      </c>
      <c r="O2658">
        <v>152</v>
      </c>
      <c r="P2658" t="b">
        <v>0</v>
      </c>
      <c r="Q2658" t="s">
        <v>8301</v>
      </c>
      <c r="R2658" s="5">
        <f t="shared" si="123"/>
        <v>0.11436666666666667</v>
      </c>
      <c r="S2658" s="6">
        <f t="shared" si="124"/>
        <v>112.86184210526316</v>
      </c>
      <c r="T2658" t="s">
        <v>8321</v>
      </c>
      <c r="U2658" t="s">
        <v>8357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2">
        <v>42551.928854166668</v>
      </c>
      <c r="L2659" s="12">
        <v>42585.0625</v>
      </c>
      <c r="M2659" s="13">
        <f t="shared" si="125"/>
        <v>2016</v>
      </c>
      <c r="N2659" t="b">
        <v>0</v>
      </c>
      <c r="O2659">
        <v>59</v>
      </c>
      <c r="P2659" t="b">
        <v>0</v>
      </c>
      <c r="Q2659" t="s">
        <v>8301</v>
      </c>
      <c r="R2659" s="5">
        <f t="shared" si="123"/>
        <v>0.18737933333333334</v>
      </c>
      <c r="S2659" s="6">
        <f t="shared" si="124"/>
        <v>95.277627118644077</v>
      </c>
      <c r="T2659" t="s">
        <v>8321</v>
      </c>
      <c r="U2659" t="s">
        <v>8357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2">
        <v>42551.884189814817</v>
      </c>
      <c r="L2660" s="12">
        <v>42581.884189814817</v>
      </c>
      <c r="M2660" s="13">
        <f t="shared" si="125"/>
        <v>2016</v>
      </c>
      <c r="N2660" t="b">
        <v>0</v>
      </c>
      <c r="O2660">
        <v>4</v>
      </c>
      <c r="P2660" t="b">
        <v>0</v>
      </c>
      <c r="Q2660" t="s">
        <v>8301</v>
      </c>
      <c r="R2660" s="5">
        <f t="shared" si="123"/>
        <v>9.2857142857142856E-4</v>
      </c>
      <c r="S2660" s="6">
        <f t="shared" si="124"/>
        <v>22.75</v>
      </c>
      <c r="T2660" t="s">
        <v>8321</v>
      </c>
      <c r="U2660" t="s">
        <v>8357</v>
      </c>
    </row>
    <row r="2661" spans="1:21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2">
        <v>42082.069560185191</v>
      </c>
      <c r="L2661" s="12">
        <v>42112.069560185191</v>
      </c>
      <c r="M2661" s="13">
        <f t="shared" si="125"/>
        <v>2015</v>
      </c>
      <c r="N2661" t="b">
        <v>0</v>
      </c>
      <c r="O2661">
        <v>10</v>
      </c>
      <c r="P2661" t="b">
        <v>0</v>
      </c>
      <c r="Q2661" t="s">
        <v>8301</v>
      </c>
      <c r="R2661" s="5">
        <f t="shared" si="123"/>
        <v>2.720408163265306E-2</v>
      </c>
      <c r="S2661" s="6">
        <f t="shared" si="124"/>
        <v>133.30000000000001</v>
      </c>
      <c r="T2661" t="s">
        <v>8321</v>
      </c>
      <c r="U2661" t="s">
        <v>8357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2">
        <v>42272.713171296295</v>
      </c>
      <c r="L2662" s="12">
        <v>42332.754837962959</v>
      </c>
      <c r="M2662" s="13">
        <f t="shared" si="125"/>
        <v>2015</v>
      </c>
      <c r="N2662" t="b">
        <v>0</v>
      </c>
      <c r="O2662">
        <v>5</v>
      </c>
      <c r="P2662" t="b">
        <v>0</v>
      </c>
      <c r="Q2662" t="s">
        <v>8301</v>
      </c>
      <c r="R2662" s="5">
        <f t="shared" si="123"/>
        <v>9.5E-4</v>
      </c>
      <c r="S2662" s="6">
        <f t="shared" si="124"/>
        <v>3.8</v>
      </c>
      <c r="T2662" t="s">
        <v>8321</v>
      </c>
      <c r="U2662" t="s">
        <v>8357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2">
        <v>41542.958449074074</v>
      </c>
      <c r="L2663" s="12">
        <v>41572.958449074074</v>
      </c>
      <c r="M2663" s="13">
        <f t="shared" si="125"/>
        <v>2013</v>
      </c>
      <c r="N2663" t="b">
        <v>0</v>
      </c>
      <c r="O2663">
        <v>60</v>
      </c>
      <c r="P2663" t="b">
        <v>1</v>
      </c>
      <c r="Q2663" t="s">
        <v>8302</v>
      </c>
      <c r="R2663" s="5">
        <f t="shared" si="123"/>
        <v>1.0289999999999999</v>
      </c>
      <c r="S2663" s="6">
        <f t="shared" si="124"/>
        <v>85.75</v>
      </c>
      <c r="T2663" t="s">
        <v>8321</v>
      </c>
      <c r="U2663" t="s">
        <v>8358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2">
        <v>42207.746678240743</v>
      </c>
      <c r="L2664" s="12">
        <v>42237.746678240743</v>
      </c>
      <c r="M2664" s="13">
        <f t="shared" si="125"/>
        <v>2015</v>
      </c>
      <c r="N2664" t="b">
        <v>0</v>
      </c>
      <c r="O2664">
        <v>80</v>
      </c>
      <c r="P2664" t="b">
        <v>1</v>
      </c>
      <c r="Q2664" t="s">
        <v>8302</v>
      </c>
      <c r="R2664" s="5">
        <f t="shared" si="123"/>
        <v>1.0680000000000001</v>
      </c>
      <c r="S2664" s="6">
        <f t="shared" si="124"/>
        <v>267</v>
      </c>
      <c r="T2664" t="s">
        <v>8321</v>
      </c>
      <c r="U2664" t="s">
        <v>8358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2">
        <v>42222.622766203705</v>
      </c>
      <c r="L2665" s="12">
        <v>42251.625</v>
      </c>
      <c r="M2665" s="13">
        <f t="shared" si="125"/>
        <v>2015</v>
      </c>
      <c r="N2665" t="b">
        <v>0</v>
      </c>
      <c r="O2665">
        <v>56</v>
      </c>
      <c r="P2665" t="b">
        <v>1</v>
      </c>
      <c r="Q2665" t="s">
        <v>8302</v>
      </c>
      <c r="R2665" s="5">
        <f t="shared" si="123"/>
        <v>1.0459624999999999</v>
      </c>
      <c r="S2665" s="6">
        <f t="shared" si="124"/>
        <v>373.55803571428572</v>
      </c>
      <c r="T2665" t="s">
        <v>8321</v>
      </c>
      <c r="U2665" t="s">
        <v>8358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2">
        <v>42313.02542824074</v>
      </c>
      <c r="L2666" s="12">
        <v>42347.290972222225</v>
      </c>
      <c r="M2666" s="13">
        <f t="shared" si="125"/>
        <v>2015</v>
      </c>
      <c r="N2666" t="b">
        <v>0</v>
      </c>
      <c r="O2666">
        <v>104</v>
      </c>
      <c r="P2666" t="b">
        <v>1</v>
      </c>
      <c r="Q2666" t="s">
        <v>8302</v>
      </c>
      <c r="R2666" s="5">
        <f t="shared" si="123"/>
        <v>1.0342857142857143</v>
      </c>
      <c r="S2666" s="6">
        <f t="shared" si="124"/>
        <v>174.03846153846155</v>
      </c>
      <c r="T2666" t="s">
        <v>8321</v>
      </c>
      <c r="U2666" t="s">
        <v>8358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2">
        <v>42083.895532407405</v>
      </c>
      <c r="L2667" s="12">
        <v>42128.895532407405</v>
      </c>
      <c r="M2667" s="13">
        <f t="shared" si="125"/>
        <v>2015</v>
      </c>
      <c r="N2667" t="b">
        <v>0</v>
      </c>
      <c r="O2667">
        <v>46</v>
      </c>
      <c r="P2667" t="b">
        <v>1</v>
      </c>
      <c r="Q2667" t="s">
        <v>8302</v>
      </c>
      <c r="R2667" s="5">
        <f t="shared" si="123"/>
        <v>1.2314285714285715</v>
      </c>
      <c r="S2667" s="6">
        <f t="shared" si="124"/>
        <v>93.695652173913047</v>
      </c>
      <c r="T2667" t="s">
        <v>8321</v>
      </c>
      <c r="U2667" t="s">
        <v>8358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2">
        <v>42235.764340277776</v>
      </c>
      <c r="L2668" s="12">
        <v>42272.875</v>
      </c>
      <c r="M2668" s="13">
        <f t="shared" si="125"/>
        <v>2015</v>
      </c>
      <c r="N2668" t="b">
        <v>0</v>
      </c>
      <c r="O2668">
        <v>206</v>
      </c>
      <c r="P2668" t="b">
        <v>1</v>
      </c>
      <c r="Q2668" t="s">
        <v>8302</v>
      </c>
      <c r="R2668" s="5">
        <f t="shared" si="123"/>
        <v>1.592951</v>
      </c>
      <c r="S2668" s="6">
        <f t="shared" si="124"/>
        <v>77.327718446601949</v>
      </c>
      <c r="T2668" t="s">
        <v>8321</v>
      </c>
      <c r="U2668" t="s">
        <v>8358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2">
        <v>42380.926111111112</v>
      </c>
      <c r="L2669" s="12">
        <v>42410.926111111112</v>
      </c>
      <c r="M2669" s="13">
        <f t="shared" si="125"/>
        <v>2016</v>
      </c>
      <c r="N2669" t="b">
        <v>0</v>
      </c>
      <c r="O2669">
        <v>18</v>
      </c>
      <c r="P2669" t="b">
        <v>1</v>
      </c>
      <c r="Q2669" t="s">
        <v>8302</v>
      </c>
      <c r="R2669" s="5">
        <f t="shared" si="123"/>
        <v>1.1066666666666667</v>
      </c>
      <c r="S2669" s="6">
        <f t="shared" si="124"/>
        <v>92.222222222222229</v>
      </c>
      <c r="T2669" t="s">
        <v>8321</v>
      </c>
      <c r="U2669" t="s">
        <v>8358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2">
        <v>42275.588715277772</v>
      </c>
      <c r="L2670" s="12">
        <v>42317.60555555555</v>
      </c>
      <c r="M2670" s="13">
        <f t="shared" si="125"/>
        <v>2015</v>
      </c>
      <c r="N2670" t="b">
        <v>0</v>
      </c>
      <c r="O2670">
        <v>28</v>
      </c>
      <c r="P2670" t="b">
        <v>1</v>
      </c>
      <c r="Q2670" t="s">
        <v>8302</v>
      </c>
      <c r="R2670" s="5">
        <f t="shared" si="123"/>
        <v>1.7070000000000001</v>
      </c>
      <c r="S2670" s="6">
        <f t="shared" si="124"/>
        <v>60.964285714285715</v>
      </c>
      <c r="T2670" t="s">
        <v>8321</v>
      </c>
      <c r="U2670" t="s">
        <v>8358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2">
        <v>42319.035833333335</v>
      </c>
      <c r="L2671" s="12">
        <v>42379.035833333335</v>
      </c>
      <c r="M2671" s="13">
        <f t="shared" si="125"/>
        <v>2015</v>
      </c>
      <c r="N2671" t="b">
        <v>0</v>
      </c>
      <c r="O2671">
        <v>11</v>
      </c>
      <c r="P2671" t="b">
        <v>1</v>
      </c>
      <c r="Q2671" t="s">
        <v>8302</v>
      </c>
      <c r="R2671" s="5">
        <f t="shared" si="123"/>
        <v>1.25125</v>
      </c>
      <c r="S2671" s="6">
        <f t="shared" si="124"/>
        <v>91</v>
      </c>
      <c r="T2671" t="s">
        <v>8321</v>
      </c>
      <c r="U2671" t="s">
        <v>8358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2">
        <v>41821.020601851851</v>
      </c>
      <c r="L2672" s="12">
        <v>41849.020601851851</v>
      </c>
      <c r="M2672" s="13">
        <f t="shared" si="125"/>
        <v>2014</v>
      </c>
      <c r="N2672" t="b">
        <v>1</v>
      </c>
      <c r="O2672">
        <v>60</v>
      </c>
      <c r="P2672" t="b">
        <v>0</v>
      </c>
      <c r="Q2672" t="s">
        <v>8302</v>
      </c>
      <c r="R2672" s="5">
        <f t="shared" si="123"/>
        <v>6.4158609339642042E-2</v>
      </c>
      <c r="S2672" s="6">
        <f t="shared" si="124"/>
        <v>41.583333333333336</v>
      </c>
      <c r="T2672" t="s">
        <v>8321</v>
      </c>
      <c r="U2672" t="s">
        <v>8358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2">
        <v>41962.749027777783</v>
      </c>
      <c r="L2673" s="12">
        <v>41992.818055555559</v>
      </c>
      <c r="M2673" s="13">
        <f t="shared" si="125"/>
        <v>2014</v>
      </c>
      <c r="N2673" t="b">
        <v>1</v>
      </c>
      <c r="O2673">
        <v>84</v>
      </c>
      <c r="P2673" t="b">
        <v>0</v>
      </c>
      <c r="Q2673" t="s">
        <v>8302</v>
      </c>
      <c r="R2673" s="5">
        <f t="shared" si="123"/>
        <v>0.11344</v>
      </c>
      <c r="S2673" s="6">
        <f t="shared" si="124"/>
        <v>33.761904761904759</v>
      </c>
      <c r="T2673" t="s">
        <v>8321</v>
      </c>
      <c r="U2673" t="s">
        <v>8358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2">
        <v>42344.884143518517</v>
      </c>
      <c r="L2674" s="12">
        <v>42366.25</v>
      </c>
      <c r="M2674" s="13">
        <f t="shared" si="125"/>
        <v>2015</v>
      </c>
      <c r="N2674" t="b">
        <v>1</v>
      </c>
      <c r="O2674">
        <v>47</v>
      </c>
      <c r="P2674" t="b">
        <v>0</v>
      </c>
      <c r="Q2674" t="s">
        <v>8302</v>
      </c>
      <c r="R2674" s="5">
        <f t="shared" si="123"/>
        <v>0.33189999999999997</v>
      </c>
      <c r="S2674" s="6">
        <f t="shared" si="124"/>
        <v>70.61702127659575</v>
      </c>
      <c r="T2674" t="s">
        <v>8321</v>
      </c>
      <c r="U2674" t="s">
        <v>8358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2">
        <v>41912.541655092595</v>
      </c>
      <c r="L2675" s="12">
        <v>41941.947916666664</v>
      </c>
      <c r="M2675" s="13">
        <f t="shared" si="125"/>
        <v>2014</v>
      </c>
      <c r="N2675" t="b">
        <v>1</v>
      </c>
      <c r="O2675">
        <v>66</v>
      </c>
      <c r="P2675" t="b">
        <v>0</v>
      </c>
      <c r="Q2675" t="s">
        <v>8302</v>
      </c>
      <c r="R2675" s="5">
        <f t="shared" si="123"/>
        <v>0.27579999999999999</v>
      </c>
      <c r="S2675" s="6">
        <f t="shared" si="124"/>
        <v>167.15151515151516</v>
      </c>
      <c r="T2675" t="s">
        <v>8321</v>
      </c>
      <c r="U2675" t="s">
        <v>8358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2">
        <v>42529.632754629631</v>
      </c>
      <c r="L2676" s="12">
        <v>42556.207638888889</v>
      </c>
      <c r="M2676" s="13">
        <f t="shared" si="125"/>
        <v>2016</v>
      </c>
      <c r="N2676" t="b">
        <v>1</v>
      </c>
      <c r="O2676">
        <v>171</v>
      </c>
      <c r="P2676" t="b">
        <v>0</v>
      </c>
      <c r="Q2676" t="s">
        <v>8302</v>
      </c>
      <c r="R2676" s="5">
        <f t="shared" si="123"/>
        <v>0.62839999999999996</v>
      </c>
      <c r="S2676" s="6">
        <f t="shared" si="124"/>
        <v>128.61988304093566</v>
      </c>
      <c r="T2676" t="s">
        <v>8321</v>
      </c>
      <c r="U2676" t="s">
        <v>8358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2">
        <v>41923.857511574075</v>
      </c>
      <c r="L2677" s="12">
        <v>41953.899178240739</v>
      </c>
      <c r="M2677" s="13">
        <f t="shared" si="125"/>
        <v>2014</v>
      </c>
      <c r="N2677" t="b">
        <v>1</v>
      </c>
      <c r="O2677">
        <v>29</v>
      </c>
      <c r="P2677" t="b">
        <v>0</v>
      </c>
      <c r="Q2677" t="s">
        <v>8302</v>
      </c>
      <c r="R2677" s="5">
        <f t="shared" si="123"/>
        <v>7.5880000000000003E-2</v>
      </c>
      <c r="S2677" s="6">
        <f t="shared" si="124"/>
        <v>65.41379310344827</v>
      </c>
      <c r="T2677" t="s">
        <v>8321</v>
      </c>
      <c r="U2677" t="s">
        <v>8358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2">
        <v>42482.624699074076</v>
      </c>
      <c r="L2678" s="12">
        <v>42512.624699074076</v>
      </c>
      <c r="M2678" s="13">
        <f t="shared" si="125"/>
        <v>2016</v>
      </c>
      <c r="N2678" t="b">
        <v>0</v>
      </c>
      <c r="O2678">
        <v>9</v>
      </c>
      <c r="P2678" t="b">
        <v>0</v>
      </c>
      <c r="Q2678" t="s">
        <v>8302</v>
      </c>
      <c r="R2678" s="5">
        <f t="shared" si="123"/>
        <v>0.50380952380952382</v>
      </c>
      <c r="S2678" s="6">
        <f t="shared" si="124"/>
        <v>117.55555555555556</v>
      </c>
      <c r="T2678" t="s">
        <v>8321</v>
      </c>
      <c r="U2678" t="s">
        <v>8358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2">
        <v>41793.029432870368</v>
      </c>
      <c r="L2679" s="12">
        <v>41823.029432870368</v>
      </c>
      <c r="M2679" s="13">
        <f t="shared" si="125"/>
        <v>2014</v>
      </c>
      <c r="N2679" t="b">
        <v>0</v>
      </c>
      <c r="O2679">
        <v>27</v>
      </c>
      <c r="P2679" t="b">
        <v>0</v>
      </c>
      <c r="Q2679" t="s">
        <v>8302</v>
      </c>
      <c r="R2679" s="5">
        <f t="shared" si="123"/>
        <v>0.17512820512820512</v>
      </c>
      <c r="S2679" s="6">
        <f t="shared" si="124"/>
        <v>126.48148148148148</v>
      </c>
      <c r="T2679" t="s">
        <v>8321</v>
      </c>
      <c r="U2679" t="s">
        <v>8358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2">
        <v>42241.798206018517</v>
      </c>
      <c r="L2680" s="12">
        <v>42271.798206018517</v>
      </c>
      <c r="M2680" s="13">
        <f t="shared" si="125"/>
        <v>2015</v>
      </c>
      <c r="N2680" t="b">
        <v>0</v>
      </c>
      <c r="O2680">
        <v>2</v>
      </c>
      <c r="P2680" t="b">
        <v>0</v>
      </c>
      <c r="Q2680" t="s">
        <v>8302</v>
      </c>
      <c r="R2680" s="5">
        <f t="shared" si="123"/>
        <v>1.3750000000000001E-4</v>
      </c>
      <c r="S2680" s="6">
        <f t="shared" si="124"/>
        <v>550</v>
      </c>
      <c r="T2680" t="s">
        <v>8321</v>
      </c>
      <c r="U2680" t="s">
        <v>8358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2">
        <v>42033.001087962963</v>
      </c>
      <c r="L2681" s="12">
        <v>42063.001087962963</v>
      </c>
      <c r="M2681" s="13">
        <f t="shared" si="125"/>
        <v>2015</v>
      </c>
      <c r="N2681" t="b">
        <v>0</v>
      </c>
      <c r="O2681">
        <v>3</v>
      </c>
      <c r="P2681" t="b">
        <v>0</v>
      </c>
      <c r="Q2681" t="s">
        <v>8302</v>
      </c>
      <c r="R2681" s="5">
        <f t="shared" si="123"/>
        <v>3.3E-3</v>
      </c>
      <c r="S2681" s="6">
        <f t="shared" si="124"/>
        <v>44</v>
      </c>
      <c r="T2681" t="s">
        <v>8321</v>
      </c>
      <c r="U2681" t="s">
        <v>8358</v>
      </c>
    </row>
    <row r="2682" spans="1:21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2">
        <v>42436.211701388893</v>
      </c>
      <c r="L2682" s="12">
        <v>42466.170034722221</v>
      </c>
      <c r="M2682" s="13">
        <f t="shared" si="125"/>
        <v>2016</v>
      </c>
      <c r="N2682" t="b">
        <v>0</v>
      </c>
      <c r="O2682">
        <v>4</v>
      </c>
      <c r="P2682" t="b">
        <v>0</v>
      </c>
      <c r="Q2682" t="s">
        <v>8302</v>
      </c>
      <c r="R2682" s="5">
        <f t="shared" si="123"/>
        <v>8.6250000000000007E-3</v>
      </c>
      <c r="S2682" s="6">
        <f t="shared" si="124"/>
        <v>69</v>
      </c>
      <c r="T2682" t="s">
        <v>8321</v>
      </c>
      <c r="U2682" t="s">
        <v>8358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2">
        <v>41805.895254629628</v>
      </c>
      <c r="L2683" s="12">
        <v>41830.895254629628</v>
      </c>
      <c r="M2683" s="13">
        <f t="shared" si="125"/>
        <v>2014</v>
      </c>
      <c r="N2683" t="b">
        <v>0</v>
      </c>
      <c r="O2683">
        <v>2</v>
      </c>
      <c r="P2683" t="b">
        <v>0</v>
      </c>
      <c r="Q2683" t="s">
        <v>8284</v>
      </c>
      <c r="R2683" s="5">
        <f t="shared" si="123"/>
        <v>6.875E-3</v>
      </c>
      <c r="S2683" s="6">
        <f t="shared" si="124"/>
        <v>27.5</v>
      </c>
      <c r="T2683" t="s">
        <v>8338</v>
      </c>
      <c r="U2683" t="s">
        <v>8339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2">
        <v>41932.871990740743</v>
      </c>
      <c r="L2684" s="12">
        <v>41965.249305555553</v>
      </c>
      <c r="M2684" s="13">
        <f t="shared" si="125"/>
        <v>2014</v>
      </c>
      <c r="N2684" t="b">
        <v>0</v>
      </c>
      <c r="O2684">
        <v>20</v>
      </c>
      <c r="P2684" t="b">
        <v>0</v>
      </c>
      <c r="Q2684" t="s">
        <v>8284</v>
      </c>
      <c r="R2684" s="5">
        <f t="shared" si="123"/>
        <v>0.28299999999999997</v>
      </c>
      <c r="S2684" s="6">
        <f t="shared" si="124"/>
        <v>84.9</v>
      </c>
      <c r="T2684" t="s">
        <v>8338</v>
      </c>
      <c r="U2684" t="s">
        <v>8339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2">
        <v>42034.75509259259</v>
      </c>
      <c r="L2685" s="12">
        <v>42064.75509259259</v>
      </c>
      <c r="M2685" s="13">
        <f t="shared" si="125"/>
        <v>2015</v>
      </c>
      <c r="N2685" t="b">
        <v>0</v>
      </c>
      <c r="O2685">
        <v>3</v>
      </c>
      <c r="P2685" t="b">
        <v>0</v>
      </c>
      <c r="Q2685" t="s">
        <v>8284</v>
      </c>
      <c r="R2685" s="5">
        <f t="shared" si="123"/>
        <v>2.3999999999999998E-3</v>
      </c>
      <c r="S2685" s="6">
        <f t="shared" si="124"/>
        <v>12</v>
      </c>
      <c r="T2685" t="s">
        <v>8338</v>
      </c>
      <c r="U2685" t="s">
        <v>8339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2">
        <v>41820.914641203701</v>
      </c>
      <c r="L2686" s="12">
        <v>41860.914641203701</v>
      </c>
      <c r="M2686" s="13">
        <f t="shared" si="125"/>
        <v>2014</v>
      </c>
      <c r="N2686" t="b">
        <v>0</v>
      </c>
      <c r="O2686">
        <v>4</v>
      </c>
      <c r="P2686" t="b">
        <v>0</v>
      </c>
      <c r="Q2686" t="s">
        <v>8284</v>
      </c>
      <c r="R2686" s="5">
        <f t="shared" si="123"/>
        <v>1.1428571428571429E-2</v>
      </c>
      <c r="S2686" s="6">
        <f t="shared" si="124"/>
        <v>200</v>
      </c>
      <c r="T2686" t="s">
        <v>8338</v>
      </c>
      <c r="U2686" t="s">
        <v>8339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2">
        <v>42061.69594907407</v>
      </c>
      <c r="L2687" s="12">
        <v>42121.654282407413</v>
      </c>
      <c r="M2687" s="13">
        <f t="shared" si="125"/>
        <v>2015</v>
      </c>
      <c r="N2687" t="b">
        <v>0</v>
      </c>
      <c r="O2687">
        <v>1</v>
      </c>
      <c r="P2687" t="b">
        <v>0</v>
      </c>
      <c r="Q2687" t="s">
        <v>8284</v>
      </c>
      <c r="R2687" s="5">
        <f t="shared" si="123"/>
        <v>2.0000000000000001E-4</v>
      </c>
      <c r="S2687" s="6">
        <f t="shared" si="124"/>
        <v>10</v>
      </c>
      <c r="T2687" t="s">
        <v>8338</v>
      </c>
      <c r="U2687" t="s">
        <v>8339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2">
        <v>41892.974803240737</v>
      </c>
      <c r="L2688" s="12">
        <v>41912.974803240737</v>
      </c>
      <c r="M2688" s="13">
        <f t="shared" si="125"/>
        <v>2014</v>
      </c>
      <c r="N2688" t="b">
        <v>0</v>
      </c>
      <c r="O2688">
        <v>0</v>
      </c>
      <c r="P2688" t="b">
        <v>0</v>
      </c>
      <c r="Q2688" t="s">
        <v>8284</v>
      </c>
      <c r="R2688" s="5">
        <f t="shared" si="123"/>
        <v>0</v>
      </c>
      <c r="S2688" s="6" t="e">
        <f t="shared" si="124"/>
        <v>#DIV/0!</v>
      </c>
      <c r="T2688" t="s">
        <v>8338</v>
      </c>
      <c r="U2688" t="s">
        <v>8339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2">
        <v>42154.64025462963</v>
      </c>
      <c r="L2689" s="12">
        <v>42184.64025462963</v>
      </c>
      <c r="M2689" s="13">
        <f t="shared" si="125"/>
        <v>2015</v>
      </c>
      <c r="N2689" t="b">
        <v>0</v>
      </c>
      <c r="O2689">
        <v>0</v>
      </c>
      <c r="P2689" t="b">
        <v>0</v>
      </c>
      <c r="Q2689" t="s">
        <v>8284</v>
      </c>
      <c r="R2689" s="5">
        <f t="shared" si="123"/>
        <v>0</v>
      </c>
      <c r="S2689" s="6" t="e">
        <f t="shared" si="124"/>
        <v>#DIV/0!</v>
      </c>
      <c r="T2689" t="s">
        <v>8338</v>
      </c>
      <c r="U2689" t="s">
        <v>8339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2">
        <v>42028.118865740747</v>
      </c>
      <c r="L2690" s="12">
        <v>42059.125</v>
      </c>
      <c r="M2690" s="13">
        <f t="shared" si="125"/>
        <v>2015</v>
      </c>
      <c r="N2690" t="b">
        <v>0</v>
      </c>
      <c r="O2690">
        <v>14</v>
      </c>
      <c r="P2690" t="b">
        <v>0</v>
      </c>
      <c r="Q2690" t="s">
        <v>8284</v>
      </c>
      <c r="R2690" s="5">
        <f t="shared" ref="R2690:R2753" si="126">E2690/D2690</f>
        <v>1.48E-3</v>
      </c>
      <c r="S2690" s="6">
        <f t="shared" ref="S2690:S2753" si="127">E2690/O2690</f>
        <v>5.2857142857142856</v>
      </c>
      <c r="T2690" t="s">
        <v>8338</v>
      </c>
      <c r="U2690" t="s">
        <v>8339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2">
        <v>42551.961689814809</v>
      </c>
      <c r="L2691" s="12">
        <v>42581.961689814809</v>
      </c>
      <c r="M2691" s="13">
        <f t="shared" ref="M2691:M2754" si="128">YEAR(K2691)</f>
        <v>2016</v>
      </c>
      <c r="N2691" t="b">
        <v>0</v>
      </c>
      <c r="O2691">
        <v>1</v>
      </c>
      <c r="P2691" t="b">
        <v>0</v>
      </c>
      <c r="Q2691" t="s">
        <v>8284</v>
      </c>
      <c r="R2691" s="5">
        <f t="shared" si="126"/>
        <v>2.8571428571428571E-5</v>
      </c>
      <c r="S2691" s="6">
        <f t="shared" si="127"/>
        <v>1</v>
      </c>
      <c r="T2691" t="s">
        <v>8338</v>
      </c>
      <c r="U2691" t="s">
        <v>8339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2">
        <v>42113.105046296296</v>
      </c>
      <c r="L2692" s="12">
        <v>42158.105046296296</v>
      </c>
      <c r="M2692" s="13">
        <f t="shared" si="128"/>
        <v>2015</v>
      </c>
      <c r="N2692" t="b">
        <v>0</v>
      </c>
      <c r="O2692">
        <v>118</v>
      </c>
      <c r="P2692" t="b">
        <v>0</v>
      </c>
      <c r="Q2692" t="s">
        <v>8284</v>
      </c>
      <c r="R2692" s="5">
        <f t="shared" si="126"/>
        <v>0.107325</v>
      </c>
      <c r="S2692" s="6">
        <f t="shared" si="127"/>
        <v>72.762711864406782</v>
      </c>
      <c r="T2692" t="s">
        <v>8338</v>
      </c>
      <c r="U2692" t="s">
        <v>8339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2">
        <v>42089.724039351851</v>
      </c>
      <c r="L2693" s="12">
        <v>42134.724039351851</v>
      </c>
      <c r="M2693" s="13">
        <f t="shared" si="128"/>
        <v>2015</v>
      </c>
      <c r="N2693" t="b">
        <v>0</v>
      </c>
      <c r="O2693">
        <v>2</v>
      </c>
      <c r="P2693" t="b">
        <v>0</v>
      </c>
      <c r="Q2693" t="s">
        <v>8284</v>
      </c>
      <c r="R2693" s="5">
        <f t="shared" si="126"/>
        <v>5.3846153846153844E-4</v>
      </c>
      <c r="S2693" s="6">
        <f t="shared" si="127"/>
        <v>17.5</v>
      </c>
      <c r="T2693" t="s">
        <v>8338</v>
      </c>
      <c r="U2693" t="s">
        <v>8339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2">
        <v>42058.334027777775</v>
      </c>
      <c r="L2694" s="12">
        <v>42088.292361111111</v>
      </c>
      <c r="M2694" s="13">
        <f t="shared" si="128"/>
        <v>2015</v>
      </c>
      <c r="N2694" t="b">
        <v>0</v>
      </c>
      <c r="O2694">
        <v>1</v>
      </c>
      <c r="P2694" t="b">
        <v>0</v>
      </c>
      <c r="Q2694" t="s">
        <v>8284</v>
      </c>
      <c r="R2694" s="5">
        <f t="shared" si="126"/>
        <v>7.1428571428571426E-3</v>
      </c>
      <c r="S2694" s="6">
        <f t="shared" si="127"/>
        <v>25</v>
      </c>
      <c r="T2694" t="s">
        <v>8338</v>
      </c>
      <c r="U2694" t="s">
        <v>8339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2">
        <v>41834.138495370367</v>
      </c>
      <c r="L2695" s="12">
        <v>41864.138495370367</v>
      </c>
      <c r="M2695" s="13">
        <f t="shared" si="128"/>
        <v>2014</v>
      </c>
      <c r="N2695" t="b">
        <v>0</v>
      </c>
      <c r="O2695">
        <v>3</v>
      </c>
      <c r="P2695" t="b">
        <v>0</v>
      </c>
      <c r="Q2695" t="s">
        <v>8284</v>
      </c>
      <c r="R2695" s="5">
        <f t="shared" si="126"/>
        <v>8.0000000000000002E-3</v>
      </c>
      <c r="S2695" s="6">
        <f t="shared" si="127"/>
        <v>13.333333333333334</v>
      </c>
      <c r="T2695" t="s">
        <v>8338</v>
      </c>
      <c r="U2695" t="s">
        <v>8339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2">
        <v>41878.140497685185</v>
      </c>
      <c r="L2696" s="12">
        <v>41908.140497685185</v>
      </c>
      <c r="M2696" s="13">
        <f t="shared" si="128"/>
        <v>2014</v>
      </c>
      <c r="N2696" t="b">
        <v>0</v>
      </c>
      <c r="O2696">
        <v>1</v>
      </c>
      <c r="P2696" t="b">
        <v>0</v>
      </c>
      <c r="Q2696" t="s">
        <v>8284</v>
      </c>
      <c r="R2696" s="5">
        <f t="shared" si="126"/>
        <v>3.3333333333333335E-5</v>
      </c>
      <c r="S2696" s="6">
        <f t="shared" si="127"/>
        <v>1</v>
      </c>
      <c r="T2696" t="s">
        <v>8338</v>
      </c>
      <c r="U2696" t="s">
        <v>8339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2">
        <v>42048.181921296295</v>
      </c>
      <c r="L2697" s="12">
        <v>42108.14025462963</v>
      </c>
      <c r="M2697" s="13">
        <f t="shared" si="128"/>
        <v>2015</v>
      </c>
      <c r="N2697" t="b">
        <v>0</v>
      </c>
      <c r="O2697">
        <v>3</v>
      </c>
      <c r="P2697" t="b">
        <v>0</v>
      </c>
      <c r="Q2697" t="s">
        <v>8284</v>
      </c>
      <c r="R2697" s="5">
        <f t="shared" si="126"/>
        <v>4.7333333333333333E-3</v>
      </c>
      <c r="S2697" s="6">
        <f t="shared" si="127"/>
        <v>23.666666666666668</v>
      </c>
      <c r="T2697" t="s">
        <v>8338</v>
      </c>
      <c r="U2697" t="s">
        <v>8339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2">
        <v>41964.844444444447</v>
      </c>
      <c r="L2698" s="12">
        <v>41998.844444444447</v>
      </c>
      <c r="M2698" s="13">
        <f t="shared" si="128"/>
        <v>2014</v>
      </c>
      <c r="N2698" t="b">
        <v>0</v>
      </c>
      <c r="O2698">
        <v>38</v>
      </c>
      <c r="P2698" t="b">
        <v>0</v>
      </c>
      <c r="Q2698" t="s">
        <v>8284</v>
      </c>
      <c r="R2698" s="5">
        <f t="shared" si="126"/>
        <v>5.6500000000000002E-2</v>
      </c>
      <c r="S2698" s="6">
        <f t="shared" si="127"/>
        <v>89.21052631578948</v>
      </c>
      <c r="T2698" t="s">
        <v>8338</v>
      </c>
      <c r="U2698" t="s">
        <v>8339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2">
        <v>42187.940081018518</v>
      </c>
      <c r="L2699" s="12">
        <v>42218.916666666672</v>
      </c>
      <c r="M2699" s="13">
        <f t="shared" si="128"/>
        <v>2015</v>
      </c>
      <c r="N2699" t="b">
        <v>0</v>
      </c>
      <c r="O2699">
        <v>52</v>
      </c>
      <c r="P2699" t="b">
        <v>0</v>
      </c>
      <c r="Q2699" t="s">
        <v>8284</v>
      </c>
      <c r="R2699" s="5">
        <f t="shared" si="126"/>
        <v>0.26352173913043481</v>
      </c>
      <c r="S2699" s="6">
        <f t="shared" si="127"/>
        <v>116.55769230769231</v>
      </c>
      <c r="T2699" t="s">
        <v>8338</v>
      </c>
      <c r="U2699" t="s">
        <v>8339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2">
        <v>41787.898240740738</v>
      </c>
      <c r="L2700" s="12">
        <v>41817.898240740738</v>
      </c>
      <c r="M2700" s="13">
        <f t="shared" si="128"/>
        <v>2014</v>
      </c>
      <c r="N2700" t="b">
        <v>0</v>
      </c>
      <c r="O2700">
        <v>2</v>
      </c>
      <c r="P2700" t="b">
        <v>0</v>
      </c>
      <c r="Q2700" t="s">
        <v>8284</v>
      </c>
      <c r="R2700" s="5">
        <f t="shared" si="126"/>
        <v>3.2512500000000002E-3</v>
      </c>
      <c r="S2700" s="6">
        <f t="shared" si="127"/>
        <v>13.005000000000001</v>
      </c>
      <c r="T2700" t="s">
        <v>8338</v>
      </c>
      <c r="U2700" t="s">
        <v>8339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2">
        <v>41829.896562499998</v>
      </c>
      <c r="L2701" s="12">
        <v>41859.896562499998</v>
      </c>
      <c r="M2701" s="13">
        <f t="shared" si="128"/>
        <v>2014</v>
      </c>
      <c r="N2701" t="b">
        <v>0</v>
      </c>
      <c r="O2701">
        <v>0</v>
      </c>
      <c r="P2701" t="b">
        <v>0</v>
      </c>
      <c r="Q2701" t="s">
        <v>8284</v>
      </c>
      <c r="R2701" s="5">
        <f t="shared" si="126"/>
        <v>0</v>
      </c>
      <c r="S2701" s="6" t="e">
        <f t="shared" si="127"/>
        <v>#DIV/0!</v>
      </c>
      <c r="T2701" t="s">
        <v>8338</v>
      </c>
      <c r="U2701" t="s">
        <v>8339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2">
        <v>41870.87467592593</v>
      </c>
      <c r="L2702" s="12">
        <v>41900.87467592593</v>
      </c>
      <c r="M2702" s="13">
        <f t="shared" si="128"/>
        <v>2014</v>
      </c>
      <c r="N2702" t="b">
        <v>0</v>
      </c>
      <c r="O2702">
        <v>4</v>
      </c>
      <c r="P2702" t="b">
        <v>0</v>
      </c>
      <c r="Q2702" t="s">
        <v>8284</v>
      </c>
      <c r="R2702" s="5">
        <f t="shared" si="126"/>
        <v>7.0007000700070005E-3</v>
      </c>
      <c r="S2702" s="6">
        <f t="shared" si="127"/>
        <v>17.5</v>
      </c>
      <c r="T2702" t="s">
        <v>8338</v>
      </c>
      <c r="U2702" t="s">
        <v>8339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2">
        <v>42801.774699074071</v>
      </c>
      <c r="L2703" s="12">
        <v>42832.733032407406</v>
      </c>
      <c r="M2703" s="13">
        <f t="shared" si="128"/>
        <v>2017</v>
      </c>
      <c r="N2703" t="b">
        <v>0</v>
      </c>
      <c r="O2703">
        <v>46</v>
      </c>
      <c r="P2703" t="b">
        <v>0</v>
      </c>
      <c r="Q2703" t="s">
        <v>8303</v>
      </c>
      <c r="R2703" s="5">
        <f t="shared" si="126"/>
        <v>0.46176470588235297</v>
      </c>
      <c r="S2703" s="6">
        <f t="shared" si="127"/>
        <v>34.130434782608695</v>
      </c>
      <c r="T2703" t="s">
        <v>8319</v>
      </c>
      <c r="U2703" t="s">
        <v>8359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2">
        <v>42800.801817129628</v>
      </c>
      <c r="L2704" s="12">
        <v>42830.760150462964</v>
      </c>
      <c r="M2704" s="13">
        <f t="shared" si="128"/>
        <v>2017</v>
      </c>
      <c r="N2704" t="b">
        <v>1</v>
      </c>
      <c r="O2704">
        <v>26</v>
      </c>
      <c r="P2704" t="b">
        <v>0</v>
      </c>
      <c r="Q2704" t="s">
        <v>8303</v>
      </c>
      <c r="R2704" s="5">
        <f t="shared" si="126"/>
        <v>0.34410000000000002</v>
      </c>
      <c r="S2704" s="6">
        <f t="shared" si="127"/>
        <v>132.34615384615384</v>
      </c>
      <c r="T2704" t="s">
        <v>8319</v>
      </c>
      <c r="U2704" t="s">
        <v>8359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2">
        <v>42756.690162037034</v>
      </c>
      <c r="L2705" s="12">
        <v>42816.648495370369</v>
      </c>
      <c r="M2705" s="13">
        <f t="shared" si="128"/>
        <v>2017</v>
      </c>
      <c r="N2705" t="b">
        <v>0</v>
      </c>
      <c r="O2705">
        <v>45</v>
      </c>
      <c r="P2705" t="b">
        <v>0</v>
      </c>
      <c r="Q2705" t="s">
        <v>8303</v>
      </c>
      <c r="R2705" s="5">
        <f t="shared" si="126"/>
        <v>1.0375000000000001</v>
      </c>
      <c r="S2705" s="6">
        <f t="shared" si="127"/>
        <v>922.22222222222217</v>
      </c>
      <c r="T2705" t="s">
        <v>8319</v>
      </c>
      <c r="U2705" t="s">
        <v>8359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2">
        <v>42787.862430555557</v>
      </c>
      <c r="L2706" s="12">
        <v>42830.820763888885</v>
      </c>
      <c r="M2706" s="13">
        <f t="shared" si="128"/>
        <v>2017</v>
      </c>
      <c r="N2706" t="b">
        <v>0</v>
      </c>
      <c r="O2706">
        <v>7</v>
      </c>
      <c r="P2706" t="b">
        <v>0</v>
      </c>
      <c r="Q2706" t="s">
        <v>8303</v>
      </c>
      <c r="R2706" s="5">
        <f t="shared" si="126"/>
        <v>6.0263157894736845E-2</v>
      </c>
      <c r="S2706" s="6">
        <f t="shared" si="127"/>
        <v>163.57142857142858</v>
      </c>
      <c r="T2706" t="s">
        <v>8319</v>
      </c>
      <c r="U2706" t="s">
        <v>8359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2">
        <v>42773.916180555556</v>
      </c>
      <c r="L2707" s="12">
        <v>42818.874513888892</v>
      </c>
      <c r="M2707" s="13">
        <f t="shared" si="128"/>
        <v>2017</v>
      </c>
      <c r="N2707" t="b">
        <v>0</v>
      </c>
      <c r="O2707">
        <v>8</v>
      </c>
      <c r="P2707" t="b">
        <v>0</v>
      </c>
      <c r="Q2707" t="s">
        <v>8303</v>
      </c>
      <c r="R2707" s="5">
        <f t="shared" si="126"/>
        <v>0.10539393939393939</v>
      </c>
      <c r="S2707" s="6">
        <f t="shared" si="127"/>
        <v>217.375</v>
      </c>
      <c r="T2707" t="s">
        <v>8319</v>
      </c>
      <c r="U2707" t="s">
        <v>8359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2">
        <v>41899.294942129629</v>
      </c>
      <c r="L2708" s="12">
        <v>41928.290972222225</v>
      </c>
      <c r="M2708" s="13">
        <f t="shared" si="128"/>
        <v>2014</v>
      </c>
      <c r="N2708" t="b">
        <v>1</v>
      </c>
      <c r="O2708">
        <v>263</v>
      </c>
      <c r="P2708" t="b">
        <v>1</v>
      </c>
      <c r="Q2708" t="s">
        <v>8303</v>
      </c>
      <c r="R2708" s="5">
        <f t="shared" si="126"/>
        <v>1.1229714285714285</v>
      </c>
      <c r="S2708" s="6">
        <f t="shared" si="127"/>
        <v>149.44486692015209</v>
      </c>
      <c r="T2708" t="s">
        <v>8319</v>
      </c>
      <c r="U2708" t="s">
        <v>8359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2">
        <v>41391.782905092594</v>
      </c>
      <c r="L2709" s="12">
        <v>41421.290972222225</v>
      </c>
      <c r="M2709" s="13">
        <f t="shared" si="128"/>
        <v>2013</v>
      </c>
      <c r="N2709" t="b">
        <v>1</v>
      </c>
      <c r="O2709">
        <v>394</v>
      </c>
      <c r="P2709" t="b">
        <v>1</v>
      </c>
      <c r="Q2709" t="s">
        <v>8303</v>
      </c>
      <c r="R2709" s="5">
        <f t="shared" si="126"/>
        <v>3.50844625</v>
      </c>
      <c r="S2709" s="6">
        <f t="shared" si="127"/>
        <v>71.237487309644663</v>
      </c>
      <c r="T2709" t="s">
        <v>8319</v>
      </c>
      <c r="U2709" t="s">
        <v>8359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2">
        <v>42512.698217592595</v>
      </c>
      <c r="L2710" s="12">
        <v>42572.698217592595</v>
      </c>
      <c r="M2710" s="13">
        <f t="shared" si="128"/>
        <v>2016</v>
      </c>
      <c r="N2710" t="b">
        <v>1</v>
      </c>
      <c r="O2710">
        <v>1049</v>
      </c>
      <c r="P2710" t="b">
        <v>1</v>
      </c>
      <c r="Q2710" t="s">
        <v>8303</v>
      </c>
      <c r="R2710" s="5">
        <f t="shared" si="126"/>
        <v>2.3321535</v>
      </c>
      <c r="S2710" s="6">
        <f t="shared" si="127"/>
        <v>44.464318398474738</v>
      </c>
      <c r="T2710" t="s">
        <v>8319</v>
      </c>
      <c r="U2710" t="s">
        <v>8359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2">
        <v>42612.149780092594</v>
      </c>
      <c r="L2711" s="12">
        <v>42647.165972222225</v>
      </c>
      <c r="M2711" s="13">
        <f t="shared" si="128"/>
        <v>2016</v>
      </c>
      <c r="N2711" t="b">
        <v>1</v>
      </c>
      <c r="O2711">
        <v>308</v>
      </c>
      <c r="P2711" t="b">
        <v>1</v>
      </c>
      <c r="Q2711" t="s">
        <v>8303</v>
      </c>
      <c r="R2711" s="5">
        <f t="shared" si="126"/>
        <v>1.01606</v>
      </c>
      <c r="S2711" s="6">
        <f t="shared" si="127"/>
        <v>164.94480519480518</v>
      </c>
      <c r="T2711" t="s">
        <v>8319</v>
      </c>
      <c r="U2711" t="s">
        <v>8359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2">
        <v>41828.229490740741</v>
      </c>
      <c r="L2712" s="12">
        <v>41860.083333333336</v>
      </c>
      <c r="M2712" s="13">
        <f t="shared" si="128"/>
        <v>2014</v>
      </c>
      <c r="N2712" t="b">
        <v>1</v>
      </c>
      <c r="O2712">
        <v>1088</v>
      </c>
      <c r="P2712" t="b">
        <v>1</v>
      </c>
      <c r="Q2712" t="s">
        <v>8303</v>
      </c>
      <c r="R2712" s="5">
        <f t="shared" si="126"/>
        <v>1.5390035000000002</v>
      </c>
      <c r="S2712" s="6">
        <f t="shared" si="127"/>
        <v>84.871516544117654</v>
      </c>
      <c r="T2712" t="s">
        <v>8319</v>
      </c>
      <c r="U2712" t="s">
        <v>8359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2">
        <v>41780.745254629634</v>
      </c>
      <c r="L2713" s="12">
        <v>41810.917361111111</v>
      </c>
      <c r="M2713" s="13">
        <f t="shared" si="128"/>
        <v>2014</v>
      </c>
      <c r="N2713" t="b">
        <v>1</v>
      </c>
      <c r="O2713">
        <v>73</v>
      </c>
      <c r="P2713" t="b">
        <v>1</v>
      </c>
      <c r="Q2713" t="s">
        <v>8303</v>
      </c>
      <c r="R2713" s="5">
        <f t="shared" si="126"/>
        <v>1.007161125319693</v>
      </c>
      <c r="S2713" s="6">
        <f t="shared" si="127"/>
        <v>53.945205479452056</v>
      </c>
      <c r="T2713" t="s">
        <v>8319</v>
      </c>
      <c r="U2713" t="s">
        <v>8359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2">
        <v>41432.062037037038</v>
      </c>
      <c r="L2714" s="12">
        <v>41468.75</v>
      </c>
      <c r="M2714" s="13">
        <f t="shared" si="128"/>
        <v>2013</v>
      </c>
      <c r="N2714" t="b">
        <v>1</v>
      </c>
      <c r="O2714">
        <v>143</v>
      </c>
      <c r="P2714" t="b">
        <v>1</v>
      </c>
      <c r="Q2714" t="s">
        <v>8303</v>
      </c>
      <c r="R2714" s="5">
        <f t="shared" si="126"/>
        <v>1.3138181818181818</v>
      </c>
      <c r="S2714" s="6">
        <f t="shared" si="127"/>
        <v>50.531468531468533</v>
      </c>
      <c r="T2714" t="s">
        <v>8319</v>
      </c>
      <c r="U2714" t="s">
        <v>8359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2">
        <v>42322.653749999998</v>
      </c>
      <c r="L2715" s="12">
        <v>42362.653749999998</v>
      </c>
      <c r="M2715" s="13">
        <f t="shared" si="128"/>
        <v>2015</v>
      </c>
      <c r="N2715" t="b">
        <v>1</v>
      </c>
      <c r="O2715">
        <v>1420</v>
      </c>
      <c r="P2715" t="b">
        <v>1</v>
      </c>
      <c r="Q2715" t="s">
        <v>8303</v>
      </c>
      <c r="R2715" s="5">
        <f t="shared" si="126"/>
        <v>1.0224133333333334</v>
      </c>
      <c r="S2715" s="6">
        <f t="shared" si="127"/>
        <v>108.00140845070422</v>
      </c>
      <c r="T2715" t="s">
        <v>8319</v>
      </c>
      <c r="U2715" t="s">
        <v>8359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2">
        <v>42629.655046296291</v>
      </c>
      <c r="L2716" s="12">
        <v>42657.958333333328</v>
      </c>
      <c r="M2716" s="13">
        <f t="shared" si="128"/>
        <v>2016</v>
      </c>
      <c r="N2716" t="b">
        <v>1</v>
      </c>
      <c r="O2716">
        <v>305</v>
      </c>
      <c r="P2716" t="b">
        <v>1</v>
      </c>
      <c r="Q2716" t="s">
        <v>8303</v>
      </c>
      <c r="R2716" s="5">
        <f t="shared" si="126"/>
        <v>1.1635599999999999</v>
      </c>
      <c r="S2716" s="6">
        <f t="shared" si="127"/>
        <v>95.373770491803285</v>
      </c>
      <c r="T2716" t="s">
        <v>8319</v>
      </c>
      <c r="U2716" t="s">
        <v>8359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2">
        <v>42387.398472222223</v>
      </c>
      <c r="L2717" s="12">
        <v>42421.398472222223</v>
      </c>
      <c r="M2717" s="13">
        <f t="shared" si="128"/>
        <v>2016</v>
      </c>
      <c r="N2717" t="b">
        <v>1</v>
      </c>
      <c r="O2717">
        <v>551</v>
      </c>
      <c r="P2717" t="b">
        <v>1</v>
      </c>
      <c r="Q2717" t="s">
        <v>8303</v>
      </c>
      <c r="R2717" s="5">
        <f t="shared" si="126"/>
        <v>2.6462241666666664</v>
      </c>
      <c r="S2717" s="6">
        <f t="shared" si="127"/>
        <v>57.631016333938291</v>
      </c>
      <c r="T2717" t="s">
        <v>8319</v>
      </c>
      <c r="U2717" t="s">
        <v>8359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2">
        <v>42255.333252314813</v>
      </c>
      <c r="L2718" s="12">
        <v>42285.333252314813</v>
      </c>
      <c r="M2718" s="13">
        <f t="shared" si="128"/>
        <v>2015</v>
      </c>
      <c r="N2718" t="b">
        <v>1</v>
      </c>
      <c r="O2718">
        <v>187</v>
      </c>
      <c r="P2718" t="b">
        <v>1</v>
      </c>
      <c r="Q2718" t="s">
        <v>8303</v>
      </c>
      <c r="R2718" s="5">
        <f t="shared" si="126"/>
        <v>1.1998010000000001</v>
      </c>
      <c r="S2718" s="6">
        <f t="shared" si="127"/>
        <v>64.160481283422456</v>
      </c>
      <c r="T2718" t="s">
        <v>8319</v>
      </c>
      <c r="U2718" t="s">
        <v>8359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2">
        <v>41934.914918981485</v>
      </c>
      <c r="L2719" s="12">
        <v>41979.956585648149</v>
      </c>
      <c r="M2719" s="13">
        <f t="shared" si="128"/>
        <v>2014</v>
      </c>
      <c r="N2719" t="b">
        <v>1</v>
      </c>
      <c r="O2719">
        <v>325</v>
      </c>
      <c r="P2719" t="b">
        <v>1</v>
      </c>
      <c r="Q2719" t="s">
        <v>8303</v>
      </c>
      <c r="R2719" s="5">
        <f t="shared" si="126"/>
        <v>1.2010400000000001</v>
      </c>
      <c r="S2719" s="6">
        <f t="shared" si="127"/>
        <v>92.387692307692305</v>
      </c>
      <c r="T2719" t="s">
        <v>8319</v>
      </c>
      <c r="U2719" t="s">
        <v>8359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2">
        <v>42465.596585648149</v>
      </c>
      <c r="L2720" s="12">
        <v>42493.958333333328</v>
      </c>
      <c r="M2720" s="13">
        <f t="shared" si="128"/>
        <v>2016</v>
      </c>
      <c r="N2720" t="b">
        <v>1</v>
      </c>
      <c r="O2720">
        <v>148</v>
      </c>
      <c r="P2720" t="b">
        <v>1</v>
      </c>
      <c r="Q2720" t="s">
        <v>8303</v>
      </c>
      <c r="R2720" s="5">
        <f t="shared" si="126"/>
        <v>1.0358333333333334</v>
      </c>
      <c r="S2720" s="6">
        <f t="shared" si="127"/>
        <v>125.97972972972973</v>
      </c>
      <c r="T2720" t="s">
        <v>8319</v>
      </c>
      <c r="U2720" t="s">
        <v>8359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2">
        <v>42418.031180555554</v>
      </c>
      <c r="L2721" s="12">
        <v>42477.989513888882</v>
      </c>
      <c r="M2721" s="13">
        <f t="shared" si="128"/>
        <v>2016</v>
      </c>
      <c r="N2721" t="b">
        <v>0</v>
      </c>
      <c r="O2721">
        <v>69</v>
      </c>
      <c r="P2721" t="b">
        <v>1</v>
      </c>
      <c r="Q2721" t="s">
        <v>8303</v>
      </c>
      <c r="R2721" s="5">
        <f t="shared" si="126"/>
        <v>1.0883333333333334</v>
      </c>
      <c r="S2721" s="6">
        <f t="shared" si="127"/>
        <v>94.637681159420296</v>
      </c>
      <c r="T2721" t="s">
        <v>8319</v>
      </c>
      <c r="U2721" t="s">
        <v>8359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2">
        <v>42655.465891203698</v>
      </c>
      <c r="L2722" s="12">
        <v>42685.507557870369</v>
      </c>
      <c r="M2722" s="13">
        <f t="shared" si="128"/>
        <v>2016</v>
      </c>
      <c r="N2722" t="b">
        <v>0</v>
      </c>
      <c r="O2722">
        <v>173</v>
      </c>
      <c r="P2722" t="b">
        <v>1</v>
      </c>
      <c r="Q2722" t="s">
        <v>8303</v>
      </c>
      <c r="R2722" s="5">
        <f t="shared" si="126"/>
        <v>1.1812400000000001</v>
      </c>
      <c r="S2722" s="6">
        <f t="shared" si="127"/>
        <v>170.69942196531792</v>
      </c>
      <c r="T2722" t="s">
        <v>8319</v>
      </c>
      <c r="U2722" t="s">
        <v>8359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2">
        <v>41493.543958333335</v>
      </c>
      <c r="L2723" s="12">
        <v>41523.791666666664</v>
      </c>
      <c r="M2723" s="13">
        <f t="shared" si="128"/>
        <v>2013</v>
      </c>
      <c r="N2723" t="b">
        <v>0</v>
      </c>
      <c r="O2723">
        <v>269</v>
      </c>
      <c r="P2723" t="b">
        <v>1</v>
      </c>
      <c r="Q2723" t="s">
        <v>8295</v>
      </c>
      <c r="R2723" s="5">
        <f t="shared" si="126"/>
        <v>14.62</v>
      </c>
      <c r="S2723" s="6">
        <f t="shared" si="127"/>
        <v>40.762081784386616</v>
      </c>
      <c r="T2723" t="s">
        <v>8321</v>
      </c>
      <c r="U2723" t="s">
        <v>8351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2">
        <v>42704.857094907406</v>
      </c>
      <c r="L2724" s="12">
        <v>42764.857094907406</v>
      </c>
      <c r="M2724" s="13">
        <f t="shared" si="128"/>
        <v>2016</v>
      </c>
      <c r="N2724" t="b">
        <v>0</v>
      </c>
      <c r="O2724">
        <v>185</v>
      </c>
      <c r="P2724" t="b">
        <v>1</v>
      </c>
      <c r="Q2724" t="s">
        <v>8295</v>
      </c>
      <c r="R2724" s="5">
        <f t="shared" si="126"/>
        <v>2.5253999999999999</v>
      </c>
      <c r="S2724" s="6">
        <f t="shared" si="127"/>
        <v>68.254054054054052</v>
      </c>
      <c r="T2724" t="s">
        <v>8321</v>
      </c>
      <c r="U2724" t="s">
        <v>8351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2">
        <v>41944.83898148148</v>
      </c>
      <c r="L2725" s="12">
        <v>42004.880648148144</v>
      </c>
      <c r="M2725" s="13">
        <f t="shared" si="128"/>
        <v>2014</v>
      </c>
      <c r="N2725" t="b">
        <v>0</v>
      </c>
      <c r="O2725">
        <v>176</v>
      </c>
      <c r="P2725" t="b">
        <v>1</v>
      </c>
      <c r="Q2725" t="s">
        <v>8295</v>
      </c>
      <c r="R2725" s="5">
        <f t="shared" si="126"/>
        <v>1.4005000000000001</v>
      </c>
      <c r="S2725" s="6">
        <f t="shared" si="127"/>
        <v>95.48863636363636</v>
      </c>
      <c r="T2725" t="s">
        <v>8321</v>
      </c>
      <c r="U2725" t="s">
        <v>8351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2">
        <v>42199.32707175926</v>
      </c>
      <c r="L2726" s="12">
        <v>42231.32707175926</v>
      </c>
      <c r="M2726" s="13">
        <f t="shared" si="128"/>
        <v>2015</v>
      </c>
      <c r="N2726" t="b">
        <v>0</v>
      </c>
      <c r="O2726">
        <v>1019</v>
      </c>
      <c r="P2726" t="b">
        <v>1</v>
      </c>
      <c r="Q2726" t="s">
        <v>8295</v>
      </c>
      <c r="R2726" s="5">
        <f t="shared" si="126"/>
        <v>2.9687520259319289</v>
      </c>
      <c r="S2726" s="6">
        <f t="shared" si="127"/>
        <v>7.1902649656526005</v>
      </c>
      <c r="T2726" t="s">
        <v>8321</v>
      </c>
      <c r="U2726" t="s">
        <v>8351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2">
        <v>42745.744618055556</v>
      </c>
      <c r="L2727" s="12">
        <v>42795.744618055556</v>
      </c>
      <c r="M2727" s="13">
        <f t="shared" si="128"/>
        <v>2017</v>
      </c>
      <c r="N2727" t="b">
        <v>0</v>
      </c>
      <c r="O2727">
        <v>113</v>
      </c>
      <c r="P2727" t="b">
        <v>1</v>
      </c>
      <c r="Q2727" t="s">
        <v>8295</v>
      </c>
      <c r="R2727" s="5">
        <f t="shared" si="126"/>
        <v>1.445425</v>
      </c>
      <c r="S2727" s="6">
        <f t="shared" si="127"/>
        <v>511.65486725663715</v>
      </c>
      <c r="T2727" t="s">
        <v>8321</v>
      </c>
      <c r="U2727" t="s">
        <v>8351</v>
      </c>
    </row>
    <row r="2728" spans="1:21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2">
        <v>42452.579988425925</v>
      </c>
      <c r="L2728" s="12">
        <v>42482.579988425925</v>
      </c>
      <c r="M2728" s="13">
        <f t="shared" si="128"/>
        <v>2016</v>
      </c>
      <c r="N2728" t="b">
        <v>0</v>
      </c>
      <c r="O2728">
        <v>404</v>
      </c>
      <c r="P2728" t="b">
        <v>1</v>
      </c>
      <c r="Q2728" t="s">
        <v>8295</v>
      </c>
      <c r="R2728" s="5">
        <f t="shared" si="126"/>
        <v>1.05745</v>
      </c>
      <c r="S2728" s="6">
        <f t="shared" si="127"/>
        <v>261.74504950495049</v>
      </c>
      <c r="T2728" t="s">
        <v>8321</v>
      </c>
      <c r="U2728" t="s">
        <v>8351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2">
        <v>42198.676655092597</v>
      </c>
      <c r="L2729" s="12">
        <v>42223.676655092597</v>
      </c>
      <c r="M2729" s="13">
        <f t="shared" si="128"/>
        <v>2015</v>
      </c>
      <c r="N2729" t="b">
        <v>0</v>
      </c>
      <c r="O2729">
        <v>707</v>
      </c>
      <c r="P2729" t="b">
        <v>1</v>
      </c>
      <c r="Q2729" t="s">
        <v>8295</v>
      </c>
      <c r="R2729" s="5">
        <f t="shared" si="126"/>
        <v>4.9321000000000002</v>
      </c>
      <c r="S2729" s="6">
        <f t="shared" si="127"/>
        <v>69.760961810466767</v>
      </c>
      <c r="T2729" t="s">
        <v>8321</v>
      </c>
      <c r="U2729" t="s">
        <v>8351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2">
        <v>42333.59993055556</v>
      </c>
      <c r="L2730" s="12">
        <v>42368.59993055556</v>
      </c>
      <c r="M2730" s="13">
        <f t="shared" si="128"/>
        <v>2015</v>
      </c>
      <c r="N2730" t="b">
        <v>0</v>
      </c>
      <c r="O2730">
        <v>392</v>
      </c>
      <c r="P2730" t="b">
        <v>1</v>
      </c>
      <c r="Q2730" t="s">
        <v>8295</v>
      </c>
      <c r="R2730" s="5">
        <f t="shared" si="126"/>
        <v>2.0182666666666669</v>
      </c>
      <c r="S2730" s="6">
        <f t="shared" si="127"/>
        <v>77.229591836734699</v>
      </c>
      <c r="T2730" t="s">
        <v>8321</v>
      </c>
      <c r="U2730" t="s">
        <v>8351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2">
        <v>42095.240706018521</v>
      </c>
      <c r="L2731" s="12">
        <v>42125.240706018521</v>
      </c>
      <c r="M2731" s="13">
        <f t="shared" si="128"/>
        <v>2015</v>
      </c>
      <c r="N2731" t="b">
        <v>0</v>
      </c>
      <c r="O2731">
        <v>23</v>
      </c>
      <c r="P2731" t="b">
        <v>1</v>
      </c>
      <c r="Q2731" t="s">
        <v>8295</v>
      </c>
      <c r="R2731" s="5">
        <f t="shared" si="126"/>
        <v>1.0444</v>
      </c>
      <c r="S2731" s="6">
        <f t="shared" si="127"/>
        <v>340.56521739130437</v>
      </c>
      <c r="T2731" t="s">
        <v>8321</v>
      </c>
      <c r="U2731" t="s">
        <v>8351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2">
        <v>41351.541377314818</v>
      </c>
      <c r="L2732" s="12">
        <v>41386.541377314818</v>
      </c>
      <c r="M2732" s="13">
        <f t="shared" si="128"/>
        <v>2013</v>
      </c>
      <c r="N2732" t="b">
        <v>0</v>
      </c>
      <c r="O2732">
        <v>682</v>
      </c>
      <c r="P2732" t="b">
        <v>1</v>
      </c>
      <c r="Q2732" t="s">
        <v>8295</v>
      </c>
      <c r="R2732" s="5">
        <f t="shared" si="126"/>
        <v>1.7029262962962963</v>
      </c>
      <c r="S2732" s="6">
        <f t="shared" si="127"/>
        <v>67.417903225806455</v>
      </c>
      <c r="T2732" t="s">
        <v>8321</v>
      </c>
      <c r="U2732" t="s">
        <v>8351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2">
        <v>41872.525717592594</v>
      </c>
      <c r="L2733" s="12">
        <v>41930.166666666664</v>
      </c>
      <c r="M2733" s="13">
        <f t="shared" si="128"/>
        <v>2014</v>
      </c>
      <c r="N2733" t="b">
        <v>0</v>
      </c>
      <c r="O2733">
        <v>37</v>
      </c>
      <c r="P2733" t="b">
        <v>1</v>
      </c>
      <c r="Q2733" t="s">
        <v>8295</v>
      </c>
      <c r="R2733" s="5">
        <f t="shared" si="126"/>
        <v>1.0430333333333333</v>
      </c>
      <c r="S2733" s="6">
        <f t="shared" si="127"/>
        <v>845.70270270270271</v>
      </c>
      <c r="T2733" t="s">
        <v>8321</v>
      </c>
      <c r="U2733" t="s">
        <v>8351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2">
        <v>41389.808194444442</v>
      </c>
      <c r="L2734" s="12">
        <v>41422</v>
      </c>
      <c r="M2734" s="13">
        <f t="shared" si="128"/>
        <v>2013</v>
      </c>
      <c r="N2734" t="b">
        <v>0</v>
      </c>
      <c r="O2734">
        <v>146</v>
      </c>
      <c r="P2734" t="b">
        <v>1</v>
      </c>
      <c r="Q2734" t="s">
        <v>8295</v>
      </c>
      <c r="R2734" s="5">
        <f t="shared" si="126"/>
        <v>1.1825000000000001</v>
      </c>
      <c r="S2734" s="6">
        <f t="shared" si="127"/>
        <v>97.191780821917803</v>
      </c>
      <c r="T2734" t="s">
        <v>8321</v>
      </c>
      <c r="U2734" t="s">
        <v>8351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2">
        <v>42044.272847222222</v>
      </c>
      <c r="L2735" s="12">
        <v>42104.231180555551</v>
      </c>
      <c r="M2735" s="13">
        <f t="shared" si="128"/>
        <v>2015</v>
      </c>
      <c r="N2735" t="b">
        <v>0</v>
      </c>
      <c r="O2735">
        <v>119</v>
      </c>
      <c r="P2735" t="b">
        <v>1</v>
      </c>
      <c r="Q2735" t="s">
        <v>8295</v>
      </c>
      <c r="R2735" s="5">
        <f t="shared" si="126"/>
        <v>1.07538</v>
      </c>
      <c r="S2735" s="6">
        <f t="shared" si="127"/>
        <v>451.84033613445376</v>
      </c>
      <c r="T2735" t="s">
        <v>8321</v>
      </c>
      <c r="U2735" t="s">
        <v>8351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2">
        <v>42626.668888888889</v>
      </c>
      <c r="L2736" s="12">
        <v>42656.915972222225</v>
      </c>
      <c r="M2736" s="13">
        <f t="shared" si="128"/>
        <v>2016</v>
      </c>
      <c r="N2736" t="b">
        <v>0</v>
      </c>
      <c r="O2736">
        <v>163</v>
      </c>
      <c r="P2736" t="b">
        <v>1</v>
      </c>
      <c r="Q2736" t="s">
        <v>8295</v>
      </c>
      <c r="R2736" s="5">
        <f t="shared" si="126"/>
        <v>22603</v>
      </c>
      <c r="S2736" s="6">
        <f t="shared" si="127"/>
        <v>138.66871165644173</v>
      </c>
      <c r="T2736" t="s">
        <v>8321</v>
      </c>
      <c r="U2736" t="s">
        <v>8351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2">
        <v>41316.120949074073</v>
      </c>
      <c r="L2737" s="12">
        <v>41346.833333333336</v>
      </c>
      <c r="M2737" s="13">
        <f t="shared" si="128"/>
        <v>2013</v>
      </c>
      <c r="N2737" t="b">
        <v>0</v>
      </c>
      <c r="O2737">
        <v>339</v>
      </c>
      <c r="P2737" t="b">
        <v>1</v>
      </c>
      <c r="Q2737" t="s">
        <v>8295</v>
      </c>
      <c r="R2737" s="5">
        <f t="shared" si="126"/>
        <v>9.7813466666666677</v>
      </c>
      <c r="S2737" s="6">
        <f t="shared" si="127"/>
        <v>21.640147492625371</v>
      </c>
      <c r="T2737" t="s">
        <v>8321</v>
      </c>
      <c r="U2737" t="s">
        <v>8351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2">
        <v>41722.666354166664</v>
      </c>
      <c r="L2738" s="12">
        <v>41752.666354166664</v>
      </c>
      <c r="M2738" s="13">
        <f t="shared" si="128"/>
        <v>2014</v>
      </c>
      <c r="N2738" t="b">
        <v>0</v>
      </c>
      <c r="O2738">
        <v>58</v>
      </c>
      <c r="P2738" t="b">
        <v>1</v>
      </c>
      <c r="Q2738" t="s">
        <v>8295</v>
      </c>
      <c r="R2738" s="5">
        <f t="shared" si="126"/>
        <v>1.2290000000000001</v>
      </c>
      <c r="S2738" s="6">
        <f t="shared" si="127"/>
        <v>169.51724137931035</v>
      </c>
      <c r="T2738" t="s">
        <v>8321</v>
      </c>
      <c r="U2738" t="s">
        <v>8351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2">
        <v>41611.917673611111</v>
      </c>
      <c r="L2739" s="12">
        <v>41654.791666666664</v>
      </c>
      <c r="M2739" s="13">
        <f t="shared" si="128"/>
        <v>2013</v>
      </c>
      <c r="N2739" t="b">
        <v>0</v>
      </c>
      <c r="O2739">
        <v>456</v>
      </c>
      <c r="P2739" t="b">
        <v>1</v>
      </c>
      <c r="Q2739" t="s">
        <v>8295</v>
      </c>
      <c r="R2739" s="5">
        <f t="shared" si="126"/>
        <v>2.4606080000000001</v>
      </c>
      <c r="S2739" s="6">
        <f t="shared" si="127"/>
        <v>161.88210526315791</v>
      </c>
      <c r="T2739" t="s">
        <v>8321</v>
      </c>
      <c r="U2739" t="s">
        <v>8351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2">
        <v>42620.143564814818</v>
      </c>
      <c r="L2740" s="12">
        <v>42680.143564814818</v>
      </c>
      <c r="M2740" s="13">
        <f t="shared" si="128"/>
        <v>2016</v>
      </c>
      <c r="N2740" t="b">
        <v>0</v>
      </c>
      <c r="O2740">
        <v>15</v>
      </c>
      <c r="P2740" t="b">
        <v>1</v>
      </c>
      <c r="Q2740" t="s">
        <v>8295</v>
      </c>
      <c r="R2740" s="5">
        <f t="shared" si="126"/>
        <v>1.4794</v>
      </c>
      <c r="S2740" s="6">
        <f t="shared" si="127"/>
        <v>493.13333333333333</v>
      </c>
      <c r="T2740" t="s">
        <v>8321</v>
      </c>
      <c r="U2740" t="s">
        <v>8351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2">
        <v>41719.887928240743</v>
      </c>
      <c r="L2741" s="12">
        <v>41764.887928240743</v>
      </c>
      <c r="M2741" s="13">
        <f t="shared" si="128"/>
        <v>2014</v>
      </c>
      <c r="N2741" t="b">
        <v>0</v>
      </c>
      <c r="O2741">
        <v>191</v>
      </c>
      <c r="P2741" t="b">
        <v>1</v>
      </c>
      <c r="Q2741" t="s">
        <v>8295</v>
      </c>
      <c r="R2741" s="5">
        <f t="shared" si="126"/>
        <v>3.8409090909090908</v>
      </c>
      <c r="S2741" s="6">
        <f t="shared" si="127"/>
        <v>22.120418848167539</v>
      </c>
      <c r="T2741" t="s">
        <v>8321</v>
      </c>
      <c r="U2741" t="s">
        <v>8351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2">
        <v>42045.031851851847</v>
      </c>
      <c r="L2742" s="12">
        <v>42074.99018518519</v>
      </c>
      <c r="M2742" s="13">
        <f t="shared" si="128"/>
        <v>2015</v>
      </c>
      <c r="N2742" t="b">
        <v>0</v>
      </c>
      <c r="O2742">
        <v>17</v>
      </c>
      <c r="P2742" t="b">
        <v>1</v>
      </c>
      <c r="Q2742" t="s">
        <v>8295</v>
      </c>
      <c r="R2742" s="5">
        <f t="shared" si="126"/>
        <v>1.0333333333333334</v>
      </c>
      <c r="S2742" s="6">
        <f t="shared" si="127"/>
        <v>18.235294117647058</v>
      </c>
      <c r="T2742" t="s">
        <v>8321</v>
      </c>
      <c r="U2742" t="s">
        <v>8351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2">
        <v>41911.657430555555</v>
      </c>
      <c r="L2743" s="12">
        <v>41932.088194444441</v>
      </c>
      <c r="M2743" s="13">
        <f t="shared" si="128"/>
        <v>2014</v>
      </c>
      <c r="N2743" t="b">
        <v>0</v>
      </c>
      <c r="O2743">
        <v>4</v>
      </c>
      <c r="P2743" t="b">
        <v>0</v>
      </c>
      <c r="Q2743" t="s">
        <v>8304</v>
      </c>
      <c r="R2743" s="5">
        <f t="shared" si="126"/>
        <v>4.3750000000000004E-3</v>
      </c>
      <c r="S2743" s="6">
        <f t="shared" si="127"/>
        <v>8.75</v>
      </c>
      <c r="T2743" t="s">
        <v>8324</v>
      </c>
      <c r="U2743" t="s">
        <v>8360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2">
        <v>41030.719756944447</v>
      </c>
      <c r="L2744" s="12">
        <v>41044.719756944447</v>
      </c>
      <c r="M2744" s="13">
        <f t="shared" si="128"/>
        <v>2012</v>
      </c>
      <c r="N2744" t="b">
        <v>0</v>
      </c>
      <c r="O2744">
        <v>18</v>
      </c>
      <c r="P2744" t="b">
        <v>0</v>
      </c>
      <c r="Q2744" t="s">
        <v>8304</v>
      </c>
      <c r="R2744" s="5">
        <f t="shared" si="126"/>
        <v>0.29239999999999999</v>
      </c>
      <c r="S2744" s="6">
        <f t="shared" si="127"/>
        <v>40.611111111111114</v>
      </c>
      <c r="T2744" t="s">
        <v>8324</v>
      </c>
      <c r="U2744" t="s">
        <v>8360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2">
        <v>42632.328784722224</v>
      </c>
      <c r="L2745" s="12">
        <v>42662.328784722224</v>
      </c>
      <c r="M2745" s="13">
        <f t="shared" si="128"/>
        <v>2016</v>
      </c>
      <c r="N2745" t="b">
        <v>0</v>
      </c>
      <c r="O2745">
        <v>0</v>
      </c>
      <c r="P2745" t="b">
        <v>0</v>
      </c>
      <c r="Q2745" t="s">
        <v>8304</v>
      </c>
      <c r="R2745" s="5">
        <f t="shared" si="126"/>
        <v>0</v>
      </c>
      <c r="S2745" s="6" t="e">
        <f t="shared" si="127"/>
        <v>#DIV/0!</v>
      </c>
      <c r="T2745" t="s">
        <v>8324</v>
      </c>
      <c r="U2745" t="s">
        <v>8360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2">
        <v>40938.062476851854</v>
      </c>
      <c r="L2746" s="12">
        <v>40968.062476851854</v>
      </c>
      <c r="M2746" s="13">
        <f t="shared" si="128"/>
        <v>2012</v>
      </c>
      <c r="N2746" t="b">
        <v>0</v>
      </c>
      <c r="O2746">
        <v>22</v>
      </c>
      <c r="P2746" t="b">
        <v>0</v>
      </c>
      <c r="Q2746" t="s">
        <v>8304</v>
      </c>
      <c r="R2746" s="5">
        <f t="shared" si="126"/>
        <v>5.2187499999999998E-2</v>
      </c>
      <c r="S2746" s="6">
        <f t="shared" si="127"/>
        <v>37.954545454545453</v>
      </c>
      <c r="T2746" t="s">
        <v>8324</v>
      </c>
      <c r="U2746" t="s">
        <v>8360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2">
        <v>41044.988055555557</v>
      </c>
      <c r="L2747" s="12">
        <v>41104.988055555557</v>
      </c>
      <c r="M2747" s="13">
        <f t="shared" si="128"/>
        <v>2012</v>
      </c>
      <c r="N2747" t="b">
        <v>0</v>
      </c>
      <c r="O2747">
        <v>49</v>
      </c>
      <c r="P2747" t="b">
        <v>0</v>
      </c>
      <c r="Q2747" t="s">
        <v>8304</v>
      </c>
      <c r="R2747" s="5">
        <f t="shared" si="126"/>
        <v>0.21887499999999999</v>
      </c>
      <c r="S2747" s="6">
        <f t="shared" si="127"/>
        <v>35.734693877551024</v>
      </c>
      <c r="T2747" t="s">
        <v>8324</v>
      </c>
      <c r="U2747" t="s">
        <v>8360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2">
        <v>41850.781377314815</v>
      </c>
      <c r="L2748" s="12">
        <v>41880.781377314815</v>
      </c>
      <c r="M2748" s="13">
        <f t="shared" si="128"/>
        <v>2014</v>
      </c>
      <c r="N2748" t="b">
        <v>0</v>
      </c>
      <c r="O2748">
        <v>19</v>
      </c>
      <c r="P2748" t="b">
        <v>0</v>
      </c>
      <c r="Q2748" t="s">
        <v>8304</v>
      </c>
      <c r="R2748" s="5">
        <f t="shared" si="126"/>
        <v>0.26700000000000002</v>
      </c>
      <c r="S2748" s="6">
        <f t="shared" si="127"/>
        <v>42.157894736842103</v>
      </c>
      <c r="T2748" t="s">
        <v>8324</v>
      </c>
      <c r="U2748" t="s">
        <v>8360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2">
        <v>41044.64811342593</v>
      </c>
      <c r="L2749" s="12">
        <v>41076.131944444445</v>
      </c>
      <c r="M2749" s="13">
        <f t="shared" si="128"/>
        <v>2012</v>
      </c>
      <c r="N2749" t="b">
        <v>0</v>
      </c>
      <c r="O2749">
        <v>4</v>
      </c>
      <c r="P2749" t="b">
        <v>0</v>
      </c>
      <c r="Q2749" t="s">
        <v>8304</v>
      </c>
      <c r="R2749" s="5">
        <f t="shared" si="126"/>
        <v>0.28000000000000003</v>
      </c>
      <c r="S2749" s="6">
        <f t="shared" si="127"/>
        <v>35</v>
      </c>
      <c r="T2749" t="s">
        <v>8324</v>
      </c>
      <c r="U2749" t="s">
        <v>8360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2">
        <v>42585.7106712963</v>
      </c>
      <c r="L2750" s="12">
        <v>42615.7106712963</v>
      </c>
      <c r="M2750" s="13">
        <f t="shared" si="128"/>
        <v>2016</v>
      </c>
      <c r="N2750" t="b">
        <v>0</v>
      </c>
      <c r="O2750">
        <v>4</v>
      </c>
      <c r="P2750" t="b">
        <v>0</v>
      </c>
      <c r="Q2750" t="s">
        <v>8304</v>
      </c>
      <c r="R2750" s="5">
        <f t="shared" si="126"/>
        <v>1.06E-2</v>
      </c>
      <c r="S2750" s="6">
        <f t="shared" si="127"/>
        <v>13.25</v>
      </c>
      <c r="T2750" t="s">
        <v>8324</v>
      </c>
      <c r="U2750" t="s">
        <v>8360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2">
        <v>42068.799039351856</v>
      </c>
      <c r="L2751" s="12">
        <v>42098.757372685184</v>
      </c>
      <c r="M2751" s="13">
        <f t="shared" si="128"/>
        <v>2015</v>
      </c>
      <c r="N2751" t="b">
        <v>0</v>
      </c>
      <c r="O2751">
        <v>2</v>
      </c>
      <c r="P2751" t="b">
        <v>0</v>
      </c>
      <c r="Q2751" t="s">
        <v>8304</v>
      </c>
      <c r="R2751" s="5">
        <f t="shared" si="126"/>
        <v>1.0999999999999999E-2</v>
      </c>
      <c r="S2751" s="6">
        <f t="shared" si="127"/>
        <v>55</v>
      </c>
      <c r="T2751" t="s">
        <v>8324</v>
      </c>
      <c r="U2751" t="s">
        <v>8360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2">
        <v>41078.899826388886</v>
      </c>
      <c r="L2752" s="12">
        <v>41090.833333333336</v>
      </c>
      <c r="M2752" s="13">
        <f t="shared" si="128"/>
        <v>2012</v>
      </c>
      <c r="N2752" t="b">
        <v>0</v>
      </c>
      <c r="O2752">
        <v>0</v>
      </c>
      <c r="P2752" t="b">
        <v>0</v>
      </c>
      <c r="Q2752" t="s">
        <v>8304</v>
      </c>
      <c r="R2752" s="5">
        <f t="shared" si="126"/>
        <v>0</v>
      </c>
      <c r="S2752" s="6" t="e">
        <f t="shared" si="127"/>
        <v>#DIV/0!</v>
      </c>
      <c r="T2752" t="s">
        <v>8324</v>
      </c>
      <c r="U2752" t="s">
        <v>8360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2">
        <v>41747.887060185189</v>
      </c>
      <c r="L2753" s="12">
        <v>41807.887060185189</v>
      </c>
      <c r="M2753" s="13">
        <f t="shared" si="128"/>
        <v>2014</v>
      </c>
      <c r="N2753" t="b">
        <v>0</v>
      </c>
      <c r="O2753">
        <v>0</v>
      </c>
      <c r="P2753" t="b">
        <v>0</v>
      </c>
      <c r="Q2753" t="s">
        <v>8304</v>
      </c>
      <c r="R2753" s="5">
        <f t="shared" si="126"/>
        <v>0</v>
      </c>
      <c r="S2753" s="6" t="e">
        <f t="shared" si="127"/>
        <v>#DIV/0!</v>
      </c>
      <c r="T2753" t="s">
        <v>8324</v>
      </c>
      <c r="U2753" t="s">
        <v>8360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2">
        <v>40855.765092592592</v>
      </c>
      <c r="L2754" s="12">
        <v>40895.765092592592</v>
      </c>
      <c r="M2754" s="13">
        <f t="shared" si="128"/>
        <v>2011</v>
      </c>
      <c r="N2754" t="b">
        <v>0</v>
      </c>
      <c r="O2754">
        <v>14</v>
      </c>
      <c r="P2754" t="b">
        <v>0</v>
      </c>
      <c r="Q2754" t="s">
        <v>8304</v>
      </c>
      <c r="R2754" s="5">
        <f t="shared" ref="R2754:R2817" si="129">E2754/D2754</f>
        <v>0.11458333333333333</v>
      </c>
      <c r="S2754" s="6">
        <f t="shared" ref="S2754:S2817" si="130">E2754/O2754</f>
        <v>39.285714285714285</v>
      </c>
      <c r="T2754" t="s">
        <v>8324</v>
      </c>
      <c r="U2754" t="s">
        <v>8360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2">
        <v>41117.900729166664</v>
      </c>
      <c r="L2755" s="12">
        <v>41147.900729166664</v>
      </c>
      <c r="M2755" s="13">
        <f t="shared" ref="M2755:M2818" si="131">YEAR(K2755)</f>
        <v>2012</v>
      </c>
      <c r="N2755" t="b">
        <v>0</v>
      </c>
      <c r="O2755">
        <v>8</v>
      </c>
      <c r="P2755" t="b">
        <v>0</v>
      </c>
      <c r="Q2755" t="s">
        <v>8304</v>
      </c>
      <c r="R2755" s="5">
        <f t="shared" si="129"/>
        <v>0.19</v>
      </c>
      <c r="S2755" s="6">
        <f t="shared" si="130"/>
        <v>47.5</v>
      </c>
      <c r="T2755" t="s">
        <v>8324</v>
      </c>
      <c r="U2755" t="s">
        <v>8360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2">
        <v>41863.636006944449</v>
      </c>
      <c r="L2756" s="12">
        <v>41893.636006944449</v>
      </c>
      <c r="M2756" s="13">
        <f t="shared" si="131"/>
        <v>2014</v>
      </c>
      <c r="N2756" t="b">
        <v>0</v>
      </c>
      <c r="O2756">
        <v>0</v>
      </c>
      <c r="P2756" t="b">
        <v>0</v>
      </c>
      <c r="Q2756" t="s">
        <v>8304</v>
      </c>
      <c r="R2756" s="5">
        <f t="shared" si="129"/>
        <v>0</v>
      </c>
      <c r="S2756" s="6" t="e">
        <f t="shared" si="130"/>
        <v>#DIV/0!</v>
      </c>
      <c r="T2756" t="s">
        <v>8324</v>
      </c>
      <c r="U2756" t="s">
        <v>8360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2">
        <v>42072.790821759263</v>
      </c>
      <c r="L2757" s="12">
        <v>42102.790821759263</v>
      </c>
      <c r="M2757" s="13">
        <f t="shared" si="131"/>
        <v>2015</v>
      </c>
      <c r="N2757" t="b">
        <v>0</v>
      </c>
      <c r="O2757">
        <v>15</v>
      </c>
      <c r="P2757" t="b">
        <v>0</v>
      </c>
      <c r="Q2757" t="s">
        <v>8304</v>
      </c>
      <c r="R2757" s="5">
        <f t="shared" si="129"/>
        <v>0.52</v>
      </c>
      <c r="S2757" s="6">
        <f t="shared" si="130"/>
        <v>17.333333333333332</v>
      </c>
      <c r="T2757" t="s">
        <v>8324</v>
      </c>
      <c r="U2757" t="s">
        <v>8360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2">
        <v>41620.90047453704</v>
      </c>
      <c r="L2758" s="12">
        <v>41650.90047453704</v>
      </c>
      <c r="M2758" s="13">
        <f t="shared" si="131"/>
        <v>2013</v>
      </c>
      <c r="N2758" t="b">
        <v>0</v>
      </c>
      <c r="O2758">
        <v>33</v>
      </c>
      <c r="P2758" t="b">
        <v>0</v>
      </c>
      <c r="Q2758" t="s">
        <v>8304</v>
      </c>
      <c r="R2758" s="5">
        <f t="shared" si="129"/>
        <v>0.1048</v>
      </c>
      <c r="S2758" s="6">
        <f t="shared" si="130"/>
        <v>31.757575757575758</v>
      </c>
      <c r="T2758" t="s">
        <v>8324</v>
      </c>
      <c r="U2758" t="s">
        <v>8360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2">
        <v>42573.65662037037</v>
      </c>
      <c r="L2759" s="12">
        <v>42588.65662037037</v>
      </c>
      <c r="M2759" s="13">
        <f t="shared" si="131"/>
        <v>2016</v>
      </c>
      <c r="N2759" t="b">
        <v>0</v>
      </c>
      <c r="O2759">
        <v>2</v>
      </c>
      <c r="P2759" t="b">
        <v>0</v>
      </c>
      <c r="Q2759" t="s">
        <v>8304</v>
      </c>
      <c r="R2759" s="5">
        <f t="shared" si="129"/>
        <v>6.6666666666666671E-3</v>
      </c>
      <c r="S2759" s="6">
        <f t="shared" si="130"/>
        <v>5</v>
      </c>
      <c r="T2759" t="s">
        <v>8324</v>
      </c>
      <c r="U2759" t="s">
        <v>8360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2">
        <v>42639.441932870366</v>
      </c>
      <c r="L2760" s="12">
        <v>42653.441932870366</v>
      </c>
      <c r="M2760" s="13">
        <f t="shared" si="131"/>
        <v>2016</v>
      </c>
      <c r="N2760" t="b">
        <v>0</v>
      </c>
      <c r="O2760">
        <v>6</v>
      </c>
      <c r="P2760" t="b">
        <v>0</v>
      </c>
      <c r="Q2760" t="s">
        <v>8304</v>
      </c>
      <c r="R2760" s="5">
        <f t="shared" si="129"/>
        <v>0.11700000000000001</v>
      </c>
      <c r="S2760" s="6">
        <f t="shared" si="130"/>
        <v>39</v>
      </c>
      <c r="T2760" t="s">
        <v>8324</v>
      </c>
      <c r="U2760" t="s">
        <v>8360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2">
        <v>42524.36650462963</v>
      </c>
      <c r="L2761" s="12">
        <v>42567.36650462963</v>
      </c>
      <c r="M2761" s="13">
        <f t="shared" si="131"/>
        <v>2016</v>
      </c>
      <c r="N2761" t="b">
        <v>0</v>
      </c>
      <c r="O2761">
        <v>2</v>
      </c>
      <c r="P2761" t="b">
        <v>0</v>
      </c>
      <c r="Q2761" t="s">
        <v>8304</v>
      </c>
      <c r="R2761" s="5">
        <f t="shared" si="129"/>
        <v>0.105</v>
      </c>
      <c r="S2761" s="6">
        <f t="shared" si="130"/>
        <v>52.5</v>
      </c>
      <c r="T2761" t="s">
        <v>8324</v>
      </c>
      <c r="U2761" t="s">
        <v>8360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2">
        <v>41415.461319444446</v>
      </c>
      <c r="L2762" s="12">
        <v>41445.461319444446</v>
      </c>
      <c r="M2762" s="13">
        <f t="shared" si="131"/>
        <v>2013</v>
      </c>
      <c r="N2762" t="b">
        <v>0</v>
      </c>
      <c r="O2762">
        <v>0</v>
      </c>
      <c r="P2762" t="b">
        <v>0</v>
      </c>
      <c r="Q2762" t="s">
        <v>8304</v>
      </c>
      <c r="R2762" s="5">
        <f t="shared" si="129"/>
        <v>0</v>
      </c>
      <c r="S2762" s="6" t="e">
        <f t="shared" si="130"/>
        <v>#DIV/0!</v>
      </c>
      <c r="T2762" t="s">
        <v>8324</v>
      </c>
      <c r="U2762" t="s">
        <v>8360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2">
        <v>41247.063576388886</v>
      </c>
      <c r="L2763" s="12">
        <v>41277.063576388886</v>
      </c>
      <c r="M2763" s="13">
        <f t="shared" si="131"/>
        <v>2012</v>
      </c>
      <c r="N2763" t="b">
        <v>0</v>
      </c>
      <c r="O2763">
        <v>4</v>
      </c>
      <c r="P2763" t="b">
        <v>0</v>
      </c>
      <c r="Q2763" t="s">
        <v>8304</v>
      </c>
      <c r="R2763" s="5">
        <f t="shared" si="129"/>
        <v>7.1999999999999998E-3</v>
      </c>
      <c r="S2763" s="6">
        <f t="shared" si="130"/>
        <v>9</v>
      </c>
      <c r="T2763" t="s">
        <v>8324</v>
      </c>
      <c r="U2763" t="s">
        <v>8360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2">
        <v>40927.036979166667</v>
      </c>
      <c r="L2764" s="12">
        <v>40986.995312500003</v>
      </c>
      <c r="M2764" s="13">
        <f t="shared" si="131"/>
        <v>2012</v>
      </c>
      <c r="N2764" t="b">
        <v>0</v>
      </c>
      <c r="O2764">
        <v>1</v>
      </c>
      <c r="P2764" t="b">
        <v>0</v>
      </c>
      <c r="Q2764" t="s">
        <v>8304</v>
      </c>
      <c r="R2764" s="5">
        <f t="shared" si="129"/>
        <v>7.6923076923076927E-3</v>
      </c>
      <c r="S2764" s="6">
        <f t="shared" si="130"/>
        <v>25</v>
      </c>
      <c r="T2764" t="s">
        <v>8324</v>
      </c>
      <c r="U2764" t="s">
        <v>8360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2">
        <v>41373.579675925925</v>
      </c>
      <c r="L2765" s="12">
        <v>41418.579675925925</v>
      </c>
      <c r="M2765" s="13">
        <f t="shared" si="131"/>
        <v>2013</v>
      </c>
      <c r="N2765" t="b">
        <v>0</v>
      </c>
      <c r="O2765">
        <v>3</v>
      </c>
      <c r="P2765" t="b">
        <v>0</v>
      </c>
      <c r="Q2765" t="s">
        <v>8304</v>
      </c>
      <c r="R2765" s="5">
        <f t="shared" si="129"/>
        <v>2.2842639593908631E-3</v>
      </c>
      <c r="S2765" s="6">
        <f t="shared" si="130"/>
        <v>30</v>
      </c>
      <c r="T2765" t="s">
        <v>8324</v>
      </c>
      <c r="U2765" t="s">
        <v>8360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2">
        <v>41030.292025462964</v>
      </c>
      <c r="L2766" s="12">
        <v>41059.791666666664</v>
      </c>
      <c r="M2766" s="13">
        <f t="shared" si="131"/>
        <v>2012</v>
      </c>
      <c r="N2766" t="b">
        <v>0</v>
      </c>
      <c r="O2766">
        <v>4</v>
      </c>
      <c r="P2766" t="b">
        <v>0</v>
      </c>
      <c r="Q2766" t="s">
        <v>8304</v>
      </c>
      <c r="R2766" s="5">
        <f t="shared" si="129"/>
        <v>1.125E-2</v>
      </c>
      <c r="S2766" s="6">
        <f t="shared" si="130"/>
        <v>11.25</v>
      </c>
      <c r="T2766" t="s">
        <v>8324</v>
      </c>
      <c r="U2766" t="s">
        <v>8360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2">
        <v>41194.579027777778</v>
      </c>
      <c r="L2767" s="12">
        <v>41210.579027777778</v>
      </c>
      <c r="M2767" s="13">
        <f t="shared" si="131"/>
        <v>2012</v>
      </c>
      <c r="N2767" t="b">
        <v>0</v>
      </c>
      <c r="O2767">
        <v>0</v>
      </c>
      <c r="P2767" t="b">
        <v>0</v>
      </c>
      <c r="Q2767" t="s">
        <v>8304</v>
      </c>
      <c r="R2767" s="5">
        <f t="shared" si="129"/>
        <v>0</v>
      </c>
      <c r="S2767" s="6" t="e">
        <f t="shared" si="130"/>
        <v>#DIV/0!</v>
      </c>
      <c r="T2767" t="s">
        <v>8324</v>
      </c>
      <c r="U2767" t="s">
        <v>8360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2">
        <v>40736.668032407404</v>
      </c>
      <c r="L2768" s="12">
        <v>40766.668032407404</v>
      </c>
      <c r="M2768" s="13">
        <f t="shared" si="131"/>
        <v>2011</v>
      </c>
      <c r="N2768" t="b">
        <v>0</v>
      </c>
      <c r="O2768">
        <v>4</v>
      </c>
      <c r="P2768" t="b">
        <v>0</v>
      </c>
      <c r="Q2768" t="s">
        <v>8304</v>
      </c>
      <c r="R2768" s="5">
        <f t="shared" si="129"/>
        <v>0.02</v>
      </c>
      <c r="S2768" s="6">
        <f t="shared" si="130"/>
        <v>25</v>
      </c>
      <c r="T2768" t="s">
        <v>8324</v>
      </c>
      <c r="U2768" t="s">
        <v>8360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2">
        <v>42172.958912037036</v>
      </c>
      <c r="L2769" s="12">
        <v>42232.958912037036</v>
      </c>
      <c r="M2769" s="13">
        <f t="shared" si="131"/>
        <v>2015</v>
      </c>
      <c r="N2769" t="b">
        <v>0</v>
      </c>
      <c r="O2769">
        <v>3</v>
      </c>
      <c r="P2769" t="b">
        <v>0</v>
      </c>
      <c r="Q2769" t="s">
        <v>8304</v>
      </c>
      <c r="R2769" s="5">
        <f t="shared" si="129"/>
        <v>8.5000000000000006E-3</v>
      </c>
      <c r="S2769" s="6">
        <f t="shared" si="130"/>
        <v>11.333333333333334</v>
      </c>
      <c r="T2769" t="s">
        <v>8324</v>
      </c>
      <c r="U2769" t="s">
        <v>8360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2">
        <v>40967.614849537036</v>
      </c>
      <c r="L2770" s="12">
        <v>40997.573182870372</v>
      </c>
      <c r="M2770" s="13">
        <f t="shared" si="131"/>
        <v>2012</v>
      </c>
      <c r="N2770" t="b">
        <v>0</v>
      </c>
      <c r="O2770">
        <v>34</v>
      </c>
      <c r="P2770" t="b">
        <v>0</v>
      </c>
      <c r="Q2770" t="s">
        <v>8304</v>
      </c>
      <c r="R2770" s="5">
        <f t="shared" si="129"/>
        <v>0.14314285714285716</v>
      </c>
      <c r="S2770" s="6">
        <f t="shared" si="130"/>
        <v>29.470588235294116</v>
      </c>
      <c r="T2770" t="s">
        <v>8324</v>
      </c>
      <c r="U2770" t="s">
        <v>8360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2">
        <v>41745.826273148145</v>
      </c>
      <c r="L2771" s="12">
        <v>41795.826273148145</v>
      </c>
      <c r="M2771" s="13">
        <f t="shared" si="131"/>
        <v>2014</v>
      </c>
      <c r="N2771" t="b">
        <v>0</v>
      </c>
      <c r="O2771">
        <v>2</v>
      </c>
      <c r="P2771" t="b">
        <v>0</v>
      </c>
      <c r="Q2771" t="s">
        <v>8304</v>
      </c>
      <c r="R2771" s="5">
        <f t="shared" si="129"/>
        <v>2.5000000000000001E-3</v>
      </c>
      <c r="S2771" s="6">
        <f t="shared" si="130"/>
        <v>1</v>
      </c>
      <c r="T2771" t="s">
        <v>8324</v>
      </c>
      <c r="U2771" t="s">
        <v>8360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2">
        <v>41686.705208333333</v>
      </c>
      <c r="L2772" s="12">
        <v>41716.663541666669</v>
      </c>
      <c r="M2772" s="13">
        <f t="shared" si="131"/>
        <v>2014</v>
      </c>
      <c r="N2772" t="b">
        <v>0</v>
      </c>
      <c r="O2772">
        <v>33</v>
      </c>
      <c r="P2772" t="b">
        <v>0</v>
      </c>
      <c r="Q2772" t="s">
        <v>8304</v>
      </c>
      <c r="R2772" s="5">
        <f t="shared" si="129"/>
        <v>0.1041125</v>
      </c>
      <c r="S2772" s="6">
        <f t="shared" si="130"/>
        <v>63.098484848484851</v>
      </c>
      <c r="T2772" t="s">
        <v>8324</v>
      </c>
      <c r="U2772" t="s">
        <v>8360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2">
        <v>41257.531712962962</v>
      </c>
      <c r="L2773" s="12">
        <v>41306.708333333336</v>
      </c>
      <c r="M2773" s="13">
        <f t="shared" si="131"/>
        <v>2012</v>
      </c>
      <c r="N2773" t="b">
        <v>0</v>
      </c>
      <c r="O2773">
        <v>0</v>
      </c>
      <c r="P2773" t="b">
        <v>0</v>
      </c>
      <c r="Q2773" t="s">
        <v>8304</v>
      </c>
      <c r="R2773" s="5">
        <f t="shared" si="129"/>
        <v>0</v>
      </c>
      <c r="S2773" s="6" t="e">
        <f t="shared" si="130"/>
        <v>#DIV/0!</v>
      </c>
      <c r="T2773" t="s">
        <v>8324</v>
      </c>
      <c r="U2773" t="s">
        <v>8360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2">
        <v>41537.869143518517</v>
      </c>
      <c r="L2774" s="12">
        <v>41552.869143518517</v>
      </c>
      <c r="M2774" s="13">
        <f t="shared" si="131"/>
        <v>2013</v>
      </c>
      <c r="N2774" t="b">
        <v>0</v>
      </c>
      <c r="O2774">
        <v>0</v>
      </c>
      <c r="P2774" t="b">
        <v>0</v>
      </c>
      <c r="Q2774" t="s">
        <v>8304</v>
      </c>
      <c r="R2774" s="5">
        <f t="shared" si="129"/>
        <v>0</v>
      </c>
      <c r="S2774" s="6" t="e">
        <f t="shared" si="130"/>
        <v>#DIV/0!</v>
      </c>
      <c r="T2774" t="s">
        <v>8324</v>
      </c>
      <c r="U2774" t="s">
        <v>8360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2">
        <v>42474.86482638889</v>
      </c>
      <c r="L2775" s="12">
        <v>42484.86482638889</v>
      </c>
      <c r="M2775" s="13">
        <f t="shared" si="131"/>
        <v>2016</v>
      </c>
      <c r="N2775" t="b">
        <v>0</v>
      </c>
      <c r="O2775">
        <v>1</v>
      </c>
      <c r="P2775" t="b">
        <v>0</v>
      </c>
      <c r="Q2775" t="s">
        <v>8304</v>
      </c>
      <c r="R2775" s="5">
        <f t="shared" si="129"/>
        <v>1.8867924528301887E-3</v>
      </c>
      <c r="S2775" s="6">
        <f t="shared" si="130"/>
        <v>1</v>
      </c>
      <c r="T2775" t="s">
        <v>8324</v>
      </c>
      <c r="U2775" t="s">
        <v>8360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2">
        <v>41311.126481481479</v>
      </c>
      <c r="L2776" s="12">
        <v>41341.126481481479</v>
      </c>
      <c r="M2776" s="13">
        <f t="shared" si="131"/>
        <v>2013</v>
      </c>
      <c r="N2776" t="b">
        <v>0</v>
      </c>
      <c r="O2776">
        <v>13</v>
      </c>
      <c r="P2776" t="b">
        <v>0</v>
      </c>
      <c r="Q2776" t="s">
        <v>8304</v>
      </c>
      <c r="R2776" s="5">
        <f t="shared" si="129"/>
        <v>0.14249999999999999</v>
      </c>
      <c r="S2776" s="6">
        <f t="shared" si="130"/>
        <v>43.846153846153847</v>
      </c>
      <c r="T2776" t="s">
        <v>8324</v>
      </c>
      <c r="U2776" t="s">
        <v>8360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2">
        <v>40863.013356481482</v>
      </c>
      <c r="L2777" s="12">
        <v>40893.013356481482</v>
      </c>
      <c r="M2777" s="13">
        <f t="shared" si="131"/>
        <v>2011</v>
      </c>
      <c r="N2777" t="b">
        <v>0</v>
      </c>
      <c r="O2777">
        <v>2</v>
      </c>
      <c r="P2777" t="b">
        <v>0</v>
      </c>
      <c r="Q2777" t="s">
        <v>8304</v>
      </c>
      <c r="R2777" s="5">
        <f t="shared" si="129"/>
        <v>0.03</v>
      </c>
      <c r="S2777" s="6">
        <f t="shared" si="130"/>
        <v>75</v>
      </c>
      <c r="T2777" t="s">
        <v>8324</v>
      </c>
      <c r="U2777" t="s">
        <v>8360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2">
        <v>42136.297175925924</v>
      </c>
      <c r="L2778" s="12">
        <v>42167.297175925924</v>
      </c>
      <c r="M2778" s="13">
        <f t="shared" si="131"/>
        <v>2015</v>
      </c>
      <c r="N2778" t="b">
        <v>0</v>
      </c>
      <c r="O2778">
        <v>36</v>
      </c>
      <c r="P2778" t="b">
        <v>0</v>
      </c>
      <c r="Q2778" t="s">
        <v>8304</v>
      </c>
      <c r="R2778" s="5">
        <f t="shared" si="129"/>
        <v>7.8809523809523815E-2</v>
      </c>
      <c r="S2778" s="6">
        <f t="shared" si="130"/>
        <v>45.972222222222221</v>
      </c>
      <c r="T2778" t="s">
        <v>8324</v>
      </c>
      <c r="U2778" t="s">
        <v>8360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2">
        <v>42172.669027777782</v>
      </c>
      <c r="L2779" s="12">
        <v>42202.669027777782</v>
      </c>
      <c r="M2779" s="13">
        <f t="shared" si="131"/>
        <v>2015</v>
      </c>
      <c r="N2779" t="b">
        <v>0</v>
      </c>
      <c r="O2779">
        <v>1</v>
      </c>
      <c r="P2779" t="b">
        <v>0</v>
      </c>
      <c r="Q2779" t="s">
        <v>8304</v>
      </c>
      <c r="R2779" s="5">
        <f t="shared" si="129"/>
        <v>3.3333333333333335E-3</v>
      </c>
      <c r="S2779" s="6">
        <f t="shared" si="130"/>
        <v>10</v>
      </c>
      <c r="T2779" t="s">
        <v>8324</v>
      </c>
      <c r="U2779" t="s">
        <v>8360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2">
        <v>41846.978078703702</v>
      </c>
      <c r="L2780" s="12">
        <v>41876.978078703702</v>
      </c>
      <c r="M2780" s="13">
        <f t="shared" si="131"/>
        <v>2014</v>
      </c>
      <c r="N2780" t="b">
        <v>0</v>
      </c>
      <c r="O2780">
        <v>15</v>
      </c>
      <c r="P2780" t="b">
        <v>0</v>
      </c>
      <c r="Q2780" t="s">
        <v>8304</v>
      </c>
      <c r="R2780" s="5">
        <f t="shared" si="129"/>
        <v>0.25545454545454543</v>
      </c>
      <c r="S2780" s="6">
        <f t="shared" si="130"/>
        <v>93.666666666666671</v>
      </c>
      <c r="T2780" t="s">
        <v>8324</v>
      </c>
      <c r="U2780" t="s">
        <v>8360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2">
        <v>42300.585891203707</v>
      </c>
      <c r="L2781" s="12">
        <v>42330.627557870372</v>
      </c>
      <c r="M2781" s="13">
        <f t="shared" si="131"/>
        <v>2015</v>
      </c>
      <c r="N2781" t="b">
        <v>0</v>
      </c>
      <c r="O2781">
        <v>1</v>
      </c>
      <c r="P2781" t="b">
        <v>0</v>
      </c>
      <c r="Q2781" t="s">
        <v>8304</v>
      </c>
      <c r="R2781" s="5">
        <f t="shared" si="129"/>
        <v>2.12E-2</v>
      </c>
      <c r="S2781" s="6">
        <f t="shared" si="130"/>
        <v>53</v>
      </c>
      <c r="T2781" t="s">
        <v>8324</v>
      </c>
      <c r="U2781" t="s">
        <v>8360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2">
        <v>42774.447777777779</v>
      </c>
      <c r="L2782" s="12">
        <v>42804.447777777779</v>
      </c>
      <c r="M2782" s="13">
        <f t="shared" si="131"/>
        <v>2017</v>
      </c>
      <c r="N2782" t="b">
        <v>0</v>
      </c>
      <c r="O2782">
        <v>0</v>
      </c>
      <c r="P2782" t="b">
        <v>0</v>
      </c>
      <c r="Q2782" t="s">
        <v>8304</v>
      </c>
      <c r="R2782" s="5">
        <f t="shared" si="129"/>
        <v>0</v>
      </c>
      <c r="S2782" s="6" t="e">
        <f t="shared" si="130"/>
        <v>#DIV/0!</v>
      </c>
      <c r="T2782" t="s">
        <v>8324</v>
      </c>
      <c r="U2782" t="s">
        <v>8360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2">
        <v>42018.94159722222</v>
      </c>
      <c r="L2783" s="12">
        <v>42047.291666666672</v>
      </c>
      <c r="M2783" s="13">
        <f t="shared" si="131"/>
        <v>2015</v>
      </c>
      <c r="N2783" t="b">
        <v>0</v>
      </c>
      <c r="O2783">
        <v>28</v>
      </c>
      <c r="P2783" t="b">
        <v>1</v>
      </c>
      <c r="Q2783" t="s">
        <v>8271</v>
      </c>
      <c r="R2783" s="5">
        <f t="shared" si="129"/>
        <v>1.0528</v>
      </c>
      <c r="S2783" s="6">
        <f t="shared" si="130"/>
        <v>47</v>
      </c>
      <c r="T2783" t="s">
        <v>8319</v>
      </c>
      <c r="U2783" t="s">
        <v>8320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2">
        <v>42026.924976851849</v>
      </c>
      <c r="L2784" s="12">
        <v>42052.207638888889</v>
      </c>
      <c r="M2784" s="13">
        <f t="shared" si="131"/>
        <v>2015</v>
      </c>
      <c r="N2784" t="b">
        <v>0</v>
      </c>
      <c r="O2784">
        <v>18</v>
      </c>
      <c r="P2784" t="b">
        <v>1</v>
      </c>
      <c r="Q2784" t="s">
        <v>8271</v>
      </c>
      <c r="R2784" s="5">
        <f t="shared" si="129"/>
        <v>1.2</v>
      </c>
      <c r="S2784" s="6">
        <f t="shared" si="130"/>
        <v>66.666666666666671</v>
      </c>
      <c r="T2784" t="s">
        <v>8319</v>
      </c>
      <c r="U2784" t="s">
        <v>8320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2">
        <v>42103.535254629634</v>
      </c>
      <c r="L2785" s="12">
        <v>42117.535254629634</v>
      </c>
      <c r="M2785" s="13">
        <f t="shared" si="131"/>
        <v>2015</v>
      </c>
      <c r="N2785" t="b">
        <v>0</v>
      </c>
      <c r="O2785">
        <v>61</v>
      </c>
      <c r="P2785" t="b">
        <v>1</v>
      </c>
      <c r="Q2785" t="s">
        <v>8271</v>
      </c>
      <c r="R2785" s="5">
        <f t="shared" si="129"/>
        <v>1.145</v>
      </c>
      <c r="S2785" s="6">
        <f t="shared" si="130"/>
        <v>18.770491803278688</v>
      </c>
      <c r="T2785" t="s">
        <v>8319</v>
      </c>
      <c r="U2785" t="s">
        <v>8320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2">
        <v>41920.787534722222</v>
      </c>
      <c r="L2786" s="12">
        <v>41941.787534722222</v>
      </c>
      <c r="M2786" s="13">
        <f t="shared" si="131"/>
        <v>2014</v>
      </c>
      <c r="N2786" t="b">
        <v>0</v>
      </c>
      <c r="O2786">
        <v>108</v>
      </c>
      <c r="P2786" t="b">
        <v>1</v>
      </c>
      <c r="Q2786" t="s">
        <v>8271</v>
      </c>
      <c r="R2786" s="5">
        <f t="shared" si="129"/>
        <v>1.19</v>
      </c>
      <c r="S2786" s="6">
        <f t="shared" si="130"/>
        <v>66.111111111111114</v>
      </c>
      <c r="T2786" t="s">
        <v>8319</v>
      </c>
      <c r="U2786" t="s">
        <v>8320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2">
        <v>42558.189432870371</v>
      </c>
      <c r="L2787" s="12">
        <v>42587.875</v>
      </c>
      <c r="M2787" s="13">
        <f t="shared" si="131"/>
        <v>2016</v>
      </c>
      <c r="N2787" t="b">
        <v>0</v>
      </c>
      <c r="O2787">
        <v>142</v>
      </c>
      <c r="P2787" t="b">
        <v>1</v>
      </c>
      <c r="Q2787" t="s">
        <v>8271</v>
      </c>
      <c r="R2787" s="5">
        <f t="shared" si="129"/>
        <v>1.0468</v>
      </c>
      <c r="S2787" s="6">
        <f t="shared" si="130"/>
        <v>36.859154929577464</v>
      </c>
      <c r="T2787" t="s">
        <v>8319</v>
      </c>
      <c r="U2787" t="s">
        <v>8320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2">
        <v>41815.569212962961</v>
      </c>
      <c r="L2788" s="12">
        <v>41829.569212962961</v>
      </c>
      <c r="M2788" s="13">
        <f t="shared" si="131"/>
        <v>2014</v>
      </c>
      <c r="N2788" t="b">
        <v>0</v>
      </c>
      <c r="O2788">
        <v>74</v>
      </c>
      <c r="P2788" t="b">
        <v>1</v>
      </c>
      <c r="Q2788" t="s">
        <v>8271</v>
      </c>
      <c r="R2788" s="5">
        <f t="shared" si="129"/>
        <v>1.1783999999999999</v>
      </c>
      <c r="S2788" s="6">
        <f t="shared" si="130"/>
        <v>39.810810810810814</v>
      </c>
      <c r="T2788" t="s">
        <v>8319</v>
      </c>
      <c r="U2788" t="s">
        <v>8320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2">
        <v>41808.198518518519</v>
      </c>
      <c r="L2789" s="12">
        <v>41838.198518518519</v>
      </c>
      <c r="M2789" s="13">
        <f t="shared" si="131"/>
        <v>2014</v>
      </c>
      <c r="N2789" t="b">
        <v>0</v>
      </c>
      <c r="O2789">
        <v>38</v>
      </c>
      <c r="P2789" t="b">
        <v>1</v>
      </c>
      <c r="Q2789" t="s">
        <v>8271</v>
      </c>
      <c r="R2789" s="5">
        <f t="shared" si="129"/>
        <v>1.1970000000000001</v>
      </c>
      <c r="S2789" s="6">
        <f t="shared" si="130"/>
        <v>31.5</v>
      </c>
      <c r="T2789" t="s">
        <v>8319</v>
      </c>
      <c r="U2789" t="s">
        <v>8320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2">
        <v>42550.701886574068</v>
      </c>
      <c r="L2790" s="12">
        <v>42580.701886574068</v>
      </c>
      <c r="M2790" s="13">
        <f t="shared" si="131"/>
        <v>2016</v>
      </c>
      <c r="N2790" t="b">
        <v>0</v>
      </c>
      <c r="O2790">
        <v>20</v>
      </c>
      <c r="P2790" t="b">
        <v>1</v>
      </c>
      <c r="Q2790" t="s">
        <v>8271</v>
      </c>
      <c r="R2790" s="5">
        <f t="shared" si="129"/>
        <v>1.0249999999999999</v>
      </c>
      <c r="S2790" s="6">
        <f t="shared" si="130"/>
        <v>102.5</v>
      </c>
      <c r="T2790" t="s">
        <v>8319</v>
      </c>
      <c r="U2790" t="s">
        <v>8320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2">
        <v>42056.013124999998</v>
      </c>
      <c r="L2791" s="12">
        <v>42075.166666666672</v>
      </c>
      <c r="M2791" s="13">
        <f t="shared" si="131"/>
        <v>2015</v>
      </c>
      <c r="N2791" t="b">
        <v>0</v>
      </c>
      <c r="O2791">
        <v>24</v>
      </c>
      <c r="P2791" t="b">
        <v>1</v>
      </c>
      <c r="Q2791" t="s">
        <v>8271</v>
      </c>
      <c r="R2791" s="5">
        <f t="shared" si="129"/>
        <v>1.0116666666666667</v>
      </c>
      <c r="S2791" s="6">
        <f t="shared" si="130"/>
        <v>126.45833333333333</v>
      </c>
      <c r="T2791" t="s">
        <v>8319</v>
      </c>
      <c r="U2791" t="s">
        <v>8320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2">
        <v>42016.938692129625</v>
      </c>
      <c r="L2792" s="12">
        <v>42046.938692129625</v>
      </c>
      <c r="M2792" s="13">
        <f t="shared" si="131"/>
        <v>2015</v>
      </c>
      <c r="N2792" t="b">
        <v>0</v>
      </c>
      <c r="O2792">
        <v>66</v>
      </c>
      <c r="P2792" t="b">
        <v>1</v>
      </c>
      <c r="Q2792" t="s">
        <v>8271</v>
      </c>
      <c r="R2792" s="5">
        <f t="shared" si="129"/>
        <v>1.0533333333333332</v>
      </c>
      <c r="S2792" s="6">
        <f t="shared" si="130"/>
        <v>47.878787878787875</v>
      </c>
      <c r="T2792" t="s">
        <v>8319</v>
      </c>
      <c r="U2792" t="s">
        <v>8320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2">
        <v>42591.899988425925</v>
      </c>
      <c r="L2793" s="12">
        <v>42622.166666666672</v>
      </c>
      <c r="M2793" s="13">
        <f t="shared" si="131"/>
        <v>2016</v>
      </c>
      <c r="N2793" t="b">
        <v>0</v>
      </c>
      <c r="O2793">
        <v>28</v>
      </c>
      <c r="P2793" t="b">
        <v>1</v>
      </c>
      <c r="Q2793" t="s">
        <v>8271</v>
      </c>
      <c r="R2793" s="5">
        <f t="shared" si="129"/>
        <v>1.0249999999999999</v>
      </c>
      <c r="S2793" s="6">
        <f t="shared" si="130"/>
        <v>73.214285714285708</v>
      </c>
      <c r="T2793" t="s">
        <v>8319</v>
      </c>
      <c r="U2793" t="s">
        <v>8320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2">
        <v>42183.231006944443</v>
      </c>
      <c r="L2794" s="12">
        <v>42228.231006944443</v>
      </c>
      <c r="M2794" s="13">
        <f t="shared" si="131"/>
        <v>2015</v>
      </c>
      <c r="N2794" t="b">
        <v>0</v>
      </c>
      <c r="O2794">
        <v>24</v>
      </c>
      <c r="P2794" t="b">
        <v>1</v>
      </c>
      <c r="Q2794" t="s">
        <v>8271</v>
      </c>
      <c r="R2794" s="5">
        <f t="shared" si="129"/>
        <v>1.0760000000000001</v>
      </c>
      <c r="S2794" s="6">
        <f t="shared" si="130"/>
        <v>89.666666666666671</v>
      </c>
      <c r="T2794" t="s">
        <v>8319</v>
      </c>
      <c r="U2794" t="s">
        <v>8320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2">
        <v>42176.419039351851</v>
      </c>
      <c r="L2795" s="12">
        <v>42206.419039351851</v>
      </c>
      <c r="M2795" s="13">
        <f t="shared" si="131"/>
        <v>2015</v>
      </c>
      <c r="N2795" t="b">
        <v>0</v>
      </c>
      <c r="O2795">
        <v>73</v>
      </c>
      <c r="P2795" t="b">
        <v>1</v>
      </c>
      <c r="Q2795" t="s">
        <v>8271</v>
      </c>
      <c r="R2795" s="5">
        <f t="shared" si="129"/>
        <v>1.105675</v>
      </c>
      <c r="S2795" s="6">
        <f t="shared" si="130"/>
        <v>151.4623287671233</v>
      </c>
      <c r="T2795" t="s">
        <v>8319</v>
      </c>
      <c r="U2795" t="s">
        <v>8320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2">
        <v>42416.691655092596</v>
      </c>
      <c r="L2796" s="12">
        <v>42432.791666666672</v>
      </c>
      <c r="M2796" s="13">
        <f t="shared" si="131"/>
        <v>2016</v>
      </c>
      <c r="N2796" t="b">
        <v>0</v>
      </c>
      <c r="O2796">
        <v>3</v>
      </c>
      <c r="P2796" t="b">
        <v>1</v>
      </c>
      <c r="Q2796" t="s">
        <v>8271</v>
      </c>
      <c r="R2796" s="5">
        <f t="shared" si="129"/>
        <v>1.5</v>
      </c>
      <c r="S2796" s="6">
        <f t="shared" si="130"/>
        <v>25</v>
      </c>
      <c r="T2796" t="s">
        <v>8319</v>
      </c>
      <c r="U2796" t="s">
        <v>8320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2">
        <v>41780.525937500002</v>
      </c>
      <c r="L2797" s="12">
        <v>41796.958333333336</v>
      </c>
      <c r="M2797" s="13">
        <f t="shared" si="131"/>
        <v>2014</v>
      </c>
      <c r="N2797" t="b">
        <v>0</v>
      </c>
      <c r="O2797">
        <v>20</v>
      </c>
      <c r="P2797" t="b">
        <v>1</v>
      </c>
      <c r="Q2797" t="s">
        <v>8271</v>
      </c>
      <c r="R2797" s="5">
        <f t="shared" si="129"/>
        <v>1.0428571428571429</v>
      </c>
      <c r="S2797" s="6">
        <f t="shared" si="130"/>
        <v>36.5</v>
      </c>
      <c r="T2797" t="s">
        <v>8319</v>
      </c>
      <c r="U2797" t="s">
        <v>8320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2">
        <v>41795.528101851851</v>
      </c>
      <c r="L2798" s="12">
        <v>41825.528101851851</v>
      </c>
      <c r="M2798" s="13">
        <f t="shared" si="131"/>
        <v>2014</v>
      </c>
      <c r="N2798" t="b">
        <v>0</v>
      </c>
      <c r="O2798">
        <v>21</v>
      </c>
      <c r="P2798" t="b">
        <v>1</v>
      </c>
      <c r="Q2798" t="s">
        <v>8271</v>
      </c>
      <c r="R2798" s="5">
        <f t="shared" si="129"/>
        <v>1.155</v>
      </c>
      <c r="S2798" s="6">
        <f t="shared" si="130"/>
        <v>44</v>
      </c>
      <c r="T2798" t="s">
        <v>8319</v>
      </c>
      <c r="U2798" t="s">
        <v>8320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2">
        <v>41798.94027777778</v>
      </c>
      <c r="L2799" s="12">
        <v>41828.94027777778</v>
      </c>
      <c r="M2799" s="13">
        <f t="shared" si="131"/>
        <v>2014</v>
      </c>
      <c r="N2799" t="b">
        <v>0</v>
      </c>
      <c r="O2799">
        <v>94</v>
      </c>
      <c r="P2799" t="b">
        <v>1</v>
      </c>
      <c r="Q2799" t="s">
        <v>8271</v>
      </c>
      <c r="R2799" s="5">
        <f t="shared" si="129"/>
        <v>1.02645125</v>
      </c>
      <c r="S2799" s="6">
        <f t="shared" si="130"/>
        <v>87.357553191489373</v>
      </c>
      <c r="T2799" t="s">
        <v>8319</v>
      </c>
      <c r="U2799" t="s">
        <v>8320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2">
        <v>42201.675011574072</v>
      </c>
      <c r="L2800" s="12">
        <v>42216.666666666672</v>
      </c>
      <c r="M2800" s="13">
        <f t="shared" si="131"/>
        <v>2015</v>
      </c>
      <c r="N2800" t="b">
        <v>0</v>
      </c>
      <c r="O2800">
        <v>139</v>
      </c>
      <c r="P2800" t="b">
        <v>1</v>
      </c>
      <c r="Q2800" t="s">
        <v>8271</v>
      </c>
      <c r="R2800" s="5">
        <f t="shared" si="129"/>
        <v>1.014</v>
      </c>
      <c r="S2800" s="6">
        <f t="shared" si="130"/>
        <v>36.474820143884891</v>
      </c>
      <c r="T2800" t="s">
        <v>8319</v>
      </c>
      <c r="U2800" t="s">
        <v>8320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2">
        <v>42507.264699074076</v>
      </c>
      <c r="L2801" s="12">
        <v>42538.666666666672</v>
      </c>
      <c r="M2801" s="13">
        <f t="shared" si="131"/>
        <v>2016</v>
      </c>
      <c r="N2801" t="b">
        <v>0</v>
      </c>
      <c r="O2801">
        <v>130</v>
      </c>
      <c r="P2801" t="b">
        <v>1</v>
      </c>
      <c r="Q2801" t="s">
        <v>8271</v>
      </c>
      <c r="R2801" s="5">
        <f t="shared" si="129"/>
        <v>1.1663479999999999</v>
      </c>
      <c r="S2801" s="6">
        <f t="shared" si="130"/>
        <v>44.859538461538463</v>
      </c>
      <c r="T2801" t="s">
        <v>8319</v>
      </c>
      <c r="U2801" t="s">
        <v>8320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2">
        <v>41948.552847222221</v>
      </c>
      <c r="L2802" s="12">
        <v>42008.552847222221</v>
      </c>
      <c r="M2802" s="13">
        <f t="shared" si="131"/>
        <v>2014</v>
      </c>
      <c r="N2802" t="b">
        <v>0</v>
      </c>
      <c r="O2802">
        <v>31</v>
      </c>
      <c r="P2802" t="b">
        <v>1</v>
      </c>
      <c r="Q2802" t="s">
        <v>8271</v>
      </c>
      <c r="R2802" s="5">
        <f t="shared" si="129"/>
        <v>1.33</v>
      </c>
      <c r="S2802" s="6">
        <f t="shared" si="130"/>
        <v>42.903225806451616</v>
      </c>
      <c r="T2802" t="s">
        <v>8319</v>
      </c>
      <c r="U2802" t="s">
        <v>8320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2">
        <v>41900.243159722224</v>
      </c>
      <c r="L2803" s="12">
        <v>41922.458333333336</v>
      </c>
      <c r="M2803" s="13">
        <f t="shared" si="131"/>
        <v>2014</v>
      </c>
      <c r="N2803" t="b">
        <v>0</v>
      </c>
      <c r="O2803">
        <v>13</v>
      </c>
      <c r="P2803" t="b">
        <v>1</v>
      </c>
      <c r="Q2803" t="s">
        <v>8271</v>
      </c>
      <c r="R2803" s="5">
        <f t="shared" si="129"/>
        <v>1.3320000000000001</v>
      </c>
      <c r="S2803" s="6">
        <f t="shared" si="130"/>
        <v>51.230769230769234</v>
      </c>
      <c r="T2803" t="s">
        <v>8319</v>
      </c>
      <c r="U2803" t="s">
        <v>8320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2">
        <v>42192.64707175926</v>
      </c>
      <c r="L2804" s="12">
        <v>42222.64707175926</v>
      </c>
      <c r="M2804" s="13">
        <f t="shared" si="131"/>
        <v>2015</v>
      </c>
      <c r="N2804" t="b">
        <v>0</v>
      </c>
      <c r="O2804">
        <v>90</v>
      </c>
      <c r="P2804" t="b">
        <v>1</v>
      </c>
      <c r="Q2804" t="s">
        <v>8271</v>
      </c>
      <c r="R2804" s="5">
        <f t="shared" si="129"/>
        <v>1.0183333333333333</v>
      </c>
      <c r="S2804" s="6">
        <f t="shared" si="130"/>
        <v>33.944444444444443</v>
      </c>
      <c r="T2804" t="s">
        <v>8319</v>
      </c>
      <c r="U2804" t="s">
        <v>8320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2">
        <v>42158.065694444449</v>
      </c>
      <c r="L2805" s="12">
        <v>42201</v>
      </c>
      <c r="M2805" s="13">
        <f t="shared" si="131"/>
        <v>2015</v>
      </c>
      <c r="N2805" t="b">
        <v>0</v>
      </c>
      <c r="O2805">
        <v>141</v>
      </c>
      <c r="P2805" t="b">
        <v>1</v>
      </c>
      <c r="Q2805" t="s">
        <v>8271</v>
      </c>
      <c r="R2805" s="5">
        <f t="shared" si="129"/>
        <v>1.2795000000000001</v>
      </c>
      <c r="S2805" s="6">
        <f t="shared" si="130"/>
        <v>90.744680851063833</v>
      </c>
      <c r="T2805" t="s">
        <v>8319</v>
      </c>
      <c r="U2805" t="s">
        <v>8320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2">
        <v>41881.453587962962</v>
      </c>
      <c r="L2806" s="12">
        <v>41911.453587962962</v>
      </c>
      <c r="M2806" s="13">
        <f t="shared" si="131"/>
        <v>2014</v>
      </c>
      <c r="N2806" t="b">
        <v>0</v>
      </c>
      <c r="O2806">
        <v>23</v>
      </c>
      <c r="P2806" t="b">
        <v>1</v>
      </c>
      <c r="Q2806" t="s">
        <v>8271</v>
      </c>
      <c r="R2806" s="5">
        <f t="shared" si="129"/>
        <v>1.1499999999999999</v>
      </c>
      <c r="S2806" s="6">
        <f t="shared" si="130"/>
        <v>50</v>
      </c>
      <c r="T2806" t="s">
        <v>8319</v>
      </c>
      <c r="U2806" t="s">
        <v>8320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2">
        <v>42213.505474537036</v>
      </c>
      <c r="L2807" s="12">
        <v>42238.505474537036</v>
      </c>
      <c r="M2807" s="13">
        <f t="shared" si="131"/>
        <v>2015</v>
      </c>
      <c r="N2807" t="b">
        <v>0</v>
      </c>
      <c r="O2807">
        <v>18</v>
      </c>
      <c r="P2807" t="b">
        <v>1</v>
      </c>
      <c r="Q2807" t="s">
        <v>8271</v>
      </c>
      <c r="R2807" s="5">
        <f t="shared" si="129"/>
        <v>1.1000000000000001</v>
      </c>
      <c r="S2807" s="6">
        <f t="shared" si="130"/>
        <v>24.444444444444443</v>
      </c>
      <c r="T2807" t="s">
        <v>8319</v>
      </c>
      <c r="U2807" t="s">
        <v>8320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2">
        <v>42185.267245370371</v>
      </c>
      <c r="L2808" s="12">
        <v>42221.458333333328</v>
      </c>
      <c r="M2808" s="13">
        <f t="shared" si="131"/>
        <v>2015</v>
      </c>
      <c r="N2808" t="b">
        <v>0</v>
      </c>
      <c r="O2808">
        <v>76</v>
      </c>
      <c r="P2808" t="b">
        <v>1</v>
      </c>
      <c r="Q2808" t="s">
        <v>8271</v>
      </c>
      <c r="R2808" s="5">
        <f t="shared" si="129"/>
        <v>1.121</v>
      </c>
      <c r="S2808" s="6">
        <f t="shared" si="130"/>
        <v>44.25</v>
      </c>
      <c r="T2808" t="s">
        <v>8319</v>
      </c>
      <c r="U2808" t="s">
        <v>8320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2">
        <v>42154.873124999998</v>
      </c>
      <c r="L2809" s="12">
        <v>42184.873124999998</v>
      </c>
      <c r="M2809" s="13">
        <f t="shared" si="131"/>
        <v>2015</v>
      </c>
      <c r="N2809" t="b">
        <v>0</v>
      </c>
      <c r="O2809">
        <v>93</v>
      </c>
      <c r="P2809" t="b">
        <v>1</v>
      </c>
      <c r="Q2809" t="s">
        <v>8271</v>
      </c>
      <c r="R2809" s="5">
        <f t="shared" si="129"/>
        <v>1.26</v>
      </c>
      <c r="S2809" s="6">
        <f t="shared" si="130"/>
        <v>67.741935483870961</v>
      </c>
      <c r="T2809" t="s">
        <v>8319</v>
      </c>
      <c r="U2809" t="s">
        <v>8320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2">
        <v>42208.84646990741</v>
      </c>
      <c r="L2810" s="12">
        <v>42238.84646990741</v>
      </c>
      <c r="M2810" s="13">
        <f t="shared" si="131"/>
        <v>2015</v>
      </c>
      <c r="N2810" t="b">
        <v>0</v>
      </c>
      <c r="O2810">
        <v>69</v>
      </c>
      <c r="P2810" t="b">
        <v>1</v>
      </c>
      <c r="Q2810" t="s">
        <v>8271</v>
      </c>
      <c r="R2810" s="5">
        <f t="shared" si="129"/>
        <v>1.0024444444444445</v>
      </c>
      <c r="S2810" s="6">
        <f t="shared" si="130"/>
        <v>65.376811594202906</v>
      </c>
      <c r="T2810" t="s">
        <v>8319</v>
      </c>
      <c r="U2810" t="s">
        <v>8320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2">
        <v>42451.496817129635</v>
      </c>
      <c r="L2811" s="12">
        <v>42459.610416666663</v>
      </c>
      <c r="M2811" s="13">
        <f t="shared" si="131"/>
        <v>2016</v>
      </c>
      <c r="N2811" t="b">
        <v>0</v>
      </c>
      <c r="O2811">
        <v>21</v>
      </c>
      <c r="P2811" t="b">
        <v>1</v>
      </c>
      <c r="Q2811" t="s">
        <v>8271</v>
      </c>
      <c r="R2811" s="5">
        <f t="shared" si="129"/>
        <v>1.024</v>
      </c>
      <c r="S2811" s="6">
        <f t="shared" si="130"/>
        <v>121.9047619047619</v>
      </c>
      <c r="T2811" t="s">
        <v>8319</v>
      </c>
      <c r="U2811" t="s">
        <v>8320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2">
        <v>41759.13962962963</v>
      </c>
      <c r="L2812" s="12">
        <v>41791.165972222225</v>
      </c>
      <c r="M2812" s="13">
        <f t="shared" si="131"/>
        <v>2014</v>
      </c>
      <c r="N2812" t="b">
        <v>0</v>
      </c>
      <c r="O2812">
        <v>57</v>
      </c>
      <c r="P2812" t="b">
        <v>1</v>
      </c>
      <c r="Q2812" t="s">
        <v>8271</v>
      </c>
      <c r="R2812" s="5">
        <f t="shared" si="129"/>
        <v>1.0820000000000001</v>
      </c>
      <c r="S2812" s="6">
        <f t="shared" si="130"/>
        <v>47.456140350877192</v>
      </c>
      <c r="T2812" t="s">
        <v>8319</v>
      </c>
      <c r="U2812" t="s">
        <v>8320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2">
        <v>42028.496562500004</v>
      </c>
      <c r="L2813" s="12">
        <v>42058.496562500004</v>
      </c>
      <c r="M2813" s="13">
        <f t="shared" si="131"/>
        <v>2015</v>
      </c>
      <c r="N2813" t="b">
        <v>0</v>
      </c>
      <c r="O2813">
        <v>108</v>
      </c>
      <c r="P2813" t="b">
        <v>1</v>
      </c>
      <c r="Q2813" t="s">
        <v>8271</v>
      </c>
      <c r="R2813" s="5">
        <f t="shared" si="129"/>
        <v>1.0026999999999999</v>
      </c>
      <c r="S2813" s="6">
        <f t="shared" si="130"/>
        <v>92.842592592592595</v>
      </c>
      <c r="T2813" t="s">
        <v>8319</v>
      </c>
      <c r="U2813" t="s">
        <v>8320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2">
        <v>42054.74418981481</v>
      </c>
      <c r="L2814" s="12">
        <v>42100.166666666672</v>
      </c>
      <c r="M2814" s="13">
        <f t="shared" si="131"/>
        <v>2015</v>
      </c>
      <c r="N2814" t="b">
        <v>0</v>
      </c>
      <c r="O2814">
        <v>83</v>
      </c>
      <c r="P2814" t="b">
        <v>1</v>
      </c>
      <c r="Q2814" t="s">
        <v>8271</v>
      </c>
      <c r="R2814" s="5">
        <f t="shared" si="129"/>
        <v>1.133</v>
      </c>
      <c r="S2814" s="6">
        <f t="shared" si="130"/>
        <v>68.253012048192772</v>
      </c>
      <c r="T2814" t="s">
        <v>8319</v>
      </c>
      <c r="U2814" t="s">
        <v>8320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2">
        <v>42693.742604166662</v>
      </c>
      <c r="L2815" s="12">
        <v>42718.742604166662</v>
      </c>
      <c r="M2815" s="13">
        <f t="shared" si="131"/>
        <v>2016</v>
      </c>
      <c r="N2815" t="b">
        <v>0</v>
      </c>
      <c r="O2815">
        <v>96</v>
      </c>
      <c r="P2815" t="b">
        <v>1</v>
      </c>
      <c r="Q2815" t="s">
        <v>8271</v>
      </c>
      <c r="R2815" s="5">
        <f t="shared" si="129"/>
        <v>1.2757571428571428</v>
      </c>
      <c r="S2815" s="6">
        <f t="shared" si="130"/>
        <v>37.209583333333335</v>
      </c>
      <c r="T2815" t="s">
        <v>8319</v>
      </c>
      <c r="U2815" t="s">
        <v>8320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2">
        <v>42103.399479166663</v>
      </c>
      <c r="L2816" s="12">
        <v>42133.399479166663</v>
      </c>
      <c r="M2816" s="13">
        <f t="shared" si="131"/>
        <v>2015</v>
      </c>
      <c r="N2816" t="b">
        <v>0</v>
      </c>
      <c r="O2816">
        <v>64</v>
      </c>
      <c r="P2816" t="b">
        <v>1</v>
      </c>
      <c r="Q2816" t="s">
        <v>8271</v>
      </c>
      <c r="R2816" s="5">
        <f t="shared" si="129"/>
        <v>1.0773333333333333</v>
      </c>
      <c r="S2816" s="6">
        <f t="shared" si="130"/>
        <v>25.25</v>
      </c>
      <c r="T2816" t="s">
        <v>8319</v>
      </c>
      <c r="U2816" t="s">
        <v>8320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2">
        <v>42559.776724537034</v>
      </c>
      <c r="L2817" s="12">
        <v>42589.776724537034</v>
      </c>
      <c r="M2817" s="13">
        <f t="shared" si="131"/>
        <v>2016</v>
      </c>
      <c r="N2817" t="b">
        <v>0</v>
      </c>
      <c r="O2817">
        <v>14</v>
      </c>
      <c r="P2817" t="b">
        <v>1</v>
      </c>
      <c r="Q2817" t="s">
        <v>8271</v>
      </c>
      <c r="R2817" s="5">
        <f t="shared" si="129"/>
        <v>2.42</v>
      </c>
      <c r="S2817" s="6">
        <f t="shared" si="130"/>
        <v>43.214285714285715</v>
      </c>
      <c r="T2817" t="s">
        <v>8319</v>
      </c>
      <c r="U2817" t="s">
        <v>8320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2">
        <v>42188.467499999999</v>
      </c>
      <c r="L2818" s="12">
        <v>42218.666666666672</v>
      </c>
      <c r="M2818" s="13">
        <f t="shared" si="131"/>
        <v>2015</v>
      </c>
      <c r="N2818" t="b">
        <v>0</v>
      </c>
      <c r="O2818">
        <v>169</v>
      </c>
      <c r="P2818" t="b">
        <v>1</v>
      </c>
      <c r="Q2818" t="s">
        <v>8271</v>
      </c>
      <c r="R2818" s="5">
        <f t="shared" ref="R2818:R2881" si="132">E2818/D2818</f>
        <v>1.4156666666666666</v>
      </c>
      <c r="S2818" s="6">
        <f t="shared" ref="S2818:S2881" si="133">E2818/O2818</f>
        <v>25.130177514792898</v>
      </c>
      <c r="T2818" t="s">
        <v>8319</v>
      </c>
      <c r="U2818" t="s">
        <v>8320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2">
        <v>42023.634976851856</v>
      </c>
      <c r="L2819" s="12">
        <v>42063.634976851856</v>
      </c>
      <c r="M2819" s="13">
        <f t="shared" ref="M2819:M2882" si="134">YEAR(K2819)</f>
        <v>2015</v>
      </c>
      <c r="N2819" t="b">
        <v>0</v>
      </c>
      <c r="O2819">
        <v>33</v>
      </c>
      <c r="P2819" t="b">
        <v>1</v>
      </c>
      <c r="Q2819" t="s">
        <v>8271</v>
      </c>
      <c r="R2819" s="5">
        <f t="shared" si="132"/>
        <v>1.3</v>
      </c>
      <c r="S2819" s="6">
        <f t="shared" si="133"/>
        <v>23.636363636363637</v>
      </c>
      <c r="T2819" t="s">
        <v>8319</v>
      </c>
      <c r="U2819" t="s">
        <v>8320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2">
        <v>42250.598217592589</v>
      </c>
      <c r="L2820" s="12">
        <v>42270.598217592589</v>
      </c>
      <c r="M2820" s="13">
        <f t="shared" si="134"/>
        <v>2015</v>
      </c>
      <c r="N2820" t="b">
        <v>0</v>
      </c>
      <c r="O2820">
        <v>102</v>
      </c>
      <c r="P2820" t="b">
        <v>1</v>
      </c>
      <c r="Q2820" t="s">
        <v>8271</v>
      </c>
      <c r="R2820" s="5">
        <f t="shared" si="132"/>
        <v>1.0603</v>
      </c>
      <c r="S2820" s="6">
        <f t="shared" si="133"/>
        <v>103.95098039215686</v>
      </c>
      <c r="T2820" t="s">
        <v>8319</v>
      </c>
      <c r="U2820" t="s">
        <v>8320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2">
        <v>42139.525567129633</v>
      </c>
      <c r="L2821" s="12">
        <v>42169.525567129633</v>
      </c>
      <c r="M2821" s="13">
        <f t="shared" si="134"/>
        <v>2015</v>
      </c>
      <c r="N2821" t="b">
        <v>0</v>
      </c>
      <c r="O2821">
        <v>104</v>
      </c>
      <c r="P2821" t="b">
        <v>1</v>
      </c>
      <c r="Q2821" t="s">
        <v>8271</v>
      </c>
      <c r="R2821" s="5">
        <f t="shared" si="132"/>
        <v>1.048</v>
      </c>
      <c r="S2821" s="6">
        <f t="shared" si="133"/>
        <v>50.384615384615387</v>
      </c>
      <c r="T2821" t="s">
        <v>8319</v>
      </c>
      <c r="U2821" t="s">
        <v>8320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2">
        <v>42401.610983796301</v>
      </c>
      <c r="L2822" s="12">
        <v>42426</v>
      </c>
      <c r="M2822" s="13">
        <f t="shared" si="134"/>
        <v>2016</v>
      </c>
      <c r="N2822" t="b">
        <v>0</v>
      </c>
      <c r="O2822">
        <v>20</v>
      </c>
      <c r="P2822" t="b">
        <v>1</v>
      </c>
      <c r="Q2822" t="s">
        <v>8271</v>
      </c>
      <c r="R2822" s="5">
        <f t="shared" si="132"/>
        <v>1.36</v>
      </c>
      <c r="S2822" s="6">
        <f t="shared" si="133"/>
        <v>13.6</v>
      </c>
      <c r="T2822" t="s">
        <v>8319</v>
      </c>
      <c r="U2822" t="s">
        <v>8320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2">
        <v>41875.922858796301</v>
      </c>
      <c r="L2823" s="12">
        <v>41905.922858796301</v>
      </c>
      <c r="M2823" s="13">
        <f t="shared" si="134"/>
        <v>2014</v>
      </c>
      <c r="N2823" t="b">
        <v>0</v>
      </c>
      <c r="O2823">
        <v>35</v>
      </c>
      <c r="P2823" t="b">
        <v>1</v>
      </c>
      <c r="Q2823" t="s">
        <v>8271</v>
      </c>
      <c r="R2823" s="5">
        <f t="shared" si="132"/>
        <v>1</v>
      </c>
      <c r="S2823" s="6">
        <f t="shared" si="133"/>
        <v>28.571428571428573</v>
      </c>
      <c r="T2823" t="s">
        <v>8319</v>
      </c>
      <c r="U2823" t="s">
        <v>8320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2">
        <v>42060.683935185181</v>
      </c>
      <c r="L2824" s="12">
        <v>42090.642268518524</v>
      </c>
      <c r="M2824" s="13">
        <f t="shared" si="134"/>
        <v>2015</v>
      </c>
      <c r="N2824" t="b">
        <v>0</v>
      </c>
      <c r="O2824">
        <v>94</v>
      </c>
      <c r="P2824" t="b">
        <v>1</v>
      </c>
      <c r="Q2824" t="s">
        <v>8271</v>
      </c>
      <c r="R2824" s="5">
        <f t="shared" si="132"/>
        <v>1</v>
      </c>
      <c r="S2824" s="6">
        <f t="shared" si="133"/>
        <v>63.829787234042556</v>
      </c>
      <c r="T2824" t="s">
        <v>8319</v>
      </c>
      <c r="U2824" t="s">
        <v>8320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2">
        <v>42067.011643518519</v>
      </c>
      <c r="L2825" s="12">
        <v>42094.957638888889</v>
      </c>
      <c r="M2825" s="13">
        <f t="shared" si="134"/>
        <v>2015</v>
      </c>
      <c r="N2825" t="b">
        <v>0</v>
      </c>
      <c r="O2825">
        <v>14</v>
      </c>
      <c r="P2825" t="b">
        <v>1</v>
      </c>
      <c r="Q2825" t="s">
        <v>8271</v>
      </c>
      <c r="R2825" s="5">
        <f t="shared" si="132"/>
        <v>1.24</v>
      </c>
      <c r="S2825" s="6">
        <f t="shared" si="133"/>
        <v>8.8571428571428577</v>
      </c>
      <c r="T2825" t="s">
        <v>8319</v>
      </c>
      <c r="U2825" t="s">
        <v>8320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2">
        <v>42136.270787037036</v>
      </c>
      <c r="L2826" s="12">
        <v>42168.071527777778</v>
      </c>
      <c r="M2826" s="13">
        <f t="shared" si="134"/>
        <v>2015</v>
      </c>
      <c r="N2826" t="b">
        <v>0</v>
      </c>
      <c r="O2826">
        <v>15</v>
      </c>
      <c r="P2826" t="b">
        <v>1</v>
      </c>
      <c r="Q2826" t="s">
        <v>8271</v>
      </c>
      <c r="R2826" s="5">
        <f t="shared" si="132"/>
        <v>1.1692307692307693</v>
      </c>
      <c r="S2826" s="6">
        <f t="shared" si="133"/>
        <v>50.666666666666664</v>
      </c>
      <c r="T2826" t="s">
        <v>8319</v>
      </c>
      <c r="U2826" t="s">
        <v>8320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2">
        <v>42312.792662037042</v>
      </c>
      <c r="L2827" s="12">
        <v>42342.792662037042</v>
      </c>
      <c r="M2827" s="13">
        <f t="shared" si="134"/>
        <v>2015</v>
      </c>
      <c r="N2827" t="b">
        <v>0</v>
      </c>
      <c r="O2827">
        <v>51</v>
      </c>
      <c r="P2827" t="b">
        <v>1</v>
      </c>
      <c r="Q2827" t="s">
        <v>8271</v>
      </c>
      <c r="R2827" s="5">
        <f t="shared" si="132"/>
        <v>1.0333333333333334</v>
      </c>
      <c r="S2827" s="6">
        <f t="shared" si="133"/>
        <v>60.784313725490193</v>
      </c>
      <c r="T2827" t="s">
        <v>8319</v>
      </c>
      <c r="U2827" t="s">
        <v>8320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2">
        <v>42171.034861111111</v>
      </c>
      <c r="L2828" s="12">
        <v>42195.291666666672</v>
      </c>
      <c r="M2828" s="13">
        <f t="shared" si="134"/>
        <v>2015</v>
      </c>
      <c r="N2828" t="b">
        <v>0</v>
      </c>
      <c r="O2828">
        <v>19</v>
      </c>
      <c r="P2828" t="b">
        <v>1</v>
      </c>
      <c r="Q2828" t="s">
        <v>8271</v>
      </c>
      <c r="R2828" s="5">
        <f t="shared" si="132"/>
        <v>1.0774999999999999</v>
      </c>
      <c r="S2828" s="6">
        <f t="shared" si="133"/>
        <v>113.42105263157895</v>
      </c>
      <c r="T2828" t="s">
        <v>8319</v>
      </c>
      <c r="U2828" t="s">
        <v>8320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2">
        <v>42494.683634259258</v>
      </c>
      <c r="L2829" s="12">
        <v>42524.6875</v>
      </c>
      <c r="M2829" s="13">
        <f t="shared" si="134"/>
        <v>2016</v>
      </c>
      <c r="N2829" t="b">
        <v>0</v>
      </c>
      <c r="O2829">
        <v>23</v>
      </c>
      <c r="P2829" t="b">
        <v>1</v>
      </c>
      <c r="Q2829" t="s">
        <v>8271</v>
      </c>
      <c r="R2829" s="5">
        <f t="shared" si="132"/>
        <v>1.2024999999999999</v>
      </c>
      <c r="S2829" s="6">
        <f t="shared" si="133"/>
        <v>104.56521739130434</v>
      </c>
      <c r="T2829" t="s">
        <v>8319</v>
      </c>
      <c r="U2829" t="s">
        <v>8320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2">
        <v>42254.264687499999</v>
      </c>
      <c r="L2830" s="12">
        <v>42279.958333333328</v>
      </c>
      <c r="M2830" s="13">
        <f t="shared" si="134"/>
        <v>2015</v>
      </c>
      <c r="N2830" t="b">
        <v>0</v>
      </c>
      <c r="O2830">
        <v>97</v>
      </c>
      <c r="P2830" t="b">
        <v>1</v>
      </c>
      <c r="Q2830" t="s">
        <v>8271</v>
      </c>
      <c r="R2830" s="5">
        <f t="shared" si="132"/>
        <v>1.0037894736842106</v>
      </c>
      <c r="S2830" s="6">
        <f t="shared" si="133"/>
        <v>98.30927835051547</v>
      </c>
      <c r="T2830" t="s">
        <v>8319</v>
      </c>
      <c r="U2830" t="s">
        <v>8320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2">
        <v>42495.434236111112</v>
      </c>
      <c r="L2831" s="12">
        <v>42523.434236111112</v>
      </c>
      <c r="M2831" s="13">
        <f t="shared" si="134"/>
        <v>2016</v>
      </c>
      <c r="N2831" t="b">
        <v>0</v>
      </c>
      <c r="O2831">
        <v>76</v>
      </c>
      <c r="P2831" t="b">
        <v>1</v>
      </c>
      <c r="Q2831" t="s">
        <v>8271</v>
      </c>
      <c r="R2831" s="5">
        <f t="shared" si="132"/>
        <v>1.0651999999999999</v>
      </c>
      <c r="S2831" s="6">
        <f t="shared" si="133"/>
        <v>35.039473684210527</v>
      </c>
      <c r="T2831" t="s">
        <v>8319</v>
      </c>
      <c r="U2831" t="s">
        <v>8320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2">
        <v>41758.839675925927</v>
      </c>
      <c r="L2832" s="12">
        <v>41771.165972222225</v>
      </c>
      <c r="M2832" s="13">
        <f t="shared" si="134"/>
        <v>2014</v>
      </c>
      <c r="N2832" t="b">
        <v>0</v>
      </c>
      <c r="O2832">
        <v>11</v>
      </c>
      <c r="P2832" t="b">
        <v>1</v>
      </c>
      <c r="Q2832" t="s">
        <v>8271</v>
      </c>
      <c r="R2832" s="5">
        <f t="shared" si="132"/>
        <v>1</v>
      </c>
      <c r="S2832" s="6">
        <f t="shared" si="133"/>
        <v>272.72727272727275</v>
      </c>
      <c r="T2832" t="s">
        <v>8319</v>
      </c>
      <c r="U2832" t="s">
        <v>8320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2">
        <v>42171.824884259258</v>
      </c>
      <c r="L2833" s="12">
        <v>42201.824884259258</v>
      </c>
      <c r="M2833" s="13">
        <f t="shared" si="134"/>
        <v>2015</v>
      </c>
      <c r="N2833" t="b">
        <v>0</v>
      </c>
      <c r="O2833">
        <v>52</v>
      </c>
      <c r="P2833" t="b">
        <v>1</v>
      </c>
      <c r="Q2833" t="s">
        <v>8271</v>
      </c>
      <c r="R2833" s="5">
        <f t="shared" si="132"/>
        <v>1.1066666666666667</v>
      </c>
      <c r="S2833" s="6">
        <f t="shared" si="133"/>
        <v>63.846153846153847</v>
      </c>
      <c r="T2833" t="s">
        <v>8319</v>
      </c>
      <c r="U2833" t="s">
        <v>8320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2">
        <v>41938.709421296298</v>
      </c>
      <c r="L2834" s="12">
        <v>41966.916666666672</v>
      </c>
      <c r="M2834" s="13">
        <f t="shared" si="134"/>
        <v>2014</v>
      </c>
      <c r="N2834" t="b">
        <v>0</v>
      </c>
      <c r="O2834">
        <v>95</v>
      </c>
      <c r="P2834" t="b">
        <v>1</v>
      </c>
      <c r="Q2834" t="s">
        <v>8271</v>
      </c>
      <c r="R2834" s="5">
        <f t="shared" si="132"/>
        <v>1.1471959999999999</v>
      </c>
      <c r="S2834" s="6">
        <f t="shared" si="133"/>
        <v>30.189368421052631</v>
      </c>
      <c r="T2834" t="s">
        <v>8319</v>
      </c>
      <c r="U2834" t="s">
        <v>8320</v>
      </c>
    </row>
    <row r="2835" spans="1:21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2">
        <v>42268.127696759257</v>
      </c>
      <c r="L2835" s="12">
        <v>42288.083333333328</v>
      </c>
      <c r="M2835" s="13">
        <f t="shared" si="134"/>
        <v>2015</v>
      </c>
      <c r="N2835" t="b">
        <v>0</v>
      </c>
      <c r="O2835">
        <v>35</v>
      </c>
      <c r="P2835" t="b">
        <v>1</v>
      </c>
      <c r="Q2835" t="s">
        <v>8271</v>
      </c>
      <c r="R2835" s="5">
        <f t="shared" si="132"/>
        <v>1.0825925925925926</v>
      </c>
      <c r="S2835" s="6">
        <f t="shared" si="133"/>
        <v>83.51428571428572</v>
      </c>
      <c r="T2835" t="s">
        <v>8319</v>
      </c>
      <c r="U2835" t="s">
        <v>8320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2">
        <v>42019.959837962961</v>
      </c>
      <c r="L2836" s="12">
        <v>42034.959837962961</v>
      </c>
      <c r="M2836" s="13">
        <f t="shared" si="134"/>
        <v>2015</v>
      </c>
      <c r="N2836" t="b">
        <v>0</v>
      </c>
      <c r="O2836">
        <v>21</v>
      </c>
      <c r="P2836" t="b">
        <v>1</v>
      </c>
      <c r="Q2836" t="s">
        <v>8271</v>
      </c>
      <c r="R2836" s="5">
        <f t="shared" si="132"/>
        <v>1.7</v>
      </c>
      <c r="S2836" s="6">
        <f t="shared" si="133"/>
        <v>64.761904761904759</v>
      </c>
      <c r="T2836" t="s">
        <v>8319</v>
      </c>
      <c r="U2836" t="s">
        <v>8320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2">
        <v>42313.703900462962</v>
      </c>
      <c r="L2837" s="12">
        <v>42343</v>
      </c>
      <c r="M2837" s="13">
        <f t="shared" si="134"/>
        <v>2015</v>
      </c>
      <c r="N2837" t="b">
        <v>0</v>
      </c>
      <c r="O2837">
        <v>93</v>
      </c>
      <c r="P2837" t="b">
        <v>1</v>
      </c>
      <c r="Q2837" t="s">
        <v>8271</v>
      </c>
      <c r="R2837" s="5">
        <f t="shared" si="132"/>
        <v>1.8709899999999999</v>
      </c>
      <c r="S2837" s="6">
        <f t="shared" si="133"/>
        <v>20.118172043010752</v>
      </c>
      <c r="T2837" t="s">
        <v>8319</v>
      </c>
      <c r="U2837" t="s">
        <v>8320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2">
        <v>42746.261782407411</v>
      </c>
      <c r="L2838" s="12">
        <v>42784.207638888889</v>
      </c>
      <c r="M2838" s="13">
        <f t="shared" si="134"/>
        <v>2017</v>
      </c>
      <c r="N2838" t="b">
        <v>0</v>
      </c>
      <c r="O2838">
        <v>11</v>
      </c>
      <c r="P2838" t="b">
        <v>1</v>
      </c>
      <c r="Q2838" t="s">
        <v>8271</v>
      </c>
      <c r="R2838" s="5">
        <f t="shared" si="132"/>
        <v>1.0777777777777777</v>
      </c>
      <c r="S2838" s="6">
        <f t="shared" si="133"/>
        <v>44.090909090909093</v>
      </c>
      <c r="T2838" t="s">
        <v>8319</v>
      </c>
      <c r="U2838" t="s">
        <v>8320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2">
        <v>42307.908379629633</v>
      </c>
      <c r="L2839" s="12">
        <v>42347.950046296297</v>
      </c>
      <c r="M2839" s="13">
        <f t="shared" si="134"/>
        <v>2015</v>
      </c>
      <c r="N2839" t="b">
        <v>0</v>
      </c>
      <c r="O2839">
        <v>21</v>
      </c>
      <c r="P2839" t="b">
        <v>1</v>
      </c>
      <c r="Q2839" t="s">
        <v>8271</v>
      </c>
      <c r="R2839" s="5">
        <f t="shared" si="132"/>
        <v>1</v>
      </c>
      <c r="S2839" s="6">
        <f t="shared" si="133"/>
        <v>40.476190476190474</v>
      </c>
      <c r="T2839" t="s">
        <v>8319</v>
      </c>
      <c r="U2839" t="s">
        <v>8320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2">
        <v>41842.607592592591</v>
      </c>
      <c r="L2840" s="12">
        <v>41864.916666666664</v>
      </c>
      <c r="M2840" s="13">
        <f t="shared" si="134"/>
        <v>2014</v>
      </c>
      <c r="N2840" t="b">
        <v>0</v>
      </c>
      <c r="O2840">
        <v>54</v>
      </c>
      <c r="P2840" t="b">
        <v>1</v>
      </c>
      <c r="Q2840" t="s">
        <v>8271</v>
      </c>
      <c r="R2840" s="5">
        <f t="shared" si="132"/>
        <v>1.2024999999999999</v>
      </c>
      <c r="S2840" s="6">
        <f t="shared" si="133"/>
        <v>44.537037037037038</v>
      </c>
      <c r="T2840" t="s">
        <v>8319</v>
      </c>
      <c r="U2840" t="s">
        <v>8320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2">
        <v>41853.240208333329</v>
      </c>
      <c r="L2841" s="12">
        <v>41876.207638888889</v>
      </c>
      <c r="M2841" s="13">
        <f t="shared" si="134"/>
        <v>2014</v>
      </c>
      <c r="N2841" t="b">
        <v>0</v>
      </c>
      <c r="O2841">
        <v>31</v>
      </c>
      <c r="P2841" t="b">
        <v>1</v>
      </c>
      <c r="Q2841" t="s">
        <v>8271</v>
      </c>
      <c r="R2841" s="5">
        <f t="shared" si="132"/>
        <v>1.1142857142857143</v>
      </c>
      <c r="S2841" s="6">
        <f t="shared" si="133"/>
        <v>125.80645161290323</v>
      </c>
      <c r="T2841" t="s">
        <v>8319</v>
      </c>
      <c r="U2841" t="s">
        <v>8320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2">
        <v>42060.035636574074</v>
      </c>
      <c r="L2842" s="12">
        <v>42081.708333333328</v>
      </c>
      <c r="M2842" s="13">
        <f t="shared" si="134"/>
        <v>2015</v>
      </c>
      <c r="N2842" t="b">
        <v>0</v>
      </c>
      <c r="O2842">
        <v>132</v>
      </c>
      <c r="P2842" t="b">
        <v>1</v>
      </c>
      <c r="Q2842" t="s">
        <v>8271</v>
      </c>
      <c r="R2842" s="5">
        <f t="shared" si="132"/>
        <v>1.04</v>
      </c>
      <c r="S2842" s="6">
        <f t="shared" si="133"/>
        <v>19.696969696969695</v>
      </c>
      <c r="T2842" t="s">
        <v>8319</v>
      </c>
      <c r="U2842" t="s">
        <v>8320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2">
        <v>42291.739548611105</v>
      </c>
      <c r="L2843" s="12">
        <v>42351.781215277777</v>
      </c>
      <c r="M2843" s="13">
        <f t="shared" si="134"/>
        <v>2015</v>
      </c>
      <c r="N2843" t="b">
        <v>0</v>
      </c>
      <c r="O2843">
        <v>1</v>
      </c>
      <c r="P2843" t="b">
        <v>0</v>
      </c>
      <c r="Q2843" t="s">
        <v>8271</v>
      </c>
      <c r="R2843" s="5">
        <f t="shared" si="132"/>
        <v>0.01</v>
      </c>
      <c r="S2843" s="6">
        <f t="shared" si="133"/>
        <v>10</v>
      </c>
      <c r="T2843" t="s">
        <v>8319</v>
      </c>
      <c r="U2843" t="s">
        <v>8320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2">
        <v>41784.952488425923</v>
      </c>
      <c r="L2844" s="12">
        <v>41811.458333333336</v>
      </c>
      <c r="M2844" s="13">
        <f t="shared" si="134"/>
        <v>2014</v>
      </c>
      <c r="N2844" t="b">
        <v>0</v>
      </c>
      <c r="O2844">
        <v>0</v>
      </c>
      <c r="P2844" t="b">
        <v>0</v>
      </c>
      <c r="Q2844" t="s">
        <v>8271</v>
      </c>
      <c r="R2844" s="5">
        <f t="shared" si="132"/>
        <v>0</v>
      </c>
      <c r="S2844" s="6" t="e">
        <f t="shared" si="133"/>
        <v>#DIV/0!</v>
      </c>
      <c r="T2844" t="s">
        <v>8319</v>
      </c>
      <c r="U2844" t="s">
        <v>8320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2">
        <v>42492.737847222219</v>
      </c>
      <c r="L2845" s="12">
        <v>42534.166666666672</v>
      </c>
      <c r="M2845" s="13">
        <f t="shared" si="134"/>
        <v>2016</v>
      </c>
      <c r="N2845" t="b">
        <v>0</v>
      </c>
      <c r="O2845">
        <v>0</v>
      </c>
      <c r="P2845" t="b">
        <v>0</v>
      </c>
      <c r="Q2845" t="s">
        <v>8271</v>
      </c>
      <c r="R2845" s="5">
        <f t="shared" si="132"/>
        <v>0</v>
      </c>
      <c r="S2845" s="6" t="e">
        <f t="shared" si="133"/>
        <v>#DIV/0!</v>
      </c>
      <c r="T2845" t="s">
        <v>8319</v>
      </c>
      <c r="U2845" t="s">
        <v>8320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2">
        <v>42709.546064814815</v>
      </c>
      <c r="L2846" s="12">
        <v>42739.546064814815</v>
      </c>
      <c r="M2846" s="13">
        <f t="shared" si="134"/>
        <v>2016</v>
      </c>
      <c r="N2846" t="b">
        <v>0</v>
      </c>
      <c r="O2846">
        <v>1</v>
      </c>
      <c r="P2846" t="b">
        <v>0</v>
      </c>
      <c r="Q2846" t="s">
        <v>8271</v>
      </c>
      <c r="R2846" s="5">
        <f t="shared" si="132"/>
        <v>5.4545454545454543E-2</v>
      </c>
      <c r="S2846" s="6">
        <f t="shared" si="133"/>
        <v>30</v>
      </c>
      <c r="T2846" t="s">
        <v>8319</v>
      </c>
      <c r="U2846" t="s">
        <v>8320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2">
        <v>42103.016585648147</v>
      </c>
      <c r="L2847" s="12">
        <v>42163.016585648147</v>
      </c>
      <c r="M2847" s="13">
        <f t="shared" si="134"/>
        <v>2015</v>
      </c>
      <c r="N2847" t="b">
        <v>0</v>
      </c>
      <c r="O2847">
        <v>39</v>
      </c>
      <c r="P2847" t="b">
        <v>0</v>
      </c>
      <c r="Q2847" t="s">
        <v>8271</v>
      </c>
      <c r="R2847" s="5">
        <f t="shared" si="132"/>
        <v>0.31546666666666667</v>
      </c>
      <c r="S2847" s="6">
        <f t="shared" si="133"/>
        <v>60.666666666666664</v>
      </c>
      <c r="T2847" t="s">
        <v>8319</v>
      </c>
      <c r="U2847" t="s">
        <v>8320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2">
        <v>42108.692060185189</v>
      </c>
      <c r="L2848" s="12">
        <v>42153.692060185189</v>
      </c>
      <c r="M2848" s="13">
        <f t="shared" si="134"/>
        <v>2015</v>
      </c>
      <c r="N2848" t="b">
        <v>0</v>
      </c>
      <c r="O2848">
        <v>0</v>
      </c>
      <c r="P2848" t="b">
        <v>0</v>
      </c>
      <c r="Q2848" t="s">
        <v>8271</v>
      </c>
      <c r="R2848" s="5">
        <f t="shared" si="132"/>
        <v>0</v>
      </c>
      <c r="S2848" s="6" t="e">
        <f t="shared" si="133"/>
        <v>#DIV/0!</v>
      </c>
      <c r="T2848" t="s">
        <v>8319</v>
      </c>
      <c r="U2848" t="s">
        <v>8320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2">
        <v>42453.806307870371</v>
      </c>
      <c r="L2849" s="12">
        <v>42513.806307870371</v>
      </c>
      <c r="M2849" s="13">
        <f t="shared" si="134"/>
        <v>2016</v>
      </c>
      <c r="N2849" t="b">
        <v>0</v>
      </c>
      <c r="O2849">
        <v>0</v>
      </c>
      <c r="P2849" t="b">
        <v>0</v>
      </c>
      <c r="Q2849" t="s">
        <v>8271</v>
      </c>
      <c r="R2849" s="5">
        <f t="shared" si="132"/>
        <v>0</v>
      </c>
      <c r="S2849" s="6" t="e">
        <f t="shared" si="133"/>
        <v>#DIV/0!</v>
      </c>
      <c r="T2849" t="s">
        <v>8319</v>
      </c>
      <c r="U2849" t="s">
        <v>8320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2">
        <v>42123.648831018523</v>
      </c>
      <c r="L2850" s="12">
        <v>42153.648831018523</v>
      </c>
      <c r="M2850" s="13">
        <f t="shared" si="134"/>
        <v>2015</v>
      </c>
      <c r="N2850" t="b">
        <v>0</v>
      </c>
      <c r="O2850">
        <v>3</v>
      </c>
      <c r="P2850" t="b">
        <v>0</v>
      </c>
      <c r="Q2850" t="s">
        <v>8271</v>
      </c>
      <c r="R2850" s="5">
        <f t="shared" si="132"/>
        <v>2E-3</v>
      </c>
      <c r="S2850" s="6">
        <f t="shared" si="133"/>
        <v>23.333333333333332</v>
      </c>
      <c r="T2850" t="s">
        <v>8319</v>
      </c>
      <c r="U2850" t="s">
        <v>8320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2">
        <v>42453.428240740745</v>
      </c>
      <c r="L2851" s="12">
        <v>42483.428240740745</v>
      </c>
      <c r="M2851" s="13">
        <f t="shared" si="134"/>
        <v>2016</v>
      </c>
      <c r="N2851" t="b">
        <v>0</v>
      </c>
      <c r="O2851">
        <v>1</v>
      </c>
      <c r="P2851" t="b">
        <v>0</v>
      </c>
      <c r="Q2851" t="s">
        <v>8271</v>
      </c>
      <c r="R2851" s="5">
        <f t="shared" si="132"/>
        <v>0.01</v>
      </c>
      <c r="S2851" s="6">
        <f t="shared" si="133"/>
        <v>5</v>
      </c>
      <c r="T2851" t="s">
        <v>8319</v>
      </c>
      <c r="U2851" t="s">
        <v>8320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2">
        <v>41858.007071759261</v>
      </c>
      <c r="L2852" s="12">
        <v>41888.007071759261</v>
      </c>
      <c r="M2852" s="13">
        <f t="shared" si="134"/>
        <v>2014</v>
      </c>
      <c r="N2852" t="b">
        <v>0</v>
      </c>
      <c r="O2852">
        <v>13</v>
      </c>
      <c r="P2852" t="b">
        <v>0</v>
      </c>
      <c r="Q2852" t="s">
        <v>8271</v>
      </c>
      <c r="R2852" s="5">
        <f t="shared" si="132"/>
        <v>3.8875E-2</v>
      </c>
      <c r="S2852" s="6">
        <f t="shared" si="133"/>
        <v>23.923076923076923</v>
      </c>
      <c r="T2852" t="s">
        <v>8319</v>
      </c>
      <c r="U2852" t="s">
        <v>8320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2">
        <v>42390.002650462964</v>
      </c>
      <c r="L2853" s="12">
        <v>42398.970138888893</v>
      </c>
      <c r="M2853" s="13">
        <f t="shared" si="134"/>
        <v>2016</v>
      </c>
      <c r="N2853" t="b">
        <v>0</v>
      </c>
      <c r="O2853">
        <v>0</v>
      </c>
      <c r="P2853" t="b">
        <v>0</v>
      </c>
      <c r="Q2853" t="s">
        <v>8271</v>
      </c>
      <c r="R2853" s="5">
        <f t="shared" si="132"/>
        <v>0</v>
      </c>
      <c r="S2853" s="6" t="e">
        <f t="shared" si="133"/>
        <v>#DIV/0!</v>
      </c>
      <c r="T2853" t="s">
        <v>8319</v>
      </c>
      <c r="U2853" t="s">
        <v>8320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2">
        <v>41781.045173611114</v>
      </c>
      <c r="L2854" s="12">
        <v>41811.045173611114</v>
      </c>
      <c r="M2854" s="13">
        <f t="shared" si="134"/>
        <v>2014</v>
      </c>
      <c r="N2854" t="b">
        <v>0</v>
      </c>
      <c r="O2854">
        <v>6</v>
      </c>
      <c r="P2854" t="b">
        <v>0</v>
      </c>
      <c r="Q2854" t="s">
        <v>8271</v>
      </c>
      <c r="R2854" s="5">
        <f t="shared" si="132"/>
        <v>1.9E-2</v>
      </c>
      <c r="S2854" s="6">
        <f t="shared" si="133"/>
        <v>15.833333333333334</v>
      </c>
      <c r="T2854" t="s">
        <v>8319</v>
      </c>
      <c r="U2854" t="s">
        <v>8320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2">
        <v>41836.190937499996</v>
      </c>
      <c r="L2855" s="12">
        <v>41896.190937499996</v>
      </c>
      <c r="M2855" s="13">
        <f t="shared" si="134"/>
        <v>2014</v>
      </c>
      <c r="N2855" t="b">
        <v>0</v>
      </c>
      <c r="O2855">
        <v>0</v>
      </c>
      <c r="P2855" t="b">
        <v>0</v>
      </c>
      <c r="Q2855" t="s">
        <v>8271</v>
      </c>
      <c r="R2855" s="5">
        <f t="shared" si="132"/>
        <v>0</v>
      </c>
      <c r="S2855" s="6" t="e">
        <f t="shared" si="133"/>
        <v>#DIV/0!</v>
      </c>
      <c r="T2855" t="s">
        <v>8319</v>
      </c>
      <c r="U2855" t="s">
        <v>8320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2">
        <v>42111.71665509259</v>
      </c>
      <c r="L2856" s="12">
        <v>42131.71665509259</v>
      </c>
      <c r="M2856" s="13">
        <f t="shared" si="134"/>
        <v>2015</v>
      </c>
      <c r="N2856" t="b">
        <v>0</v>
      </c>
      <c r="O2856">
        <v>14</v>
      </c>
      <c r="P2856" t="b">
        <v>0</v>
      </c>
      <c r="Q2856" t="s">
        <v>8271</v>
      </c>
      <c r="R2856" s="5">
        <f t="shared" si="132"/>
        <v>0.41699999999999998</v>
      </c>
      <c r="S2856" s="6">
        <f t="shared" si="133"/>
        <v>29.785714285714285</v>
      </c>
      <c r="T2856" t="s">
        <v>8319</v>
      </c>
      <c r="U2856" t="s">
        <v>8320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2">
        <v>42370.007766203707</v>
      </c>
      <c r="L2857" s="12">
        <v>42398.981944444444</v>
      </c>
      <c r="M2857" s="13">
        <f t="shared" si="134"/>
        <v>2016</v>
      </c>
      <c r="N2857" t="b">
        <v>0</v>
      </c>
      <c r="O2857">
        <v>5</v>
      </c>
      <c r="P2857" t="b">
        <v>0</v>
      </c>
      <c r="Q2857" t="s">
        <v>8271</v>
      </c>
      <c r="R2857" s="5">
        <f t="shared" si="132"/>
        <v>0.5</v>
      </c>
      <c r="S2857" s="6">
        <f t="shared" si="133"/>
        <v>60</v>
      </c>
      <c r="T2857" t="s">
        <v>8319</v>
      </c>
      <c r="U2857" t="s">
        <v>8320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2">
        <v>42165.037581018521</v>
      </c>
      <c r="L2858" s="12">
        <v>42224.898611111115</v>
      </c>
      <c r="M2858" s="13">
        <f t="shared" si="134"/>
        <v>2015</v>
      </c>
      <c r="N2858" t="b">
        <v>0</v>
      </c>
      <c r="O2858">
        <v>6</v>
      </c>
      <c r="P2858" t="b">
        <v>0</v>
      </c>
      <c r="Q2858" t="s">
        <v>8271</v>
      </c>
      <c r="R2858" s="5">
        <f t="shared" si="132"/>
        <v>4.8666666666666664E-2</v>
      </c>
      <c r="S2858" s="6">
        <f t="shared" si="133"/>
        <v>24.333333333333332</v>
      </c>
      <c r="T2858" t="s">
        <v>8319</v>
      </c>
      <c r="U2858" t="s">
        <v>8320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2">
        <v>42726.920081018514</v>
      </c>
      <c r="L2859" s="12">
        <v>42786.75</v>
      </c>
      <c r="M2859" s="13">
        <f t="shared" si="134"/>
        <v>2016</v>
      </c>
      <c r="N2859" t="b">
        <v>0</v>
      </c>
      <c r="O2859">
        <v>15</v>
      </c>
      <c r="P2859" t="b">
        <v>0</v>
      </c>
      <c r="Q2859" t="s">
        <v>8271</v>
      </c>
      <c r="R2859" s="5">
        <f t="shared" si="132"/>
        <v>0.19736842105263158</v>
      </c>
      <c r="S2859" s="6">
        <f t="shared" si="133"/>
        <v>500</v>
      </c>
      <c r="T2859" t="s">
        <v>8319</v>
      </c>
      <c r="U2859" t="s">
        <v>8320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2">
        <v>41954.545081018514</v>
      </c>
      <c r="L2860" s="12">
        <v>41978.477777777778</v>
      </c>
      <c r="M2860" s="13">
        <f t="shared" si="134"/>
        <v>2014</v>
      </c>
      <c r="N2860" t="b">
        <v>0</v>
      </c>
      <c r="O2860">
        <v>0</v>
      </c>
      <c r="P2860" t="b">
        <v>0</v>
      </c>
      <c r="Q2860" t="s">
        <v>8271</v>
      </c>
      <c r="R2860" s="5">
        <f t="shared" si="132"/>
        <v>0</v>
      </c>
      <c r="S2860" s="6" t="e">
        <f t="shared" si="133"/>
        <v>#DIV/0!</v>
      </c>
      <c r="T2860" t="s">
        <v>8319</v>
      </c>
      <c r="U2860" t="s">
        <v>8320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2">
        <v>42233.362314814818</v>
      </c>
      <c r="L2861" s="12">
        <v>42293.362314814818</v>
      </c>
      <c r="M2861" s="13">
        <f t="shared" si="134"/>
        <v>2015</v>
      </c>
      <c r="N2861" t="b">
        <v>0</v>
      </c>
      <c r="O2861">
        <v>1</v>
      </c>
      <c r="P2861" t="b">
        <v>0</v>
      </c>
      <c r="Q2861" t="s">
        <v>8271</v>
      </c>
      <c r="R2861" s="5">
        <f t="shared" si="132"/>
        <v>1.7500000000000002E-2</v>
      </c>
      <c r="S2861" s="6">
        <f t="shared" si="133"/>
        <v>35</v>
      </c>
      <c r="T2861" t="s">
        <v>8319</v>
      </c>
      <c r="U2861" t="s">
        <v>8320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2">
        <v>42480.800648148142</v>
      </c>
      <c r="L2862" s="12">
        <v>42540.800648148142</v>
      </c>
      <c r="M2862" s="13">
        <f t="shared" si="134"/>
        <v>2016</v>
      </c>
      <c r="N2862" t="b">
        <v>0</v>
      </c>
      <c r="O2862">
        <v>9</v>
      </c>
      <c r="P2862" t="b">
        <v>0</v>
      </c>
      <c r="Q2862" t="s">
        <v>8271</v>
      </c>
      <c r="R2862" s="5">
        <f t="shared" si="132"/>
        <v>6.6500000000000004E-2</v>
      </c>
      <c r="S2862" s="6">
        <f t="shared" si="133"/>
        <v>29.555555555555557</v>
      </c>
      <c r="T2862" t="s">
        <v>8319</v>
      </c>
      <c r="U2862" t="s">
        <v>8320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2">
        <v>42257.590833333335</v>
      </c>
      <c r="L2863" s="12">
        <v>42271.590833333335</v>
      </c>
      <c r="M2863" s="13">
        <f t="shared" si="134"/>
        <v>2015</v>
      </c>
      <c r="N2863" t="b">
        <v>0</v>
      </c>
      <c r="O2863">
        <v>3</v>
      </c>
      <c r="P2863" t="b">
        <v>0</v>
      </c>
      <c r="Q2863" t="s">
        <v>8271</v>
      </c>
      <c r="R2863" s="5">
        <f t="shared" si="132"/>
        <v>0.32</v>
      </c>
      <c r="S2863" s="6">
        <f t="shared" si="133"/>
        <v>26.666666666666668</v>
      </c>
      <c r="T2863" t="s">
        <v>8319</v>
      </c>
      <c r="U2863" t="s">
        <v>8320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2">
        <v>41784.789687500001</v>
      </c>
      <c r="L2864" s="12">
        <v>41814.789687500001</v>
      </c>
      <c r="M2864" s="13">
        <f t="shared" si="134"/>
        <v>2014</v>
      </c>
      <c r="N2864" t="b">
        <v>0</v>
      </c>
      <c r="O2864">
        <v>3</v>
      </c>
      <c r="P2864" t="b">
        <v>0</v>
      </c>
      <c r="Q2864" t="s">
        <v>8271</v>
      </c>
      <c r="R2864" s="5">
        <f t="shared" si="132"/>
        <v>4.3307086614173228E-3</v>
      </c>
      <c r="S2864" s="6">
        <f t="shared" si="133"/>
        <v>18.333333333333332</v>
      </c>
      <c r="T2864" t="s">
        <v>8319</v>
      </c>
      <c r="U2864" t="s">
        <v>8320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2">
        <v>41831.675034722226</v>
      </c>
      <c r="L2865" s="12">
        <v>41891.675034722226</v>
      </c>
      <c r="M2865" s="13">
        <f t="shared" si="134"/>
        <v>2014</v>
      </c>
      <c r="N2865" t="b">
        <v>0</v>
      </c>
      <c r="O2865">
        <v>1</v>
      </c>
      <c r="P2865" t="b">
        <v>0</v>
      </c>
      <c r="Q2865" t="s">
        <v>8271</v>
      </c>
      <c r="R2865" s="5">
        <f t="shared" si="132"/>
        <v>4.0000000000000002E-4</v>
      </c>
      <c r="S2865" s="6">
        <f t="shared" si="133"/>
        <v>20</v>
      </c>
      <c r="T2865" t="s">
        <v>8319</v>
      </c>
      <c r="U2865" t="s">
        <v>8320</v>
      </c>
    </row>
    <row r="2866" spans="1:21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2">
        <v>42172.613506944443</v>
      </c>
      <c r="L2866" s="12">
        <v>42202.554166666669</v>
      </c>
      <c r="M2866" s="13">
        <f t="shared" si="134"/>
        <v>2015</v>
      </c>
      <c r="N2866" t="b">
        <v>0</v>
      </c>
      <c r="O2866">
        <v>3</v>
      </c>
      <c r="P2866" t="b">
        <v>0</v>
      </c>
      <c r="Q2866" t="s">
        <v>8271</v>
      </c>
      <c r="R2866" s="5">
        <f t="shared" si="132"/>
        <v>1.6E-2</v>
      </c>
      <c r="S2866" s="6">
        <f t="shared" si="133"/>
        <v>13.333333333333334</v>
      </c>
      <c r="T2866" t="s">
        <v>8319</v>
      </c>
      <c r="U2866" t="s">
        <v>8320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2">
        <v>41950.114108796297</v>
      </c>
      <c r="L2867" s="12">
        <v>42010.114108796297</v>
      </c>
      <c r="M2867" s="13">
        <f t="shared" si="134"/>
        <v>2014</v>
      </c>
      <c r="N2867" t="b">
        <v>0</v>
      </c>
      <c r="O2867">
        <v>0</v>
      </c>
      <c r="P2867" t="b">
        <v>0</v>
      </c>
      <c r="Q2867" t="s">
        <v>8271</v>
      </c>
      <c r="R2867" s="5">
        <f t="shared" si="132"/>
        <v>0</v>
      </c>
      <c r="S2867" s="6" t="e">
        <f t="shared" si="133"/>
        <v>#DIV/0!</v>
      </c>
      <c r="T2867" t="s">
        <v>8319</v>
      </c>
      <c r="U2867" t="s">
        <v>8320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2">
        <v>42627.955104166671</v>
      </c>
      <c r="L2868" s="12">
        <v>42657.916666666672</v>
      </c>
      <c r="M2868" s="13">
        <f t="shared" si="134"/>
        <v>2016</v>
      </c>
      <c r="N2868" t="b">
        <v>0</v>
      </c>
      <c r="O2868">
        <v>2</v>
      </c>
      <c r="P2868" t="b">
        <v>0</v>
      </c>
      <c r="Q2868" t="s">
        <v>8271</v>
      </c>
      <c r="R2868" s="5">
        <f t="shared" si="132"/>
        <v>8.9999999999999993E-3</v>
      </c>
      <c r="S2868" s="6">
        <f t="shared" si="133"/>
        <v>22.5</v>
      </c>
      <c r="T2868" t="s">
        <v>8319</v>
      </c>
      <c r="U2868" t="s">
        <v>8320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2">
        <v>42531.195277777777</v>
      </c>
      <c r="L2869" s="12">
        <v>42555.166666666672</v>
      </c>
      <c r="M2869" s="13">
        <f t="shared" si="134"/>
        <v>2016</v>
      </c>
      <c r="N2869" t="b">
        <v>0</v>
      </c>
      <c r="O2869">
        <v>10</v>
      </c>
      <c r="P2869" t="b">
        <v>0</v>
      </c>
      <c r="Q2869" t="s">
        <v>8271</v>
      </c>
      <c r="R2869" s="5">
        <f t="shared" si="132"/>
        <v>0.2016</v>
      </c>
      <c r="S2869" s="6">
        <f t="shared" si="133"/>
        <v>50.4</v>
      </c>
      <c r="T2869" t="s">
        <v>8319</v>
      </c>
      <c r="U2869" t="s">
        <v>8320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2">
        <v>42618.827013888891</v>
      </c>
      <c r="L2870" s="12">
        <v>42648.827013888891</v>
      </c>
      <c r="M2870" s="13">
        <f t="shared" si="134"/>
        <v>2016</v>
      </c>
      <c r="N2870" t="b">
        <v>0</v>
      </c>
      <c r="O2870">
        <v>60</v>
      </c>
      <c r="P2870" t="b">
        <v>0</v>
      </c>
      <c r="Q2870" t="s">
        <v>8271</v>
      </c>
      <c r="R2870" s="5">
        <f t="shared" si="132"/>
        <v>0.42011733333333334</v>
      </c>
      <c r="S2870" s="6">
        <f t="shared" si="133"/>
        <v>105.02933333333334</v>
      </c>
      <c r="T2870" t="s">
        <v>8319</v>
      </c>
      <c r="U2870" t="s">
        <v>8320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2">
        <v>42540.593530092592</v>
      </c>
      <c r="L2871" s="12">
        <v>42570.593530092592</v>
      </c>
      <c r="M2871" s="13">
        <f t="shared" si="134"/>
        <v>2016</v>
      </c>
      <c r="N2871" t="b">
        <v>0</v>
      </c>
      <c r="O2871">
        <v>5</v>
      </c>
      <c r="P2871" t="b">
        <v>0</v>
      </c>
      <c r="Q2871" t="s">
        <v>8271</v>
      </c>
      <c r="R2871" s="5">
        <f t="shared" si="132"/>
        <v>8.8500000000000002E-3</v>
      </c>
      <c r="S2871" s="6">
        <f t="shared" si="133"/>
        <v>35.4</v>
      </c>
      <c r="T2871" t="s">
        <v>8319</v>
      </c>
      <c r="U2871" t="s">
        <v>8320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2">
        <v>41746.189409722225</v>
      </c>
      <c r="L2872" s="12">
        <v>41776.189409722225</v>
      </c>
      <c r="M2872" s="13">
        <f t="shared" si="134"/>
        <v>2014</v>
      </c>
      <c r="N2872" t="b">
        <v>0</v>
      </c>
      <c r="O2872">
        <v>9</v>
      </c>
      <c r="P2872" t="b">
        <v>0</v>
      </c>
      <c r="Q2872" t="s">
        <v>8271</v>
      </c>
      <c r="R2872" s="5">
        <f t="shared" si="132"/>
        <v>0.15</v>
      </c>
      <c r="S2872" s="6">
        <f t="shared" si="133"/>
        <v>83.333333333333329</v>
      </c>
      <c r="T2872" t="s">
        <v>8319</v>
      </c>
      <c r="U2872" t="s">
        <v>8320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2">
        <v>41974.738576388889</v>
      </c>
      <c r="L2873" s="12">
        <v>41994.738576388889</v>
      </c>
      <c r="M2873" s="13">
        <f t="shared" si="134"/>
        <v>2014</v>
      </c>
      <c r="N2873" t="b">
        <v>0</v>
      </c>
      <c r="O2873">
        <v>13</v>
      </c>
      <c r="P2873" t="b">
        <v>0</v>
      </c>
      <c r="Q2873" t="s">
        <v>8271</v>
      </c>
      <c r="R2873" s="5">
        <f t="shared" si="132"/>
        <v>4.6699999999999998E-2</v>
      </c>
      <c r="S2873" s="6">
        <f t="shared" si="133"/>
        <v>35.92307692307692</v>
      </c>
      <c r="T2873" t="s">
        <v>8319</v>
      </c>
      <c r="U2873" t="s">
        <v>8320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2">
        <v>42115.11618055556</v>
      </c>
      <c r="L2874" s="12">
        <v>42175.11618055556</v>
      </c>
      <c r="M2874" s="13">
        <f t="shared" si="134"/>
        <v>2015</v>
      </c>
      <c r="N2874" t="b">
        <v>0</v>
      </c>
      <c r="O2874">
        <v>0</v>
      </c>
      <c r="P2874" t="b">
        <v>0</v>
      </c>
      <c r="Q2874" t="s">
        <v>8271</v>
      </c>
      <c r="R2874" s="5">
        <f t="shared" si="132"/>
        <v>0</v>
      </c>
      <c r="S2874" s="6" t="e">
        <f t="shared" si="133"/>
        <v>#DIV/0!</v>
      </c>
      <c r="T2874" t="s">
        <v>8319</v>
      </c>
      <c r="U2874" t="s">
        <v>8320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2">
        <v>42002.817488425921</v>
      </c>
      <c r="L2875" s="12">
        <v>42032.817488425921</v>
      </c>
      <c r="M2875" s="13">
        <f t="shared" si="134"/>
        <v>2014</v>
      </c>
      <c r="N2875" t="b">
        <v>0</v>
      </c>
      <c r="O2875">
        <v>8</v>
      </c>
      <c r="P2875" t="b">
        <v>0</v>
      </c>
      <c r="Q2875" t="s">
        <v>8271</v>
      </c>
      <c r="R2875" s="5">
        <f t="shared" si="132"/>
        <v>0.38119999999999998</v>
      </c>
      <c r="S2875" s="6">
        <f t="shared" si="133"/>
        <v>119.125</v>
      </c>
      <c r="T2875" t="s">
        <v>8319</v>
      </c>
      <c r="U2875" t="s">
        <v>8320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2">
        <v>42722.84474537037</v>
      </c>
      <c r="L2876" s="12">
        <v>42752.84474537037</v>
      </c>
      <c r="M2876" s="13">
        <f t="shared" si="134"/>
        <v>2016</v>
      </c>
      <c r="N2876" t="b">
        <v>0</v>
      </c>
      <c r="O2876">
        <v>3</v>
      </c>
      <c r="P2876" t="b">
        <v>0</v>
      </c>
      <c r="Q2876" t="s">
        <v>8271</v>
      </c>
      <c r="R2876" s="5">
        <f t="shared" si="132"/>
        <v>5.4199999999999998E-2</v>
      </c>
      <c r="S2876" s="6">
        <f t="shared" si="133"/>
        <v>90.333333333333329</v>
      </c>
      <c r="T2876" t="s">
        <v>8319</v>
      </c>
      <c r="U2876" t="s">
        <v>8320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2">
        <v>42465.128391203703</v>
      </c>
      <c r="L2877" s="12">
        <v>42495.128391203703</v>
      </c>
      <c r="M2877" s="13">
        <f t="shared" si="134"/>
        <v>2016</v>
      </c>
      <c r="N2877" t="b">
        <v>0</v>
      </c>
      <c r="O2877">
        <v>3</v>
      </c>
      <c r="P2877" t="b">
        <v>0</v>
      </c>
      <c r="Q2877" t="s">
        <v>8271</v>
      </c>
      <c r="R2877" s="5">
        <f t="shared" si="132"/>
        <v>3.5E-4</v>
      </c>
      <c r="S2877" s="6">
        <f t="shared" si="133"/>
        <v>2.3333333333333335</v>
      </c>
      <c r="T2877" t="s">
        <v>8319</v>
      </c>
      <c r="U2877" t="s">
        <v>8320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2">
        <v>42171.743969907402</v>
      </c>
      <c r="L2878" s="12">
        <v>42201.743969907402</v>
      </c>
      <c r="M2878" s="13">
        <f t="shared" si="134"/>
        <v>2015</v>
      </c>
      <c r="N2878" t="b">
        <v>0</v>
      </c>
      <c r="O2878">
        <v>0</v>
      </c>
      <c r="P2878" t="b">
        <v>0</v>
      </c>
      <c r="Q2878" t="s">
        <v>8271</v>
      </c>
      <c r="R2878" s="5">
        <f t="shared" si="132"/>
        <v>0</v>
      </c>
      <c r="S2878" s="6" t="e">
        <f t="shared" si="133"/>
        <v>#DIV/0!</v>
      </c>
      <c r="T2878" t="s">
        <v>8319</v>
      </c>
      <c r="U2878" t="s">
        <v>8320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2">
        <v>42672.955138888887</v>
      </c>
      <c r="L2879" s="12">
        <v>42704.708333333328</v>
      </c>
      <c r="M2879" s="13">
        <f t="shared" si="134"/>
        <v>2016</v>
      </c>
      <c r="N2879" t="b">
        <v>0</v>
      </c>
      <c r="O2879">
        <v>6</v>
      </c>
      <c r="P2879" t="b">
        <v>0</v>
      </c>
      <c r="Q2879" t="s">
        <v>8271</v>
      </c>
      <c r="R2879" s="5">
        <f t="shared" si="132"/>
        <v>0.10833333333333334</v>
      </c>
      <c r="S2879" s="6">
        <f t="shared" si="133"/>
        <v>108.33333333333333</v>
      </c>
      <c r="T2879" t="s">
        <v>8319</v>
      </c>
      <c r="U2879" t="s">
        <v>8320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2">
        <v>42128.615682870368</v>
      </c>
      <c r="L2880" s="12">
        <v>42188.615682870368</v>
      </c>
      <c r="M2880" s="13">
        <f t="shared" si="134"/>
        <v>2015</v>
      </c>
      <c r="N2880" t="b">
        <v>0</v>
      </c>
      <c r="O2880">
        <v>4</v>
      </c>
      <c r="P2880" t="b">
        <v>0</v>
      </c>
      <c r="Q2880" t="s">
        <v>8271</v>
      </c>
      <c r="R2880" s="5">
        <f t="shared" si="132"/>
        <v>2.1000000000000001E-2</v>
      </c>
      <c r="S2880" s="6">
        <f t="shared" si="133"/>
        <v>15.75</v>
      </c>
      <c r="T2880" t="s">
        <v>8319</v>
      </c>
      <c r="U2880" t="s">
        <v>8320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2">
        <v>42359.725243055553</v>
      </c>
      <c r="L2881" s="12">
        <v>42389.725243055553</v>
      </c>
      <c r="M2881" s="13">
        <f t="shared" si="134"/>
        <v>2015</v>
      </c>
      <c r="N2881" t="b">
        <v>0</v>
      </c>
      <c r="O2881">
        <v>1</v>
      </c>
      <c r="P2881" t="b">
        <v>0</v>
      </c>
      <c r="Q2881" t="s">
        <v>8271</v>
      </c>
      <c r="R2881" s="5">
        <f t="shared" si="132"/>
        <v>2.5892857142857141E-3</v>
      </c>
      <c r="S2881" s="6">
        <f t="shared" si="133"/>
        <v>29</v>
      </c>
      <c r="T2881" t="s">
        <v>8319</v>
      </c>
      <c r="U2881" t="s">
        <v>8320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2">
        <v>42192.905694444446</v>
      </c>
      <c r="L2882" s="12">
        <v>42236.711805555555</v>
      </c>
      <c r="M2882" s="13">
        <f t="shared" si="134"/>
        <v>2015</v>
      </c>
      <c r="N2882" t="b">
        <v>0</v>
      </c>
      <c r="O2882">
        <v>29</v>
      </c>
      <c r="P2882" t="b">
        <v>0</v>
      </c>
      <c r="Q2882" t="s">
        <v>8271</v>
      </c>
      <c r="R2882" s="5">
        <f t="shared" ref="R2882:R2945" si="135">E2882/D2882</f>
        <v>0.23333333333333334</v>
      </c>
      <c r="S2882" s="6">
        <f t="shared" ref="S2882:S2945" si="136">E2882/O2882</f>
        <v>96.551724137931032</v>
      </c>
      <c r="T2882" t="s">
        <v>8319</v>
      </c>
      <c r="U2882" t="s">
        <v>8320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2">
        <v>41916.597638888888</v>
      </c>
      <c r="L2883" s="12">
        <v>41976.639305555553</v>
      </c>
      <c r="M2883" s="13">
        <f t="shared" ref="M2883:M2946" si="137">YEAR(K2883)</f>
        <v>2014</v>
      </c>
      <c r="N2883" t="b">
        <v>0</v>
      </c>
      <c r="O2883">
        <v>0</v>
      </c>
      <c r="P2883" t="b">
        <v>0</v>
      </c>
      <c r="Q2883" t="s">
        <v>8271</v>
      </c>
      <c r="R2883" s="5">
        <f t="shared" si="135"/>
        <v>0</v>
      </c>
      <c r="S2883" s="6" t="e">
        <f t="shared" si="136"/>
        <v>#DIV/0!</v>
      </c>
      <c r="T2883" t="s">
        <v>8319</v>
      </c>
      <c r="U2883" t="s">
        <v>8320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2">
        <v>42461.596273148149</v>
      </c>
      <c r="L2884" s="12">
        <v>42491.596273148149</v>
      </c>
      <c r="M2884" s="13">
        <f t="shared" si="137"/>
        <v>2016</v>
      </c>
      <c r="N2884" t="b">
        <v>0</v>
      </c>
      <c r="O2884">
        <v>4</v>
      </c>
      <c r="P2884" t="b">
        <v>0</v>
      </c>
      <c r="Q2884" t="s">
        <v>8271</v>
      </c>
      <c r="R2884" s="5">
        <f t="shared" si="135"/>
        <v>0.33600000000000002</v>
      </c>
      <c r="S2884" s="6">
        <f t="shared" si="136"/>
        <v>63</v>
      </c>
      <c r="T2884" t="s">
        <v>8319</v>
      </c>
      <c r="U2884" t="s">
        <v>8320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2">
        <v>42370.90320601852</v>
      </c>
      <c r="L2885" s="12">
        <v>42406.207638888889</v>
      </c>
      <c r="M2885" s="13">
        <f t="shared" si="137"/>
        <v>2016</v>
      </c>
      <c r="N2885" t="b">
        <v>0</v>
      </c>
      <c r="O2885">
        <v>5</v>
      </c>
      <c r="P2885" t="b">
        <v>0</v>
      </c>
      <c r="Q2885" t="s">
        <v>8271</v>
      </c>
      <c r="R2885" s="5">
        <f t="shared" si="135"/>
        <v>0.1908</v>
      </c>
      <c r="S2885" s="6">
        <f t="shared" si="136"/>
        <v>381.6</v>
      </c>
      <c r="T2885" t="s">
        <v>8319</v>
      </c>
      <c r="U2885" t="s">
        <v>8320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2">
        <v>41948.727256944447</v>
      </c>
      <c r="L2886" s="12">
        <v>41978.727256944447</v>
      </c>
      <c r="M2886" s="13">
        <f t="shared" si="137"/>
        <v>2014</v>
      </c>
      <c r="N2886" t="b">
        <v>0</v>
      </c>
      <c r="O2886">
        <v>4</v>
      </c>
      <c r="P2886" t="b">
        <v>0</v>
      </c>
      <c r="Q2886" t="s">
        <v>8271</v>
      </c>
      <c r="R2886" s="5">
        <f t="shared" si="135"/>
        <v>4.1111111111111114E-3</v>
      </c>
      <c r="S2886" s="6">
        <f t="shared" si="136"/>
        <v>46.25</v>
      </c>
      <c r="T2886" t="s">
        <v>8319</v>
      </c>
      <c r="U2886" t="s">
        <v>8320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2">
        <v>42047.07640046296</v>
      </c>
      <c r="L2887" s="12">
        <v>42077.034733796296</v>
      </c>
      <c r="M2887" s="13">
        <f t="shared" si="137"/>
        <v>2015</v>
      </c>
      <c r="N2887" t="b">
        <v>0</v>
      </c>
      <c r="O2887">
        <v>5</v>
      </c>
      <c r="P2887" t="b">
        <v>0</v>
      </c>
      <c r="Q2887" t="s">
        <v>8271</v>
      </c>
      <c r="R2887" s="5">
        <f t="shared" si="135"/>
        <v>0.32500000000000001</v>
      </c>
      <c r="S2887" s="6">
        <f t="shared" si="136"/>
        <v>26</v>
      </c>
      <c r="T2887" t="s">
        <v>8319</v>
      </c>
      <c r="U2887" t="s">
        <v>8320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2">
        <v>42261.632916666669</v>
      </c>
      <c r="L2888" s="12">
        <v>42266.165972222225</v>
      </c>
      <c r="M2888" s="13">
        <f t="shared" si="137"/>
        <v>2015</v>
      </c>
      <c r="N2888" t="b">
        <v>0</v>
      </c>
      <c r="O2888">
        <v>1</v>
      </c>
      <c r="P2888" t="b">
        <v>0</v>
      </c>
      <c r="Q2888" t="s">
        <v>8271</v>
      </c>
      <c r="R2888" s="5">
        <f t="shared" si="135"/>
        <v>0.05</v>
      </c>
      <c r="S2888" s="6">
        <f t="shared" si="136"/>
        <v>10</v>
      </c>
      <c r="T2888" t="s">
        <v>8319</v>
      </c>
      <c r="U2888" t="s">
        <v>8320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2">
        <v>41985.427361111113</v>
      </c>
      <c r="L2889" s="12">
        <v>42015.427361111113</v>
      </c>
      <c r="M2889" s="13">
        <f t="shared" si="137"/>
        <v>2014</v>
      </c>
      <c r="N2889" t="b">
        <v>0</v>
      </c>
      <c r="O2889">
        <v>1</v>
      </c>
      <c r="P2889" t="b">
        <v>0</v>
      </c>
      <c r="Q2889" t="s">
        <v>8271</v>
      </c>
      <c r="R2889" s="5">
        <f t="shared" si="135"/>
        <v>1.6666666666666668E-3</v>
      </c>
      <c r="S2889" s="6">
        <f t="shared" si="136"/>
        <v>5</v>
      </c>
      <c r="T2889" t="s">
        <v>8319</v>
      </c>
      <c r="U2889" t="s">
        <v>8320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2">
        <v>41922.535185185188</v>
      </c>
      <c r="L2890" s="12">
        <v>41930.207638888889</v>
      </c>
      <c r="M2890" s="13">
        <f t="shared" si="137"/>
        <v>2014</v>
      </c>
      <c r="N2890" t="b">
        <v>0</v>
      </c>
      <c r="O2890">
        <v>0</v>
      </c>
      <c r="P2890" t="b">
        <v>0</v>
      </c>
      <c r="Q2890" t="s">
        <v>8271</v>
      </c>
      <c r="R2890" s="5">
        <f t="shared" si="135"/>
        <v>0</v>
      </c>
      <c r="S2890" s="6" t="e">
        <f t="shared" si="136"/>
        <v>#DIV/0!</v>
      </c>
      <c r="T2890" t="s">
        <v>8319</v>
      </c>
      <c r="U2890" t="s">
        <v>8320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2">
        <v>41850.863252314812</v>
      </c>
      <c r="L2891" s="12">
        <v>41880.863252314812</v>
      </c>
      <c r="M2891" s="13">
        <f t="shared" si="137"/>
        <v>2014</v>
      </c>
      <c r="N2891" t="b">
        <v>0</v>
      </c>
      <c r="O2891">
        <v>14</v>
      </c>
      <c r="P2891" t="b">
        <v>0</v>
      </c>
      <c r="Q2891" t="s">
        <v>8271</v>
      </c>
      <c r="R2891" s="5">
        <f t="shared" si="135"/>
        <v>0.38066666666666665</v>
      </c>
      <c r="S2891" s="6">
        <f t="shared" si="136"/>
        <v>81.571428571428569</v>
      </c>
      <c r="T2891" t="s">
        <v>8319</v>
      </c>
      <c r="U2891" t="s">
        <v>8320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2">
        <v>41831.742962962962</v>
      </c>
      <c r="L2892" s="12">
        <v>41860.125</v>
      </c>
      <c r="M2892" s="13">
        <f t="shared" si="137"/>
        <v>2014</v>
      </c>
      <c r="N2892" t="b">
        <v>0</v>
      </c>
      <c r="O2892">
        <v>3</v>
      </c>
      <c r="P2892" t="b">
        <v>0</v>
      </c>
      <c r="Q2892" t="s">
        <v>8271</v>
      </c>
      <c r="R2892" s="5">
        <f t="shared" si="135"/>
        <v>1.0500000000000001E-2</v>
      </c>
      <c r="S2892" s="6">
        <f t="shared" si="136"/>
        <v>7</v>
      </c>
      <c r="T2892" t="s">
        <v>8319</v>
      </c>
      <c r="U2892" t="s">
        <v>8320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2">
        <v>42415.883425925931</v>
      </c>
      <c r="L2893" s="12">
        <v>42475.84175925926</v>
      </c>
      <c r="M2893" s="13">
        <f t="shared" si="137"/>
        <v>2016</v>
      </c>
      <c r="N2893" t="b">
        <v>0</v>
      </c>
      <c r="O2893">
        <v>10</v>
      </c>
      <c r="P2893" t="b">
        <v>0</v>
      </c>
      <c r="Q2893" t="s">
        <v>8271</v>
      </c>
      <c r="R2893" s="5">
        <f t="shared" si="135"/>
        <v>2.7300000000000001E-2</v>
      </c>
      <c r="S2893" s="6">
        <f t="shared" si="136"/>
        <v>27.3</v>
      </c>
      <c r="T2893" t="s">
        <v>8319</v>
      </c>
      <c r="U2893" t="s">
        <v>8320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2">
        <v>41869.714166666665</v>
      </c>
      <c r="L2894" s="12">
        <v>41876.875</v>
      </c>
      <c r="M2894" s="13">
        <f t="shared" si="137"/>
        <v>2014</v>
      </c>
      <c r="N2894" t="b">
        <v>0</v>
      </c>
      <c r="O2894">
        <v>17</v>
      </c>
      <c r="P2894" t="b">
        <v>0</v>
      </c>
      <c r="Q2894" t="s">
        <v>8271</v>
      </c>
      <c r="R2894" s="5">
        <f t="shared" si="135"/>
        <v>9.0909090909090912E-2</v>
      </c>
      <c r="S2894" s="6">
        <f t="shared" si="136"/>
        <v>29.411764705882351</v>
      </c>
      <c r="T2894" t="s">
        <v>8319</v>
      </c>
      <c r="U2894" t="s">
        <v>8320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2">
        <v>41953.773090277777</v>
      </c>
      <c r="L2895" s="12">
        <v>42013.083333333328</v>
      </c>
      <c r="M2895" s="13">
        <f t="shared" si="137"/>
        <v>2014</v>
      </c>
      <c r="N2895" t="b">
        <v>0</v>
      </c>
      <c r="O2895">
        <v>2</v>
      </c>
      <c r="P2895" t="b">
        <v>0</v>
      </c>
      <c r="Q2895" t="s">
        <v>8271</v>
      </c>
      <c r="R2895" s="5">
        <f t="shared" si="135"/>
        <v>5.0000000000000001E-3</v>
      </c>
      <c r="S2895" s="6">
        <f t="shared" si="136"/>
        <v>12.5</v>
      </c>
      <c r="T2895" t="s">
        <v>8319</v>
      </c>
      <c r="U2895" t="s">
        <v>8320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2">
        <v>42037.986284722225</v>
      </c>
      <c r="L2896" s="12">
        <v>42097.944618055553</v>
      </c>
      <c r="M2896" s="13">
        <f t="shared" si="137"/>
        <v>2015</v>
      </c>
      <c r="N2896" t="b">
        <v>0</v>
      </c>
      <c r="O2896">
        <v>0</v>
      </c>
      <c r="P2896" t="b">
        <v>0</v>
      </c>
      <c r="Q2896" t="s">
        <v>8271</v>
      </c>
      <c r="R2896" s="5">
        <f t="shared" si="135"/>
        <v>0</v>
      </c>
      <c r="S2896" s="6" t="e">
        <f t="shared" si="136"/>
        <v>#DIV/0!</v>
      </c>
      <c r="T2896" t="s">
        <v>8319</v>
      </c>
      <c r="U2896" t="s">
        <v>8320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2">
        <v>41811.555462962962</v>
      </c>
      <c r="L2897" s="12">
        <v>41812.875</v>
      </c>
      <c r="M2897" s="13">
        <f t="shared" si="137"/>
        <v>2014</v>
      </c>
      <c r="N2897" t="b">
        <v>0</v>
      </c>
      <c r="O2897">
        <v>4</v>
      </c>
      <c r="P2897" t="b">
        <v>0</v>
      </c>
      <c r="Q2897" t="s">
        <v>8271</v>
      </c>
      <c r="R2897" s="5">
        <f t="shared" si="135"/>
        <v>4.5999999999999999E-2</v>
      </c>
      <c r="S2897" s="6">
        <f t="shared" si="136"/>
        <v>5.75</v>
      </c>
      <c r="T2897" t="s">
        <v>8319</v>
      </c>
      <c r="U2897" t="s">
        <v>8320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2">
        <v>42701.908807870372</v>
      </c>
      <c r="L2898" s="12">
        <v>42716.25</v>
      </c>
      <c r="M2898" s="13">
        <f t="shared" si="137"/>
        <v>2016</v>
      </c>
      <c r="N2898" t="b">
        <v>0</v>
      </c>
      <c r="O2898">
        <v>12</v>
      </c>
      <c r="P2898" t="b">
        <v>0</v>
      </c>
      <c r="Q2898" t="s">
        <v>8271</v>
      </c>
      <c r="R2898" s="5">
        <f t="shared" si="135"/>
        <v>0.20833333333333334</v>
      </c>
      <c r="S2898" s="6">
        <f t="shared" si="136"/>
        <v>52.083333333333336</v>
      </c>
      <c r="T2898" t="s">
        <v>8319</v>
      </c>
      <c r="U2898" t="s">
        <v>8320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2">
        <v>42258.646504629629</v>
      </c>
      <c r="L2899" s="12">
        <v>42288.645196759258</v>
      </c>
      <c r="M2899" s="13">
        <f t="shared" si="137"/>
        <v>2015</v>
      </c>
      <c r="N2899" t="b">
        <v>0</v>
      </c>
      <c r="O2899">
        <v>3</v>
      </c>
      <c r="P2899" t="b">
        <v>0</v>
      </c>
      <c r="Q2899" t="s">
        <v>8271</v>
      </c>
      <c r="R2899" s="5">
        <f t="shared" si="135"/>
        <v>4.583333333333333E-2</v>
      </c>
      <c r="S2899" s="6">
        <f t="shared" si="136"/>
        <v>183.33333333333334</v>
      </c>
      <c r="T2899" t="s">
        <v>8319</v>
      </c>
      <c r="U2899" t="s">
        <v>8320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2">
        <v>42278.664965277778</v>
      </c>
      <c r="L2900" s="12">
        <v>42308.664965277778</v>
      </c>
      <c r="M2900" s="13">
        <f t="shared" si="137"/>
        <v>2015</v>
      </c>
      <c r="N2900" t="b">
        <v>0</v>
      </c>
      <c r="O2900">
        <v>12</v>
      </c>
      <c r="P2900" t="b">
        <v>0</v>
      </c>
      <c r="Q2900" t="s">
        <v>8271</v>
      </c>
      <c r="R2900" s="5">
        <f t="shared" si="135"/>
        <v>4.2133333333333335E-2</v>
      </c>
      <c r="S2900" s="6">
        <f t="shared" si="136"/>
        <v>26.333333333333332</v>
      </c>
      <c r="T2900" t="s">
        <v>8319</v>
      </c>
      <c r="U2900" t="s">
        <v>8320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2">
        <v>42515.078217592592</v>
      </c>
      <c r="L2901" s="12">
        <v>42575.078217592592</v>
      </c>
      <c r="M2901" s="13">
        <f t="shared" si="137"/>
        <v>2016</v>
      </c>
      <c r="N2901" t="b">
        <v>0</v>
      </c>
      <c r="O2901">
        <v>0</v>
      </c>
      <c r="P2901" t="b">
        <v>0</v>
      </c>
      <c r="Q2901" t="s">
        <v>8271</v>
      </c>
      <c r="R2901" s="5">
        <f t="shared" si="135"/>
        <v>0</v>
      </c>
      <c r="S2901" s="6" t="e">
        <f t="shared" si="136"/>
        <v>#DIV/0!</v>
      </c>
      <c r="T2901" t="s">
        <v>8319</v>
      </c>
      <c r="U2901" t="s">
        <v>8320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2">
        <v>41830.234166666669</v>
      </c>
      <c r="L2902" s="12">
        <v>41860.234166666669</v>
      </c>
      <c r="M2902" s="13">
        <f t="shared" si="137"/>
        <v>2014</v>
      </c>
      <c r="N2902" t="b">
        <v>0</v>
      </c>
      <c r="O2902">
        <v>7</v>
      </c>
      <c r="P2902" t="b">
        <v>0</v>
      </c>
      <c r="Q2902" t="s">
        <v>8271</v>
      </c>
      <c r="R2902" s="5">
        <f t="shared" si="135"/>
        <v>0.61909090909090914</v>
      </c>
      <c r="S2902" s="6">
        <f t="shared" si="136"/>
        <v>486.42857142857144</v>
      </c>
      <c r="T2902" t="s">
        <v>8319</v>
      </c>
      <c r="U2902" t="s">
        <v>8320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2">
        <v>41982.904386574075</v>
      </c>
      <c r="L2903" s="12">
        <v>42042.904386574075</v>
      </c>
      <c r="M2903" s="13">
        <f t="shared" si="137"/>
        <v>2014</v>
      </c>
      <c r="N2903" t="b">
        <v>0</v>
      </c>
      <c r="O2903">
        <v>2</v>
      </c>
      <c r="P2903" t="b">
        <v>0</v>
      </c>
      <c r="Q2903" t="s">
        <v>8271</v>
      </c>
      <c r="R2903" s="5">
        <f t="shared" si="135"/>
        <v>8.0000000000000002E-3</v>
      </c>
      <c r="S2903" s="6">
        <f t="shared" si="136"/>
        <v>3</v>
      </c>
      <c r="T2903" t="s">
        <v>8319</v>
      </c>
      <c r="U2903" t="s">
        <v>8320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2">
        <v>42210.439768518518</v>
      </c>
      <c r="L2904" s="12">
        <v>42240.439768518518</v>
      </c>
      <c r="M2904" s="13">
        <f t="shared" si="137"/>
        <v>2015</v>
      </c>
      <c r="N2904" t="b">
        <v>0</v>
      </c>
      <c r="O2904">
        <v>1</v>
      </c>
      <c r="P2904" t="b">
        <v>0</v>
      </c>
      <c r="Q2904" t="s">
        <v>8271</v>
      </c>
      <c r="R2904" s="5">
        <f t="shared" si="135"/>
        <v>1.6666666666666666E-4</v>
      </c>
      <c r="S2904" s="6">
        <f t="shared" si="136"/>
        <v>25</v>
      </c>
      <c r="T2904" t="s">
        <v>8319</v>
      </c>
      <c r="U2904" t="s">
        <v>8320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2">
        <v>42196.166874999995</v>
      </c>
      <c r="L2905" s="12">
        <v>42256.166874999995</v>
      </c>
      <c r="M2905" s="13">
        <f t="shared" si="137"/>
        <v>2015</v>
      </c>
      <c r="N2905" t="b">
        <v>0</v>
      </c>
      <c r="O2905">
        <v>4</v>
      </c>
      <c r="P2905" t="b">
        <v>0</v>
      </c>
      <c r="Q2905" t="s">
        <v>8271</v>
      </c>
      <c r="R2905" s="5">
        <f t="shared" si="135"/>
        <v>7.7999999999999996E-3</v>
      </c>
      <c r="S2905" s="6">
        <f t="shared" si="136"/>
        <v>9.75</v>
      </c>
      <c r="T2905" t="s">
        <v>8319</v>
      </c>
      <c r="U2905" t="s">
        <v>8320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2">
        <v>41940.967951388891</v>
      </c>
      <c r="L2906" s="12">
        <v>41952.5</v>
      </c>
      <c r="M2906" s="13">
        <f t="shared" si="137"/>
        <v>2014</v>
      </c>
      <c r="N2906" t="b">
        <v>0</v>
      </c>
      <c r="O2906">
        <v>4</v>
      </c>
      <c r="P2906" t="b">
        <v>0</v>
      </c>
      <c r="Q2906" t="s">
        <v>8271</v>
      </c>
      <c r="R2906" s="5">
        <f t="shared" si="135"/>
        <v>0.05</v>
      </c>
      <c r="S2906" s="6">
        <f t="shared" si="136"/>
        <v>18.75</v>
      </c>
      <c r="T2906" t="s">
        <v>8319</v>
      </c>
      <c r="U2906" t="s">
        <v>8320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2">
        <v>42606.056863425925</v>
      </c>
      <c r="L2907" s="12">
        <v>42620.056863425925</v>
      </c>
      <c r="M2907" s="13">
        <f t="shared" si="137"/>
        <v>2016</v>
      </c>
      <c r="N2907" t="b">
        <v>0</v>
      </c>
      <c r="O2907">
        <v>17</v>
      </c>
      <c r="P2907" t="b">
        <v>0</v>
      </c>
      <c r="Q2907" t="s">
        <v>8271</v>
      </c>
      <c r="R2907" s="5">
        <f t="shared" si="135"/>
        <v>0.17771428571428571</v>
      </c>
      <c r="S2907" s="6">
        <f t="shared" si="136"/>
        <v>36.588235294117645</v>
      </c>
      <c r="T2907" t="s">
        <v>8319</v>
      </c>
      <c r="U2907" t="s">
        <v>8320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2">
        <v>42199.648912037039</v>
      </c>
      <c r="L2908" s="12">
        <v>42217.041666666672</v>
      </c>
      <c r="M2908" s="13">
        <f t="shared" si="137"/>
        <v>2015</v>
      </c>
      <c r="N2908" t="b">
        <v>0</v>
      </c>
      <c r="O2908">
        <v>7</v>
      </c>
      <c r="P2908" t="b">
        <v>0</v>
      </c>
      <c r="Q2908" t="s">
        <v>8271</v>
      </c>
      <c r="R2908" s="5">
        <f t="shared" si="135"/>
        <v>9.4166666666666662E-2</v>
      </c>
      <c r="S2908" s="6">
        <f t="shared" si="136"/>
        <v>80.714285714285708</v>
      </c>
      <c r="T2908" t="s">
        <v>8319</v>
      </c>
      <c r="U2908" t="s">
        <v>8320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2">
        <v>42444.877743055549</v>
      </c>
      <c r="L2909" s="12">
        <v>42504.877743055549</v>
      </c>
      <c r="M2909" s="13">
        <f t="shared" si="137"/>
        <v>2016</v>
      </c>
      <c r="N2909" t="b">
        <v>0</v>
      </c>
      <c r="O2909">
        <v>2</v>
      </c>
      <c r="P2909" t="b">
        <v>0</v>
      </c>
      <c r="Q2909" t="s">
        <v>8271</v>
      </c>
      <c r="R2909" s="5">
        <f t="shared" si="135"/>
        <v>8.0000000000000004E-4</v>
      </c>
      <c r="S2909" s="6">
        <f t="shared" si="136"/>
        <v>1</v>
      </c>
      <c r="T2909" t="s">
        <v>8319</v>
      </c>
      <c r="U2909" t="s">
        <v>8320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2">
        <v>42499.731701388882</v>
      </c>
      <c r="L2910" s="12">
        <v>42529.731701388882</v>
      </c>
      <c r="M2910" s="13">
        <f t="shared" si="137"/>
        <v>2016</v>
      </c>
      <c r="N2910" t="b">
        <v>0</v>
      </c>
      <c r="O2910">
        <v>5</v>
      </c>
      <c r="P2910" t="b">
        <v>0</v>
      </c>
      <c r="Q2910" t="s">
        <v>8271</v>
      </c>
      <c r="R2910" s="5">
        <f t="shared" si="135"/>
        <v>2.75E-2</v>
      </c>
      <c r="S2910" s="6">
        <f t="shared" si="136"/>
        <v>52.8</v>
      </c>
      <c r="T2910" t="s">
        <v>8319</v>
      </c>
      <c r="U2910" t="s">
        <v>8320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2">
        <v>41929.266215277778</v>
      </c>
      <c r="L2911" s="12">
        <v>41968.823611111111</v>
      </c>
      <c r="M2911" s="13">
        <f t="shared" si="137"/>
        <v>2014</v>
      </c>
      <c r="N2911" t="b">
        <v>0</v>
      </c>
      <c r="O2911">
        <v>1</v>
      </c>
      <c r="P2911" t="b">
        <v>0</v>
      </c>
      <c r="Q2911" t="s">
        <v>8271</v>
      </c>
      <c r="R2911" s="5">
        <f t="shared" si="135"/>
        <v>1.1111111111111112E-4</v>
      </c>
      <c r="S2911" s="6">
        <f t="shared" si="136"/>
        <v>20</v>
      </c>
      <c r="T2911" t="s">
        <v>8319</v>
      </c>
      <c r="U2911" t="s">
        <v>8320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2">
        <v>42107.841284722221</v>
      </c>
      <c r="L2912" s="12">
        <v>42167.841284722221</v>
      </c>
      <c r="M2912" s="13">
        <f t="shared" si="137"/>
        <v>2015</v>
      </c>
      <c r="N2912" t="b">
        <v>0</v>
      </c>
      <c r="O2912">
        <v>1</v>
      </c>
      <c r="P2912" t="b">
        <v>0</v>
      </c>
      <c r="Q2912" t="s">
        <v>8271</v>
      </c>
      <c r="R2912" s="5">
        <f t="shared" si="135"/>
        <v>3.3333333333333335E-5</v>
      </c>
      <c r="S2912" s="6">
        <f t="shared" si="136"/>
        <v>1</v>
      </c>
      <c r="T2912" t="s">
        <v>8319</v>
      </c>
      <c r="U2912" t="s">
        <v>8320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2">
        <v>42142.768819444449</v>
      </c>
      <c r="L2913" s="12">
        <v>42182.768819444449</v>
      </c>
      <c r="M2913" s="13">
        <f t="shared" si="137"/>
        <v>2015</v>
      </c>
      <c r="N2913" t="b">
        <v>0</v>
      </c>
      <c r="O2913">
        <v>14</v>
      </c>
      <c r="P2913" t="b">
        <v>0</v>
      </c>
      <c r="Q2913" t="s">
        <v>8271</v>
      </c>
      <c r="R2913" s="5">
        <f t="shared" si="135"/>
        <v>0.36499999999999999</v>
      </c>
      <c r="S2913" s="6">
        <f t="shared" si="136"/>
        <v>46.928571428571431</v>
      </c>
      <c r="T2913" t="s">
        <v>8319</v>
      </c>
      <c r="U2913" t="s">
        <v>8320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2">
        <v>42354.131643518514</v>
      </c>
      <c r="L2914" s="12">
        <v>42384.131643518514</v>
      </c>
      <c r="M2914" s="13">
        <f t="shared" si="137"/>
        <v>2015</v>
      </c>
      <c r="N2914" t="b">
        <v>0</v>
      </c>
      <c r="O2914">
        <v>26</v>
      </c>
      <c r="P2914" t="b">
        <v>0</v>
      </c>
      <c r="Q2914" t="s">
        <v>8271</v>
      </c>
      <c r="R2914" s="5">
        <f t="shared" si="135"/>
        <v>0.14058171745152354</v>
      </c>
      <c r="S2914" s="6">
        <f t="shared" si="136"/>
        <v>78.07692307692308</v>
      </c>
      <c r="T2914" t="s">
        <v>8319</v>
      </c>
      <c r="U2914" t="s">
        <v>8320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2">
        <v>41828.922905092593</v>
      </c>
      <c r="L2915" s="12">
        <v>41888.922905092593</v>
      </c>
      <c r="M2915" s="13">
        <f t="shared" si="137"/>
        <v>2014</v>
      </c>
      <c r="N2915" t="b">
        <v>0</v>
      </c>
      <c r="O2915">
        <v>2</v>
      </c>
      <c r="P2915" t="b">
        <v>0</v>
      </c>
      <c r="Q2915" t="s">
        <v>8271</v>
      </c>
      <c r="R2915" s="5">
        <f t="shared" si="135"/>
        <v>2.0000000000000001E-4</v>
      </c>
      <c r="S2915" s="6">
        <f t="shared" si="136"/>
        <v>1</v>
      </c>
      <c r="T2915" t="s">
        <v>8319</v>
      </c>
      <c r="U2915" t="s">
        <v>8320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2">
        <v>42017.907337962963</v>
      </c>
      <c r="L2916" s="12">
        <v>42077.865671296298</v>
      </c>
      <c r="M2916" s="13">
        <f t="shared" si="137"/>
        <v>2015</v>
      </c>
      <c r="N2916" t="b">
        <v>0</v>
      </c>
      <c r="O2916">
        <v>1</v>
      </c>
      <c r="P2916" t="b">
        <v>0</v>
      </c>
      <c r="Q2916" t="s">
        <v>8271</v>
      </c>
      <c r="R2916" s="5">
        <f t="shared" si="135"/>
        <v>4.0000000000000003E-5</v>
      </c>
      <c r="S2916" s="6">
        <f t="shared" si="136"/>
        <v>1</v>
      </c>
      <c r="T2916" t="s">
        <v>8319</v>
      </c>
      <c r="U2916" t="s">
        <v>8320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2">
        <v>42415.398032407407</v>
      </c>
      <c r="L2917" s="12">
        <v>42445.356365740736</v>
      </c>
      <c r="M2917" s="13">
        <f t="shared" si="137"/>
        <v>2016</v>
      </c>
      <c r="N2917" t="b">
        <v>0</v>
      </c>
      <c r="O2917">
        <v>3</v>
      </c>
      <c r="P2917" t="b">
        <v>0</v>
      </c>
      <c r="Q2917" t="s">
        <v>8271</v>
      </c>
      <c r="R2917" s="5">
        <f t="shared" si="135"/>
        <v>0.61099999999999999</v>
      </c>
      <c r="S2917" s="6">
        <f t="shared" si="136"/>
        <v>203.66666666666666</v>
      </c>
      <c r="T2917" t="s">
        <v>8319</v>
      </c>
      <c r="U2917" t="s">
        <v>8320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2">
        <v>41755.476724537039</v>
      </c>
      <c r="L2918" s="12">
        <v>41778.476724537039</v>
      </c>
      <c r="M2918" s="13">
        <f t="shared" si="137"/>
        <v>2014</v>
      </c>
      <c r="N2918" t="b">
        <v>0</v>
      </c>
      <c r="O2918">
        <v>7</v>
      </c>
      <c r="P2918" t="b">
        <v>0</v>
      </c>
      <c r="Q2918" t="s">
        <v>8271</v>
      </c>
      <c r="R2918" s="5">
        <f t="shared" si="135"/>
        <v>7.8378378378378383E-2</v>
      </c>
      <c r="S2918" s="6">
        <f t="shared" si="136"/>
        <v>20.714285714285715</v>
      </c>
      <c r="T2918" t="s">
        <v>8319</v>
      </c>
      <c r="U2918" t="s">
        <v>8320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2">
        <v>42245.234340277777</v>
      </c>
      <c r="L2919" s="12">
        <v>42263.234340277777</v>
      </c>
      <c r="M2919" s="13">
        <f t="shared" si="137"/>
        <v>2015</v>
      </c>
      <c r="N2919" t="b">
        <v>0</v>
      </c>
      <c r="O2919">
        <v>9</v>
      </c>
      <c r="P2919" t="b">
        <v>0</v>
      </c>
      <c r="Q2919" t="s">
        <v>8271</v>
      </c>
      <c r="R2919" s="5">
        <f t="shared" si="135"/>
        <v>0.2185</v>
      </c>
      <c r="S2919" s="6">
        <f t="shared" si="136"/>
        <v>48.555555555555557</v>
      </c>
      <c r="T2919" t="s">
        <v>8319</v>
      </c>
      <c r="U2919" t="s">
        <v>8320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2">
        <v>42278.629710648151</v>
      </c>
      <c r="L2920" s="12">
        <v>42306.629710648151</v>
      </c>
      <c r="M2920" s="13">
        <f t="shared" si="137"/>
        <v>2015</v>
      </c>
      <c r="N2920" t="b">
        <v>0</v>
      </c>
      <c r="O2920">
        <v>20</v>
      </c>
      <c r="P2920" t="b">
        <v>0</v>
      </c>
      <c r="Q2920" t="s">
        <v>8271</v>
      </c>
      <c r="R2920" s="5">
        <f t="shared" si="135"/>
        <v>0.27239999999999998</v>
      </c>
      <c r="S2920" s="6">
        <f t="shared" si="136"/>
        <v>68.099999999999994</v>
      </c>
      <c r="T2920" t="s">
        <v>8319</v>
      </c>
      <c r="U2920" t="s">
        <v>8320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2">
        <v>41826.61954861111</v>
      </c>
      <c r="L2921" s="12">
        <v>41856.61954861111</v>
      </c>
      <c r="M2921" s="13">
        <f t="shared" si="137"/>
        <v>2014</v>
      </c>
      <c r="N2921" t="b">
        <v>0</v>
      </c>
      <c r="O2921">
        <v>6</v>
      </c>
      <c r="P2921" t="b">
        <v>0</v>
      </c>
      <c r="Q2921" t="s">
        <v>8271</v>
      </c>
      <c r="R2921" s="5">
        <f t="shared" si="135"/>
        <v>8.5000000000000006E-2</v>
      </c>
      <c r="S2921" s="6">
        <f t="shared" si="136"/>
        <v>8.5</v>
      </c>
      <c r="T2921" t="s">
        <v>8319</v>
      </c>
      <c r="U2921" t="s">
        <v>8320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2">
        <v>42058.792476851857</v>
      </c>
      <c r="L2922" s="12">
        <v>42088.750810185185</v>
      </c>
      <c r="M2922" s="13">
        <f t="shared" si="137"/>
        <v>2015</v>
      </c>
      <c r="N2922" t="b">
        <v>0</v>
      </c>
      <c r="O2922">
        <v>13</v>
      </c>
      <c r="P2922" t="b">
        <v>0</v>
      </c>
      <c r="Q2922" t="s">
        <v>8271</v>
      </c>
      <c r="R2922" s="5">
        <f t="shared" si="135"/>
        <v>0.26840000000000003</v>
      </c>
      <c r="S2922" s="6">
        <f t="shared" si="136"/>
        <v>51.615384615384613</v>
      </c>
      <c r="T2922" t="s">
        <v>8319</v>
      </c>
      <c r="U2922" t="s">
        <v>8320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2">
        <v>41877.886620370373</v>
      </c>
      <c r="L2923" s="12">
        <v>41907.886620370373</v>
      </c>
      <c r="M2923" s="13">
        <f t="shared" si="137"/>
        <v>2014</v>
      </c>
      <c r="N2923" t="b">
        <v>0</v>
      </c>
      <c r="O2923">
        <v>3</v>
      </c>
      <c r="P2923" t="b">
        <v>1</v>
      </c>
      <c r="Q2923" t="s">
        <v>8305</v>
      </c>
      <c r="R2923" s="5">
        <f t="shared" si="135"/>
        <v>1.29</v>
      </c>
      <c r="S2923" s="6">
        <f t="shared" si="136"/>
        <v>43</v>
      </c>
      <c r="T2923" t="s">
        <v>8319</v>
      </c>
      <c r="U2923" t="s">
        <v>8361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2">
        <v>42097.874155092592</v>
      </c>
      <c r="L2924" s="12">
        <v>42142.874155092592</v>
      </c>
      <c r="M2924" s="13">
        <f t="shared" si="137"/>
        <v>2015</v>
      </c>
      <c r="N2924" t="b">
        <v>0</v>
      </c>
      <c r="O2924">
        <v>6</v>
      </c>
      <c r="P2924" t="b">
        <v>1</v>
      </c>
      <c r="Q2924" t="s">
        <v>8305</v>
      </c>
      <c r="R2924" s="5">
        <f t="shared" si="135"/>
        <v>1</v>
      </c>
      <c r="S2924" s="6">
        <f t="shared" si="136"/>
        <v>83.333333333333329</v>
      </c>
      <c r="T2924" t="s">
        <v>8319</v>
      </c>
      <c r="U2924" t="s">
        <v>8361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2">
        <v>42013.15253472222</v>
      </c>
      <c r="L2925" s="12">
        <v>42028.125</v>
      </c>
      <c r="M2925" s="13">
        <f t="shared" si="137"/>
        <v>2015</v>
      </c>
      <c r="N2925" t="b">
        <v>0</v>
      </c>
      <c r="O2925">
        <v>10</v>
      </c>
      <c r="P2925" t="b">
        <v>1</v>
      </c>
      <c r="Q2925" t="s">
        <v>8305</v>
      </c>
      <c r="R2925" s="5">
        <f t="shared" si="135"/>
        <v>1</v>
      </c>
      <c r="S2925" s="6">
        <f t="shared" si="136"/>
        <v>30</v>
      </c>
      <c r="T2925" t="s">
        <v>8319</v>
      </c>
      <c r="U2925" t="s">
        <v>8361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2">
        <v>42103.556828703702</v>
      </c>
      <c r="L2926" s="12">
        <v>42133.165972222225</v>
      </c>
      <c r="M2926" s="13">
        <f t="shared" si="137"/>
        <v>2015</v>
      </c>
      <c r="N2926" t="b">
        <v>0</v>
      </c>
      <c r="O2926">
        <v>147</v>
      </c>
      <c r="P2926" t="b">
        <v>1</v>
      </c>
      <c r="Q2926" t="s">
        <v>8305</v>
      </c>
      <c r="R2926" s="5">
        <f t="shared" si="135"/>
        <v>1.032</v>
      </c>
      <c r="S2926" s="6">
        <f t="shared" si="136"/>
        <v>175.51020408163265</v>
      </c>
      <c r="T2926" t="s">
        <v>8319</v>
      </c>
      <c r="U2926" t="s">
        <v>8361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2">
        <v>41863.584120370368</v>
      </c>
      <c r="L2927" s="12">
        <v>41893.584120370368</v>
      </c>
      <c r="M2927" s="13">
        <f t="shared" si="137"/>
        <v>2014</v>
      </c>
      <c r="N2927" t="b">
        <v>0</v>
      </c>
      <c r="O2927">
        <v>199</v>
      </c>
      <c r="P2927" t="b">
        <v>1</v>
      </c>
      <c r="Q2927" t="s">
        <v>8305</v>
      </c>
      <c r="R2927" s="5">
        <f t="shared" si="135"/>
        <v>1.0244597777777777</v>
      </c>
      <c r="S2927" s="6">
        <f t="shared" si="136"/>
        <v>231.66175879396985</v>
      </c>
      <c r="T2927" t="s">
        <v>8319</v>
      </c>
      <c r="U2927" t="s">
        <v>8361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2">
        <v>42044.765960648147</v>
      </c>
      <c r="L2928" s="12">
        <v>42058.765960648147</v>
      </c>
      <c r="M2928" s="13">
        <f t="shared" si="137"/>
        <v>2015</v>
      </c>
      <c r="N2928" t="b">
        <v>0</v>
      </c>
      <c r="O2928">
        <v>50</v>
      </c>
      <c r="P2928" t="b">
        <v>1</v>
      </c>
      <c r="Q2928" t="s">
        <v>8305</v>
      </c>
      <c r="R2928" s="5">
        <f t="shared" si="135"/>
        <v>1.25</v>
      </c>
      <c r="S2928" s="6">
        <f t="shared" si="136"/>
        <v>75</v>
      </c>
      <c r="T2928" t="s">
        <v>8319</v>
      </c>
      <c r="U2928" t="s">
        <v>8361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2">
        <v>41806.669317129628</v>
      </c>
      <c r="L2929" s="12">
        <v>41835.208333333336</v>
      </c>
      <c r="M2929" s="13">
        <f t="shared" si="137"/>
        <v>2014</v>
      </c>
      <c r="N2929" t="b">
        <v>0</v>
      </c>
      <c r="O2929">
        <v>21</v>
      </c>
      <c r="P2929" t="b">
        <v>1</v>
      </c>
      <c r="Q2929" t="s">
        <v>8305</v>
      </c>
      <c r="R2929" s="5">
        <f t="shared" si="135"/>
        <v>1.3083333333333333</v>
      </c>
      <c r="S2929" s="6">
        <f t="shared" si="136"/>
        <v>112.14285714285714</v>
      </c>
      <c r="T2929" t="s">
        <v>8319</v>
      </c>
      <c r="U2929" t="s">
        <v>8361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2">
        <v>42403.998217592598</v>
      </c>
      <c r="L2930" s="12">
        <v>42433.998217592598</v>
      </c>
      <c r="M2930" s="13">
        <f t="shared" si="137"/>
        <v>2016</v>
      </c>
      <c r="N2930" t="b">
        <v>0</v>
      </c>
      <c r="O2930">
        <v>24</v>
      </c>
      <c r="P2930" t="b">
        <v>1</v>
      </c>
      <c r="Q2930" t="s">
        <v>8305</v>
      </c>
      <c r="R2930" s="5">
        <f t="shared" si="135"/>
        <v>1</v>
      </c>
      <c r="S2930" s="6">
        <f t="shared" si="136"/>
        <v>41.666666666666664</v>
      </c>
      <c r="T2930" t="s">
        <v>8319</v>
      </c>
      <c r="U2930" t="s">
        <v>8361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2">
        <v>41754.564328703702</v>
      </c>
      <c r="L2931" s="12">
        <v>41784.564328703702</v>
      </c>
      <c r="M2931" s="13">
        <f t="shared" si="137"/>
        <v>2014</v>
      </c>
      <c r="N2931" t="b">
        <v>0</v>
      </c>
      <c r="O2931">
        <v>32</v>
      </c>
      <c r="P2931" t="b">
        <v>1</v>
      </c>
      <c r="Q2931" t="s">
        <v>8305</v>
      </c>
      <c r="R2931" s="5">
        <f t="shared" si="135"/>
        <v>1.02069375</v>
      </c>
      <c r="S2931" s="6">
        <f t="shared" si="136"/>
        <v>255.17343750000001</v>
      </c>
      <c r="T2931" t="s">
        <v>8319</v>
      </c>
      <c r="U2931" t="s">
        <v>8361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2">
        <v>42101.584074074075</v>
      </c>
      <c r="L2932" s="12">
        <v>42131.584074074075</v>
      </c>
      <c r="M2932" s="13">
        <f t="shared" si="137"/>
        <v>2015</v>
      </c>
      <c r="N2932" t="b">
        <v>0</v>
      </c>
      <c r="O2932">
        <v>62</v>
      </c>
      <c r="P2932" t="b">
        <v>1</v>
      </c>
      <c r="Q2932" t="s">
        <v>8305</v>
      </c>
      <c r="R2932" s="5">
        <f t="shared" si="135"/>
        <v>1.0092000000000001</v>
      </c>
      <c r="S2932" s="6">
        <f t="shared" si="136"/>
        <v>162.7741935483871</v>
      </c>
      <c r="T2932" t="s">
        <v>8319</v>
      </c>
      <c r="U2932" t="s">
        <v>8361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2">
        <v>41872.291238425925</v>
      </c>
      <c r="L2933" s="12">
        <v>41897.255555555559</v>
      </c>
      <c r="M2933" s="13">
        <f t="shared" si="137"/>
        <v>2014</v>
      </c>
      <c r="N2933" t="b">
        <v>0</v>
      </c>
      <c r="O2933">
        <v>9</v>
      </c>
      <c r="P2933" t="b">
        <v>1</v>
      </c>
      <c r="Q2933" t="s">
        <v>8305</v>
      </c>
      <c r="R2933" s="5">
        <f t="shared" si="135"/>
        <v>1.06</v>
      </c>
      <c r="S2933" s="6">
        <f t="shared" si="136"/>
        <v>88.333333333333329</v>
      </c>
      <c r="T2933" t="s">
        <v>8319</v>
      </c>
      <c r="U2933" t="s">
        <v>8361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2">
        <v>42025.164780092593</v>
      </c>
      <c r="L2934" s="12">
        <v>42056.458333333328</v>
      </c>
      <c r="M2934" s="13">
        <f t="shared" si="137"/>
        <v>2015</v>
      </c>
      <c r="N2934" t="b">
        <v>0</v>
      </c>
      <c r="O2934">
        <v>38</v>
      </c>
      <c r="P2934" t="b">
        <v>1</v>
      </c>
      <c r="Q2934" t="s">
        <v>8305</v>
      </c>
      <c r="R2934" s="5">
        <f t="shared" si="135"/>
        <v>1.0509677419354839</v>
      </c>
      <c r="S2934" s="6">
        <f t="shared" si="136"/>
        <v>85.736842105263165</v>
      </c>
      <c r="T2934" t="s">
        <v>8319</v>
      </c>
      <c r="U2934" t="s">
        <v>8361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2">
        <v>42495.956631944442</v>
      </c>
      <c r="L2935" s="12">
        <v>42525.956631944442</v>
      </c>
      <c r="M2935" s="13">
        <f t="shared" si="137"/>
        <v>2016</v>
      </c>
      <c r="N2935" t="b">
        <v>0</v>
      </c>
      <c r="O2935">
        <v>54</v>
      </c>
      <c r="P2935" t="b">
        <v>1</v>
      </c>
      <c r="Q2935" t="s">
        <v>8305</v>
      </c>
      <c r="R2935" s="5">
        <f t="shared" si="135"/>
        <v>1.0276000000000001</v>
      </c>
      <c r="S2935" s="6">
        <f t="shared" si="136"/>
        <v>47.574074074074076</v>
      </c>
      <c r="T2935" t="s">
        <v>8319</v>
      </c>
      <c r="U2935" t="s">
        <v>8361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2">
        <v>41775.636157407411</v>
      </c>
      <c r="L2936" s="12">
        <v>41805.636157407411</v>
      </c>
      <c r="M2936" s="13">
        <f t="shared" si="137"/>
        <v>2014</v>
      </c>
      <c r="N2936" t="b">
        <v>0</v>
      </c>
      <c r="O2936">
        <v>37</v>
      </c>
      <c r="P2936" t="b">
        <v>1</v>
      </c>
      <c r="Q2936" t="s">
        <v>8305</v>
      </c>
      <c r="R2936" s="5">
        <f t="shared" si="135"/>
        <v>1.08</v>
      </c>
      <c r="S2936" s="6">
        <f t="shared" si="136"/>
        <v>72.972972972972968</v>
      </c>
      <c r="T2936" t="s">
        <v>8319</v>
      </c>
      <c r="U2936" t="s">
        <v>8361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2">
        <v>42553.583425925928</v>
      </c>
      <c r="L2937" s="12">
        <v>42611.708333333328</v>
      </c>
      <c r="M2937" s="13">
        <f t="shared" si="137"/>
        <v>2016</v>
      </c>
      <c r="N2937" t="b">
        <v>0</v>
      </c>
      <c r="O2937">
        <v>39</v>
      </c>
      <c r="P2937" t="b">
        <v>1</v>
      </c>
      <c r="Q2937" t="s">
        <v>8305</v>
      </c>
      <c r="R2937" s="5">
        <f t="shared" si="135"/>
        <v>1.0088571428571429</v>
      </c>
      <c r="S2937" s="6">
        <f t="shared" si="136"/>
        <v>90.538461538461533</v>
      </c>
      <c r="T2937" t="s">
        <v>8319</v>
      </c>
      <c r="U2937" t="s">
        <v>8361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2">
        <v>41912.650729166664</v>
      </c>
      <c r="L2938" s="12">
        <v>41925.207638888889</v>
      </c>
      <c r="M2938" s="13">
        <f t="shared" si="137"/>
        <v>2014</v>
      </c>
      <c r="N2938" t="b">
        <v>0</v>
      </c>
      <c r="O2938">
        <v>34</v>
      </c>
      <c r="P2938" t="b">
        <v>1</v>
      </c>
      <c r="Q2938" t="s">
        <v>8305</v>
      </c>
      <c r="R2938" s="5">
        <f t="shared" si="135"/>
        <v>1.28</v>
      </c>
      <c r="S2938" s="6">
        <f t="shared" si="136"/>
        <v>37.647058823529413</v>
      </c>
      <c r="T2938" t="s">
        <v>8319</v>
      </c>
      <c r="U2938" t="s">
        <v>8361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2">
        <v>41803.457326388889</v>
      </c>
      <c r="L2939" s="12">
        <v>41833.457326388889</v>
      </c>
      <c r="M2939" s="13">
        <f t="shared" si="137"/>
        <v>2014</v>
      </c>
      <c r="N2939" t="b">
        <v>0</v>
      </c>
      <c r="O2939">
        <v>55</v>
      </c>
      <c r="P2939" t="b">
        <v>1</v>
      </c>
      <c r="Q2939" t="s">
        <v>8305</v>
      </c>
      <c r="R2939" s="5">
        <f t="shared" si="135"/>
        <v>1.3333333333333333</v>
      </c>
      <c r="S2939" s="6">
        <f t="shared" si="136"/>
        <v>36.363636363636367</v>
      </c>
      <c r="T2939" t="s">
        <v>8319</v>
      </c>
      <c r="U2939" t="s">
        <v>8361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2">
        <v>42004.703865740739</v>
      </c>
      <c r="L2940" s="12">
        <v>42034.703865740739</v>
      </c>
      <c r="M2940" s="13">
        <f t="shared" si="137"/>
        <v>2014</v>
      </c>
      <c r="N2940" t="b">
        <v>0</v>
      </c>
      <c r="O2940">
        <v>32</v>
      </c>
      <c r="P2940" t="b">
        <v>1</v>
      </c>
      <c r="Q2940" t="s">
        <v>8305</v>
      </c>
      <c r="R2940" s="5">
        <f t="shared" si="135"/>
        <v>1.0137499999999999</v>
      </c>
      <c r="S2940" s="6">
        <f t="shared" si="136"/>
        <v>126.71875</v>
      </c>
      <c r="T2940" t="s">
        <v>8319</v>
      </c>
      <c r="U2940" t="s">
        <v>8361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2">
        <v>41845.809166666666</v>
      </c>
      <c r="L2941" s="12">
        <v>41879.041666666664</v>
      </c>
      <c r="M2941" s="13">
        <f t="shared" si="137"/>
        <v>2014</v>
      </c>
      <c r="N2941" t="b">
        <v>0</v>
      </c>
      <c r="O2941">
        <v>25</v>
      </c>
      <c r="P2941" t="b">
        <v>1</v>
      </c>
      <c r="Q2941" t="s">
        <v>8305</v>
      </c>
      <c r="R2941" s="5">
        <f t="shared" si="135"/>
        <v>1.0287500000000001</v>
      </c>
      <c r="S2941" s="6">
        <f t="shared" si="136"/>
        <v>329.2</v>
      </c>
      <c r="T2941" t="s">
        <v>8319</v>
      </c>
      <c r="U2941" t="s">
        <v>8361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2">
        <v>41982.773356481484</v>
      </c>
      <c r="L2942" s="12">
        <v>42022.773356481484</v>
      </c>
      <c r="M2942" s="13">
        <f t="shared" si="137"/>
        <v>2014</v>
      </c>
      <c r="N2942" t="b">
        <v>0</v>
      </c>
      <c r="O2942">
        <v>33</v>
      </c>
      <c r="P2942" t="b">
        <v>1</v>
      </c>
      <c r="Q2942" t="s">
        <v>8305</v>
      </c>
      <c r="R2942" s="5">
        <f t="shared" si="135"/>
        <v>1.0724</v>
      </c>
      <c r="S2942" s="6">
        <f t="shared" si="136"/>
        <v>81.242424242424249</v>
      </c>
      <c r="T2942" t="s">
        <v>8319</v>
      </c>
      <c r="U2942" t="s">
        <v>8361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2">
        <v>42034.960127314815</v>
      </c>
      <c r="L2943" s="12">
        <v>42064.960127314815</v>
      </c>
      <c r="M2943" s="13">
        <f t="shared" si="137"/>
        <v>2015</v>
      </c>
      <c r="N2943" t="b">
        <v>0</v>
      </c>
      <c r="O2943">
        <v>1</v>
      </c>
      <c r="P2943" t="b">
        <v>0</v>
      </c>
      <c r="Q2943" t="s">
        <v>8303</v>
      </c>
      <c r="R2943" s="5">
        <f t="shared" si="135"/>
        <v>4.0000000000000003E-5</v>
      </c>
      <c r="S2943" s="6">
        <f t="shared" si="136"/>
        <v>1</v>
      </c>
      <c r="T2943" t="s">
        <v>8319</v>
      </c>
      <c r="U2943" t="s">
        <v>8359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2">
        <v>42334.803923611107</v>
      </c>
      <c r="L2944" s="12">
        <v>42354.845833333333</v>
      </c>
      <c r="M2944" s="13">
        <f t="shared" si="137"/>
        <v>2015</v>
      </c>
      <c r="N2944" t="b">
        <v>0</v>
      </c>
      <c r="O2944">
        <v>202</v>
      </c>
      <c r="P2944" t="b">
        <v>0</v>
      </c>
      <c r="Q2944" t="s">
        <v>8303</v>
      </c>
      <c r="R2944" s="5">
        <f t="shared" si="135"/>
        <v>0.20424999999999999</v>
      </c>
      <c r="S2944" s="6">
        <f t="shared" si="136"/>
        <v>202.22772277227722</v>
      </c>
      <c r="T2944" t="s">
        <v>8319</v>
      </c>
      <c r="U2944" t="s">
        <v>8359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2">
        <v>42077.129398148143</v>
      </c>
      <c r="L2945" s="12">
        <v>42107.129398148143</v>
      </c>
      <c r="M2945" s="13">
        <f t="shared" si="137"/>
        <v>2015</v>
      </c>
      <c r="N2945" t="b">
        <v>0</v>
      </c>
      <c r="O2945">
        <v>0</v>
      </c>
      <c r="P2945" t="b">
        <v>0</v>
      </c>
      <c r="Q2945" t="s">
        <v>8303</v>
      </c>
      <c r="R2945" s="5">
        <f t="shared" si="135"/>
        <v>0</v>
      </c>
      <c r="S2945" s="6" t="e">
        <f t="shared" si="136"/>
        <v>#DIV/0!</v>
      </c>
      <c r="T2945" t="s">
        <v>8319</v>
      </c>
      <c r="U2945" t="s">
        <v>8359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2">
        <v>42132.9143287037</v>
      </c>
      <c r="L2946" s="12">
        <v>42162.9143287037</v>
      </c>
      <c r="M2946" s="13">
        <f t="shared" si="137"/>
        <v>2015</v>
      </c>
      <c r="N2946" t="b">
        <v>0</v>
      </c>
      <c r="O2946">
        <v>1</v>
      </c>
      <c r="P2946" t="b">
        <v>0</v>
      </c>
      <c r="Q2946" t="s">
        <v>8303</v>
      </c>
      <c r="R2946" s="5">
        <f t="shared" ref="R2946:R3009" si="138">E2946/D2946</f>
        <v>0.01</v>
      </c>
      <c r="S2946" s="6">
        <f t="shared" ref="S2946:S3009" si="139">E2946/O2946</f>
        <v>100</v>
      </c>
      <c r="T2946" t="s">
        <v>8319</v>
      </c>
      <c r="U2946" t="s">
        <v>8359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2">
        <v>42118.139583333337</v>
      </c>
      <c r="L2947" s="12">
        <v>42148.139583333337</v>
      </c>
      <c r="M2947" s="13">
        <f t="shared" ref="M2947:M3010" si="140">YEAR(K2947)</f>
        <v>2015</v>
      </c>
      <c r="N2947" t="b">
        <v>0</v>
      </c>
      <c r="O2947">
        <v>0</v>
      </c>
      <c r="P2947" t="b">
        <v>0</v>
      </c>
      <c r="Q2947" t="s">
        <v>8303</v>
      </c>
      <c r="R2947" s="5">
        <f t="shared" si="138"/>
        <v>0</v>
      </c>
      <c r="S2947" s="6" t="e">
        <f t="shared" si="139"/>
        <v>#DIV/0!</v>
      </c>
      <c r="T2947" t="s">
        <v>8319</v>
      </c>
      <c r="U2947" t="s">
        <v>8359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2">
        <v>42567.531157407408</v>
      </c>
      <c r="L2948" s="12">
        <v>42597.531157407408</v>
      </c>
      <c r="M2948" s="13">
        <f t="shared" si="140"/>
        <v>2016</v>
      </c>
      <c r="N2948" t="b">
        <v>0</v>
      </c>
      <c r="O2948">
        <v>2</v>
      </c>
      <c r="P2948" t="b">
        <v>0</v>
      </c>
      <c r="Q2948" t="s">
        <v>8303</v>
      </c>
      <c r="R2948" s="5">
        <f t="shared" si="138"/>
        <v>1E-3</v>
      </c>
      <c r="S2948" s="6">
        <f t="shared" si="139"/>
        <v>1</v>
      </c>
      <c r="T2948" t="s">
        <v>8319</v>
      </c>
      <c r="U2948" t="s">
        <v>8359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2">
        <v>42649.562118055561</v>
      </c>
      <c r="L2949" s="12">
        <v>42698.715972222228</v>
      </c>
      <c r="M2949" s="13">
        <f t="shared" si="140"/>
        <v>2016</v>
      </c>
      <c r="N2949" t="b">
        <v>0</v>
      </c>
      <c r="O2949">
        <v>13</v>
      </c>
      <c r="P2949" t="b">
        <v>0</v>
      </c>
      <c r="Q2949" t="s">
        <v>8303</v>
      </c>
      <c r="R2949" s="5">
        <f t="shared" si="138"/>
        <v>4.2880000000000001E-2</v>
      </c>
      <c r="S2949" s="6">
        <f t="shared" si="139"/>
        <v>82.461538461538467</v>
      </c>
      <c r="T2949" t="s">
        <v>8319</v>
      </c>
      <c r="U2949" t="s">
        <v>8359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2">
        <v>42097.649224537032</v>
      </c>
      <c r="L2950" s="12">
        <v>42157.649224537032</v>
      </c>
      <c r="M2950" s="13">
        <f t="shared" si="140"/>
        <v>2015</v>
      </c>
      <c r="N2950" t="b">
        <v>0</v>
      </c>
      <c r="O2950">
        <v>9</v>
      </c>
      <c r="P2950" t="b">
        <v>0</v>
      </c>
      <c r="Q2950" t="s">
        <v>8303</v>
      </c>
      <c r="R2950" s="5">
        <f t="shared" si="138"/>
        <v>4.8000000000000001E-5</v>
      </c>
      <c r="S2950" s="6">
        <f t="shared" si="139"/>
        <v>2.6666666666666665</v>
      </c>
      <c r="T2950" t="s">
        <v>8319</v>
      </c>
      <c r="U2950" t="s">
        <v>8359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2">
        <v>42297.823113425926</v>
      </c>
      <c r="L2951" s="12">
        <v>42327.864780092597</v>
      </c>
      <c r="M2951" s="13">
        <f t="shared" si="140"/>
        <v>2015</v>
      </c>
      <c r="N2951" t="b">
        <v>0</v>
      </c>
      <c r="O2951">
        <v>2</v>
      </c>
      <c r="P2951" t="b">
        <v>0</v>
      </c>
      <c r="Q2951" t="s">
        <v>8303</v>
      </c>
      <c r="R2951" s="5">
        <f t="shared" si="138"/>
        <v>2.5000000000000001E-2</v>
      </c>
      <c r="S2951" s="6">
        <f t="shared" si="139"/>
        <v>12.5</v>
      </c>
      <c r="T2951" t="s">
        <v>8319</v>
      </c>
      <c r="U2951" t="s">
        <v>8359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2">
        <v>42362.36518518519</v>
      </c>
      <c r="L2952" s="12">
        <v>42392.36518518519</v>
      </c>
      <c r="M2952" s="13">
        <f t="shared" si="140"/>
        <v>2015</v>
      </c>
      <c r="N2952" t="b">
        <v>0</v>
      </c>
      <c r="O2952">
        <v>0</v>
      </c>
      <c r="P2952" t="b">
        <v>0</v>
      </c>
      <c r="Q2952" t="s">
        <v>8303</v>
      </c>
      <c r="R2952" s="5">
        <f t="shared" si="138"/>
        <v>0</v>
      </c>
      <c r="S2952" s="6" t="e">
        <f t="shared" si="139"/>
        <v>#DIV/0!</v>
      </c>
      <c r="T2952" t="s">
        <v>8319</v>
      </c>
      <c r="U2952" t="s">
        <v>8359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2">
        <v>41872.802928240737</v>
      </c>
      <c r="L2953" s="12">
        <v>41917.802928240737</v>
      </c>
      <c r="M2953" s="13">
        <f t="shared" si="140"/>
        <v>2014</v>
      </c>
      <c r="N2953" t="b">
        <v>0</v>
      </c>
      <c r="O2953">
        <v>58</v>
      </c>
      <c r="P2953" t="b">
        <v>0</v>
      </c>
      <c r="Q2953" t="s">
        <v>8303</v>
      </c>
      <c r="R2953" s="5">
        <f t="shared" si="138"/>
        <v>2.1919999999999999E-2</v>
      </c>
      <c r="S2953" s="6">
        <f t="shared" si="139"/>
        <v>18.896551724137932</v>
      </c>
      <c r="T2953" t="s">
        <v>8319</v>
      </c>
      <c r="U2953" t="s">
        <v>8359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2">
        <v>42628.690266203703</v>
      </c>
      <c r="L2954" s="12">
        <v>42660.166666666672</v>
      </c>
      <c r="M2954" s="13">
        <f t="shared" si="140"/>
        <v>2016</v>
      </c>
      <c r="N2954" t="b">
        <v>0</v>
      </c>
      <c r="O2954">
        <v>8</v>
      </c>
      <c r="P2954" t="b">
        <v>0</v>
      </c>
      <c r="Q2954" t="s">
        <v>8303</v>
      </c>
      <c r="R2954" s="5">
        <f t="shared" si="138"/>
        <v>8.0250000000000002E-2</v>
      </c>
      <c r="S2954" s="6">
        <f t="shared" si="139"/>
        <v>200.625</v>
      </c>
      <c r="T2954" t="s">
        <v>8319</v>
      </c>
      <c r="U2954" t="s">
        <v>8359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2">
        <v>42255.791909722218</v>
      </c>
      <c r="L2955" s="12">
        <v>42285.791909722218</v>
      </c>
      <c r="M2955" s="13">
        <f t="shared" si="140"/>
        <v>2015</v>
      </c>
      <c r="N2955" t="b">
        <v>0</v>
      </c>
      <c r="O2955">
        <v>3</v>
      </c>
      <c r="P2955" t="b">
        <v>0</v>
      </c>
      <c r="Q2955" t="s">
        <v>8303</v>
      </c>
      <c r="R2955" s="5">
        <f t="shared" si="138"/>
        <v>1.5125E-3</v>
      </c>
      <c r="S2955" s="6">
        <f t="shared" si="139"/>
        <v>201.66666666666666</v>
      </c>
      <c r="T2955" t="s">
        <v>8319</v>
      </c>
      <c r="U2955" t="s">
        <v>8359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2">
        <v>42790.583368055552</v>
      </c>
      <c r="L2956" s="12">
        <v>42810.541701388895</v>
      </c>
      <c r="M2956" s="13">
        <f t="shared" si="140"/>
        <v>2017</v>
      </c>
      <c r="N2956" t="b">
        <v>0</v>
      </c>
      <c r="O2956">
        <v>0</v>
      </c>
      <c r="P2956" t="b">
        <v>0</v>
      </c>
      <c r="Q2956" t="s">
        <v>8303</v>
      </c>
      <c r="R2956" s="5">
        <f t="shared" si="138"/>
        <v>0</v>
      </c>
      <c r="S2956" s="6" t="e">
        <f t="shared" si="139"/>
        <v>#DIV/0!</v>
      </c>
      <c r="T2956" t="s">
        <v>8319</v>
      </c>
      <c r="U2956" t="s">
        <v>8359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2">
        <v>42141.741307870368</v>
      </c>
      <c r="L2957" s="12">
        <v>42171.741307870368</v>
      </c>
      <c r="M2957" s="13">
        <f t="shared" si="140"/>
        <v>2015</v>
      </c>
      <c r="N2957" t="b">
        <v>0</v>
      </c>
      <c r="O2957">
        <v>11</v>
      </c>
      <c r="P2957" t="b">
        <v>0</v>
      </c>
      <c r="Q2957" t="s">
        <v>8303</v>
      </c>
      <c r="R2957" s="5">
        <f t="shared" si="138"/>
        <v>0.59583333333333333</v>
      </c>
      <c r="S2957" s="6">
        <f t="shared" si="139"/>
        <v>65</v>
      </c>
      <c r="T2957" t="s">
        <v>8319</v>
      </c>
      <c r="U2957" t="s">
        <v>8359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2">
        <v>42464.958912037036</v>
      </c>
      <c r="L2958" s="12">
        <v>42494.958912037036</v>
      </c>
      <c r="M2958" s="13">
        <f t="shared" si="140"/>
        <v>2016</v>
      </c>
      <c r="N2958" t="b">
        <v>0</v>
      </c>
      <c r="O2958">
        <v>20</v>
      </c>
      <c r="P2958" t="b">
        <v>0</v>
      </c>
      <c r="Q2958" t="s">
        <v>8303</v>
      </c>
      <c r="R2958" s="5">
        <f t="shared" si="138"/>
        <v>0.16734177215189874</v>
      </c>
      <c r="S2958" s="6">
        <f t="shared" si="139"/>
        <v>66.099999999999994</v>
      </c>
      <c r="T2958" t="s">
        <v>8319</v>
      </c>
      <c r="U2958" t="s">
        <v>8359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2">
        <v>42031.011249999996</v>
      </c>
      <c r="L2959" s="12">
        <v>42090.969583333332</v>
      </c>
      <c r="M2959" s="13">
        <f t="shared" si="140"/>
        <v>2015</v>
      </c>
      <c r="N2959" t="b">
        <v>0</v>
      </c>
      <c r="O2959">
        <v>3</v>
      </c>
      <c r="P2959" t="b">
        <v>0</v>
      </c>
      <c r="Q2959" t="s">
        <v>8303</v>
      </c>
      <c r="R2959" s="5">
        <f t="shared" si="138"/>
        <v>1.8666666666666668E-2</v>
      </c>
      <c r="S2959" s="6">
        <f t="shared" si="139"/>
        <v>93.333333333333329</v>
      </c>
      <c r="T2959" t="s">
        <v>8319</v>
      </c>
      <c r="U2959" t="s">
        <v>8359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2">
        <v>42438.779131944444</v>
      </c>
      <c r="L2960" s="12">
        <v>42498.73746527778</v>
      </c>
      <c r="M2960" s="13">
        <f t="shared" si="140"/>
        <v>2016</v>
      </c>
      <c r="N2960" t="b">
        <v>0</v>
      </c>
      <c r="O2960">
        <v>0</v>
      </c>
      <c r="P2960" t="b">
        <v>0</v>
      </c>
      <c r="Q2960" t="s">
        <v>8303</v>
      </c>
      <c r="R2960" s="5">
        <f t="shared" si="138"/>
        <v>0</v>
      </c>
      <c r="S2960" s="6" t="e">
        <f t="shared" si="139"/>
        <v>#DIV/0!</v>
      </c>
      <c r="T2960" t="s">
        <v>8319</v>
      </c>
      <c r="U2960" t="s">
        <v>8359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2">
        <v>42498.008391203708</v>
      </c>
      <c r="L2961" s="12">
        <v>42528.008391203708</v>
      </c>
      <c r="M2961" s="13">
        <f t="shared" si="140"/>
        <v>2016</v>
      </c>
      <c r="N2961" t="b">
        <v>0</v>
      </c>
      <c r="O2961">
        <v>0</v>
      </c>
      <c r="P2961" t="b">
        <v>0</v>
      </c>
      <c r="Q2961" t="s">
        <v>8303</v>
      </c>
      <c r="R2961" s="5">
        <f t="shared" si="138"/>
        <v>0</v>
      </c>
      <c r="S2961" s="6" t="e">
        <f t="shared" si="139"/>
        <v>#DIV/0!</v>
      </c>
      <c r="T2961" t="s">
        <v>8319</v>
      </c>
      <c r="U2961" t="s">
        <v>8359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2">
        <v>41863.757210648146</v>
      </c>
      <c r="L2962" s="12">
        <v>41893.757210648146</v>
      </c>
      <c r="M2962" s="13">
        <f t="shared" si="140"/>
        <v>2014</v>
      </c>
      <c r="N2962" t="b">
        <v>0</v>
      </c>
      <c r="O2962">
        <v>0</v>
      </c>
      <c r="P2962" t="b">
        <v>0</v>
      </c>
      <c r="Q2962" t="s">
        <v>8303</v>
      </c>
      <c r="R2962" s="5">
        <f t="shared" si="138"/>
        <v>0</v>
      </c>
      <c r="S2962" s="6" t="e">
        <f t="shared" si="139"/>
        <v>#DIV/0!</v>
      </c>
      <c r="T2962" t="s">
        <v>8319</v>
      </c>
      <c r="U2962" t="s">
        <v>8359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2">
        <v>42061.212488425925</v>
      </c>
      <c r="L2963" s="12">
        <v>42089.166666666672</v>
      </c>
      <c r="M2963" s="13">
        <f t="shared" si="140"/>
        <v>2015</v>
      </c>
      <c r="N2963" t="b">
        <v>0</v>
      </c>
      <c r="O2963">
        <v>108</v>
      </c>
      <c r="P2963" t="b">
        <v>1</v>
      </c>
      <c r="Q2963" t="s">
        <v>8271</v>
      </c>
      <c r="R2963" s="5">
        <f t="shared" si="138"/>
        <v>1.0962000000000001</v>
      </c>
      <c r="S2963" s="6">
        <f t="shared" si="139"/>
        <v>50.75</v>
      </c>
      <c r="T2963" t="s">
        <v>8319</v>
      </c>
      <c r="U2963" t="s">
        <v>8320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2">
        <v>42036.24428240741</v>
      </c>
      <c r="L2964" s="12">
        <v>42064.290972222225</v>
      </c>
      <c r="M2964" s="13">
        <f t="shared" si="140"/>
        <v>2015</v>
      </c>
      <c r="N2964" t="b">
        <v>0</v>
      </c>
      <c r="O2964">
        <v>20</v>
      </c>
      <c r="P2964" t="b">
        <v>1</v>
      </c>
      <c r="Q2964" t="s">
        <v>8271</v>
      </c>
      <c r="R2964" s="5">
        <f t="shared" si="138"/>
        <v>1.218</v>
      </c>
      <c r="S2964" s="6">
        <f t="shared" si="139"/>
        <v>60.9</v>
      </c>
      <c r="T2964" t="s">
        <v>8319</v>
      </c>
      <c r="U2964" t="s">
        <v>8320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2">
        <v>42157.470185185186</v>
      </c>
      <c r="L2965" s="12">
        <v>42187.470185185186</v>
      </c>
      <c r="M2965" s="13">
        <f t="shared" si="140"/>
        <v>2015</v>
      </c>
      <c r="N2965" t="b">
        <v>0</v>
      </c>
      <c r="O2965">
        <v>98</v>
      </c>
      <c r="P2965" t="b">
        <v>1</v>
      </c>
      <c r="Q2965" t="s">
        <v>8271</v>
      </c>
      <c r="R2965" s="5">
        <f t="shared" si="138"/>
        <v>1.0685</v>
      </c>
      <c r="S2965" s="6">
        <f t="shared" si="139"/>
        <v>109.03061224489795</v>
      </c>
      <c r="T2965" t="s">
        <v>8319</v>
      </c>
      <c r="U2965" t="s">
        <v>8320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2">
        <v>41827.909942129627</v>
      </c>
      <c r="L2966" s="12">
        <v>41857.897222222222</v>
      </c>
      <c r="M2966" s="13">
        <f t="shared" si="140"/>
        <v>2014</v>
      </c>
      <c r="N2966" t="b">
        <v>0</v>
      </c>
      <c r="O2966">
        <v>196</v>
      </c>
      <c r="P2966" t="b">
        <v>1</v>
      </c>
      <c r="Q2966" t="s">
        <v>8271</v>
      </c>
      <c r="R2966" s="5">
        <f t="shared" si="138"/>
        <v>1.0071379999999999</v>
      </c>
      <c r="S2966" s="6">
        <f t="shared" si="139"/>
        <v>25.692295918367346</v>
      </c>
      <c r="T2966" t="s">
        <v>8319</v>
      </c>
      <c r="U2966" t="s">
        <v>8320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2">
        <v>42162.729548611111</v>
      </c>
      <c r="L2967" s="12">
        <v>42192.729548611111</v>
      </c>
      <c r="M2967" s="13">
        <f t="shared" si="140"/>
        <v>2015</v>
      </c>
      <c r="N2967" t="b">
        <v>0</v>
      </c>
      <c r="O2967">
        <v>39</v>
      </c>
      <c r="P2967" t="b">
        <v>1</v>
      </c>
      <c r="Q2967" t="s">
        <v>8271</v>
      </c>
      <c r="R2967" s="5">
        <f t="shared" si="138"/>
        <v>1.0900000000000001</v>
      </c>
      <c r="S2967" s="6">
        <f t="shared" si="139"/>
        <v>41.92307692307692</v>
      </c>
      <c r="T2967" t="s">
        <v>8319</v>
      </c>
      <c r="U2967" t="s">
        <v>8320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2">
        <v>42233.738564814819</v>
      </c>
      <c r="L2968" s="12">
        <v>42263.738564814819</v>
      </c>
      <c r="M2968" s="13">
        <f t="shared" si="140"/>
        <v>2015</v>
      </c>
      <c r="N2968" t="b">
        <v>0</v>
      </c>
      <c r="O2968">
        <v>128</v>
      </c>
      <c r="P2968" t="b">
        <v>1</v>
      </c>
      <c r="Q2968" t="s">
        <v>8271</v>
      </c>
      <c r="R2968" s="5">
        <f t="shared" si="138"/>
        <v>1.1363000000000001</v>
      </c>
      <c r="S2968" s="6">
        <f t="shared" si="139"/>
        <v>88.7734375</v>
      </c>
      <c r="T2968" t="s">
        <v>8319</v>
      </c>
      <c r="U2968" t="s">
        <v>8320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2">
        <v>42042.197824074072</v>
      </c>
      <c r="L2969" s="12">
        <v>42072.156157407408</v>
      </c>
      <c r="M2969" s="13">
        <f t="shared" si="140"/>
        <v>2015</v>
      </c>
      <c r="N2969" t="b">
        <v>0</v>
      </c>
      <c r="O2969">
        <v>71</v>
      </c>
      <c r="P2969" t="b">
        <v>1</v>
      </c>
      <c r="Q2969" t="s">
        <v>8271</v>
      </c>
      <c r="R2969" s="5">
        <f t="shared" si="138"/>
        <v>1.1392</v>
      </c>
      <c r="S2969" s="6">
        <f t="shared" si="139"/>
        <v>80.225352112676063</v>
      </c>
      <c r="T2969" t="s">
        <v>8319</v>
      </c>
      <c r="U2969" t="s">
        <v>8320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2">
        <v>42585.523842592593</v>
      </c>
      <c r="L2970" s="12">
        <v>42599.165972222225</v>
      </c>
      <c r="M2970" s="13">
        <f t="shared" si="140"/>
        <v>2016</v>
      </c>
      <c r="N2970" t="b">
        <v>0</v>
      </c>
      <c r="O2970">
        <v>47</v>
      </c>
      <c r="P2970" t="b">
        <v>1</v>
      </c>
      <c r="Q2970" t="s">
        <v>8271</v>
      </c>
      <c r="R2970" s="5">
        <f t="shared" si="138"/>
        <v>1.06</v>
      </c>
      <c r="S2970" s="6">
        <f t="shared" si="139"/>
        <v>78.936170212765958</v>
      </c>
      <c r="T2970" t="s">
        <v>8319</v>
      </c>
      <c r="U2970" t="s">
        <v>8320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2">
        <v>42097.786493055552</v>
      </c>
      <c r="L2971" s="12">
        <v>42127.952083333337</v>
      </c>
      <c r="M2971" s="13">
        <f t="shared" si="140"/>
        <v>2015</v>
      </c>
      <c r="N2971" t="b">
        <v>0</v>
      </c>
      <c r="O2971">
        <v>17</v>
      </c>
      <c r="P2971" t="b">
        <v>1</v>
      </c>
      <c r="Q2971" t="s">
        <v>8271</v>
      </c>
      <c r="R2971" s="5">
        <f t="shared" si="138"/>
        <v>1.625</v>
      </c>
      <c r="S2971" s="6">
        <f t="shared" si="139"/>
        <v>95.588235294117652</v>
      </c>
      <c r="T2971" t="s">
        <v>8319</v>
      </c>
      <c r="U2971" t="s">
        <v>8320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2">
        <v>41808.669571759259</v>
      </c>
      <c r="L2972" s="12">
        <v>41838.669571759259</v>
      </c>
      <c r="M2972" s="13">
        <f t="shared" si="140"/>
        <v>2014</v>
      </c>
      <c r="N2972" t="b">
        <v>0</v>
      </c>
      <c r="O2972">
        <v>91</v>
      </c>
      <c r="P2972" t="b">
        <v>1</v>
      </c>
      <c r="Q2972" t="s">
        <v>8271</v>
      </c>
      <c r="R2972" s="5">
        <f t="shared" si="138"/>
        <v>1.06</v>
      </c>
      <c r="S2972" s="6">
        <f t="shared" si="139"/>
        <v>69.890109890109883</v>
      </c>
      <c r="T2972" t="s">
        <v>8319</v>
      </c>
      <c r="U2972" t="s">
        <v>8320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2">
        <v>41852.658310185187</v>
      </c>
      <c r="L2973" s="12">
        <v>41882.658310185187</v>
      </c>
      <c r="M2973" s="13">
        <f t="shared" si="140"/>
        <v>2014</v>
      </c>
      <c r="N2973" t="b">
        <v>0</v>
      </c>
      <c r="O2973">
        <v>43</v>
      </c>
      <c r="P2973" t="b">
        <v>1</v>
      </c>
      <c r="Q2973" t="s">
        <v>8271</v>
      </c>
      <c r="R2973" s="5">
        <f t="shared" si="138"/>
        <v>1.0015624999999999</v>
      </c>
      <c r="S2973" s="6">
        <f t="shared" si="139"/>
        <v>74.534883720930239</v>
      </c>
      <c r="T2973" t="s">
        <v>8319</v>
      </c>
      <c r="U2973" t="s">
        <v>8320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2">
        <v>42694.110185185185</v>
      </c>
      <c r="L2974" s="12">
        <v>42709.041666666672</v>
      </c>
      <c r="M2974" s="13">
        <f t="shared" si="140"/>
        <v>2016</v>
      </c>
      <c r="N2974" t="b">
        <v>0</v>
      </c>
      <c r="O2974">
        <v>17</v>
      </c>
      <c r="P2974" t="b">
        <v>1</v>
      </c>
      <c r="Q2974" t="s">
        <v>8271</v>
      </c>
      <c r="R2974" s="5">
        <f t="shared" si="138"/>
        <v>1.0535000000000001</v>
      </c>
      <c r="S2974" s="6">
        <f t="shared" si="139"/>
        <v>123.94117647058823</v>
      </c>
      <c r="T2974" t="s">
        <v>8319</v>
      </c>
      <c r="U2974" t="s">
        <v>8320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2">
        <v>42341.818379629629</v>
      </c>
      <c r="L2975" s="12">
        <v>42370.166666666672</v>
      </c>
      <c r="M2975" s="13">
        <f t="shared" si="140"/>
        <v>2015</v>
      </c>
      <c r="N2975" t="b">
        <v>0</v>
      </c>
      <c r="O2975">
        <v>33</v>
      </c>
      <c r="P2975" t="b">
        <v>1</v>
      </c>
      <c r="Q2975" t="s">
        <v>8271</v>
      </c>
      <c r="R2975" s="5">
        <f t="shared" si="138"/>
        <v>1.748</v>
      </c>
      <c r="S2975" s="6">
        <f t="shared" si="139"/>
        <v>264.84848484848487</v>
      </c>
      <c r="T2975" t="s">
        <v>8319</v>
      </c>
      <c r="U2975" t="s">
        <v>8320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2">
        <v>41880.061006944445</v>
      </c>
      <c r="L2976" s="12">
        <v>41908.065972222219</v>
      </c>
      <c r="M2976" s="13">
        <f t="shared" si="140"/>
        <v>2014</v>
      </c>
      <c r="N2976" t="b">
        <v>0</v>
      </c>
      <c r="O2976">
        <v>87</v>
      </c>
      <c r="P2976" t="b">
        <v>1</v>
      </c>
      <c r="Q2976" t="s">
        <v>8271</v>
      </c>
      <c r="R2976" s="5">
        <f t="shared" si="138"/>
        <v>1.02</v>
      </c>
      <c r="S2976" s="6">
        <f t="shared" si="139"/>
        <v>58.620689655172413</v>
      </c>
      <c r="T2976" t="s">
        <v>8319</v>
      </c>
      <c r="U2976" t="s">
        <v>8320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2">
        <v>41941.683865740742</v>
      </c>
      <c r="L2977" s="12">
        <v>41970.125</v>
      </c>
      <c r="M2977" s="13">
        <f t="shared" si="140"/>
        <v>2014</v>
      </c>
      <c r="N2977" t="b">
        <v>0</v>
      </c>
      <c r="O2977">
        <v>113</v>
      </c>
      <c r="P2977" t="b">
        <v>1</v>
      </c>
      <c r="Q2977" t="s">
        <v>8271</v>
      </c>
      <c r="R2977" s="5">
        <f t="shared" si="138"/>
        <v>1.00125</v>
      </c>
      <c r="S2977" s="6">
        <f t="shared" si="139"/>
        <v>70.884955752212392</v>
      </c>
      <c r="T2977" t="s">
        <v>8319</v>
      </c>
      <c r="U2977" t="s">
        <v>8320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2">
        <v>42425.730671296296</v>
      </c>
      <c r="L2978" s="12">
        <v>42442.5</v>
      </c>
      <c r="M2978" s="13">
        <f t="shared" si="140"/>
        <v>2016</v>
      </c>
      <c r="N2978" t="b">
        <v>0</v>
      </c>
      <c r="O2978">
        <v>14</v>
      </c>
      <c r="P2978" t="b">
        <v>1</v>
      </c>
      <c r="Q2978" t="s">
        <v>8271</v>
      </c>
      <c r="R2978" s="5">
        <f t="shared" si="138"/>
        <v>1.7142857142857142</v>
      </c>
      <c r="S2978" s="6">
        <f t="shared" si="139"/>
        <v>8.5714285714285712</v>
      </c>
      <c r="T2978" t="s">
        <v>8319</v>
      </c>
      <c r="U2978" t="s">
        <v>8320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2">
        <v>42026.88118055556</v>
      </c>
      <c r="L2979" s="12">
        <v>42086.093055555553</v>
      </c>
      <c r="M2979" s="13">
        <f t="shared" si="140"/>
        <v>2015</v>
      </c>
      <c r="N2979" t="b">
        <v>0</v>
      </c>
      <c r="O2979">
        <v>30</v>
      </c>
      <c r="P2979" t="b">
        <v>1</v>
      </c>
      <c r="Q2979" t="s">
        <v>8271</v>
      </c>
      <c r="R2979" s="5">
        <f t="shared" si="138"/>
        <v>1.1356666666666666</v>
      </c>
      <c r="S2979" s="6">
        <f t="shared" si="139"/>
        <v>113.56666666666666</v>
      </c>
      <c r="T2979" t="s">
        <v>8319</v>
      </c>
      <c r="U2979" t="s">
        <v>8320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2">
        <v>41922.640590277777</v>
      </c>
      <c r="L2980" s="12">
        <v>41932.249305555553</v>
      </c>
      <c r="M2980" s="13">
        <f t="shared" si="140"/>
        <v>2014</v>
      </c>
      <c r="N2980" t="b">
        <v>0</v>
      </c>
      <c r="O2980">
        <v>16</v>
      </c>
      <c r="P2980" t="b">
        <v>1</v>
      </c>
      <c r="Q2980" t="s">
        <v>8271</v>
      </c>
      <c r="R2980" s="5">
        <f t="shared" si="138"/>
        <v>1.2946666666666666</v>
      </c>
      <c r="S2980" s="6">
        <f t="shared" si="139"/>
        <v>60.6875</v>
      </c>
      <c r="T2980" t="s">
        <v>8319</v>
      </c>
      <c r="U2980" t="s">
        <v>8320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2">
        <v>41993.824340277773</v>
      </c>
      <c r="L2981" s="12">
        <v>42010.25</v>
      </c>
      <c r="M2981" s="13">
        <f t="shared" si="140"/>
        <v>2014</v>
      </c>
      <c r="N2981" t="b">
        <v>0</v>
      </c>
      <c r="O2981">
        <v>46</v>
      </c>
      <c r="P2981" t="b">
        <v>1</v>
      </c>
      <c r="Q2981" t="s">
        <v>8271</v>
      </c>
      <c r="R2981" s="5">
        <f t="shared" si="138"/>
        <v>1.014</v>
      </c>
      <c r="S2981" s="6">
        <f t="shared" si="139"/>
        <v>110.21739130434783</v>
      </c>
      <c r="T2981" t="s">
        <v>8319</v>
      </c>
      <c r="U2981" t="s">
        <v>8320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2">
        <v>42219.915856481486</v>
      </c>
      <c r="L2982" s="12">
        <v>42240.083333333328</v>
      </c>
      <c r="M2982" s="13">
        <f t="shared" si="140"/>
        <v>2015</v>
      </c>
      <c r="N2982" t="b">
        <v>0</v>
      </c>
      <c r="O2982">
        <v>24</v>
      </c>
      <c r="P2982" t="b">
        <v>1</v>
      </c>
      <c r="Q2982" t="s">
        <v>8271</v>
      </c>
      <c r="R2982" s="5">
        <f t="shared" si="138"/>
        <v>1.0916666666666666</v>
      </c>
      <c r="S2982" s="6">
        <f t="shared" si="139"/>
        <v>136.45833333333334</v>
      </c>
      <c r="T2982" t="s">
        <v>8319</v>
      </c>
      <c r="U2982" t="s">
        <v>8320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2">
        <v>42225.559675925921</v>
      </c>
      <c r="L2983" s="12">
        <v>42270.559675925921</v>
      </c>
      <c r="M2983" s="13">
        <f t="shared" si="140"/>
        <v>2015</v>
      </c>
      <c r="N2983" t="b">
        <v>1</v>
      </c>
      <c r="O2983">
        <v>97</v>
      </c>
      <c r="P2983" t="b">
        <v>1</v>
      </c>
      <c r="Q2983" t="s">
        <v>8303</v>
      </c>
      <c r="R2983" s="5">
        <f t="shared" si="138"/>
        <v>1.28925</v>
      </c>
      <c r="S2983" s="6">
        <f t="shared" si="139"/>
        <v>53.164948453608247</v>
      </c>
      <c r="T2983" t="s">
        <v>8319</v>
      </c>
      <c r="U2983" t="s">
        <v>8359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2">
        <v>42381.686840277776</v>
      </c>
      <c r="L2984" s="12">
        <v>42411.686840277776</v>
      </c>
      <c r="M2984" s="13">
        <f t="shared" si="140"/>
        <v>2016</v>
      </c>
      <c r="N2984" t="b">
        <v>1</v>
      </c>
      <c r="O2984">
        <v>59</v>
      </c>
      <c r="P2984" t="b">
        <v>1</v>
      </c>
      <c r="Q2984" t="s">
        <v>8303</v>
      </c>
      <c r="R2984" s="5">
        <f t="shared" si="138"/>
        <v>1.0206</v>
      </c>
      <c r="S2984" s="6">
        <f t="shared" si="139"/>
        <v>86.491525423728817</v>
      </c>
      <c r="T2984" t="s">
        <v>8319</v>
      </c>
      <c r="U2984" t="s">
        <v>8359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2">
        <v>41894.632361111115</v>
      </c>
      <c r="L2985" s="12">
        <v>41954.674027777779</v>
      </c>
      <c r="M2985" s="13">
        <f t="shared" si="140"/>
        <v>2014</v>
      </c>
      <c r="N2985" t="b">
        <v>1</v>
      </c>
      <c r="O2985">
        <v>1095</v>
      </c>
      <c r="P2985" t="b">
        <v>1</v>
      </c>
      <c r="Q2985" t="s">
        <v>8303</v>
      </c>
      <c r="R2985" s="5">
        <f t="shared" si="138"/>
        <v>1.465395775862069</v>
      </c>
      <c r="S2985" s="6">
        <f t="shared" si="139"/>
        <v>155.23827397260274</v>
      </c>
      <c r="T2985" t="s">
        <v>8319</v>
      </c>
      <c r="U2985" t="s">
        <v>8359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2">
        <v>42576.278715277775</v>
      </c>
      <c r="L2986" s="12">
        <v>42606.278715277775</v>
      </c>
      <c r="M2986" s="13">
        <f t="shared" si="140"/>
        <v>2016</v>
      </c>
      <c r="N2986" t="b">
        <v>1</v>
      </c>
      <c r="O2986">
        <v>218</v>
      </c>
      <c r="P2986" t="b">
        <v>1</v>
      </c>
      <c r="Q2986" t="s">
        <v>8303</v>
      </c>
      <c r="R2986" s="5">
        <f t="shared" si="138"/>
        <v>1.00352</v>
      </c>
      <c r="S2986" s="6">
        <f t="shared" si="139"/>
        <v>115.08256880733946</v>
      </c>
      <c r="T2986" t="s">
        <v>8319</v>
      </c>
      <c r="U2986" t="s">
        <v>8359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2">
        <v>42654.973703703698</v>
      </c>
      <c r="L2987" s="12">
        <v>42674.166666666672</v>
      </c>
      <c r="M2987" s="13">
        <f t="shared" si="140"/>
        <v>2016</v>
      </c>
      <c r="N2987" t="b">
        <v>0</v>
      </c>
      <c r="O2987">
        <v>111</v>
      </c>
      <c r="P2987" t="b">
        <v>1</v>
      </c>
      <c r="Q2987" t="s">
        <v>8303</v>
      </c>
      <c r="R2987" s="5">
        <f t="shared" si="138"/>
        <v>1.2164999999999999</v>
      </c>
      <c r="S2987" s="6">
        <f t="shared" si="139"/>
        <v>109.5945945945946</v>
      </c>
      <c r="T2987" t="s">
        <v>8319</v>
      </c>
      <c r="U2987" t="s">
        <v>8359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2">
        <v>42431.500069444446</v>
      </c>
      <c r="L2988" s="12">
        <v>42491.458402777775</v>
      </c>
      <c r="M2988" s="13">
        <f t="shared" si="140"/>
        <v>2016</v>
      </c>
      <c r="N2988" t="b">
        <v>0</v>
      </c>
      <c r="O2988">
        <v>56</v>
      </c>
      <c r="P2988" t="b">
        <v>1</v>
      </c>
      <c r="Q2988" t="s">
        <v>8303</v>
      </c>
      <c r="R2988" s="5">
        <f t="shared" si="138"/>
        <v>1.0549999999999999</v>
      </c>
      <c r="S2988" s="6">
        <f t="shared" si="139"/>
        <v>45.214285714285715</v>
      </c>
      <c r="T2988" t="s">
        <v>8319</v>
      </c>
      <c r="U2988" t="s">
        <v>8359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2">
        <v>42627.307303240741</v>
      </c>
      <c r="L2989" s="12">
        <v>42656</v>
      </c>
      <c r="M2989" s="13">
        <f t="shared" si="140"/>
        <v>2016</v>
      </c>
      <c r="N2989" t="b">
        <v>0</v>
      </c>
      <c r="O2989">
        <v>265</v>
      </c>
      <c r="P2989" t="b">
        <v>1</v>
      </c>
      <c r="Q2989" t="s">
        <v>8303</v>
      </c>
      <c r="R2989" s="5">
        <f t="shared" si="138"/>
        <v>1.1040080000000001</v>
      </c>
      <c r="S2989" s="6">
        <f t="shared" si="139"/>
        <v>104.15169811320754</v>
      </c>
      <c r="T2989" t="s">
        <v>8319</v>
      </c>
      <c r="U2989" t="s">
        <v>8359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2">
        <v>42511.362048611118</v>
      </c>
      <c r="L2990" s="12">
        <v>42541.362048611118</v>
      </c>
      <c r="M2990" s="13">
        <f t="shared" si="140"/>
        <v>2016</v>
      </c>
      <c r="N2990" t="b">
        <v>0</v>
      </c>
      <c r="O2990">
        <v>28</v>
      </c>
      <c r="P2990" t="b">
        <v>1</v>
      </c>
      <c r="Q2990" t="s">
        <v>8303</v>
      </c>
      <c r="R2990" s="5">
        <f t="shared" si="138"/>
        <v>1</v>
      </c>
      <c r="S2990" s="6">
        <f t="shared" si="139"/>
        <v>35.714285714285715</v>
      </c>
      <c r="T2990" t="s">
        <v>8319</v>
      </c>
      <c r="U2990" t="s">
        <v>8359</v>
      </c>
    </row>
    <row r="2991" spans="1:21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2">
        <v>42337.02039351852</v>
      </c>
      <c r="L2991" s="12">
        <v>42359.207638888889</v>
      </c>
      <c r="M2991" s="13">
        <f t="shared" si="140"/>
        <v>2015</v>
      </c>
      <c r="N2991" t="b">
        <v>0</v>
      </c>
      <c r="O2991">
        <v>364</v>
      </c>
      <c r="P2991" t="b">
        <v>1</v>
      </c>
      <c r="Q2991" t="s">
        <v>8303</v>
      </c>
      <c r="R2991" s="5">
        <f t="shared" si="138"/>
        <v>1.76535</v>
      </c>
      <c r="S2991" s="6">
        <f t="shared" si="139"/>
        <v>96.997252747252745</v>
      </c>
      <c r="T2991" t="s">
        <v>8319</v>
      </c>
      <c r="U2991" t="s">
        <v>8359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2">
        <v>42341.57430555555</v>
      </c>
      <c r="L2992" s="12">
        <v>42376.57430555555</v>
      </c>
      <c r="M2992" s="13">
        <f t="shared" si="140"/>
        <v>2015</v>
      </c>
      <c r="N2992" t="b">
        <v>0</v>
      </c>
      <c r="O2992">
        <v>27</v>
      </c>
      <c r="P2992" t="b">
        <v>1</v>
      </c>
      <c r="Q2992" t="s">
        <v>8303</v>
      </c>
      <c r="R2992" s="5">
        <f t="shared" si="138"/>
        <v>1</v>
      </c>
      <c r="S2992" s="6">
        <f t="shared" si="139"/>
        <v>370.37037037037038</v>
      </c>
      <c r="T2992" t="s">
        <v>8319</v>
      </c>
      <c r="U2992" t="s">
        <v>8359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2">
        <v>42740.837152777778</v>
      </c>
      <c r="L2993" s="12">
        <v>42762.837152777778</v>
      </c>
      <c r="M2993" s="13">
        <f t="shared" si="140"/>
        <v>2017</v>
      </c>
      <c r="N2993" t="b">
        <v>0</v>
      </c>
      <c r="O2993">
        <v>93</v>
      </c>
      <c r="P2993" t="b">
        <v>1</v>
      </c>
      <c r="Q2993" t="s">
        <v>8303</v>
      </c>
      <c r="R2993" s="5">
        <f t="shared" si="138"/>
        <v>1.0329411764705883</v>
      </c>
      <c r="S2993" s="6">
        <f t="shared" si="139"/>
        <v>94.408602150537632</v>
      </c>
      <c r="T2993" t="s">
        <v>8319</v>
      </c>
      <c r="U2993" t="s">
        <v>8359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2">
        <v>42622.767476851848</v>
      </c>
      <c r="L2994" s="12">
        <v>42652.767476851848</v>
      </c>
      <c r="M2994" s="13">
        <f t="shared" si="140"/>
        <v>2016</v>
      </c>
      <c r="N2994" t="b">
        <v>0</v>
      </c>
      <c r="O2994">
        <v>64</v>
      </c>
      <c r="P2994" t="b">
        <v>1</v>
      </c>
      <c r="Q2994" t="s">
        <v>8303</v>
      </c>
      <c r="R2994" s="5">
        <f t="shared" si="138"/>
        <v>1.0449999999999999</v>
      </c>
      <c r="S2994" s="6">
        <f t="shared" si="139"/>
        <v>48.984375</v>
      </c>
      <c r="T2994" t="s">
        <v>8319</v>
      </c>
      <c r="U2994" t="s">
        <v>8359</v>
      </c>
    </row>
    <row r="2995" spans="1:21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2">
        <v>42390.838738425926</v>
      </c>
      <c r="L2995" s="12">
        <v>42420.838738425926</v>
      </c>
      <c r="M2995" s="13">
        <f t="shared" si="140"/>
        <v>2016</v>
      </c>
      <c r="N2995" t="b">
        <v>0</v>
      </c>
      <c r="O2995">
        <v>22</v>
      </c>
      <c r="P2995" t="b">
        <v>1</v>
      </c>
      <c r="Q2995" t="s">
        <v>8303</v>
      </c>
      <c r="R2995" s="5">
        <f t="shared" si="138"/>
        <v>1.0029999999999999</v>
      </c>
      <c r="S2995" s="6">
        <f t="shared" si="139"/>
        <v>45.590909090909093</v>
      </c>
      <c r="T2995" t="s">
        <v>8319</v>
      </c>
      <c r="U2995" t="s">
        <v>8359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2">
        <v>41885.478842592594</v>
      </c>
      <c r="L2996" s="12">
        <v>41915.478842592594</v>
      </c>
      <c r="M2996" s="13">
        <f t="shared" si="140"/>
        <v>2014</v>
      </c>
      <c r="N2996" t="b">
        <v>0</v>
      </c>
      <c r="O2996">
        <v>59</v>
      </c>
      <c r="P2996" t="b">
        <v>1</v>
      </c>
      <c r="Q2996" t="s">
        <v>8303</v>
      </c>
      <c r="R2996" s="5">
        <f t="shared" si="138"/>
        <v>4.577466666666667</v>
      </c>
      <c r="S2996" s="6">
        <f t="shared" si="139"/>
        <v>23.275254237288134</v>
      </c>
      <c r="T2996" t="s">
        <v>8319</v>
      </c>
      <c r="U2996" t="s">
        <v>8359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2">
        <v>42724.665173611109</v>
      </c>
      <c r="L2997" s="12">
        <v>42754.665173611109</v>
      </c>
      <c r="M2997" s="13">
        <f t="shared" si="140"/>
        <v>2016</v>
      </c>
      <c r="N2997" t="b">
        <v>0</v>
      </c>
      <c r="O2997">
        <v>249</v>
      </c>
      <c r="P2997" t="b">
        <v>1</v>
      </c>
      <c r="Q2997" t="s">
        <v>8303</v>
      </c>
      <c r="R2997" s="5">
        <f t="shared" si="138"/>
        <v>1.0496000000000001</v>
      </c>
      <c r="S2997" s="6">
        <f t="shared" si="139"/>
        <v>63.2289156626506</v>
      </c>
      <c r="T2997" t="s">
        <v>8319</v>
      </c>
      <c r="U2997" t="s">
        <v>8359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2">
        <v>42090.912500000006</v>
      </c>
      <c r="L2998" s="12">
        <v>42150.912500000006</v>
      </c>
      <c r="M2998" s="13">
        <f t="shared" si="140"/>
        <v>2015</v>
      </c>
      <c r="N2998" t="b">
        <v>0</v>
      </c>
      <c r="O2998">
        <v>392</v>
      </c>
      <c r="P2998" t="b">
        <v>1</v>
      </c>
      <c r="Q2998" t="s">
        <v>8303</v>
      </c>
      <c r="R2998" s="5">
        <f t="shared" si="138"/>
        <v>1.7194285714285715</v>
      </c>
      <c r="S2998" s="6">
        <f t="shared" si="139"/>
        <v>153.5204081632653</v>
      </c>
      <c r="T2998" t="s">
        <v>8319</v>
      </c>
      <c r="U2998" t="s">
        <v>8359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2">
        <v>42775.733715277776</v>
      </c>
      <c r="L2999" s="12">
        <v>42793.207638888889</v>
      </c>
      <c r="M2999" s="13">
        <f t="shared" si="140"/>
        <v>2017</v>
      </c>
      <c r="N2999" t="b">
        <v>0</v>
      </c>
      <c r="O2999">
        <v>115</v>
      </c>
      <c r="P2999" t="b">
        <v>1</v>
      </c>
      <c r="Q2999" t="s">
        <v>8303</v>
      </c>
      <c r="R2999" s="5">
        <f t="shared" si="138"/>
        <v>1.0373000000000001</v>
      </c>
      <c r="S2999" s="6">
        <f t="shared" si="139"/>
        <v>90.2</v>
      </c>
      <c r="T2999" t="s">
        <v>8319</v>
      </c>
      <c r="U2999" t="s">
        <v>8359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2">
        <v>41778.193622685183</v>
      </c>
      <c r="L3000" s="12">
        <v>41806.184027777781</v>
      </c>
      <c r="M3000" s="13">
        <f t="shared" si="140"/>
        <v>2014</v>
      </c>
      <c r="N3000" t="b">
        <v>0</v>
      </c>
      <c r="O3000">
        <v>433</v>
      </c>
      <c r="P3000" t="b">
        <v>1</v>
      </c>
      <c r="Q3000" t="s">
        <v>8303</v>
      </c>
      <c r="R3000" s="5">
        <f t="shared" si="138"/>
        <v>1.0302899999999999</v>
      </c>
      <c r="S3000" s="6">
        <f t="shared" si="139"/>
        <v>118.97113163972287</v>
      </c>
      <c r="T3000" t="s">
        <v>8319</v>
      </c>
      <c r="U3000" t="s">
        <v>8359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2">
        <v>42780.740277777775</v>
      </c>
      <c r="L3001" s="12">
        <v>42795.083333333328</v>
      </c>
      <c r="M3001" s="13">
        <f t="shared" si="140"/>
        <v>2017</v>
      </c>
      <c r="N3001" t="b">
        <v>0</v>
      </c>
      <c r="O3001">
        <v>20</v>
      </c>
      <c r="P3001" t="b">
        <v>1</v>
      </c>
      <c r="Q3001" t="s">
        <v>8303</v>
      </c>
      <c r="R3001" s="5">
        <f t="shared" si="138"/>
        <v>1.1888888888888889</v>
      </c>
      <c r="S3001" s="6">
        <f t="shared" si="139"/>
        <v>80.25</v>
      </c>
      <c r="T3001" t="s">
        <v>8319</v>
      </c>
      <c r="U3001" t="s">
        <v>8359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2">
        <v>42752.827199074076</v>
      </c>
      <c r="L3002" s="12">
        <v>42766.75</v>
      </c>
      <c r="M3002" s="13">
        <f t="shared" si="140"/>
        <v>2017</v>
      </c>
      <c r="N3002" t="b">
        <v>0</v>
      </c>
      <c r="O3002">
        <v>8</v>
      </c>
      <c r="P3002" t="b">
        <v>1</v>
      </c>
      <c r="Q3002" t="s">
        <v>8303</v>
      </c>
      <c r="R3002" s="5">
        <f t="shared" si="138"/>
        <v>1</v>
      </c>
      <c r="S3002" s="6">
        <f t="shared" si="139"/>
        <v>62.5</v>
      </c>
      <c r="T3002" t="s">
        <v>8319</v>
      </c>
      <c r="U3002" t="s">
        <v>8359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2">
        <v>42534.895625000005</v>
      </c>
      <c r="L3003" s="12">
        <v>42564.895625000005</v>
      </c>
      <c r="M3003" s="13">
        <f t="shared" si="140"/>
        <v>2016</v>
      </c>
      <c r="N3003" t="b">
        <v>0</v>
      </c>
      <c r="O3003">
        <v>175</v>
      </c>
      <c r="P3003" t="b">
        <v>1</v>
      </c>
      <c r="Q3003" t="s">
        <v>8303</v>
      </c>
      <c r="R3003" s="5">
        <f t="shared" si="138"/>
        <v>3.1869988910451896</v>
      </c>
      <c r="S3003" s="6">
        <f t="shared" si="139"/>
        <v>131.37719999999999</v>
      </c>
      <c r="T3003" t="s">
        <v>8319</v>
      </c>
      <c r="U3003" t="s">
        <v>8359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2">
        <v>41239.83625</v>
      </c>
      <c r="L3004" s="12">
        <v>41269.83625</v>
      </c>
      <c r="M3004" s="13">
        <f t="shared" si="140"/>
        <v>2012</v>
      </c>
      <c r="N3004" t="b">
        <v>0</v>
      </c>
      <c r="O3004">
        <v>104</v>
      </c>
      <c r="P3004" t="b">
        <v>1</v>
      </c>
      <c r="Q3004" t="s">
        <v>8303</v>
      </c>
      <c r="R3004" s="5">
        <f t="shared" si="138"/>
        <v>1.0850614285714286</v>
      </c>
      <c r="S3004" s="6">
        <f t="shared" si="139"/>
        <v>73.032980769230775</v>
      </c>
      <c r="T3004" t="s">
        <v>8319</v>
      </c>
      <c r="U3004" t="s">
        <v>8359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2">
        <v>42398.849259259259</v>
      </c>
      <c r="L3005" s="12">
        <v>42430.249305555553</v>
      </c>
      <c r="M3005" s="13">
        <f t="shared" si="140"/>
        <v>2016</v>
      </c>
      <c r="N3005" t="b">
        <v>0</v>
      </c>
      <c r="O3005">
        <v>17</v>
      </c>
      <c r="P3005" t="b">
        <v>1</v>
      </c>
      <c r="Q3005" t="s">
        <v>8303</v>
      </c>
      <c r="R3005" s="5">
        <f t="shared" si="138"/>
        <v>1.0116666666666667</v>
      </c>
      <c r="S3005" s="6">
        <f t="shared" si="139"/>
        <v>178.52941176470588</v>
      </c>
      <c r="T3005" t="s">
        <v>8319</v>
      </c>
      <c r="U3005" t="s">
        <v>8359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2">
        <v>41928.881064814814</v>
      </c>
      <c r="L3006" s="12">
        <v>41958.922731481478</v>
      </c>
      <c r="M3006" s="13">
        <f t="shared" si="140"/>
        <v>2014</v>
      </c>
      <c r="N3006" t="b">
        <v>0</v>
      </c>
      <c r="O3006">
        <v>277</v>
      </c>
      <c r="P3006" t="b">
        <v>1</v>
      </c>
      <c r="Q3006" t="s">
        <v>8303</v>
      </c>
      <c r="R3006" s="5">
        <f t="shared" si="138"/>
        <v>1.12815</v>
      </c>
      <c r="S3006" s="6">
        <f t="shared" si="139"/>
        <v>162.90974729241879</v>
      </c>
      <c r="T3006" t="s">
        <v>8319</v>
      </c>
      <c r="U3006" t="s">
        <v>8359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2">
        <v>41888.674826388888</v>
      </c>
      <c r="L3007" s="12">
        <v>41918.674826388888</v>
      </c>
      <c r="M3007" s="13">
        <f t="shared" si="140"/>
        <v>2014</v>
      </c>
      <c r="N3007" t="b">
        <v>0</v>
      </c>
      <c r="O3007">
        <v>118</v>
      </c>
      <c r="P3007" t="b">
        <v>1</v>
      </c>
      <c r="Q3007" t="s">
        <v>8303</v>
      </c>
      <c r="R3007" s="5">
        <f t="shared" si="138"/>
        <v>1.2049622641509434</v>
      </c>
      <c r="S3007" s="6">
        <f t="shared" si="139"/>
        <v>108.24237288135593</v>
      </c>
      <c r="T3007" t="s">
        <v>8319</v>
      </c>
      <c r="U3007" t="s">
        <v>8359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2">
        <v>41957.756840277783</v>
      </c>
      <c r="L3008" s="12">
        <v>41987.756840277783</v>
      </c>
      <c r="M3008" s="13">
        <f t="shared" si="140"/>
        <v>2014</v>
      </c>
      <c r="N3008" t="b">
        <v>0</v>
      </c>
      <c r="O3008">
        <v>97</v>
      </c>
      <c r="P3008" t="b">
        <v>1</v>
      </c>
      <c r="Q3008" t="s">
        <v>8303</v>
      </c>
      <c r="R3008" s="5">
        <f t="shared" si="138"/>
        <v>1.0774999999999999</v>
      </c>
      <c r="S3008" s="6">
        <f t="shared" si="139"/>
        <v>88.865979381443296</v>
      </c>
      <c r="T3008" t="s">
        <v>8319</v>
      </c>
      <c r="U3008" t="s">
        <v>8359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2">
        <v>42098.216238425928</v>
      </c>
      <c r="L3009" s="12">
        <v>42119.216238425928</v>
      </c>
      <c r="M3009" s="13">
        <f t="shared" si="140"/>
        <v>2015</v>
      </c>
      <c r="N3009" t="b">
        <v>0</v>
      </c>
      <c r="O3009">
        <v>20</v>
      </c>
      <c r="P3009" t="b">
        <v>1</v>
      </c>
      <c r="Q3009" t="s">
        <v>8303</v>
      </c>
      <c r="R3009" s="5">
        <f t="shared" si="138"/>
        <v>1.8</v>
      </c>
      <c r="S3009" s="6">
        <f t="shared" si="139"/>
        <v>54</v>
      </c>
      <c r="T3009" t="s">
        <v>8319</v>
      </c>
      <c r="U3009" t="s">
        <v>8359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2">
        <v>42360.212025462963</v>
      </c>
      <c r="L3010" s="12">
        <v>42390.212025462963</v>
      </c>
      <c r="M3010" s="13">
        <f t="shared" si="140"/>
        <v>2015</v>
      </c>
      <c r="N3010" t="b">
        <v>0</v>
      </c>
      <c r="O3010">
        <v>26</v>
      </c>
      <c r="P3010" t="b">
        <v>1</v>
      </c>
      <c r="Q3010" t="s">
        <v>8303</v>
      </c>
      <c r="R3010" s="5">
        <f t="shared" ref="R3010:R3073" si="141">E3010/D3010</f>
        <v>1.0116666666666667</v>
      </c>
      <c r="S3010" s="6">
        <f t="shared" ref="S3010:S3073" si="142">E3010/O3010</f>
        <v>116.73076923076923</v>
      </c>
      <c r="T3010" t="s">
        <v>8319</v>
      </c>
      <c r="U3010" t="s">
        <v>8359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2">
        <v>41939.569907407407</v>
      </c>
      <c r="L3011" s="12">
        <v>41969.611574074079</v>
      </c>
      <c r="M3011" s="13">
        <f t="shared" ref="M3011:M3074" si="143">YEAR(K3011)</f>
        <v>2014</v>
      </c>
      <c r="N3011" t="b">
        <v>0</v>
      </c>
      <c r="O3011">
        <v>128</v>
      </c>
      <c r="P3011" t="b">
        <v>1</v>
      </c>
      <c r="Q3011" t="s">
        <v>8303</v>
      </c>
      <c r="R3011" s="5">
        <f t="shared" si="141"/>
        <v>1.19756</v>
      </c>
      <c r="S3011" s="6">
        <f t="shared" si="142"/>
        <v>233.8984375</v>
      </c>
      <c r="T3011" t="s">
        <v>8319</v>
      </c>
      <c r="U3011" t="s">
        <v>8359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2">
        <v>41996.832395833335</v>
      </c>
      <c r="L3012" s="12">
        <v>42056.832395833335</v>
      </c>
      <c r="M3012" s="13">
        <f t="shared" si="143"/>
        <v>2014</v>
      </c>
      <c r="N3012" t="b">
        <v>0</v>
      </c>
      <c r="O3012">
        <v>15</v>
      </c>
      <c r="P3012" t="b">
        <v>1</v>
      </c>
      <c r="Q3012" t="s">
        <v>8303</v>
      </c>
      <c r="R3012" s="5">
        <f t="shared" si="141"/>
        <v>1.58</v>
      </c>
      <c r="S3012" s="6">
        <f t="shared" si="142"/>
        <v>158</v>
      </c>
      <c r="T3012" t="s">
        <v>8319</v>
      </c>
      <c r="U3012" t="s">
        <v>8359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2">
        <v>42334.468935185185</v>
      </c>
      <c r="L3013" s="12">
        <v>42361.957638888889</v>
      </c>
      <c r="M3013" s="13">
        <f t="shared" si="143"/>
        <v>2015</v>
      </c>
      <c r="N3013" t="b">
        <v>0</v>
      </c>
      <c r="O3013">
        <v>25</v>
      </c>
      <c r="P3013" t="b">
        <v>1</v>
      </c>
      <c r="Q3013" t="s">
        <v>8303</v>
      </c>
      <c r="R3013" s="5">
        <f t="shared" si="141"/>
        <v>1.2366666666666666</v>
      </c>
      <c r="S3013" s="6">
        <f t="shared" si="142"/>
        <v>14.84</v>
      </c>
      <c r="T3013" t="s">
        <v>8319</v>
      </c>
      <c r="U3013" t="s">
        <v>8359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2">
        <v>42024.702893518523</v>
      </c>
      <c r="L3014" s="12">
        <v>42045.702893518523</v>
      </c>
      <c r="M3014" s="13">
        <f t="shared" si="143"/>
        <v>2015</v>
      </c>
      <c r="N3014" t="b">
        <v>0</v>
      </c>
      <c r="O3014">
        <v>55</v>
      </c>
      <c r="P3014" t="b">
        <v>1</v>
      </c>
      <c r="Q3014" t="s">
        <v>8303</v>
      </c>
      <c r="R3014" s="5">
        <f t="shared" si="141"/>
        <v>1.1712499999999999</v>
      </c>
      <c r="S3014" s="6">
        <f t="shared" si="142"/>
        <v>85.181818181818187</v>
      </c>
      <c r="T3014" t="s">
        <v>8319</v>
      </c>
      <c r="U3014" t="s">
        <v>8359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2">
        <v>42146.836215277777</v>
      </c>
      <c r="L3015" s="12">
        <v>42176.836215277777</v>
      </c>
      <c r="M3015" s="13">
        <f t="shared" si="143"/>
        <v>2015</v>
      </c>
      <c r="N3015" t="b">
        <v>0</v>
      </c>
      <c r="O3015">
        <v>107</v>
      </c>
      <c r="P3015" t="b">
        <v>1</v>
      </c>
      <c r="Q3015" t="s">
        <v>8303</v>
      </c>
      <c r="R3015" s="5">
        <f t="shared" si="141"/>
        <v>1.5696000000000001</v>
      </c>
      <c r="S3015" s="6">
        <f t="shared" si="142"/>
        <v>146.69158878504672</v>
      </c>
      <c r="T3015" t="s">
        <v>8319</v>
      </c>
      <c r="U3015" t="s">
        <v>8359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2">
        <v>41920.123611111114</v>
      </c>
      <c r="L3016" s="12">
        <v>41948.208333333336</v>
      </c>
      <c r="M3016" s="13">
        <f t="shared" si="143"/>
        <v>2014</v>
      </c>
      <c r="N3016" t="b">
        <v>0</v>
      </c>
      <c r="O3016">
        <v>557</v>
      </c>
      <c r="P3016" t="b">
        <v>1</v>
      </c>
      <c r="Q3016" t="s">
        <v>8303</v>
      </c>
      <c r="R3016" s="5">
        <f t="shared" si="141"/>
        <v>1.13104</v>
      </c>
      <c r="S3016" s="6">
        <f t="shared" si="142"/>
        <v>50.764811490125673</v>
      </c>
      <c r="T3016" t="s">
        <v>8319</v>
      </c>
      <c r="U3016" t="s">
        <v>8359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2">
        <v>41785.72729166667</v>
      </c>
      <c r="L3017" s="12">
        <v>41801.166666666664</v>
      </c>
      <c r="M3017" s="13">
        <f t="shared" si="143"/>
        <v>2014</v>
      </c>
      <c r="N3017" t="b">
        <v>0</v>
      </c>
      <c r="O3017">
        <v>40</v>
      </c>
      <c r="P3017" t="b">
        <v>1</v>
      </c>
      <c r="Q3017" t="s">
        <v>8303</v>
      </c>
      <c r="R3017" s="5">
        <f t="shared" si="141"/>
        <v>1.0317647058823529</v>
      </c>
      <c r="S3017" s="6">
        <f t="shared" si="142"/>
        <v>87.7</v>
      </c>
      <c r="T3017" t="s">
        <v>8319</v>
      </c>
      <c r="U3017" t="s">
        <v>8359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2">
        <v>41778.548055555555</v>
      </c>
      <c r="L3018" s="12">
        <v>41838.548055555555</v>
      </c>
      <c r="M3018" s="13">
        <f t="shared" si="143"/>
        <v>2014</v>
      </c>
      <c r="N3018" t="b">
        <v>0</v>
      </c>
      <c r="O3018">
        <v>36</v>
      </c>
      <c r="P3018" t="b">
        <v>1</v>
      </c>
      <c r="Q3018" t="s">
        <v>8303</v>
      </c>
      <c r="R3018" s="5">
        <f t="shared" si="141"/>
        <v>1.0261176470588236</v>
      </c>
      <c r="S3018" s="6">
        <f t="shared" si="142"/>
        <v>242.27777777777777</v>
      </c>
      <c r="T3018" t="s">
        <v>8319</v>
      </c>
      <c r="U3018" t="s">
        <v>8359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2">
        <v>41841.850034722222</v>
      </c>
      <c r="L3019" s="12">
        <v>41871.850034722222</v>
      </c>
      <c r="M3019" s="13">
        <f t="shared" si="143"/>
        <v>2014</v>
      </c>
      <c r="N3019" t="b">
        <v>0</v>
      </c>
      <c r="O3019">
        <v>159</v>
      </c>
      <c r="P3019" t="b">
        <v>1</v>
      </c>
      <c r="Q3019" t="s">
        <v>8303</v>
      </c>
      <c r="R3019" s="5">
        <f t="shared" si="141"/>
        <v>1.0584090909090909</v>
      </c>
      <c r="S3019" s="6">
        <f t="shared" si="142"/>
        <v>146.44654088050314</v>
      </c>
      <c r="T3019" t="s">
        <v>8319</v>
      </c>
      <c r="U3019" t="s">
        <v>8359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2">
        <v>42163.29833333334</v>
      </c>
      <c r="L3020" s="12">
        <v>42205.916666666672</v>
      </c>
      <c r="M3020" s="13">
        <f t="shared" si="143"/>
        <v>2015</v>
      </c>
      <c r="N3020" t="b">
        <v>0</v>
      </c>
      <c r="O3020">
        <v>41</v>
      </c>
      <c r="P3020" t="b">
        <v>1</v>
      </c>
      <c r="Q3020" t="s">
        <v>8303</v>
      </c>
      <c r="R3020" s="5">
        <f t="shared" si="141"/>
        <v>1.0071428571428571</v>
      </c>
      <c r="S3020" s="6">
        <f t="shared" si="142"/>
        <v>103.17073170731707</v>
      </c>
      <c r="T3020" t="s">
        <v>8319</v>
      </c>
      <c r="U3020" t="s">
        <v>8359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2">
        <v>41758.833564814813</v>
      </c>
      <c r="L3021" s="12">
        <v>41786.125</v>
      </c>
      <c r="M3021" s="13">
        <f t="shared" si="143"/>
        <v>2014</v>
      </c>
      <c r="N3021" t="b">
        <v>0</v>
      </c>
      <c r="O3021">
        <v>226</v>
      </c>
      <c r="P3021" t="b">
        <v>1</v>
      </c>
      <c r="Q3021" t="s">
        <v>8303</v>
      </c>
      <c r="R3021" s="5">
        <f t="shared" si="141"/>
        <v>1.2123333333333333</v>
      </c>
      <c r="S3021" s="6">
        <f t="shared" si="142"/>
        <v>80.464601769911511</v>
      </c>
      <c r="T3021" t="s">
        <v>8319</v>
      </c>
      <c r="U3021" t="s">
        <v>8359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2">
        <v>42170.846446759257</v>
      </c>
      <c r="L3022" s="12">
        <v>42230.846446759257</v>
      </c>
      <c r="M3022" s="13">
        <f t="shared" si="143"/>
        <v>2015</v>
      </c>
      <c r="N3022" t="b">
        <v>0</v>
      </c>
      <c r="O3022">
        <v>30</v>
      </c>
      <c r="P3022" t="b">
        <v>1</v>
      </c>
      <c r="Q3022" t="s">
        <v>8303</v>
      </c>
      <c r="R3022" s="5">
        <f t="shared" si="141"/>
        <v>1.0057142857142858</v>
      </c>
      <c r="S3022" s="6">
        <f t="shared" si="142"/>
        <v>234.66666666666666</v>
      </c>
      <c r="T3022" t="s">
        <v>8319</v>
      </c>
      <c r="U3022" t="s">
        <v>8359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2">
        <v>42660.618854166663</v>
      </c>
      <c r="L3023" s="12">
        <v>42696.249305555553</v>
      </c>
      <c r="M3023" s="13">
        <f t="shared" si="143"/>
        <v>2016</v>
      </c>
      <c r="N3023" t="b">
        <v>0</v>
      </c>
      <c r="O3023">
        <v>103</v>
      </c>
      <c r="P3023" t="b">
        <v>1</v>
      </c>
      <c r="Q3023" t="s">
        <v>8303</v>
      </c>
      <c r="R3023" s="5">
        <f t="shared" si="141"/>
        <v>1.1602222222222223</v>
      </c>
      <c r="S3023" s="6">
        <f t="shared" si="142"/>
        <v>50.689320388349515</v>
      </c>
      <c r="T3023" t="s">
        <v>8319</v>
      </c>
      <c r="U3023" t="s">
        <v>8359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2">
        <v>42564.95380787037</v>
      </c>
      <c r="L3024" s="12">
        <v>42609.95380787037</v>
      </c>
      <c r="M3024" s="13">
        <f t="shared" si="143"/>
        <v>2016</v>
      </c>
      <c r="N3024" t="b">
        <v>0</v>
      </c>
      <c r="O3024">
        <v>62</v>
      </c>
      <c r="P3024" t="b">
        <v>1</v>
      </c>
      <c r="Q3024" t="s">
        <v>8303</v>
      </c>
      <c r="R3024" s="5">
        <f t="shared" si="141"/>
        <v>1.0087999999999999</v>
      </c>
      <c r="S3024" s="6">
        <f t="shared" si="142"/>
        <v>162.70967741935485</v>
      </c>
      <c r="T3024" t="s">
        <v>8319</v>
      </c>
      <c r="U3024" t="s">
        <v>8359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2">
        <v>42121.675763888896</v>
      </c>
      <c r="L3025" s="12">
        <v>42166.675763888896</v>
      </c>
      <c r="M3025" s="13">
        <f t="shared" si="143"/>
        <v>2015</v>
      </c>
      <c r="N3025" t="b">
        <v>0</v>
      </c>
      <c r="O3025">
        <v>6</v>
      </c>
      <c r="P3025" t="b">
        <v>1</v>
      </c>
      <c r="Q3025" t="s">
        <v>8303</v>
      </c>
      <c r="R3025" s="5">
        <f t="shared" si="141"/>
        <v>1.03</v>
      </c>
      <c r="S3025" s="6">
        <f t="shared" si="142"/>
        <v>120.16666666666667</v>
      </c>
      <c r="T3025" t="s">
        <v>8319</v>
      </c>
      <c r="U3025" t="s">
        <v>8359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2">
        <v>41158.993923611109</v>
      </c>
      <c r="L3026" s="12">
        <v>41188.993923611109</v>
      </c>
      <c r="M3026" s="13">
        <f t="shared" si="143"/>
        <v>2012</v>
      </c>
      <c r="N3026" t="b">
        <v>0</v>
      </c>
      <c r="O3026">
        <v>182</v>
      </c>
      <c r="P3026" t="b">
        <v>1</v>
      </c>
      <c r="Q3026" t="s">
        <v>8303</v>
      </c>
      <c r="R3026" s="5">
        <f t="shared" si="141"/>
        <v>2.4641999999999999</v>
      </c>
      <c r="S3026" s="6">
        <f t="shared" si="142"/>
        <v>67.697802197802204</v>
      </c>
      <c r="T3026" t="s">
        <v>8319</v>
      </c>
      <c r="U3026" t="s">
        <v>8359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2">
        <v>41761.509409722225</v>
      </c>
      <c r="L3027" s="12">
        <v>41789.666666666664</v>
      </c>
      <c r="M3027" s="13">
        <f t="shared" si="143"/>
        <v>2014</v>
      </c>
      <c r="N3027" t="b">
        <v>0</v>
      </c>
      <c r="O3027">
        <v>145</v>
      </c>
      <c r="P3027" t="b">
        <v>1</v>
      </c>
      <c r="Q3027" t="s">
        <v>8303</v>
      </c>
      <c r="R3027" s="5">
        <f t="shared" si="141"/>
        <v>3.0219999999999998</v>
      </c>
      <c r="S3027" s="6">
        <f t="shared" si="142"/>
        <v>52.103448275862071</v>
      </c>
      <c r="T3027" t="s">
        <v>8319</v>
      </c>
      <c r="U3027" t="s">
        <v>8359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2">
        <v>42783.459398148145</v>
      </c>
      <c r="L3028" s="12">
        <v>42797.459398148145</v>
      </c>
      <c r="M3028" s="13">
        <f t="shared" si="143"/>
        <v>2017</v>
      </c>
      <c r="N3028" t="b">
        <v>0</v>
      </c>
      <c r="O3028">
        <v>25</v>
      </c>
      <c r="P3028" t="b">
        <v>1</v>
      </c>
      <c r="Q3028" t="s">
        <v>8303</v>
      </c>
      <c r="R3028" s="5">
        <f t="shared" si="141"/>
        <v>1.4333333333333333</v>
      </c>
      <c r="S3028" s="6">
        <f t="shared" si="142"/>
        <v>51.6</v>
      </c>
      <c r="T3028" t="s">
        <v>8319</v>
      </c>
      <c r="U3028" t="s">
        <v>8359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2">
        <v>42053.704293981486</v>
      </c>
      <c r="L3029" s="12">
        <v>42083.662627314814</v>
      </c>
      <c r="M3029" s="13">
        <f t="shared" si="143"/>
        <v>2015</v>
      </c>
      <c r="N3029" t="b">
        <v>0</v>
      </c>
      <c r="O3029">
        <v>320</v>
      </c>
      <c r="P3029" t="b">
        <v>1</v>
      </c>
      <c r="Q3029" t="s">
        <v>8303</v>
      </c>
      <c r="R3029" s="5">
        <f t="shared" si="141"/>
        <v>1.3144</v>
      </c>
      <c r="S3029" s="6">
        <f t="shared" si="142"/>
        <v>164.3</v>
      </c>
      <c r="T3029" t="s">
        <v>8319</v>
      </c>
      <c r="U3029" t="s">
        <v>8359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2">
        <v>42567.264178240745</v>
      </c>
      <c r="L3030" s="12">
        <v>42597.264178240745</v>
      </c>
      <c r="M3030" s="13">
        <f t="shared" si="143"/>
        <v>2016</v>
      </c>
      <c r="N3030" t="b">
        <v>0</v>
      </c>
      <c r="O3030">
        <v>99</v>
      </c>
      <c r="P3030" t="b">
        <v>1</v>
      </c>
      <c r="Q3030" t="s">
        <v>8303</v>
      </c>
      <c r="R3030" s="5">
        <f t="shared" si="141"/>
        <v>1.6801999999999999</v>
      </c>
      <c r="S3030" s="6">
        <f t="shared" si="142"/>
        <v>84.858585858585855</v>
      </c>
      <c r="T3030" t="s">
        <v>8319</v>
      </c>
      <c r="U3030" t="s">
        <v>8359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2">
        <v>41932.708877314813</v>
      </c>
      <c r="L3031" s="12">
        <v>41961.190972222219</v>
      </c>
      <c r="M3031" s="13">
        <f t="shared" si="143"/>
        <v>2014</v>
      </c>
      <c r="N3031" t="b">
        <v>0</v>
      </c>
      <c r="O3031">
        <v>348</v>
      </c>
      <c r="P3031" t="b">
        <v>1</v>
      </c>
      <c r="Q3031" t="s">
        <v>8303</v>
      </c>
      <c r="R3031" s="5">
        <f t="shared" si="141"/>
        <v>1.0967666666666667</v>
      </c>
      <c r="S3031" s="6">
        <f t="shared" si="142"/>
        <v>94.548850574712645</v>
      </c>
      <c r="T3031" t="s">
        <v>8319</v>
      </c>
      <c r="U3031" t="s">
        <v>8359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2">
        <v>42233.747349537036</v>
      </c>
      <c r="L3032" s="12">
        <v>42263.747349537036</v>
      </c>
      <c r="M3032" s="13">
        <f t="shared" si="143"/>
        <v>2015</v>
      </c>
      <c r="N3032" t="b">
        <v>0</v>
      </c>
      <c r="O3032">
        <v>41</v>
      </c>
      <c r="P3032" t="b">
        <v>1</v>
      </c>
      <c r="Q3032" t="s">
        <v>8303</v>
      </c>
      <c r="R3032" s="5">
        <f t="shared" si="141"/>
        <v>1.0668571428571429</v>
      </c>
      <c r="S3032" s="6">
        <f t="shared" si="142"/>
        <v>45.536585365853661</v>
      </c>
      <c r="T3032" t="s">
        <v>8319</v>
      </c>
      <c r="U3032" t="s">
        <v>8359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2">
        <v>42597.882488425923</v>
      </c>
      <c r="L3033" s="12">
        <v>42657.882488425923</v>
      </c>
      <c r="M3033" s="13">
        <f t="shared" si="143"/>
        <v>2016</v>
      </c>
      <c r="N3033" t="b">
        <v>0</v>
      </c>
      <c r="O3033">
        <v>29</v>
      </c>
      <c r="P3033" t="b">
        <v>1</v>
      </c>
      <c r="Q3033" t="s">
        <v>8303</v>
      </c>
      <c r="R3033" s="5">
        <f t="shared" si="141"/>
        <v>1</v>
      </c>
      <c r="S3033" s="6">
        <f t="shared" si="142"/>
        <v>51.724137931034484</v>
      </c>
      <c r="T3033" t="s">
        <v>8319</v>
      </c>
      <c r="U3033" t="s">
        <v>8359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2">
        <v>42228.044664351852</v>
      </c>
      <c r="L3034" s="12">
        <v>42258.044664351852</v>
      </c>
      <c r="M3034" s="13">
        <f t="shared" si="143"/>
        <v>2015</v>
      </c>
      <c r="N3034" t="b">
        <v>0</v>
      </c>
      <c r="O3034">
        <v>25</v>
      </c>
      <c r="P3034" t="b">
        <v>1</v>
      </c>
      <c r="Q3034" t="s">
        <v>8303</v>
      </c>
      <c r="R3034" s="5">
        <f t="shared" si="141"/>
        <v>1.272</v>
      </c>
      <c r="S3034" s="6">
        <f t="shared" si="142"/>
        <v>50.88</v>
      </c>
      <c r="T3034" t="s">
        <v>8319</v>
      </c>
      <c r="U3034" t="s">
        <v>8359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2">
        <v>42570.110243055555</v>
      </c>
      <c r="L3035" s="12">
        <v>42600.110243055555</v>
      </c>
      <c r="M3035" s="13">
        <f t="shared" si="143"/>
        <v>2016</v>
      </c>
      <c r="N3035" t="b">
        <v>0</v>
      </c>
      <c r="O3035">
        <v>23</v>
      </c>
      <c r="P3035" t="b">
        <v>1</v>
      </c>
      <c r="Q3035" t="s">
        <v>8303</v>
      </c>
      <c r="R3035" s="5">
        <f t="shared" si="141"/>
        <v>1.4653333333333334</v>
      </c>
      <c r="S3035" s="6">
        <f t="shared" si="142"/>
        <v>191.13043478260869</v>
      </c>
      <c r="T3035" t="s">
        <v>8319</v>
      </c>
      <c r="U3035" t="s">
        <v>8359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2">
        <v>42644.535358796296</v>
      </c>
      <c r="L3036" s="12">
        <v>42675.165972222225</v>
      </c>
      <c r="M3036" s="13">
        <f t="shared" si="143"/>
        <v>2016</v>
      </c>
      <c r="N3036" t="b">
        <v>0</v>
      </c>
      <c r="O3036">
        <v>1260</v>
      </c>
      <c r="P3036" t="b">
        <v>1</v>
      </c>
      <c r="Q3036" t="s">
        <v>8303</v>
      </c>
      <c r="R3036" s="5">
        <f t="shared" si="141"/>
        <v>1.1253599999999999</v>
      </c>
      <c r="S3036" s="6">
        <f t="shared" si="142"/>
        <v>89.314285714285717</v>
      </c>
      <c r="T3036" t="s">
        <v>8319</v>
      </c>
      <c r="U3036" t="s">
        <v>8359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2">
        <v>41368.560289351852</v>
      </c>
      <c r="L3037" s="12">
        <v>41398.560289351852</v>
      </c>
      <c r="M3037" s="13">
        <f t="shared" si="143"/>
        <v>2013</v>
      </c>
      <c r="N3037" t="b">
        <v>0</v>
      </c>
      <c r="O3037">
        <v>307</v>
      </c>
      <c r="P3037" t="b">
        <v>1</v>
      </c>
      <c r="Q3037" t="s">
        <v>8303</v>
      </c>
      <c r="R3037" s="5">
        <f t="shared" si="141"/>
        <v>1.0878684000000001</v>
      </c>
      <c r="S3037" s="6">
        <f t="shared" si="142"/>
        <v>88.588631921824103</v>
      </c>
      <c r="T3037" t="s">
        <v>8319</v>
      </c>
      <c r="U3037" t="s">
        <v>8359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2">
        <v>41466.785231481481</v>
      </c>
      <c r="L3038" s="12">
        <v>41502.499305555553</v>
      </c>
      <c r="M3038" s="13">
        <f t="shared" si="143"/>
        <v>2013</v>
      </c>
      <c r="N3038" t="b">
        <v>0</v>
      </c>
      <c r="O3038">
        <v>329</v>
      </c>
      <c r="P3038" t="b">
        <v>1</v>
      </c>
      <c r="Q3038" t="s">
        <v>8303</v>
      </c>
      <c r="R3038" s="5">
        <f t="shared" si="141"/>
        <v>1.26732</v>
      </c>
      <c r="S3038" s="6">
        <f t="shared" si="142"/>
        <v>96.300911854103347</v>
      </c>
      <c r="T3038" t="s">
        <v>8319</v>
      </c>
      <c r="U3038" t="s">
        <v>8359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2">
        <v>40378.893206018518</v>
      </c>
      <c r="L3039" s="12">
        <v>40453.207638888889</v>
      </c>
      <c r="M3039" s="13">
        <f t="shared" si="143"/>
        <v>2010</v>
      </c>
      <c r="N3039" t="b">
        <v>0</v>
      </c>
      <c r="O3039">
        <v>32</v>
      </c>
      <c r="P3039" t="b">
        <v>1</v>
      </c>
      <c r="Q3039" t="s">
        <v>8303</v>
      </c>
      <c r="R3039" s="5">
        <f t="shared" si="141"/>
        <v>2.1320000000000001</v>
      </c>
      <c r="S3039" s="6">
        <f t="shared" si="142"/>
        <v>33.3125</v>
      </c>
      <c r="T3039" t="s">
        <v>8319</v>
      </c>
      <c r="U3039" t="s">
        <v>8359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2">
        <v>42373.252280092594</v>
      </c>
      <c r="L3040" s="12">
        <v>42433.252280092594</v>
      </c>
      <c r="M3040" s="13">
        <f t="shared" si="143"/>
        <v>2016</v>
      </c>
      <c r="N3040" t="b">
        <v>0</v>
      </c>
      <c r="O3040">
        <v>27</v>
      </c>
      <c r="P3040" t="b">
        <v>1</v>
      </c>
      <c r="Q3040" t="s">
        <v>8303</v>
      </c>
      <c r="R3040" s="5">
        <f t="shared" si="141"/>
        <v>1.0049999999999999</v>
      </c>
      <c r="S3040" s="6">
        <f t="shared" si="142"/>
        <v>37.222222222222221</v>
      </c>
      <c r="T3040" t="s">
        <v>8319</v>
      </c>
      <c r="U3040" t="s">
        <v>8359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2">
        <v>41610.794421296298</v>
      </c>
      <c r="L3041" s="12">
        <v>41637.332638888889</v>
      </c>
      <c r="M3041" s="13">
        <f t="shared" si="143"/>
        <v>2013</v>
      </c>
      <c r="N3041" t="b">
        <v>0</v>
      </c>
      <c r="O3041">
        <v>236</v>
      </c>
      <c r="P3041" t="b">
        <v>1</v>
      </c>
      <c r="Q3041" t="s">
        <v>8303</v>
      </c>
      <c r="R3041" s="5">
        <f t="shared" si="141"/>
        <v>1.0871389999999999</v>
      </c>
      <c r="S3041" s="6">
        <f t="shared" si="142"/>
        <v>92.130423728813554</v>
      </c>
      <c r="T3041" t="s">
        <v>8319</v>
      </c>
      <c r="U3041" t="s">
        <v>8359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2">
        <v>42177.791909722218</v>
      </c>
      <c r="L3042" s="12">
        <v>42181.958333333328</v>
      </c>
      <c r="M3042" s="13">
        <f t="shared" si="143"/>
        <v>2015</v>
      </c>
      <c r="N3042" t="b">
        <v>0</v>
      </c>
      <c r="O3042">
        <v>42</v>
      </c>
      <c r="P3042" t="b">
        <v>1</v>
      </c>
      <c r="Q3042" t="s">
        <v>8303</v>
      </c>
      <c r="R3042" s="5">
        <f t="shared" si="141"/>
        <v>1.075</v>
      </c>
      <c r="S3042" s="6">
        <f t="shared" si="142"/>
        <v>76.785714285714292</v>
      </c>
      <c r="T3042" t="s">
        <v>8319</v>
      </c>
      <c r="U3042" t="s">
        <v>8359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2">
        <v>42359.868611111116</v>
      </c>
      <c r="L3043" s="12">
        <v>42389.868611111116</v>
      </c>
      <c r="M3043" s="13">
        <f t="shared" si="143"/>
        <v>2015</v>
      </c>
      <c r="N3043" t="b">
        <v>0</v>
      </c>
      <c r="O3043">
        <v>95</v>
      </c>
      <c r="P3043" t="b">
        <v>1</v>
      </c>
      <c r="Q3043" t="s">
        <v>8303</v>
      </c>
      <c r="R3043" s="5">
        <f t="shared" si="141"/>
        <v>1.1048192771084338</v>
      </c>
      <c r="S3043" s="6">
        <f t="shared" si="142"/>
        <v>96.526315789473685</v>
      </c>
      <c r="T3043" t="s">
        <v>8319</v>
      </c>
      <c r="U3043" t="s">
        <v>8359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2">
        <v>42253.688043981485</v>
      </c>
      <c r="L3044" s="12">
        <v>42283.688043981485</v>
      </c>
      <c r="M3044" s="13">
        <f t="shared" si="143"/>
        <v>2015</v>
      </c>
      <c r="N3044" t="b">
        <v>0</v>
      </c>
      <c r="O3044">
        <v>37</v>
      </c>
      <c r="P3044" t="b">
        <v>1</v>
      </c>
      <c r="Q3044" t="s">
        <v>8303</v>
      </c>
      <c r="R3044" s="5">
        <f t="shared" si="141"/>
        <v>1.28</v>
      </c>
      <c r="S3044" s="6">
        <f t="shared" si="142"/>
        <v>51.891891891891895</v>
      </c>
      <c r="T3044" t="s">
        <v>8319</v>
      </c>
      <c r="U3044" t="s">
        <v>8359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2">
        <v>42083.070590277777</v>
      </c>
      <c r="L3045" s="12">
        <v>42110.118055555555</v>
      </c>
      <c r="M3045" s="13">
        <f t="shared" si="143"/>
        <v>2015</v>
      </c>
      <c r="N3045" t="b">
        <v>0</v>
      </c>
      <c r="O3045">
        <v>128</v>
      </c>
      <c r="P3045" t="b">
        <v>1</v>
      </c>
      <c r="Q3045" t="s">
        <v>8303</v>
      </c>
      <c r="R3045" s="5">
        <f t="shared" si="141"/>
        <v>1.1000666666666667</v>
      </c>
      <c r="S3045" s="6">
        <f t="shared" si="142"/>
        <v>128.9140625</v>
      </c>
      <c r="T3045" t="s">
        <v>8319</v>
      </c>
      <c r="U3045" t="s">
        <v>8359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2">
        <v>42387.7268287037</v>
      </c>
      <c r="L3046" s="12">
        <v>42402.7268287037</v>
      </c>
      <c r="M3046" s="13">
        <f t="shared" si="143"/>
        <v>2016</v>
      </c>
      <c r="N3046" t="b">
        <v>0</v>
      </c>
      <c r="O3046">
        <v>156</v>
      </c>
      <c r="P3046" t="b">
        <v>1</v>
      </c>
      <c r="Q3046" t="s">
        <v>8303</v>
      </c>
      <c r="R3046" s="5">
        <f t="shared" si="141"/>
        <v>1.0934166666666667</v>
      </c>
      <c r="S3046" s="6">
        <f t="shared" si="142"/>
        <v>84.108974358974365</v>
      </c>
      <c r="T3046" t="s">
        <v>8319</v>
      </c>
      <c r="U3046" t="s">
        <v>8359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2">
        <v>41843.155729166669</v>
      </c>
      <c r="L3047" s="12">
        <v>41873.155729166669</v>
      </c>
      <c r="M3047" s="13">
        <f t="shared" si="143"/>
        <v>2014</v>
      </c>
      <c r="N3047" t="b">
        <v>0</v>
      </c>
      <c r="O3047">
        <v>64</v>
      </c>
      <c r="P3047" t="b">
        <v>1</v>
      </c>
      <c r="Q3047" t="s">
        <v>8303</v>
      </c>
      <c r="R3047" s="5">
        <f t="shared" si="141"/>
        <v>1.3270650000000002</v>
      </c>
      <c r="S3047" s="6">
        <f t="shared" si="142"/>
        <v>82.941562500000003</v>
      </c>
      <c r="T3047" t="s">
        <v>8319</v>
      </c>
      <c r="U3047" t="s">
        <v>8359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2">
        <v>41862.803078703706</v>
      </c>
      <c r="L3048" s="12">
        <v>41892.202777777777</v>
      </c>
      <c r="M3048" s="13">
        <f t="shared" si="143"/>
        <v>2014</v>
      </c>
      <c r="N3048" t="b">
        <v>0</v>
      </c>
      <c r="O3048">
        <v>58</v>
      </c>
      <c r="P3048" t="b">
        <v>1</v>
      </c>
      <c r="Q3048" t="s">
        <v>8303</v>
      </c>
      <c r="R3048" s="5">
        <f t="shared" si="141"/>
        <v>1.9084810126582279</v>
      </c>
      <c r="S3048" s="6">
        <f t="shared" si="142"/>
        <v>259.94827586206895</v>
      </c>
      <c r="T3048" t="s">
        <v>8319</v>
      </c>
      <c r="U3048" t="s">
        <v>8359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2">
        <v>42443.989050925928</v>
      </c>
      <c r="L3049" s="12">
        <v>42487.552777777775</v>
      </c>
      <c r="M3049" s="13">
        <f t="shared" si="143"/>
        <v>2016</v>
      </c>
      <c r="N3049" t="b">
        <v>0</v>
      </c>
      <c r="O3049">
        <v>20</v>
      </c>
      <c r="P3049" t="b">
        <v>1</v>
      </c>
      <c r="Q3049" t="s">
        <v>8303</v>
      </c>
      <c r="R3049" s="5">
        <f t="shared" si="141"/>
        <v>1.49</v>
      </c>
      <c r="S3049" s="6">
        <f t="shared" si="142"/>
        <v>37.25</v>
      </c>
      <c r="T3049" t="s">
        <v>8319</v>
      </c>
      <c r="U3049" t="s">
        <v>8359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2">
        <v>41975.901180555549</v>
      </c>
      <c r="L3050" s="12">
        <v>42004.890277777777</v>
      </c>
      <c r="M3050" s="13">
        <f t="shared" si="143"/>
        <v>2014</v>
      </c>
      <c r="N3050" t="b">
        <v>0</v>
      </c>
      <c r="O3050">
        <v>47</v>
      </c>
      <c r="P3050" t="b">
        <v>1</v>
      </c>
      <c r="Q3050" t="s">
        <v>8303</v>
      </c>
      <c r="R3050" s="5">
        <f t="shared" si="141"/>
        <v>1.6639999999999999</v>
      </c>
      <c r="S3050" s="6">
        <f t="shared" si="142"/>
        <v>177.02127659574469</v>
      </c>
      <c r="T3050" t="s">
        <v>8319</v>
      </c>
      <c r="U3050" t="s">
        <v>8359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2">
        <v>42139.014525462961</v>
      </c>
      <c r="L3051" s="12">
        <v>42169.014525462961</v>
      </c>
      <c r="M3051" s="13">
        <f t="shared" si="143"/>
        <v>2015</v>
      </c>
      <c r="N3051" t="b">
        <v>0</v>
      </c>
      <c r="O3051">
        <v>54</v>
      </c>
      <c r="P3051" t="b">
        <v>1</v>
      </c>
      <c r="Q3051" t="s">
        <v>8303</v>
      </c>
      <c r="R3051" s="5">
        <f t="shared" si="141"/>
        <v>1.0666666666666667</v>
      </c>
      <c r="S3051" s="6">
        <f t="shared" si="142"/>
        <v>74.074074074074076</v>
      </c>
      <c r="T3051" t="s">
        <v>8319</v>
      </c>
      <c r="U3051" t="s">
        <v>8359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2">
        <v>42465.16851851852</v>
      </c>
      <c r="L3052" s="12">
        <v>42495.16851851852</v>
      </c>
      <c r="M3052" s="13">
        <f t="shared" si="143"/>
        <v>2016</v>
      </c>
      <c r="N3052" t="b">
        <v>0</v>
      </c>
      <c r="O3052">
        <v>9</v>
      </c>
      <c r="P3052" t="b">
        <v>1</v>
      </c>
      <c r="Q3052" t="s">
        <v>8303</v>
      </c>
      <c r="R3052" s="5">
        <f t="shared" si="141"/>
        <v>1.06</v>
      </c>
      <c r="S3052" s="6">
        <f t="shared" si="142"/>
        <v>70.666666666666671</v>
      </c>
      <c r="T3052" t="s">
        <v>8319</v>
      </c>
      <c r="U3052" t="s">
        <v>8359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2">
        <v>42744.416030092587</v>
      </c>
      <c r="L3053" s="12">
        <v>42774.416030092587</v>
      </c>
      <c r="M3053" s="13">
        <f t="shared" si="143"/>
        <v>2017</v>
      </c>
      <c r="N3053" t="b">
        <v>1</v>
      </c>
      <c r="O3053">
        <v>35</v>
      </c>
      <c r="P3053" t="b">
        <v>0</v>
      </c>
      <c r="Q3053" t="s">
        <v>8303</v>
      </c>
      <c r="R3053" s="5">
        <f t="shared" si="141"/>
        <v>0.23628571428571429</v>
      </c>
      <c r="S3053" s="6">
        <f t="shared" si="142"/>
        <v>23.62857142857143</v>
      </c>
      <c r="T3053" t="s">
        <v>8319</v>
      </c>
      <c r="U3053" t="s">
        <v>8359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2">
        <v>42122.670069444444</v>
      </c>
      <c r="L3054" s="12">
        <v>42152.665972222225</v>
      </c>
      <c r="M3054" s="13">
        <f t="shared" si="143"/>
        <v>2015</v>
      </c>
      <c r="N3054" t="b">
        <v>0</v>
      </c>
      <c r="O3054">
        <v>2</v>
      </c>
      <c r="P3054" t="b">
        <v>0</v>
      </c>
      <c r="Q3054" t="s">
        <v>8303</v>
      </c>
      <c r="R3054" s="5">
        <f t="shared" si="141"/>
        <v>1.5E-3</v>
      </c>
      <c r="S3054" s="6">
        <f t="shared" si="142"/>
        <v>37.5</v>
      </c>
      <c r="T3054" t="s">
        <v>8319</v>
      </c>
      <c r="U3054" t="s">
        <v>8359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2">
        <v>41862.761724537035</v>
      </c>
      <c r="L3055" s="12">
        <v>41914.165972222225</v>
      </c>
      <c r="M3055" s="13">
        <f t="shared" si="143"/>
        <v>2014</v>
      </c>
      <c r="N3055" t="b">
        <v>0</v>
      </c>
      <c r="O3055">
        <v>3</v>
      </c>
      <c r="P3055" t="b">
        <v>0</v>
      </c>
      <c r="Q3055" t="s">
        <v>8303</v>
      </c>
      <c r="R3055" s="5">
        <f t="shared" si="141"/>
        <v>4.0000000000000001E-3</v>
      </c>
      <c r="S3055" s="6">
        <f t="shared" si="142"/>
        <v>13.333333333333334</v>
      </c>
      <c r="T3055" t="s">
        <v>8319</v>
      </c>
      <c r="U3055" t="s">
        <v>8359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2">
        <v>42027.832800925928</v>
      </c>
      <c r="L3056" s="12">
        <v>42065.044444444444</v>
      </c>
      <c r="M3056" s="13">
        <f t="shared" si="143"/>
        <v>2015</v>
      </c>
      <c r="N3056" t="b">
        <v>0</v>
      </c>
      <c r="O3056">
        <v>0</v>
      </c>
      <c r="P3056" t="b">
        <v>0</v>
      </c>
      <c r="Q3056" t="s">
        <v>8303</v>
      </c>
      <c r="R3056" s="5">
        <f t="shared" si="141"/>
        <v>0</v>
      </c>
      <c r="S3056" s="6" t="e">
        <f t="shared" si="142"/>
        <v>#DIV/0!</v>
      </c>
      <c r="T3056" t="s">
        <v>8319</v>
      </c>
      <c r="U3056" t="s">
        <v>8359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2">
        <v>41953.95821759259</v>
      </c>
      <c r="L3057" s="12">
        <v>42013.95821759259</v>
      </c>
      <c r="M3057" s="13">
        <f t="shared" si="143"/>
        <v>2014</v>
      </c>
      <c r="N3057" t="b">
        <v>0</v>
      </c>
      <c r="O3057">
        <v>1</v>
      </c>
      <c r="P3057" t="b">
        <v>0</v>
      </c>
      <c r="Q3057" t="s">
        <v>8303</v>
      </c>
      <c r="R3057" s="5">
        <f t="shared" si="141"/>
        <v>5.0000000000000002E-5</v>
      </c>
      <c r="S3057" s="6">
        <f t="shared" si="142"/>
        <v>1</v>
      </c>
      <c r="T3057" t="s">
        <v>8319</v>
      </c>
      <c r="U3057" t="s">
        <v>8359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2">
        <v>41851.636388888888</v>
      </c>
      <c r="L3058" s="12">
        <v>41911.636388888888</v>
      </c>
      <c r="M3058" s="13">
        <f t="shared" si="143"/>
        <v>2014</v>
      </c>
      <c r="N3058" t="b">
        <v>0</v>
      </c>
      <c r="O3058">
        <v>0</v>
      </c>
      <c r="P3058" t="b">
        <v>0</v>
      </c>
      <c r="Q3058" t="s">
        <v>8303</v>
      </c>
      <c r="R3058" s="5">
        <f t="shared" si="141"/>
        <v>0</v>
      </c>
      <c r="S3058" s="6" t="e">
        <f t="shared" si="142"/>
        <v>#DIV/0!</v>
      </c>
      <c r="T3058" t="s">
        <v>8319</v>
      </c>
      <c r="U3058" t="s">
        <v>8359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2">
        <v>42433.650590277779</v>
      </c>
      <c r="L3059" s="12">
        <v>42463.608923611115</v>
      </c>
      <c r="M3059" s="13">
        <f t="shared" si="143"/>
        <v>2016</v>
      </c>
      <c r="N3059" t="b">
        <v>0</v>
      </c>
      <c r="O3059">
        <v>0</v>
      </c>
      <c r="P3059" t="b">
        <v>0</v>
      </c>
      <c r="Q3059" t="s">
        <v>8303</v>
      </c>
      <c r="R3059" s="5">
        <f t="shared" si="141"/>
        <v>0</v>
      </c>
      <c r="S3059" s="6" t="e">
        <f t="shared" si="142"/>
        <v>#DIV/0!</v>
      </c>
      <c r="T3059" t="s">
        <v>8319</v>
      </c>
      <c r="U3059" t="s">
        <v>8359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2">
        <v>42460.374305555553</v>
      </c>
      <c r="L3060" s="12">
        <v>42510.374305555553</v>
      </c>
      <c r="M3060" s="13">
        <f t="shared" si="143"/>
        <v>2016</v>
      </c>
      <c r="N3060" t="b">
        <v>0</v>
      </c>
      <c r="O3060">
        <v>3</v>
      </c>
      <c r="P3060" t="b">
        <v>0</v>
      </c>
      <c r="Q3060" t="s">
        <v>8303</v>
      </c>
      <c r="R3060" s="5">
        <f t="shared" si="141"/>
        <v>1.6666666666666666E-4</v>
      </c>
      <c r="S3060" s="6">
        <f t="shared" si="142"/>
        <v>1</v>
      </c>
      <c r="T3060" t="s">
        <v>8319</v>
      </c>
      <c r="U3060" t="s">
        <v>8359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2">
        <v>41829.935717592591</v>
      </c>
      <c r="L3061" s="12">
        <v>41859.935717592591</v>
      </c>
      <c r="M3061" s="13">
        <f t="shared" si="143"/>
        <v>2014</v>
      </c>
      <c r="N3061" t="b">
        <v>0</v>
      </c>
      <c r="O3061">
        <v>11</v>
      </c>
      <c r="P3061" t="b">
        <v>0</v>
      </c>
      <c r="Q3061" t="s">
        <v>8303</v>
      </c>
      <c r="R3061" s="5">
        <f t="shared" si="141"/>
        <v>3.0066666666666665E-2</v>
      </c>
      <c r="S3061" s="6">
        <f t="shared" si="142"/>
        <v>41</v>
      </c>
      <c r="T3061" t="s">
        <v>8319</v>
      </c>
      <c r="U3061" t="s">
        <v>8359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2">
        <v>42245.274699074071</v>
      </c>
      <c r="L3062" s="12">
        <v>42275.274699074071</v>
      </c>
      <c r="M3062" s="13">
        <f t="shared" si="143"/>
        <v>2015</v>
      </c>
      <c r="N3062" t="b">
        <v>0</v>
      </c>
      <c r="O3062">
        <v>6</v>
      </c>
      <c r="P3062" t="b">
        <v>0</v>
      </c>
      <c r="Q3062" t="s">
        <v>8303</v>
      </c>
      <c r="R3062" s="5">
        <f t="shared" si="141"/>
        <v>1.5227272727272728E-3</v>
      </c>
      <c r="S3062" s="6">
        <f t="shared" si="142"/>
        <v>55.833333333333336</v>
      </c>
      <c r="T3062" t="s">
        <v>8319</v>
      </c>
      <c r="U3062" t="s">
        <v>8359</v>
      </c>
    </row>
    <row r="3063" spans="1:21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2">
        <v>41834.784120370372</v>
      </c>
      <c r="L3063" s="12">
        <v>41864.784120370372</v>
      </c>
      <c r="M3063" s="13">
        <f t="shared" si="143"/>
        <v>2014</v>
      </c>
      <c r="N3063" t="b">
        <v>0</v>
      </c>
      <c r="O3063">
        <v>0</v>
      </c>
      <c r="P3063" t="b">
        <v>0</v>
      </c>
      <c r="Q3063" t="s">
        <v>8303</v>
      </c>
      <c r="R3063" s="5">
        <f t="shared" si="141"/>
        <v>0</v>
      </c>
      <c r="S3063" s="6" t="e">
        <f t="shared" si="142"/>
        <v>#DIV/0!</v>
      </c>
      <c r="T3063" t="s">
        <v>8319</v>
      </c>
      <c r="U3063" t="s">
        <v>8359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2">
        <v>42248.535787037035</v>
      </c>
      <c r="L3064" s="12">
        <v>42277.75</v>
      </c>
      <c r="M3064" s="13">
        <f t="shared" si="143"/>
        <v>2015</v>
      </c>
      <c r="N3064" t="b">
        <v>0</v>
      </c>
      <c r="O3064">
        <v>67</v>
      </c>
      <c r="P3064" t="b">
        <v>0</v>
      </c>
      <c r="Q3064" t="s">
        <v>8303</v>
      </c>
      <c r="R3064" s="5">
        <f t="shared" si="141"/>
        <v>0.66839999999999999</v>
      </c>
      <c r="S3064" s="6">
        <f t="shared" si="142"/>
        <v>99.761194029850742</v>
      </c>
      <c r="T3064" t="s">
        <v>8319</v>
      </c>
      <c r="U3064" t="s">
        <v>8359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2">
        <v>42630.922893518517</v>
      </c>
      <c r="L3065" s="12">
        <v>42665.922893518517</v>
      </c>
      <c r="M3065" s="13">
        <f t="shared" si="143"/>
        <v>2016</v>
      </c>
      <c r="N3065" t="b">
        <v>0</v>
      </c>
      <c r="O3065">
        <v>23</v>
      </c>
      <c r="P3065" t="b">
        <v>0</v>
      </c>
      <c r="Q3065" t="s">
        <v>8303</v>
      </c>
      <c r="R3065" s="5">
        <f t="shared" si="141"/>
        <v>0.19566666666666666</v>
      </c>
      <c r="S3065" s="6">
        <f t="shared" si="142"/>
        <v>25.521739130434781</v>
      </c>
      <c r="T3065" t="s">
        <v>8319</v>
      </c>
      <c r="U3065" t="s">
        <v>8359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2">
        <v>42299.130162037036</v>
      </c>
      <c r="L3066" s="12">
        <v>42330.290972222225</v>
      </c>
      <c r="M3066" s="13">
        <f t="shared" si="143"/>
        <v>2015</v>
      </c>
      <c r="N3066" t="b">
        <v>0</v>
      </c>
      <c r="O3066">
        <v>72</v>
      </c>
      <c r="P3066" t="b">
        <v>0</v>
      </c>
      <c r="Q3066" t="s">
        <v>8303</v>
      </c>
      <c r="R3066" s="5">
        <f t="shared" si="141"/>
        <v>0.11294666666666667</v>
      </c>
      <c r="S3066" s="6">
        <f t="shared" si="142"/>
        <v>117.65277777777777</v>
      </c>
      <c r="T3066" t="s">
        <v>8319</v>
      </c>
      <c r="U3066" t="s">
        <v>8359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2">
        <v>41825.055231481485</v>
      </c>
      <c r="L3067" s="12">
        <v>41850.055231481485</v>
      </c>
      <c r="M3067" s="13">
        <f t="shared" si="143"/>
        <v>2014</v>
      </c>
      <c r="N3067" t="b">
        <v>0</v>
      </c>
      <c r="O3067">
        <v>2</v>
      </c>
      <c r="P3067" t="b">
        <v>0</v>
      </c>
      <c r="Q3067" t="s">
        <v>8303</v>
      </c>
      <c r="R3067" s="5">
        <f t="shared" si="141"/>
        <v>4.0000000000000002E-4</v>
      </c>
      <c r="S3067" s="6">
        <f t="shared" si="142"/>
        <v>5</v>
      </c>
      <c r="T3067" t="s">
        <v>8319</v>
      </c>
      <c r="U3067" t="s">
        <v>8359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2">
        <v>42531.228437500002</v>
      </c>
      <c r="L3068" s="12">
        <v>42561.228437500002</v>
      </c>
      <c r="M3068" s="13">
        <f t="shared" si="143"/>
        <v>2016</v>
      </c>
      <c r="N3068" t="b">
        <v>0</v>
      </c>
      <c r="O3068">
        <v>15</v>
      </c>
      <c r="P3068" t="b">
        <v>0</v>
      </c>
      <c r="Q3068" t="s">
        <v>8303</v>
      </c>
      <c r="R3068" s="5">
        <f t="shared" si="141"/>
        <v>0.11985714285714286</v>
      </c>
      <c r="S3068" s="6">
        <f t="shared" si="142"/>
        <v>2796.6666666666665</v>
      </c>
      <c r="T3068" t="s">
        <v>8319</v>
      </c>
      <c r="U3068" t="s">
        <v>8359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2">
        <v>42226.938414351855</v>
      </c>
      <c r="L3069" s="12">
        <v>42256.938414351855</v>
      </c>
      <c r="M3069" s="13">
        <f t="shared" si="143"/>
        <v>2015</v>
      </c>
      <c r="N3069" t="b">
        <v>0</v>
      </c>
      <c r="O3069">
        <v>1</v>
      </c>
      <c r="P3069" t="b">
        <v>0</v>
      </c>
      <c r="Q3069" t="s">
        <v>8303</v>
      </c>
      <c r="R3069" s="5">
        <f t="shared" si="141"/>
        <v>2.5000000000000001E-2</v>
      </c>
      <c r="S3069" s="6">
        <f t="shared" si="142"/>
        <v>200</v>
      </c>
      <c r="T3069" t="s">
        <v>8319</v>
      </c>
      <c r="U3069" t="s">
        <v>8359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2">
        <v>42263.691574074073</v>
      </c>
      <c r="L3070" s="12">
        <v>42293.691574074073</v>
      </c>
      <c r="M3070" s="13">
        <f t="shared" si="143"/>
        <v>2015</v>
      </c>
      <c r="N3070" t="b">
        <v>0</v>
      </c>
      <c r="O3070">
        <v>2</v>
      </c>
      <c r="P3070" t="b">
        <v>0</v>
      </c>
      <c r="Q3070" t="s">
        <v>8303</v>
      </c>
      <c r="R3070" s="5">
        <f t="shared" si="141"/>
        <v>6.9999999999999999E-4</v>
      </c>
      <c r="S3070" s="6">
        <f t="shared" si="142"/>
        <v>87.5</v>
      </c>
      <c r="T3070" t="s">
        <v>8319</v>
      </c>
      <c r="U3070" t="s">
        <v>8359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2">
        <v>41957.833726851852</v>
      </c>
      <c r="L3071" s="12">
        <v>41987.833726851852</v>
      </c>
      <c r="M3071" s="13">
        <f t="shared" si="143"/>
        <v>2014</v>
      </c>
      <c r="N3071" t="b">
        <v>0</v>
      </c>
      <c r="O3071">
        <v>7</v>
      </c>
      <c r="P3071" t="b">
        <v>0</v>
      </c>
      <c r="Q3071" t="s">
        <v>8303</v>
      </c>
      <c r="R3071" s="5">
        <f t="shared" si="141"/>
        <v>0.14099999999999999</v>
      </c>
      <c r="S3071" s="6">
        <f t="shared" si="142"/>
        <v>20.142857142857142</v>
      </c>
      <c r="T3071" t="s">
        <v>8319</v>
      </c>
      <c r="U3071" t="s">
        <v>8359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2">
        <v>42690.733437499999</v>
      </c>
      <c r="L3072" s="12">
        <v>42711.733437499999</v>
      </c>
      <c r="M3072" s="13">
        <f t="shared" si="143"/>
        <v>2016</v>
      </c>
      <c r="N3072" t="b">
        <v>0</v>
      </c>
      <c r="O3072">
        <v>16</v>
      </c>
      <c r="P3072" t="b">
        <v>0</v>
      </c>
      <c r="Q3072" t="s">
        <v>8303</v>
      </c>
      <c r="R3072" s="5">
        <f t="shared" si="141"/>
        <v>3.3399999999999999E-2</v>
      </c>
      <c r="S3072" s="6">
        <f t="shared" si="142"/>
        <v>20.875</v>
      </c>
      <c r="T3072" t="s">
        <v>8319</v>
      </c>
      <c r="U3072" t="s">
        <v>8359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2">
        <v>42097.732418981483</v>
      </c>
      <c r="L3073" s="12">
        <v>42115.249305555553</v>
      </c>
      <c r="M3073" s="13">
        <f t="shared" si="143"/>
        <v>2015</v>
      </c>
      <c r="N3073" t="b">
        <v>0</v>
      </c>
      <c r="O3073">
        <v>117</v>
      </c>
      <c r="P3073" t="b">
        <v>0</v>
      </c>
      <c r="Q3073" t="s">
        <v>8303</v>
      </c>
      <c r="R3073" s="5">
        <f t="shared" si="141"/>
        <v>0.59775</v>
      </c>
      <c r="S3073" s="6">
        <f t="shared" si="142"/>
        <v>61.307692307692307</v>
      </c>
      <c r="T3073" t="s">
        <v>8319</v>
      </c>
      <c r="U3073" t="s">
        <v>8359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2">
        <v>42658.690532407403</v>
      </c>
      <c r="L3074" s="12">
        <v>42673.073611111111</v>
      </c>
      <c r="M3074" s="13">
        <f t="shared" si="143"/>
        <v>2016</v>
      </c>
      <c r="N3074" t="b">
        <v>0</v>
      </c>
      <c r="O3074">
        <v>2</v>
      </c>
      <c r="P3074" t="b">
        <v>0</v>
      </c>
      <c r="Q3074" t="s">
        <v>8303</v>
      </c>
      <c r="R3074" s="5">
        <f t="shared" ref="R3074:R3137" si="144">E3074/D3074</f>
        <v>1.6666666666666666E-4</v>
      </c>
      <c r="S3074" s="6">
        <f t="shared" ref="S3074:S3137" si="145">E3074/O3074</f>
        <v>1</v>
      </c>
      <c r="T3074" t="s">
        <v>8319</v>
      </c>
      <c r="U3074" t="s">
        <v>8359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2">
        <v>42111.684027777781</v>
      </c>
      <c r="L3075" s="12">
        <v>42169.804861111115</v>
      </c>
      <c r="M3075" s="13">
        <f t="shared" ref="M3075:M3138" si="146">YEAR(K3075)</f>
        <v>2015</v>
      </c>
      <c r="N3075" t="b">
        <v>0</v>
      </c>
      <c r="O3075">
        <v>7</v>
      </c>
      <c r="P3075" t="b">
        <v>0</v>
      </c>
      <c r="Q3075" t="s">
        <v>8303</v>
      </c>
      <c r="R3075" s="5">
        <f t="shared" si="144"/>
        <v>2.3035714285714285E-4</v>
      </c>
      <c r="S3075" s="6">
        <f t="shared" si="145"/>
        <v>92.142857142857139</v>
      </c>
      <c r="T3075" t="s">
        <v>8319</v>
      </c>
      <c r="U3075" t="s">
        <v>8359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2">
        <v>42409.571284722217</v>
      </c>
      <c r="L3076" s="12">
        <v>42439.571284722217</v>
      </c>
      <c r="M3076" s="13">
        <f t="shared" si="146"/>
        <v>2016</v>
      </c>
      <c r="N3076" t="b">
        <v>0</v>
      </c>
      <c r="O3076">
        <v>3</v>
      </c>
      <c r="P3076" t="b">
        <v>0</v>
      </c>
      <c r="Q3076" t="s">
        <v>8303</v>
      </c>
      <c r="R3076" s="5">
        <f t="shared" si="144"/>
        <v>8.8000000000000003E-4</v>
      </c>
      <c r="S3076" s="6">
        <f t="shared" si="145"/>
        <v>7.333333333333333</v>
      </c>
      <c r="T3076" t="s">
        <v>8319</v>
      </c>
      <c r="U3076" t="s">
        <v>8359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2">
        <v>42551.102314814809</v>
      </c>
      <c r="L3077" s="12">
        <v>42601.102314814809</v>
      </c>
      <c r="M3077" s="13">
        <f t="shared" si="146"/>
        <v>2016</v>
      </c>
      <c r="N3077" t="b">
        <v>0</v>
      </c>
      <c r="O3077">
        <v>20</v>
      </c>
      <c r="P3077" t="b">
        <v>0</v>
      </c>
      <c r="Q3077" t="s">
        <v>8303</v>
      </c>
      <c r="R3077" s="5">
        <f t="shared" si="144"/>
        <v>8.6400000000000005E-2</v>
      </c>
      <c r="S3077" s="6">
        <f t="shared" si="145"/>
        <v>64.8</v>
      </c>
      <c r="T3077" t="s">
        <v>8319</v>
      </c>
      <c r="U3077" t="s">
        <v>8359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2">
        <v>42226.651886574073</v>
      </c>
      <c r="L3078" s="12">
        <v>42286.651886574073</v>
      </c>
      <c r="M3078" s="13">
        <f t="shared" si="146"/>
        <v>2015</v>
      </c>
      <c r="N3078" t="b">
        <v>0</v>
      </c>
      <c r="O3078">
        <v>50</v>
      </c>
      <c r="P3078" t="b">
        <v>0</v>
      </c>
      <c r="Q3078" t="s">
        <v>8303</v>
      </c>
      <c r="R3078" s="5">
        <f t="shared" si="144"/>
        <v>0.15060000000000001</v>
      </c>
      <c r="S3078" s="6">
        <f t="shared" si="145"/>
        <v>30.12</v>
      </c>
      <c r="T3078" t="s">
        <v>8319</v>
      </c>
      <c r="U3078" t="s">
        <v>8359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2">
        <v>42766.956921296296</v>
      </c>
      <c r="L3079" s="12">
        <v>42796.956921296296</v>
      </c>
      <c r="M3079" s="13">
        <f t="shared" si="146"/>
        <v>2017</v>
      </c>
      <c r="N3079" t="b">
        <v>0</v>
      </c>
      <c r="O3079">
        <v>2</v>
      </c>
      <c r="P3079" t="b">
        <v>0</v>
      </c>
      <c r="Q3079" t="s">
        <v>8303</v>
      </c>
      <c r="R3079" s="5">
        <f t="shared" si="144"/>
        <v>4.7727272727272731E-3</v>
      </c>
      <c r="S3079" s="6">
        <f t="shared" si="145"/>
        <v>52.5</v>
      </c>
      <c r="T3079" t="s">
        <v>8319</v>
      </c>
      <c r="U3079" t="s">
        <v>8359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2">
        <v>42031.138831018514</v>
      </c>
      <c r="L3080" s="12">
        <v>42061.138831018514</v>
      </c>
      <c r="M3080" s="13">
        <f t="shared" si="146"/>
        <v>2015</v>
      </c>
      <c r="N3080" t="b">
        <v>0</v>
      </c>
      <c r="O3080">
        <v>3</v>
      </c>
      <c r="P3080" t="b">
        <v>0</v>
      </c>
      <c r="Q3080" t="s">
        <v>8303</v>
      </c>
      <c r="R3080" s="5">
        <f t="shared" si="144"/>
        <v>1.1833333333333333E-3</v>
      </c>
      <c r="S3080" s="6">
        <f t="shared" si="145"/>
        <v>23.666666666666668</v>
      </c>
      <c r="T3080" t="s">
        <v>8319</v>
      </c>
      <c r="U3080" t="s">
        <v>8359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2">
        <v>42055.713368055556</v>
      </c>
      <c r="L3081" s="12">
        <v>42085.671701388885</v>
      </c>
      <c r="M3081" s="13">
        <f t="shared" si="146"/>
        <v>2015</v>
      </c>
      <c r="N3081" t="b">
        <v>0</v>
      </c>
      <c r="O3081">
        <v>27</v>
      </c>
      <c r="P3081" t="b">
        <v>0</v>
      </c>
      <c r="Q3081" t="s">
        <v>8303</v>
      </c>
      <c r="R3081" s="5">
        <f t="shared" si="144"/>
        <v>8.4173998587352451E-3</v>
      </c>
      <c r="S3081" s="6">
        <f t="shared" si="145"/>
        <v>415.77777777777777</v>
      </c>
      <c r="T3081" t="s">
        <v>8319</v>
      </c>
      <c r="U3081" t="s">
        <v>8359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2">
        <v>41940.028287037036</v>
      </c>
      <c r="L3082" s="12">
        <v>42000.0699537037</v>
      </c>
      <c r="M3082" s="13">
        <f t="shared" si="146"/>
        <v>2014</v>
      </c>
      <c r="N3082" t="b">
        <v>0</v>
      </c>
      <c r="O3082">
        <v>7</v>
      </c>
      <c r="P3082" t="b">
        <v>0</v>
      </c>
      <c r="Q3082" t="s">
        <v>8303</v>
      </c>
      <c r="R3082" s="5">
        <f t="shared" si="144"/>
        <v>1.8799999999999999E-4</v>
      </c>
      <c r="S3082" s="6">
        <f t="shared" si="145"/>
        <v>53.714285714285715</v>
      </c>
      <c r="T3082" t="s">
        <v>8319</v>
      </c>
      <c r="U3082" t="s">
        <v>8359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2">
        <v>42237.181608796294</v>
      </c>
      <c r="L3083" s="12">
        <v>42267.181608796294</v>
      </c>
      <c r="M3083" s="13">
        <f t="shared" si="146"/>
        <v>2015</v>
      </c>
      <c r="N3083" t="b">
        <v>0</v>
      </c>
      <c r="O3083">
        <v>5</v>
      </c>
      <c r="P3083" t="b">
        <v>0</v>
      </c>
      <c r="Q3083" t="s">
        <v>8303</v>
      </c>
      <c r="R3083" s="5">
        <f t="shared" si="144"/>
        <v>2.1029999999999998E-3</v>
      </c>
      <c r="S3083" s="6">
        <f t="shared" si="145"/>
        <v>420.6</v>
      </c>
      <c r="T3083" t="s">
        <v>8319</v>
      </c>
      <c r="U3083" t="s">
        <v>8359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2">
        <v>42293.922986111109</v>
      </c>
      <c r="L3084" s="12">
        <v>42323.96465277778</v>
      </c>
      <c r="M3084" s="13">
        <f t="shared" si="146"/>
        <v>2015</v>
      </c>
      <c r="N3084" t="b">
        <v>0</v>
      </c>
      <c r="O3084">
        <v>0</v>
      </c>
      <c r="P3084" t="b">
        <v>0</v>
      </c>
      <c r="Q3084" t="s">
        <v>8303</v>
      </c>
      <c r="R3084" s="5">
        <f t="shared" si="144"/>
        <v>0</v>
      </c>
      <c r="S3084" s="6" t="e">
        <f t="shared" si="145"/>
        <v>#DIV/0!</v>
      </c>
      <c r="T3084" t="s">
        <v>8319</v>
      </c>
      <c r="U3084" t="s">
        <v>8359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2">
        <v>41853.563402777778</v>
      </c>
      <c r="L3085" s="12">
        <v>41883.208333333336</v>
      </c>
      <c r="M3085" s="13">
        <f t="shared" si="146"/>
        <v>2014</v>
      </c>
      <c r="N3085" t="b">
        <v>0</v>
      </c>
      <c r="O3085">
        <v>3</v>
      </c>
      <c r="P3085" t="b">
        <v>0</v>
      </c>
      <c r="Q3085" t="s">
        <v>8303</v>
      </c>
      <c r="R3085" s="5">
        <f t="shared" si="144"/>
        <v>2.8E-3</v>
      </c>
      <c r="S3085" s="6">
        <f t="shared" si="145"/>
        <v>18.666666666666668</v>
      </c>
      <c r="T3085" t="s">
        <v>8319</v>
      </c>
      <c r="U3085" t="s">
        <v>8359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2">
        <v>42100.723738425921</v>
      </c>
      <c r="L3086" s="12">
        <v>42129.783333333333</v>
      </c>
      <c r="M3086" s="13">
        <f t="shared" si="146"/>
        <v>2015</v>
      </c>
      <c r="N3086" t="b">
        <v>0</v>
      </c>
      <c r="O3086">
        <v>6</v>
      </c>
      <c r="P3086" t="b">
        <v>0</v>
      </c>
      <c r="Q3086" t="s">
        <v>8303</v>
      </c>
      <c r="R3086" s="5">
        <f t="shared" si="144"/>
        <v>0.11579206701157921</v>
      </c>
      <c r="S3086" s="6">
        <f t="shared" si="145"/>
        <v>78.333333333333329</v>
      </c>
      <c r="T3086" t="s">
        <v>8319</v>
      </c>
      <c r="U3086" t="s">
        <v>8359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2">
        <v>42246.883784722217</v>
      </c>
      <c r="L3087" s="12">
        <v>42276.883784722217</v>
      </c>
      <c r="M3087" s="13">
        <f t="shared" si="146"/>
        <v>2015</v>
      </c>
      <c r="N3087" t="b">
        <v>0</v>
      </c>
      <c r="O3087">
        <v>9</v>
      </c>
      <c r="P3087" t="b">
        <v>0</v>
      </c>
      <c r="Q3087" t="s">
        <v>8303</v>
      </c>
      <c r="R3087" s="5">
        <f t="shared" si="144"/>
        <v>2.4400000000000002E-2</v>
      </c>
      <c r="S3087" s="6">
        <f t="shared" si="145"/>
        <v>67.777777777777771</v>
      </c>
      <c r="T3087" t="s">
        <v>8319</v>
      </c>
      <c r="U3087" t="s">
        <v>8359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2">
        <v>42173.67082175926</v>
      </c>
      <c r="L3088" s="12">
        <v>42233.67082175926</v>
      </c>
      <c r="M3088" s="13">
        <f t="shared" si="146"/>
        <v>2015</v>
      </c>
      <c r="N3088" t="b">
        <v>0</v>
      </c>
      <c r="O3088">
        <v>3</v>
      </c>
      <c r="P3088" t="b">
        <v>0</v>
      </c>
      <c r="Q3088" t="s">
        <v>8303</v>
      </c>
      <c r="R3088" s="5">
        <f t="shared" si="144"/>
        <v>2.5000000000000001E-3</v>
      </c>
      <c r="S3088" s="6">
        <f t="shared" si="145"/>
        <v>16.666666666666668</v>
      </c>
      <c r="T3088" t="s">
        <v>8319</v>
      </c>
      <c r="U3088" t="s">
        <v>8359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2">
        <v>42665.150347222225</v>
      </c>
      <c r="L3089" s="12">
        <v>42725.192013888889</v>
      </c>
      <c r="M3089" s="13">
        <f t="shared" si="146"/>
        <v>2016</v>
      </c>
      <c r="N3089" t="b">
        <v>0</v>
      </c>
      <c r="O3089">
        <v>2</v>
      </c>
      <c r="P3089" t="b">
        <v>0</v>
      </c>
      <c r="Q3089" t="s">
        <v>8303</v>
      </c>
      <c r="R3089" s="5">
        <f t="shared" si="144"/>
        <v>6.2500000000000003E-3</v>
      </c>
      <c r="S3089" s="6">
        <f t="shared" si="145"/>
        <v>62.5</v>
      </c>
      <c r="T3089" t="s">
        <v>8319</v>
      </c>
      <c r="U3089" t="s">
        <v>8359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2">
        <v>41981.57230324074</v>
      </c>
      <c r="L3090" s="12">
        <v>42012.570138888885</v>
      </c>
      <c r="M3090" s="13">
        <f t="shared" si="146"/>
        <v>2014</v>
      </c>
      <c r="N3090" t="b">
        <v>0</v>
      </c>
      <c r="O3090">
        <v>3</v>
      </c>
      <c r="P3090" t="b">
        <v>0</v>
      </c>
      <c r="Q3090" t="s">
        <v>8303</v>
      </c>
      <c r="R3090" s="5">
        <f t="shared" si="144"/>
        <v>1.9384615384615384E-3</v>
      </c>
      <c r="S3090" s="6">
        <f t="shared" si="145"/>
        <v>42</v>
      </c>
      <c r="T3090" t="s">
        <v>8319</v>
      </c>
      <c r="U3090" t="s">
        <v>8359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2">
        <v>42528.542627314819</v>
      </c>
      <c r="L3091" s="12">
        <v>42560.082638888889</v>
      </c>
      <c r="M3091" s="13">
        <f t="shared" si="146"/>
        <v>2016</v>
      </c>
      <c r="N3091" t="b">
        <v>0</v>
      </c>
      <c r="O3091">
        <v>45</v>
      </c>
      <c r="P3091" t="b">
        <v>0</v>
      </c>
      <c r="Q3091" t="s">
        <v>8303</v>
      </c>
      <c r="R3091" s="5">
        <f t="shared" si="144"/>
        <v>0.23416000000000001</v>
      </c>
      <c r="S3091" s="6">
        <f t="shared" si="145"/>
        <v>130.0888888888889</v>
      </c>
      <c r="T3091" t="s">
        <v>8319</v>
      </c>
      <c r="U3091" t="s">
        <v>8359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2">
        <v>42065.818807870368</v>
      </c>
      <c r="L3092" s="12">
        <v>42125.777141203704</v>
      </c>
      <c r="M3092" s="13">
        <f t="shared" si="146"/>
        <v>2015</v>
      </c>
      <c r="N3092" t="b">
        <v>0</v>
      </c>
      <c r="O3092">
        <v>9</v>
      </c>
      <c r="P3092" t="b">
        <v>0</v>
      </c>
      <c r="Q3092" t="s">
        <v>8303</v>
      </c>
      <c r="R3092" s="5">
        <f t="shared" si="144"/>
        <v>5.080888888888889E-2</v>
      </c>
      <c r="S3092" s="6">
        <f t="shared" si="145"/>
        <v>1270.2222222222222</v>
      </c>
      <c r="T3092" t="s">
        <v>8319</v>
      </c>
      <c r="U3092" t="s">
        <v>8359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2">
        <v>42566.948414351849</v>
      </c>
      <c r="L3093" s="12">
        <v>42596.948414351849</v>
      </c>
      <c r="M3093" s="13">
        <f t="shared" si="146"/>
        <v>2016</v>
      </c>
      <c r="N3093" t="b">
        <v>0</v>
      </c>
      <c r="O3093">
        <v>9</v>
      </c>
      <c r="P3093" t="b">
        <v>0</v>
      </c>
      <c r="Q3093" t="s">
        <v>8303</v>
      </c>
      <c r="R3093" s="5">
        <f t="shared" si="144"/>
        <v>0.15920000000000001</v>
      </c>
      <c r="S3093" s="6">
        <f t="shared" si="145"/>
        <v>88.444444444444443</v>
      </c>
      <c r="T3093" t="s">
        <v>8319</v>
      </c>
      <c r="U3093" t="s">
        <v>8359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2">
        <v>42255.619351851856</v>
      </c>
      <c r="L3094" s="12">
        <v>42292.916666666672</v>
      </c>
      <c r="M3094" s="13">
        <f t="shared" si="146"/>
        <v>2015</v>
      </c>
      <c r="N3094" t="b">
        <v>0</v>
      </c>
      <c r="O3094">
        <v>21</v>
      </c>
      <c r="P3094" t="b">
        <v>0</v>
      </c>
      <c r="Q3094" t="s">
        <v>8303</v>
      </c>
      <c r="R3094" s="5">
        <f t="shared" si="144"/>
        <v>1.1831900000000001E-2</v>
      </c>
      <c r="S3094" s="6">
        <f t="shared" si="145"/>
        <v>56.342380952380957</v>
      </c>
      <c r="T3094" t="s">
        <v>8319</v>
      </c>
      <c r="U3094" t="s">
        <v>8359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2">
        <v>41760.909039351849</v>
      </c>
      <c r="L3095" s="12">
        <v>41791.165972222225</v>
      </c>
      <c r="M3095" s="13">
        <f t="shared" si="146"/>
        <v>2014</v>
      </c>
      <c r="N3095" t="b">
        <v>0</v>
      </c>
      <c r="O3095">
        <v>17</v>
      </c>
      <c r="P3095" t="b">
        <v>0</v>
      </c>
      <c r="Q3095" t="s">
        <v>8303</v>
      </c>
      <c r="R3095" s="5">
        <f t="shared" si="144"/>
        <v>0.22750000000000001</v>
      </c>
      <c r="S3095" s="6">
        <f t="shared" si="145"/>
        <v>53.529411764705884</v>
      </c>
      <c r="T3095" t="s">
        <v>8319</v>
      </c>
      <c r="U3095" t="s">
        <v>8359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2">
        <v>42207.795787037037</v>
      </c>
      <c r="L3096" s="12">
        <v>42267.795787037037</v>
      </c>
      <c r="M3096" s="13">
        <f t="shared" si="146"/>
        <v>2015</v>
      </c>
      <c r="N3096" t="b">
        <v>0</v>
      </c>
      <c r="O3096">
        <v>1</v>
      </c>
      <c r="P3096" t="b">
        <v>0</v>
      </c>
      <c r="Q3096" t="s">
        <v>8303</v>
      </c>
      <c r="R3096" s="5">
        <f t="shared" si="144"/>
        <v>2.5000000000000001E-4</v>
      </c>
      <c r="S3096" s="6">
        <f t="shared" si="145"/>
        <v>25</v>
      </c>
      <c r="T3096" t="s">
        <v>8319</v>
      </c>
      <c r="U3096" t="s">
        <v>8359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2">
        <v>42523.025231481486</v>
      </c>
      <c r="L3097" s="12">
        <v>42583.025231481486</v>
      </c>
      <c r="M3097" s="13">
        <f t="shared" si="146"/>
        <v>2016</v>
      </c>
      <c r="N3097" t="b">
        <v>0</v>
      </c>
      <c r="O3097">
        <v>1</v>
      </c>
      <c r="P3097" t="b">
        <v>0</v>
      </c>
      <c r="Q3097" t="s">
        <v>8303</v>
      </c>
      <c r="R3097" s="5">
        <f t="shared" si="144"/>
        <v>3.351206434316354E-3</v>
      </c>
      <c r="S3097" s="6">
        <f t="shared" si="145"/>
        <v>50</v>
      </c>
      <c r="T3097" t="s">
        <v>8319</v>
      </c>
      <c r="U3097" t="s">
        <v>8359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2">
        <v>42114.825532407413</v>
      </c>
      <c r="L3098" s="12">
        <v>42144.825532407413</v>
      </c>
      <c r="M3098" s="13">
        <f t="shared" si="146"/>
        <v>2015</v>
      </c>
      <c r="N3098" t="b">
        <v>0</v>
      </c>
      <c r="O3098">
        <v>14</v>
      </c>
      <c r="P3098" t="b">
        <v>0</v>
      </c>
      <c r="Q3098" t="s">
        <v>8303</v>
      </c>
      <c r="R3098" s="5">
        <f t="shared" si="144"/>
        <v>3.9750000000000001E-2</v>
      </c>
      <c r="S3098" s="6">
        <f t="shared" si="145"/>
        <v>56.785714285714285</v>
      </c>
      <c r="T3098" t="s">
        <v>8319</v>
      </c>
      <c r="U3098" t="s">
        <v>8359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2">
        <v>42629.503483796296</v>
      </c>
      <c r="L3099" s="12">
        <v>42650.583333333328</v>
      </c>
      <c r="M3099" s="13">
        <f t="shared" si="146"/>
        <v>2016</v>
      </c>
      <c r="N3099" t="b">
        <v>0</v>
      </c>
      <c r="O3099">
        <v>42</v>
      </c>
      <c r="P3099" t="b">
        <v>0</v>
      </c>
      <c r="Q3099" t="s">
        <v>8303</v>
      </c>
      <c r="R3099" s="5">
        <f t="shared" si="144"/>
        <v>0.17150000000000001</v>
      </c>
      <c r="S3099" s="6">
        <f t="shared" si="145"/>
        <v>40.833333333333336</v>
      </c>
      <c r="T3099" t="s">
        <v>8319</v>
      </c>
      <c r="U3099" t="s">
        <v>8359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2">
        <v>42359.792233796295</v>
      </c>
      <c r="L3100" s="12">
        <v>42408.01180555555</v>
      </c>
      <c r="M3100" s="13">
        <f t="shared" si="146"/>
        <v>2015</v>
      </c>
      <c r="N3100" t="b">
        <v>0</v>
      </c>
      <c r="O3100">
        <v>27</v>
      </c>
      <c r="P3100" t="b">
        <v>0</v>
      </c>
      <c r="Q3100" t="s">
        <v>8303</v>
      </c>
      <c r="R3100" s="5">
        <f t="shared" si="144"/>
        <v>3.608004104669061E-2</v>
      </c>
      <c r="S3100" s="6">
        <f t="shared" si="145"/>
        <v>65.111111111111114</v>
      </c>
      <c r="T3100" t="s">
        <v>8319</v>
      </c>
      <c r="U3100" t="s">
        <v>8359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2">
        <v>42382.189710648148</v>
      </c>
      <c r="L3101" s="12">
        <v>42412.189710648148</v>
      </c>
      <c r="M3101" s="13">
        <f t="shared" si="146"/>
        <v>2016</v>
      </c>
      <c r="N3101" t="b">
        <v>0</v>
      </c>
      <c r="O3101">
        <v>5</v>
      </c>
      <c r="P3101" t="b">
        <v>0</v>
      </c>
      <c r="Q3101" t="s">
        <v>8303</v>
      </c>
      <c r="R3101" s="5">
        <f t="shared" si="144"/>
        <v>0.13900000000000001</v>
      </c>
      <c r="S3101" s="6">
        <f t="shared" si="145"/>
        <v>55.6</v>
      </c>
      <c r="T3101" t="s">
        <v>8319</v>
      </c>
      <c r="U3101" t="s">
        <v>8359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2">
        <v>41902.622395833336</v>
      </c>
      <c r="L3102" s="12">
        <v>41932.622395833336</v>
      </c>
      <c r="M3102" s="13">
        <f t="shared" si="146"/>
        <v>2014</v>
      </c>
      <c r="N3102" t="b">
        <v>0</v>
      </c>
      <c r="O3102">
        <v>13</v>
      </c>
      <c r="P3102" t="b">
        <v>0</v>
      </c>
      <c r="Q3102" t="s">
        <v>8303</v>
      </c>
      <c r="R3102" s="5">
        <f t="shared" si="144"/>
        <v>0.15225</v>
      </c>
      <c r="S3102" s="6">
        <f t="shared" si="145"/>
        <v>140.53846153846155</v>
      </c>
      <c r="T3102" t="s">
        <v>8319</v>
      </c>
      <c r="U3102" t="s">
        <v>8359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2">
        <v>42171.383530092593</v>
      </c>
      <c r="L3103" s="12">
        <v>42201.330555555556</v>
      </c>
      <c r="M3103" s="13">
        <f t="shared" si="146"/>
        <v>2015</v>
      </c>
      <c r="N3103" t="b">
        <v>0</v>
      </c>
      <c r="O3103">
        <v>12</v>
      </c>
      <c r="P3103" t="b">
        <v>0</v>
      </c>
      <c r="Q3103" t="s">
        <v>8303</v>
      </c>
      <c r="R3103" s="5">
        <f t="shared" si="144"/>
        <v>0.12</v>
      </c>
      <c r="S3103" s="6">
        <f t="shared" si="145"/>
        <v>25</v>
      </c>
      <c r="T3103" t="s">
        <v>8319</v>
      </c>
      <c r="U3103" t="s">
        <v>8359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2">
        <v>42555.340486111112</v>
      </c>
      <c r="L3104" s="12">
        <v>42605.340486111112</v>
      </c>
      <c r="M3104" s="13">
        <f t="shared" si="146"/>
        <v>2016</v>
      </c>
      <c r="N3104" t="b">
        <v>0</v>
      </c>
      <c r="O3104">
        <v>90</v>
      </c>
      <c r="P3104" t="b">
        <v>0</v>
      </c>
      <c r="Q3104" t="s">
        <v>8303</v>
      </c>
      <c r="R3104" s="5">
        <f t="shared" si="144"/>
        <v>0.391125</v>
      </c>
      <c r="S3104" s="6">
        <f t="shared" si="145"/>
        <v>69.533333333333331</v>
      </c>
      <c r="T3104" t="s">
        <v>8319</v>
      </c>
      <c r="U3104" t="s">
        <v>8359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2">
        <v>42107.156319444446</v>
      </c>
      <c r="L3105" s="12">
        <v>42167.156319444446</v>
      </c>
      <c r="M3105" s="13">
        <f t="shared" si="146"/>
        <v>2015</v>
      </c>
      <c r="N3105" t="b">
        <v>0</v>
      </c>
      <c r="O3105">
        <v>2</v>
      </c>
      <c r="P3105" t="b">
        <v>0</v>
      </c>
      <c r="Q3105" t="s">
        <v>8303</v>
      </c>
      <c r="R3105" s="5">
        <f t="shared" si="144"/>
        <v>2.6829268292682929E-3</v>
      </c>
      <c r="S3105" s="6">
        <f t="shared" si="145"/>
        <v>5.5</v>
      </c>
      <c r="T3105" t="s">
        <v>8319</v>
      </c>
      <c r="U3105" t="s">
        <v>8359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2">
        <v>42006.908692129626</v>
      </c>
      <c r="L3106" s="12">
        <v>42038.083333333328</v>
      </c>
      <c r="M3106" s="13">
        <f t="shared" si="146"/>
        <v>2015</v>
      </c>
      <c r="N3106" t="b">
        <v>0</v>
      </c>
      <c r="O3106">
        <v>5</v>
      </c>
      <c r="P3106" t="b">
        <v>0</v>
      </c>
      <c r="Q3106" t="s">
        <v>8303</v>
      </c>
      <c r="R3106" s="5">
        <f t="shared" si="144"/>
        <v>0.29625000000000001</v>
      </c>
      <c r="S3106" s="6">
        <f t="shared" si="145"/>
        <v>237</v>
      </c>
      <c r="T3106" t="s">
        <v>8319</v>
      </c>
      <c r="U3106" t="s">
        <v>8359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2">
        <v>41876.718935185185</v>
      </c>
      <c r="L3107" s="12">
        <v>41931.208333333336</v>
      </c>
      <c r="M3107" s="13">
        <f t="shared" si="146"/>
        <v>2014</v>
      </c>
      <c r="N3107" t="b">
        <v>0</v>
      </c>
      <c r="O3107">
        <v>31</v>
      </c>
      <c r="P3107" t="b">
        <v>0</v>
      </c>
      <c r="Q3107" t="s">
        <v>8303</v>
      </c>
      <c r="R3107" s="5">
        <f t="shared" si="144"/>
        <v>0.4236099230111206</v>
      </c>
      <c r="S3107" s="6">
        <f t="shared" si="145"/>
        <v>79.870967741935488</v>
      </c>
      <c r="T3107" t="s">
        <v>8319</v>
      </c>
      <c r="U3107" t="s">
        <v>8359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2">
        <v>42241.429120370376</v>
      </c>
      <c r="L3108" s="12">
        <v>42263.916666666672</v>
      </c>
      <c r="M3108" s="13">
        <f t="shared" si="146"/>
        <v>2015</v>
      </c>
      <c r="N3108" t="b">
        <v>0</v>
      </c>
      <c r="O3108">
        <v>4</v>
      </c>
      <c r="P3108" t="b">
        <v>0</v>
      </c>
      <c r="Q3108" t="s">
        <v>8303</v>
      </c>
      <c r="R3108" s="5">
        <f t="shared" si="144"/>
        <v>4.1000000000000002E-2</v>
      </c>
      <c r="S3108" s="6">
        <f t="shared" si="145"/>
        <v>10.25</v>
      </c>
      <c r="T3108" t="s">
        <v>8319</v>
      </c>
      <c r="U3108" t="s">
        <v>8359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2">
        <v>42128.814247685179</v>
      </c>
      <c r="L3109" s="12">
        <v>42135.814247685179</v>
      </c>
      <c r="M3109" s="13">
        <f t="shared" si="146"/>
        <v>2015</v>
      </c>
      <c r="N3109" t="b">
        <v>0</v>
      </c>
      <c r="O3109">
        <v>29</v>
      </c>
      <c r="P3109" t="b">
        <v>0</v>
      </c>
      <c r="Q3109" t="s">
        <v>8303</v>
      </c>
      <c r="R3109" s="5">
        <f t="shared" si="144"/>
        <v>0.197625</v>
      </c>
      <c r="S3109" s="6">
        <f t="shared" si="145"/>
        <v>272.58620689655174</v>
      </c>
      <c r="T3109" t="s">
        <v>8319</v>
      </c>
      <c r="U3109" t="s">
        <v>8359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2">
        <v>42062.680486111116</v>
      </c>
      <c r="L3110" s="12">
        <v>42122.638819444444</v>
      </c>
      <c r="M3110" s="13">
        <f t="shared" si="146"/>
        <v>2015</v>
      </c>
      <c r="N3110" t="b">
        <v>0</v>
      </c>
      <c r="O3110">
        <v>2</v>
      </c>
      <c r="P3110" t="b">
        <v>0</v>
      </c>
      <c r="Q3110" t="s">
        <v>8303</v>
      </c>
      <c r="R3110" s="5">
        <f t="shared" si="144"/>
        <v>5.1999999999999995E-4</v>
      </c>
      <c r="S3110" s="6">
        <f t="shared" si="145"/>
        <v>13</v>
      </c>
      <c r="T3110" t="s">
        <v>8319</v>
      </c>
      <c r="U3110" t="s">
        <v>8359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2">
        <v>41844.125115740739</v>
      </c>
      <c r="L3111" s="12">
        <v>41879.125115740739</v>
      </c>
      <c r="M3111" s="13">
        <f t="shared" si="146"/>
        <v>2014</v>
      </c>
      <c r="N3111" t="b">
        <v>0</v>
      </c>
      <c r="O3111">
        <v>114</v>
      </c>
      <c r="P3111" t="b">
        <v>0</v>
      </c>
      <c r="Q3111" t="s">
        <v>8303</v>
      </c>
      <c r="R3111" s="5">
        <f t="shared" si="144"/>
        <v>0.25030188679245285</v>
      </c>
      <c r="S3111" s="6">
        <f t="shared" si="145"/>
        <v>58.184210526315788</v>
      </c>
      <c r="T3111" t="s">
        <v>8319</v>
      </c>
      <c r="U3111" t="s">
        <v>8359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2">
        <v>42745.031469907408</v>
      </c>
      <c r="L3112" s="12">
        <v>42785.031469907408</v>
      </c>
      <c r="M3112" s="13">
        <f t="shared" si="146"/>
        <v>2017</v>
      </c>
      <c r="N3112" t="b">
        <v>0</v>
      </c>
      <c r="O3112">
        <v>1</v>
      </c>
      <c r="P3112" t="b">
        <v>0</v>
      </c>
      <c r="Q3112" t="s">
        <v>8303</v>
      </c>
      <c r="R3112" s="5">
        <f t="shared" si="144"/>
        <v>4.0000000000000002E-4</v>
      </c>
      <c r="S3112" s="6">
        <f t="shared" si="145"/>
        <v>10</v>
      </c>
      <c r="T3112" t="s">
        <v>8319</v>
      </c>
      <c r="U3112" t="s">
        <v>8359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2">
        <v>41885.595138888886</v>
      </c>
      <c r="L3113" s="12">
        <v>41916.595138888886</v>
      </c>
      <c r="M3113" s="13">
        <f t="shared" si="146"/>
        <v>2014</v>
      </c>
      <c r="N3113" t="b">
        <v>0</v>
      </c>
      <c r="O3113">
        <v>76</v>
      </c>
      <c r="P3113" t="b">
        <v>0</v>
      </c>
      <c r="Q3113" t="s">
        <v>8303</v>
      </c>
      <c r="R3113" s="5">
        <f t="shared" si="144"/>
        <v>0.26640000000000003</v>
      </c>
      <c r="S3113" s="6">
        <f t="shared" si="145"/>
        <v>70.10526315789474</v>
      </c>
      <c r="T3113" t="s">
        <v>8319</v>
      </c>
      <c r="U3113" t="s">
        <v>8359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2">
        <v>42615.121921296297</v>
      </c>
      <c r="L3114" s="12">
        <v>42675.121921296297</v>
      </c>
      <c r="M3114" s="13">
        <f t="shared" si="146"/>
        <v>2016</v>
      </c>
      <c r="N3114" t="b">
        <v>0</v>
      </c>
      <c r="O3114">
        <v>9</v>
      </c>
      <c r="P3114" t="b">
        <v>0</v>
      </c>
      <c r="Q3114" t="s">
        <v>8303</v>
      </c>
      <c r="R3114" s="5">
        <f t="shared" si="144"/>
        <v>4.7363636363636365E-2</v>
      </c>
      <c r="S3114" s="6">
        <f t="shared" si="145"/>
        <v>57.888888888888886</v>
      </c>
      <c r="T3114" t="s">
        <v>8319</v>
      </c>
      <c r="U3114" t="s">
        <v>8359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2">
        <v>42081.731273148151</v>
      </c>
      <c r="L3115" s="12">
        <v>42111.731273148151</v>
      </c>
      <c r="M3115" s="13">
        <f t="shared" si="146"/>
        <v>2015</v>
      </c>
      <c r="N3115" t="b">
        <v>0</v>
      </c>
      <c r="O3115">
        <v>37</v>
      </c>
      <c r="P3115" t="b">
        <v>0</v>
      </c>
      <c r="Q3115" t="s">
        <v>8303</v>
      </c>
      <c r="R3115" s="5">
        <f t="shared" si="144"/>
        <v>4.2435339894712751E-2</v>
      </c>
      <c r="S3115" s="6">
        <f t="shared" si="145"/>
        <v>125.27027027027027</v>
      </c>
      <c r="T3115" t="s">
        <v>8319</v>
      </c>
      <c r="U3115" t="s">
        <v>8359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2">
        <v>41843.632523148146</v>
      </c>
      <c r="L3116" s="12">
        <v>41903.632523148146</v>
      </c>
      <c r="M3116" s="13">
        <f t="shared" si="146"/>
        <v>2014</v>
      </c>
      <c r="N3116" t="b">
        <v>0</v>
      </c>
      <c r="O3116">
        <v>0</v>
      </c>
      <c r="P3116" t="b">
        <v>0</v>
      </c>
      <c r="Q3116" t="s">
        <v>8303</v>
      </c>
      <c r="R3116" s="5">
        <f t="shared" si="144"/>
        <v>0</v>
      </c>
      <c r="S3116" s="6" t="e">
        <f t="shared" si="145"/>
        <v>#DIV/0!</v>
      </c>
      <c r="T3116" t="s">
        <v>8319</v>
      </c>
      <c r="U3116" t="s">
        <v>8359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2">
        <v>42496.447071759263</v>
      </c>
      <c r="L3117" s="12">
        <v>42526.447071759263</v>
      </c>
      <c r="M3117" s="13">
        <f t="shared" si="146"/>
        <v>2016</v>
      </c>
      <c r="N3117" t="b">
        <v>0</v>
      </c>
      <c r="O3117">
        <v>1</v>
      </c>
      <c r="P3117" t="b">
        <v>0</v>
      </c>
      <c r="Q3117" t="s">
        <v>8303</v>
      </c>
      <c r="R3117" s="5">
        <f t="shared" si="144"/>
        <v>0.03</v>
      </c>
      <c r="S3117" s="6">
        <f t="shared" si="145"/>
        <v>300</v>
      </c>
      <c r="T3117" t="s">
        <v>8319</v>
      </c>
      <c r="U3117" t="s">
        <v>8359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2">
        <v>42081.515335648146</v>
      </c>
      <c r="L3118" s="12">
        <v>42095.515335648146</v>
      </c>
      <c r="M3118" s="13">
        <f t="shared" si="146"/>
        <v>2015</v>
      </c>
      <c r="N3118" t="b">
        <v>0</v>
      </c>
      <c r="O3118">
        <v>10</v>
      </c>
      <c r="P3118" t="b">
        <v>0</v>
      </c>
      <c r="Q3118" t="s">
        <v>8303</v>
      </c>
      <c r="R3118" s="5">
        <f t="shared" si="144"/>
        <v>0.57333333333333336</v>
      </c>
      <c r="S3118" s="6">
        <f t="shared" si="145"/>
        <v>43</v>
      </c>
      <c r="T3118" t="s">
        <v>8319</v>
      </c>
      <c r="U3118" t="s">
        <v>8359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2">
        <v>42509.374537037031</v>
      </c>
      <c r="L3119" s="12">
        <v>42517.55</v>
      </c>
      <c r="M3119" s="13">
        <f t="shared" si="146"/>
        <v>2016</v>
      </c>
      <c r="N3119" t="b">
        <v>0</v>
      </c>
      <c r="O3119">
        <v>1</v>
      </c>
      <c r="P3119" t="b">
        <v>0</v>
      </c>
      <c r="Q3119" t="s">
        <v>8303</v>
      </c>
      <c r="R3119" s="5">
        <f t="shared" si="144"/>
        <v>1E-3</v>
      </c>
      <c r="S3119" s="6">
        <f t="shared" si="145"/>
        <v>1</v>
      </c>
      <c r="T3119" t="s">
        <v>8319</v>
      </c>
      <c r="U3119" t="s">
        <v>8359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2">
        <v>42534.649571759262</v>
      </c>
      <c r="L3120" s="12">
        <v>42553.649571759262</v>
      </c>
      <c r="M3120" s="13">
        <f t="shared" si="146"/>
        <v>2016</v>
      </c>
      <c r="N3120" t="b">
        <v>0</v>
      </c>
      <c r="O3120">
        <v>2</v>
      </c>
      <c r="P3120" t="b">
        <v>0</v>
      </c>
      <c r="Q3120" t="s">
        <v>8303</v>
      </c>
      <c r="R3120" s="5">
        <f t="shared" si="144"/>
        <v>3.0999999999999999E-3</v>
      </c>
      <c r="S3120" s="6">
        <f t="shared" si="145"/>
        <v>775</v>
      </c>
      <c r="T3120" t="s">
        <v>8319</v>
      </c>
      <c r="U3120" t="s">
        <v>8359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2">
        <v>42060.04550925926</v>
      </c>
      <c r="L3121" s="12">
        <v>42090.003842592589</v>
      </c>
      <c r="M3121" s="13">
        <f t="shared" si="146"/>
        <v>2015</v>
      </c>
      <c r="N3121" t="b">
        <v>0</v>
      </c>
      <c r="O3121">
        <v>1</v>
      </c>
      <c r="P3121" t="b">
        <v>0</v>
      </c>
      <c r="Q3121" t="s">
        <v>8303</v>
      </c>
      <c r="R3121" s="5">
        <f t="shared" si="144"/>
        <v>5.0000000000000001E-4</v>
      </c>
      <c r="S3121" s="6">
        <f t="shared" si="145"/>
        <v>5</v>
      </c>
      <c r="T3121" t="s">
        <v>8319</v>
      </c>
      <c r="U3121" t="s">
        <v>8359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2">
        <v>42435.942083333335</v>
      </c>
      <c r="L3122" s="12">
        <v>42495.900416666671</v>
      </c>
      <c r="M3122" s="13">
        <f t="shared" si="146"/>
        <v>2016</v>
      </c>
      <c r="N3122" t="b">
        <v>0</v>
      </c>
      <c r="O3122">
        <v>10</v>
      </c>
      <c r="P3122" t="b">
        <v>0</v>
      </c>
      <c r="Q3122" t="s">
        <v>8303</v>
      </c>
      <c r="R3122" s="5">
        <f t="shared" si="144"/>
        <v>9.8461538461538464E-5</v>
      </c>
      <c r="S3122" s="6">
        <f t="shared" si="145"/>
        <v>12.8</v>
      </c>
      <c r="T3122" t="s">
        <v>8319</v>
      </c>
      <c r="U3122" t="s">
        <v>8359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2">
        <v>41848.679803240739</v>
      </c>
      <c r="L3123" s="12">
        <v>41908.679803240739</v>
      </c>
      <c r="M3123" s="13">
        <f t="shared" si="146"/>
        <v>2014</v>
      </c>
      <c r="N3123" t="b">
        <v>0</v>
      </c>
      <c r="O3123">
        <v>1</v>
      </c>
      <c r="P3123" t="b">
        <v>0</v>
      </c>
      <c r="Q3123" t="s">
        <v>8303</v>
      </c>
      <c r="R3123" s="5">
        <f t="shared" si="144"/>
        <v>6.6666666666666671E-3</v>
      </c>
      <c r="S3123" s="6">
        <f t="shared" si="145"/>
        <v>10</v>
      </c>
      <c r="T3123" t="s">
        <v>8319</v>
      </c>
      <c r="U3123" t="s">
        <v>8359</v>
      </c>
    </row>
    <row r="3124" spans="1:21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2">
        <v>42678.932083333333</v>
      </c>
      <c r="L3124" s="12">
        <v>42683.973750000005</v>
      </c>
      <c r="M3124" s="13">
        <f t="shared" si="146"/>
        <v>2016</v>
      </c>
      <c r="N3124" t="b">
        <v>0</v>
      </c>
      <c r="O3124">
        <v>2</v>
      </c>
      <c r="P3124" t="b">
        <v>0</v>
      </c>
      <c r="Q3124" t="s">
        <v>8303</v>
      </c>
      <c r="R3124" s="5">
        <f t="shared" si="144"/>
        <v>0.58291457286432158</v>
      </c>
      <c r="S3124" s="6">
        <f t="shared" si="145"/>
        <v>58</v>
      </c>
      <c r="T3124" t="s">
        <v>8319</v>
      </c>
      <c r="U3124" t="s">
        <v>8359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2">
        <v>42530.993032407408</v>
      </c>
      <c r="L3125" s="12">
        <v>42560.993032407408</v>
      </c>
      <c r="M3125" s="13">
        <f t="shared" si="146"/>
        <v>2016</v>
      </c>
      <c r="N3125" t="b">
        <v>0</v>
      </c>
      <c r="O3125">
        <v>348</v>
      </c>
      <c r="P3125" t="b">
        <v>0</v>
      </c>
      <c r="Q3125" t="s">
        <v>8303</v>
      </c>
      <c r="R3125" s="5">
        <f t="shared" si="144"/>
        <v>0.68153600000000003</v>
      </c>
      <c r="S3125" s="6">
        <f t="shared" si="145"/>
        <v>244.80459770114942</v>
      </c>
      <c r="T3125" t="s">
        <v>8319</v>
      </c>
      <c r="U3125" t="s">
        <v>8359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2">
        <v>41977.780104166668</v>
      </c>
      <c r="L3126" s="12">
        <v>42037.780104166668</v>
      </c>
      <c r="M3126" s="13">
        <f t="shared" si="146"/>
        <v>2014</v>
      </c>
      <c r="N3126" t="b">
        <v>0</v>
      </c>
      <c r="O3126">
        <v>4</v>
      </c>
      <c r="P3126" t="b">
        <v>0</v>
      </c>
      <c r="Q3126" t="s">
        <v>8303</v>
      </c>
      <c r="R3126" s="5">
        <f t="shared" si="144"/>
        <v>3.2499999999999997E-5</v>
      </c>
      <c r="S3126" s="6">
        <f t="shared" si="145"/>
        <v>6.5</v>
      </c>
      <c r="T3126" t="s">
        <v>8319</v>
      </c>
      <c r="U3126" t="s">
        <v>8359</v>
      </c>
    </row>
    <row r="3127" spans="1:21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2">
        <v>42346.20685185185</v>
      </c>
      <c r="L3127" s="12">
        <v>42376.20685185185</v>
      </c>
      <c r="M3127" s="13">
        <f t="shared" si="146"/>
        <v>2015</v>
      </c>
      <c r="N3127" t="b">
        <v>0</v>
      </c>
      <c r="O3127">
        <v>0</v>
      </c>
      <c r="P3127" t="b">
        <v>0</v>
      </c>
      <c r="Q3127" t="s">
        <v>8303</v>
      </c>
      <c r="R3127" s="5">
        <f t="shared" si="144"/>
        <v>0</v>
      </c>
      <c r="S3127" s="6" t="e">
        <f t="shared" si="145"/>
        <v>#DIV/0!</v>
      </c>
      <c r="T3127" t="s">
        <v>8319</v>
      </c>
      <c r="U3127" t="s">
        <v>8359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2">
        <v>42427.01807870371</v>
      </c>
      <c r="L3128" s="12">
        <v>42456.976412037038</v>
      </c>
      <c r="M3128" s="13">
        <f t="shared" si="146"/>
        <v>2016</v>
      </c>
      <c r="N3128" t="b">
        <v>0</v>
      </c>
      <c r="O3128">
        <v>17</v>
      </c>
      <c r="P3128" t="b">
        <v>0</v>
      </c>
      <c r="Q3128" t="s">
        <v>8303</v>
      </c>
      <c r="R3128" s="5">
        <f t="shared" si="144"/>
        <v>4.1599999999999998E-2</v>
      </c>
      <c r="S3128" s="6">
        <f t="shared" si="145"/>
        <v>61.176470588235297</v>
      </c>
      <c r="T3128" t="s">
        <v>8319</v>
      </c>
      <c r="U3128" t="s">
        <v>8359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2">
        <v>42034.856817129628</v>
      </c>
      <c r="L3129" s="12">
        <v>42064.856817129628</v>
      </c>
      <c r="M3129" s="13">
        <f t="shared" si="146"/>
        <v>2015</v>
      </c>
      <c r="N3129" t="b">
        <v>0</v>
      </c>
      <c r="O3129">
        <v>0</v>
      </c>
      <c r="P3129" t="b">
        <v>0</v>
      </c>
      <c r="Q3129" t="s">
        <v>8303</v>
      </c>
      <c r="R3129" s="5">
        <f t="shared" si="144"/>
        <v>0</v>
      </c>
      <c r="S3129" s="6" t="e">
        <f t="shared" si="145"/>
        <v>#DIV/0!</v>
      </c>
      <c r="T3129" t="s">
        <v>8319</v>
      </c>
      <c r="U3129" t="s">
        <v>8359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2">
        <v>42780.825706018513</v>
      </c>
      <c r="L3130" s="12">
        <v>42810.784039351856</v>
      </c>
      <c r="M3130" s="13">
        <f t="shared" si="146"/>
        <v>2017</v>
      </c>
      <c r="N3130" t="b">
        <v>0</v>
      </c>
      <c r="O3130">
        <v>117</v>
      </c>
      <c r="P3130" t="b">
        <v>0</v>
      </c>
      <c r="Q3130" t="s">
        <v>8271</v>
      </c>
      <c r="R3130" s="5">
        <f t="shared" si="144"/>
        <v>1.0860666666666667</v>
      </c>
      <c r="S3130" s="6">
        <f t="shared" si="145"/>
        <v>139.23931623931625</v>
      </c>
      <c r="T3130" t="s">
        <v>8319</v>
      </c>
      <c r="U3130" t="s">
        <v>8320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2">
        <v>42803.842812499999</v>
      </c>
      <c r="L3131" s="12">
        <v>42843.801145833335</v>
      </c>
      <c r="M3131" s="13">
        <f t="shared" si="146"/>
        <v>2017</v>
      </c>
      <c r="N3131" t="b">
        <v>0</v>
      </c>
      <c r="O3131">
        <v>1</v>
      </c>
      <c r="P3131" t="b">
        <v>0</v>
      </c>
      <c r="Q3131" t="s">
        <v>8271</v>
      </c>
      <c r="R3131" s="5">
        <f t="shared" si="144"/>
        <v>8.0000000000000002E-3</v>
      </c>
      <c r="S3131" s="6">
        <f t="shared" si="145"/>
        <v>10</v>
      </c>
      <c r="T3131" t="s">
        <v>8319</v>
      </c>
      <c r="U3131" t="s">
        <v>8320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2">
        <v>42808.640231481477</v>
      </c>
      <c r="L3132" s="12">
        <v>42839.207638888889</v>
      </c>
      <c r="M3132" s="13">
        <f t="shared" si="146"/>
        <v>2017</v>
      </c>
      <c r="N3132" t="b">
        <v>0</v>
      </c>
      <c r="O3132">
        <v>4</v>
      </c>
      <c r="P3132" t="b">
        <v>0</v>
      </c>
      <c r="Q3132" t="s">
        <v>8271</v>
      </c>
      <c r="R3132" s="5">
        <f t="shared" si="144"/>
        <v>3.7499999999999999E-2</v>
      </c>
      <c r="S3132" s="6">
        <f t="shared" si="145"/>
        <v>93.75</v>
      </c>
      <c r="T3132" t="s">
        <v>8319</v>
      </c>
      <c r="U3132" t="s">
        <v>8320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2">
        <v>42803.579224537039</v>
      </c>
      <c r="L3133" s="12">
        <v>42833.537557870368</v>
      </c>
      <c r="M3133" s="13">
        <f t="shared" si="146"/>
        <v>2017</v>
      </c>
      <c r="N3133" t="b">
        <v>0</v>
      </c>
      <c r="O3133">
        <v>12</v>
      </c>
      <c r="P3133" t="b">
        <v>0</v>
      </c>
      <c r="Q3133" t="s">
        <v>8271</v>
      </c>
      <c r="R3133" s="5">
        <f t="shared" si="144"/>
        <v>0.15731707317073171</v>
      </c>
      <c r="S3133" s="6">
        <f t="shared" si="145"/>
        <v>53.75</v>
      </c>
      <c r="T3133" t="s">
        <v>8319</v>
      </c>
      <c r="U3133" t="s">
        <v>8320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2">
        <v>42786.350231481483</v>
      </c>
      <c r="L3134" s="12">
        <v>42846.308564814812</v>
      </c>
      <c r="M3134" s="13">
        <f t="shared" si="146"/>
        <v>2017</v>
      </c>
      <c r="N3134" t="b">
        <v>0</v>
      </c>
      <c r="O3134">
        <v>1</v>
      </c>
      <c r="P3134" t="b">
        <v>0</v>
      </c>
      <c r="Q3134" t="s">
        <v>8271</v>
      </c>
      <c r="R3134" s="5">
        <f t="shared" si="144"/>
        <v>3.3333333333333332E-4</v>
      </c>
      <c r="S3134" s="6">
        <f t="shared" si="145"/>
        <v>10</v>
      </c>
      <c r="T3134" t="s">
        <v>8319</v>
      </c>
      <c r="U3134" t="s">
        <v>8320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2">
        <v>42788.565208333333</v>
      </c>
      <c r="L3135" s="12">
        <v>42818.523541666669</v>
      </c>
      <c r="M3135" s="13">
        <f t="shared" si="146"/>
        <v>2017</v>
      </c>
      <c r="N3135" t="b">
        <v>0</v>
      </c>
      <c r="O3135">
        <v>16</v>
      </c>
      <c r="P3135" t="b">
        <v>0</v>
      </c>
      <c r="Q3135" t="s">
        <v>8271</v>
      </c>
      <c r="R3135" s="5">
        <f t="shared" si="144"/>
        <v>1.08</v>
      </c>
      <c r="S3135" s="6">
        <f t="shared" si="145"/>
        <v>33.75</v>
      </c>
      <c r="T3135" t="s">
        <v>8319</v>
      </c>
      <c r="U3135" t="s">
        <v>8320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2">
        <v>42800.720127314817</v>
      </c>
      <c r="L3136" s="12">
        <v>42821.678460648152</v>
      </c>
      <c r="M3136" s="13">
        <f t="shared" si="146"/>
        <v>2017</v>
      </c>
      <c r="N3136" t="b">
        <v>0</v>
      </c>
      <c r="O3136">
        <v>12</v>
      </c>
      <c r="P3136" t="b">
        <v>0</v>
      </c>
      <c r="Q3136" t="s">
        <v>8271</v>
      </c>
      <c r="R3136" s="5">
        <f t="shared" si="144"/>
        <v>0.22500000000000001</v>
      </c>
      <c r="S3136" s="6">
        <f t="shared" si="145"/>
        <v>18.75</v>
      </c>
      <c r="T3136" t="s">
        <v>8319</v>
      </c>
      <c r="U3136" t="s">
        <v>8320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2">
        <v>42807.151863425926</v>
      </c>
      <c r="L3137" s="12">
        <v>42829.151863425926</v>
      </c>
      <c r="M3137" s="13">
        <f t="shared" si="146"/>
        <v>2017</v>
      </c>
      <c r="N3137" t="b">
        <v>0</v>
      </c>
      <c r="O3137">
        <v>7</v>
      </c>
      <c r="P3137" t="b">
        <v>0</v>
      </c>
      <c r="Q3137" t="s">
        <v>8271</v>
      </c>
      <c r="R3137" s="5">
        <f t="shared" si="144"/>
        <v>0.20849420849420849</v>
      </c>
      <c r="S3137" s="6">
        <f t="shared" si="145"/>
        <v>23.142857142857142</v>
      </c>
      <c r="T3137" t="s">
        <v>8319</v>
      </c>
      <c r="U3137" t="s">
        <v>8320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2">
        <v>42789.462430555555</v>
      </c>
      <c r="L3138" s="12">
        <v>42825.957638888889</v>
      </c>
      <c r="M3138" s="13">
        <f t="shared" si="146"/>
        <v>2017</v>
      </c>
      <c r="N3138" t="b">
        <v>0</v>
      </c>
      <c r="O3138">
        <v>22</v>
      </c>
      <c r="P3138" t="b">
        <v>0</v>
      </c>
      <c r="Q3138" t="s">
        <v>8271</v>
      </c>
      <c r="R3138" s="5">
        <f t="shared" ref="R3138:R3201" si="147">E3138/D3138</f>
        <v>1.278</v>
      </c>
      <c r="S3138" s="6">
        <f t="shared" ref="S3138:S3201" si="148">E3138/O3138</f>
        <v>29.045454545454547</v>
      </c>
      <c r="T3138" t="s">
        <v>8319</v>
      </c>
      <c r="U3138" t="s">
        <v>8320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2">
        <v>42807.885057870371</v>
      </c>
      <c r="L3139" s="12">
        <v>42858.8</v>
      </c>
      <c r="M3139" s="13">
        <f t="shared" ref="M3139:M3202" si="149">YEAR(K3139)</f>
        <v>2017</v>
      </c>
      <c r="N3139" t="b">
        <v>0</v>
      </c>
      <c r="O3139">
        <v>1</v>
      </c>
      <c r="P3139" t="b">
        <v>0</v>
      </c>
      <c r="Q3139" t="s">
        <v>8271</v>
      </c>
      <c r="R3139" s="5">
        <f t="shared" si="147"/>
        <v>3.3333333333333333E-2</v>
      </c>
      <c r="S3139" s="6">
        <f t="shared" si="148"/>
        <v>50</v>
      </c>
      <c r="T3139" t="s">
        <v>8319</v>
      </c>
      <c r="U3139" t="s">
        <v>8320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2">
        <v>42809.645914351851</v>
      </c>
      <c r="L3140" s="12">
        <v>42828.645914351851</v>
      </c>
      <c r="M3140" s="13">
        <f t="shared" si="149"/>
        <v>2017</v>
      </c>
      <c r="N3140" t="b">
        <v>0</v>
      </c>
      <c r="O3140">
        <v>0</v>
      </c>
      <c r="P3140" t="b">
        <v>0</v>
      </c>
      <c r="Q3140" t="s">
        <v>8271</v>
      </c>
      <c r="R3140" s="5">
        <f t="shared" si="147"/>
        <v>0</v>
      </c>
      <c r="S3140" s="6" t="e">
        <f t="shared" si="148"/>
        <v>#DIV/0!</v>
      </c>
      <c r="T3140" t="s">
        <v>8319</v>
      </c>
      <c r="U3140" t="s">
        <v>8320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2">
        <v>42785.270370370374</v>
      </c>
      <c r="L3141" s="12">
        <v>42819.189583333333</v>
      </c>
      <c r="M3141" s="13">
        <f t="shared" si="149"/>
        <v>2017</v>
      </c>
      <c r="N3141" t="b">
        <v>0</v>
      </c>
      <c r="O3141">
        <v>6</v>
      </c>
      <c r="P3141" t="b">
        <v>0</v>
      </c>
      <c r="Q3141" t="s">
        <v>8271</v>
      </c>
      <c r="R3141" s="5">
        <f t="shared" si="147"/>
        <v>5.3999999999999999E-2</v>
      </c>
      <c r="S3141" s="6">
        <f t="shared" si="148"/>
        <v>450</v>
      </c>
      <c r="T3141" t="s">
        <v>8319</v>
      </c>
      <c r="U3141" t="s">
        <v>8320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2">
        <v>42802.718784722223</v>
      </c>
      <c r="L3142" s="12">
        <v>42832.677118055552</v>
      </c>
      <c r="M3142" s="13">
        <f t="shared" si="149"/>
        <v>2017</v>
      </c>
      <c r="N3142" t="b">
        <v>0</v>
      </c>
      <c r="O3142">
        <v>4</v>
      </c>
      <c r="P3142" t="b">
        <v>0</v>
      </c>
      <c r="Q3142" t="s">
        <v>8271</v>
      </c>
      <c r="R3142" s="5">
        <f t="shared" si="147"/>
        <v>9.5999999999999992E-3</v>
      </c>
      <c r="S3142" s="6">
        <f t="shared" si="148"/>
        <v>24</v>
      </c>
      <c r="T3142" t="s">
        <v>8319</v>
      </c>
      <c r="U3142" t="s">
        <v>8320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2">
        <v>42800.753333333334</v>
      </c>
      <c r="L3143" s="12">
        <v>42841.833333333328</v>
      </c>
      <c r="M3143" s="13">
        <f t="shared" si="149"/>
        <v>2017</v>
      </c>
      <c r="N3143" t="b">
        <v>0</v>
      </c>
      <c r="O3143">
        <v>8</v>
      </c>
      <c r="P3143" t="b">
        <v>0</v>
      </c>
      <c r="Q3143" t="s">
        <v>8271</v>
      </c>
      <c r="R3143" s="5">
        <f t="shared" si="147"/>
        <v>0.51600000000000001</v>
      </c>
      <c r="S3143" s="6">
        <f t="shared" si="148"/>
        <v>32.25</v>
      </c>
      <c r="T3143" t="s">
        <v>8319</v>
      </c>
      <c r="U3143" t="s">
        <v>8320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2">
        <v>42783.513182870374</v>
      </c>
      <c r="L3144" s="12">
        <v>42813.471516203703</v>
      </c>
      <c r="M3144" s="13">
        <f t="shared" si="149"/>
        <v>2017</v>
      </c>
      <c r="N3144" t="b">
        <v>0</v>
      </c>
      <c r="O3144">
        <v>3</v>
      </c>
      <c r="P3144" t="b">
        <v>0</v>
      </c>
      <c r="Q3144" t="s">
        <v>8271</v>
      </c>
      <c r="R3144" s="5">
        <f t="shared" si="147"/>
        <v>1.6363636363636365E-2</v>
      </c>
      <c r="S3144" s="6">
        <f t="shared" si="148"/>
        <v>15</v>
      </c>
      <c r="T3144" t="s">
        <v>8319</v>
      </c>
      <c r="U3144" t="s">
        <v>8320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2">
        <v>42808.358287037037</v>
      </c>
      <c r="L3145" s="12">
        <v>42834.358287037037</v>
      </c>
      <c r="M3145" s="13">
        <f t="shared" si="149"/>
        <v>2017</v>
      </c>
      <c r="N3145" t="b">
        <v>0</v>
      </c>
      <c r="O3145">
        <v>0</v>
      </c>
      <c r="P3145" t="b">
        <v>0</v>
      </c>
      <c r="Q3145" t="s">
        <v>8271</v>
      </c>
      <c r="R3145" s="5">
        <f t="shared" si="147"/>
        <v>0</v>
      </c>
      <c r="S3145" s="6" t="e">
        <f t="shared" si="148"/>
        <v>#DIV/0!</v>
      </c>
      <c r="T3145" t="s">
        <v>8319</v>
      </c>
      <c r="U3145" t="s">
        <v>8320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2">
        <v>42796.538275462968</v>
      </c>
      <c r="L3146" s="12">
        <v>42813.25</v>
      </c>
      <c r="M3146" s="13">
        <f t="shared" si="149"/>
        <v>2017</v>
      </c>
      <c r="N3146" t="b">
        <v>0</v>
      </c>
      <c r="O3146">
        <v>30</v>
      </c>
      <c r="P3146" t="b">
        <v>0</v>
      </c>
      <c r="Q3146" t="s">
        <v>8271</v>
      </c>
      <c r="R3146" s="5">
        <f t="shared" si="147"/>
        <v>0.754</v>
      </c>
      <c r="S3146" s="6">
        <f t="shared" si="148"/>
        <v>251.33333333333334</v>
      </c>
      <c r="T3146" t="s">
        <v>8319</v>
      </c>
      <c r="U3146" t="s">
        <v>8320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2">
        <v>42762.040902777779</v>
      </c>
      <c r="L3147" s="12">
        <v>42821.999236111107</v>
      </c>
      <c r="M3147" s="13">
        <f t="shared" si="149"/>
        <v>2017</v>
      </c>
      <c r="N3147" t="b">
        <v>0</v>
      </c>
      <c r="O3147">
        <v>0</v>
      </c>
      <c r="P3147" t="b">
        <v>0</v>
      </c>
      <c r="Q3147" t="s">
        <v>8271</v>
      </c>
      <c r="R3147" s="5">
        <f t="shared" si="147"/>
        <v>0</v>
      </c>
      <c r="S3147" s="6" t="e">
        <f t="shared" si="148"/>
        <v>#DIV/0!</v>
      </c>
      <c r="T3147" t="s">
        <v>8319</v>
      </c>
      <c r="U3147" t="s">
        <v>8320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2">
        <v>42796.682476851856</v>
      </c>
      <c r="L3148" s="12">
        <v>42841.640810185185</v>
      </c>
      <c r="M3148" s="13">
        <f t="shared" si="149"/>
        <v>2017</v>
      </c>
      <c r="N3148" t="b">
        <v>0</v>
      </c>
      <c r="O3148">
        <v>12</v>
      </c>
      <c r="P3148" t="b">
        <v>0</v>
      </c>
      <c r="Q3148" t="s">
        <v>8271</v>
      </c>
      <c r="R3148" s="5">
        <f t="shared" si="147"/>
        <v>0.105</v>
      </c>
      <c r="S3148" s="6">
        <f t="shared" si="148"/>
        <v>437.5</v>
      </c>
      <c r="T3148" t="s">
        <v>8319</v>
      </c>
      <c r="U3148" t="s">
        <v>8320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2">
        <v>41909.969386574077</v>
      </c>
      <c r="L3149" s="12">
        <v>41950.011053240742</v>
      </c>
      <c r="M3149" s="13">
        <f t="shared" si="149"/>
        <v>2014</v>
      </c>
      <c r="N3149" t="b">
        <v>1</v>
      </c>
      <c r="O3149">
        <v>213</v>
      </c>
      <c r="P3149" t="b">
        <v>1</v>
      </c>
      <c r="Q3149" t="s">
        <v>8271</v>
      </c>
      <c r="R3149" s="5">
        <f t="shared" si="147"/>
        <v>1.1752499999999999</v>
      </c>
      <c r="S3149" s="6">
        <f t="shared" si="148"/>
        <v>110.35211267605634</v>
      </c>
      <c r="T3149" t="s">
        <v>8319</v>
      </c>
      <c r="U3149" t="s">
        <v>8320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2">
        <v>41891.665324074071</v>
      </c>
      <c r="L3150" s="12">
        <v>41913.166666666664</v>
      </c>
      <c r="M3150" s="13">
        <f t="shared" si="149"/>
        <v>2014</v>
      </c>
      <c r="N3150" t="b">
        <v>1</v>
      </c>
      <c r="O3150">
        <v>57</v>
      </c>
      <c r="P3150" t="b">
        <v>1</v>
      </c>
      <c r="Q3150" t="s">
        <v>8271</v>
      </c>
      <c r="R3150" s="5">
        <f t="shared" si="147"/>
        <v>1.3116666666666668</v>
      </c>
      <c r="S3150" s="6">
        <f t="shared" si="148"/>
        <v>41.421052631578945</v>
      </c>
      <c r="T3150" t="s">
        <v>8319</v>
      </c>
      <c r="U3150" t="s">
        <v>8320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2">
        <v>41226.017361111109</v>
      </c>
      <c r="L3151" s="12">
        <v>41250.083333333336</v>
      </c>
      <c r="M3151" s="13">
        <f t="shared" si="149"/>
        <v>2012</v>
      </c>
      <c r="N3151" t="b">
        <v>1</v>
      </c>
      <c r="O3151">
        <v>25</v>
      </c>
      <c r="P3151" t="b">
        <v>1</v>
      </c>
      <c r="Q3151" t="s">
        <v>8271</v>
      </c>
      <c r="R3151" s="5">
        <f t="shared" si="147"/>
        <v>1.04</v>
      </c>
      <c r="S3151" s="6">
        <f t="shared" si="148"/>
        <v>52</v>
      </c>
      <c r="T3151" t="s">
        <v>8319</v>
      </c>
      <c r="U3151" t="s">
        <v>8320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2">
        <v>40478.263923611114</v>
      </c>
      <c r="L3152" s="12">
        <v>40568.166666666664</v>
      </c>
      <c r="M3152" s="13">
        <f t="shared" si="149"/>
        <v>2010</v>
      </c>
      <c r="N3152" t="b">
        <v>1</v>
      </c>
      <c r="O3152">
        <v>104</v>
      </c>
      <c r="P3152" t="b">
        <v>1</v>
      </c>
      <c r="Q3152" t="s">
        <v>8271</v>
      </c>
      <c r="R3152" s="5">
        <f t="shared" si="147"/>
        <v>1.01</v>
      </c>
      <c r="S3152" s="6">
        <f t="shared" si="148"/>
        <v>33.990384615384613</v>
      </c>
      <c r="T3152" t="s">
        <v>8319</v>
      </c>
      <c r="U3152" t="s">
        <v>8320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2">
        <v>41862.83997685185</v>
      </c>
      <c r="L3153" s="12">
        <v>41892.83997685185</v>
      </c>
      <c r="M3153" s="13">
        <f t="shared" si="149"/>
        <v>2014</v>
      </c>
      <c r="N3153" t="b">
        <v>1</v>
      </c>
      <c r="O3153">
        <v>34</v>
      </c>
      <c r="P3153" t="b">
        <v>1</v>
      </c>
      <c r="Q3153" t="s">
        <v>8271</v>
      </c>
      <c r="R3153" s="5">
        <f t="shared" si="147"/>
        <v>1.004</v>
      </c>
      <c r="S3153" s="6">
        <f t="shared" si="148"/>
        <v>103.35294117647059</v>
      </c>
      <c r="T3153" t="s">
        <v>8319</v>
      </c>
      <c r="U3153" t="s">
        <v>8320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2">
        <v>41550.867673611108</v>
      </c>
      <c r="L3154" s="12">
        <v>41580.867673611108</v>
      </c>
      <c r="M3154" s="13">
        <f t="shared" si="149"/>
        <v>2013</v>
      </c>
      <c r="N3154" t="b">
        <v>1</v>
      </c>
      <c r="O3154">
        <v>67</v>
      </c>
      <c r="P3154" t="b">
        <v>1</v>
      </c>
      <c r="Q3154" t="s">
        <v>8271</v>
      </c>
      <c r="R3154" s="5">
        <f t="shared" si="147"/>
        <v>1.0595454545454546</v>
      </c>
      <c r="S3154" s="6">
        <f t="shared" si="148"/>
        <v>34.791044776119406</v>
      </c>
      <c r="T3154" t="s">
        <v>8319</v>
      </c>
      <c r="U3154" t="s">
        <v>8320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2">
        <v>40633.154363425929</v>
      </c>
      <c r="L3155" s="12">
        <v>40664.207638888889</v>
      </c>
      <c r="M3155" s="13">
        <f t="shared" si="149"/>
        <v>2011</v>
      </c>
      <c r="N3155" t="b">
        <v>1</v>
      </c>
      <c r="O3155">
        <v>241</v>
      </c>
      <c r="P3155" t="b">
        <v>1</v>
      </c>
      <c r="Q3155" t="s">
        <v>8271</v>
      </c>
      <c r="R3155" s="5">
        <f t="shared" si="147"/>
        <v>3.3558333333333334</v>
      </c>
      <c r="S3155" s="6">
        <f t="shared" si="148"/>
        <v>41.773858921161825</v>
      </c>
      <c r="T3155" t="s">
        <v>8319</v>
      </c>
      <c r="U3155" t="s">
        <v>8320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2">
        <v>40970.875671296293</v>
      </c>
      <c r="L3156" s="12">
        <v>41000.834004629629</v>
      </c>
      <c r="M3156" s="13">
        <f t="shared" si="149"/>
        <v>2012</v>
      </c>
      <c r="N3156" t="b">
        <v>1</v>
      </c>
      <c r="O3156">
        <v>123</v>
      </c>
      <c r="P3156" t="b">
        <v>1</v>
      </c>
      <c r="Q3156" t="s">
        <v>8271</v>
      </c>
      <c r="R3156" s="5">
        <f t="shared" si="147"/>
        <v>1.1292857142857142</v>
      </c>
      <c r="S3156" s="6">
        <f t="shared" si="148"/>
        <v>64.268292682926827</v>
      </c>
      <c r="T3156" t="s">
        <v>8319</v>
      </c>
      <c r="U3156" t="s">
        <v>8320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2">
        <v>41233.499131944445</v>
      </c>
      <c r="L3157" s="12">
        <v>41263.499131944445</v>
      </c>
      <c r="M3157" s="13">
        <f t="shared" si="149"/>
        <v>2012</v>
      </c>
      <c r="N3157" t="b">
        <v>1</v>
      </c>
      <c r="O3157">
        <v>302</v>
      </c>
      <c r="P3157" t="b">
        <v>1</v>
      </c>
      <c r="Q3157" t="s">
        <v>8271</v>
      </c>
      <c r="R3157" s="5">
        <f t="shared" si="147"/>
        <v>1.885046</v>
      </c>
      <c r="S3157" s="6">
        <f t="shared" si="148"/>
        <v>31.209370860927152</v>
      </c>
      <c r="T3157" t="s">
        <v>8319</v>
      </c>
      <c r="U3157" t="s">
        <v>8320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2">
        <v>41026.953055555554</v>
      </c>
      <c r="L3158" s="12">
        <v>41061.953055555554</v>
      </c>
      <c r="M3158" s="13">
        <f t="shared" si="149"/>
        <v>2012</v>
      </c>
      <c r="N3158" t="b">
        <v>1</v>
      </c>
      <c r="O3158">
        <v>89</v>
      </c>
      <c r="P3158" t="b">
        <v>1</v>
      </c>
      <c r="Q3158" t="s">
        <v>8271</v>
      </c>
      <c r="R3158" s="5">
        <f t="shared" si="147"/>
        <v>1.0181818181818181</v>
      </c>
      <c r="S3158" s="6">
        <f t="shared" si="148"/>
        <v>62.921348314606739</v>
      </c>
      <c r="T3158" t="s">
        <v>8319</v>
      </c>
      <c r="U3158" t="s">
        <v>8320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2">
        <v>41829.788252314815</v>
      </c>
      <c r="L3159" s="12">
        <v>41839.208333333336</v>
      </c>
      <c r="M3159" s="13">
        <f t="shared" si="149"/>
        <v>2014</v>
      </c>
      <c r="N3159" t="b">
        <v>1</v>
      </c>
      <c r="O3159">
        <v>41</v>
      </c>
      <c r="P3159" t="b">
        <v>1</v>
      </c>
      <c r="Q3159" t="s">
        <v>8271</v>
      </c>
      <c r="R3159" s="5">
        <f t="shared" si="147"/>
        <v>1.01</v>
      </c>
      <c r="S3159" s="6">
        <f t="shared" si="148"/>
        <v>98.536585365853654</v>
      </c>
      <c r="T3159" t="s">
        <v>8319</v>
      </c>
      <c r="U3159" t="s">
        <v>8320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2">
        <v>41447.839722222219</v>
      </c>
      <c r="L3160" s="12">
        <v>41477.839722222219</v>
      </c>
      <c r="M3160" s="13">
        <f t="shared" si="149"/>
        <v>2013</v>
      </c>
      <c r="N3160" t="b">
        <v>1</v>
      </c>
      <c r="O3160">
        <v>69</v>
      </c>
      <c r="P3160" t="b">
        <v>1</v>
      </c>
      <c r="Q3160" t="s">
        <v>8271</v>
      </c>
      <c r="R3160" s="5">
        <f t="shared" si="147"/>
        <v>1.1399999999999999</v>
      </c>
      <c r="S3160" s="6">
        <f t="shared" si="148"/>
        <v>82.608695652173907</v>
      </c>
      <c r="T3160" t="s">
        <v>8319</v>
      </c>
      <c r="U3160" t="s">
        <v>8320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2">
        <v>40884.066678240742</v>
      </c>
      <c r="L3161" s="12">
        <v>40926.958333333336</v>
      </c>
      <c r="M3161" s="13">
        <f t="shared" si="149"/>
        <v>2011</v>
      </c>
      <c r="N3161" t="b">
        <v>1</v>
      </c>
      <c r="O3161">
        <v>52</v>
      </c>
      <c r="P3161" t="b">
        <v>1</v>
      </c>
      <c r="Q3161" t="s">
        <v>8271</v>
      </c>
      <c r="R3161" s="5">
        <f t="shared" si="147"/>
        <v>1.3348133333333334</v>
      </c>
      <c r="S3161" s="6">
        <f t="shared" si="148"/>
        <v>38.504230769230773</v>
      </c>
      <c r="T3161" t="s">
        <v>8319</v>
      </c>
      <c r="U3161" t="s">
        <v>8320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2">
        <v>41841.26489583333</v>
      </c>
      <c r="L3162" s="12">
        <v>41864.207638888889</v>
      </c>
      <c r="M3162" s="13">
        <f t="shared" si="149"/>
        <v>2014</v>
      </c>
      <c r="N3162" t="b">
        <v>1</v>
      </c>
      <c r="O3162">
        <v>57</v>
      </c>
      <c r="P3162" t="b">
        <v>1</v>
      </c>
      <c r="Q3162" t="s">
        <v>8271</v>
      </c>
      <c r="R3162" s="5">
        <f t="shared" si="147"/>
        <v>1.0153333333333334</v>
      </c>
      <c r="S3162" s="6">
        <f t="shared" si="148"/>
        <v>80.15789473684211</v>
      </c>
      <c r="T3162" t="s">
        <v>8319</v>
      </c>
      <c r="U3162" t="s">
        <v>8320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2">
        <v>41897.536134259259</v>
      </c>
      <c r="L3163" s="12">
        <v>41927.536134259259</v>
      </c>
      <c r="M3163" s="13">
        <f t="shared" si="149"/>
        <v>2014</v>
      </c>
      <c r="N3163" t="b">
        <v>1</v>
      </c>
      <c r="O3163">
        <v>74</v>
      </c>
      <c r="P3163" t="b">
        <v>1</v>
      </c>
      <c r="Q3163" t="s">
        <v>8271</v>
      </c>
      <c r="R3163" s="5">
        <f t="shared" si="147"/>
        <v>1.0509999999999999</v>
      </c>
      <c r="S3163" s="6">
        <f t="shared" si="148"/>
        <v>28.405405405405407</v>
      </c>
      <c r="T3163" t="s">
        <v>8319</v>
      </c>
      <c r="U3163" t="s">
        <v>8320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2">
        <v>41799.685902777775</v>
      </c>
      <c r="L3164" s="12">
        <v>41827.083333333336</v>
      </c>
      <c r="M3164" s="13">
        <f t="shared" si="149"/>
        <v>2014</v>
      </c>
      <c r="N3164" t="b">
        <v>1</v>
      </c>
      <c r="O3164">
        <v>63</v>
      </c>
      <c r="P3164" t="b">
        <v>1</v>
      </c>
      <c r="Q3164" t="s">
        <v>8271</v>
      </c>
      <c r="R3164" s="5">
        <f t="shared" si="147"/>
        <v>1.2715000000000001</v>
      </c>
      <c r="S3164" s="6">
        <f t="shared" si="148"/>
        <v>80.730158730158735</v>
      </c>
      <c r="T3164" t="s">
        <v>8319</v>
      </c>
      <c r="U3164" t="s">
        <v>8320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2">
        <v>41775.753761574073</v>
      </c>
      <c r="L3165" s="12">
        <v>41805.753761574073</v>
      </c>
      <c r="M3165" s="13">
        <f t="shared" si="149"/>
        <v>2014</v>
      </c>
      <c r="N3165" t="b">
        <v>1</v>
      </c>
      <c r="O3165">
        <v>72</v>
      </c>
      <c r="P3165" t="b">
        <v>1</v>
      </c>
      <c r="Q3165" t="s">
        <v>8271</v>
      </c>
      <c r="R3165" s="5">
        <f t="shared" si="147"/>
        <v>1.1115384615384616</v>
      </c>
      <c r="S3165" s="6">
        <f t="shared" si="148"/>
        <v>200.69444444444446</v>
      </c>
      <c r="T3165" t="s">
        <v>8319</v>
      </c>
      <c r="U3165" t="s">
        <v>8320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2">
        <v>41766.80572916667</v>
      </c>
      <c r="L3166" s="12">
        <v>41799.80572916667</v>
      </c>
      <c r="M3166" s="13">
        <f t="shared" si="149"/>
        <v>2014</v>
      </c>
      <c r="N3166" t="b">
        <v>1</v>
      </c>
      <c r="O3166">
        <v>71</v>
      </c>
      <c r="P3166" t="b">
        <v>1</v>
      </c>
      <c r="Q3166" t="s">
        <v>8271</v>
      </c>
      <c r="R3166" s="5">
        <f t="shared" si="147"/>
        <v>1.0676000000000001</v>
      </c>
      <c r="S3166" s="6">
        <f t="shared" si="148"/>
        <v>37.591549295774648</v>
      </c>
      <c r="T3166" t="s">
        <v>8319</v>
      </c>
      <c r="U3166" t="s">
        <v>8320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2">
        <v>40644.159259259257</v>
      </c>
      <c r="L3167" s="12">
        <v>40666.165972222225</v>
      </c>
      <c r="M3167" s="13">
        <f t="shared" si="149"/>
        <v>2011</v>
      </c>
      <c r="N3167" t="b">
        <v>1</v>
      </c>
      <c r="O3167">
        <v>21</v>
      </c>
      <c r="P3167" t="b">
        <v>1</v>
      </c>
      <c r="Q3167" t="s">
        <v>8271</v>
      </c>
      <c r="R3167" s="5">
        <f t="shared" si="147"/>
        <v>1.6266666666666667</v>
      </c>
      <c r="S3167" s="6">
        <f t="shared" si="148"/>
        <v>58.095238095238095</v>
      </c>
      <c r="T3167" t="s">
        <v>8319</v>
      </c>
      <c r="U3167" t="s">
        <v>8320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2">
        <v>41940.69158564815</v>
      </c>
      <c r="L3168" s="12">
        <v>41969.332638888889</v>
      </c>
      <c r="M3168" s="13">
        <f t="shared" si="149"/>
        <v>2014</v>
      </c>
      <c r="N3168" t="b">
        <v>1</v>
      </c>
      <c r="O3168">
        <v>930</v>
      </c>
      <c r="P3168" t="b">
        <v>1</v>
      </c>
      <c r="Q3168" t="s">
        <v>8271</v>
      </c>
      <c r="R3168" s="5">
        <f t="shared" si="147"/>
        <v>1.6022808571428573</v>
      </c>
      <c r="S3168" s="6">
        <f t="shared" si="148"/>
        <v>60.300892473118282</v>
      </c>
      <c r="T3168" t="s">
        <v>8319</v>
      </c>
      <c r="U3168" t="s">
        <v>8320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2">
        <v>41839.175706018519</v>
      </c>
      <c r="L3169" s="12">
        <v>41853.175706018519</v>
      </c>
      <c r="M3169" s="13">
        <f t="shared" si="149"/>
        <v>2014</v>
      </c>
      <c r="N3169" t="b">
        <v>1</v>
      </c>
      <c r="O3169">
        <v>55</v>
      </c>
      <c r="P3169" t="b">
        <v>1</v>
      </c>
      <c r="Q3169" t="s">
        <v>8271</v>
      </c>
      <c r="R3169" s="5">
        <f t="shared" si="147"/>
        <v>1.1616666666666666</v>
      </c>
      <c r="S3169" s="6">
        <f t="shared" si="148"/>
        <v>63.363636363636367</v>
      </c>
      <c r="T3169" t="s">
        <v>8319</v>
      </c>
      <c r="U3169" t="s">
        <v>8320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2">
        <v>41772.105937500004</v>
      </c>
      <c r="L3170" s="12">
        <v>41803.916666666664</v>
      </c>
      <c r="M3170" s="13">
        <f t="shared" si="149"/>
        <v>2014</v>
      </c>
      <c r="N3170" t="b">
        <v>1</v>
      </c>
      <c r="O3170">
        <v>61</v>
      </c>
      <c r="P3170" t="b">
        <v>1</v>
      </c>
      <c r="Q3170" t="s">
        <v>8271</v>
      </c>
      <c r="R3170" s="5">
        <f t="shared" si="147"/>
        <v>1.242</v>
      </c>
      <c r="S3170" s="6">
        <f t="shared" si="148"/>
        <v>50.901639344262293</v>
      </c>
      <c r="T3170" t="s">
        <v>8319</v>
      </c>
      <c r="U3170" t="s">
        <v>8320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2">
        <v>41591.737974537034</v>
      </c>
      <c r="L3171" s="12">
        <v>41621.207638888889</v>
      </c>
      <c r="M3171" s="13">
        <f t="shared" si="149"/>
        <v>2013</v>
      </c>
      <c r="N3171" t="b">
        <v>1</v>
      </c>
      <c r="O3171">
        <v>82</v>
      </c>
      <c r="P3171" t="b">
        <v>1</v>
      </c>
      <c r="Q3171" t="s">
        <v>8271</v>
      </c>
      <c r="R3171" s="5">
        <f t="shared" si="147"/>
        <v>1.030125</v>
      </c>
      <c r="S3171" s="6">
        <f t="shared" si="148"/>
        <v>100.5</v>
      </c>
      <c r="T3171" t="s">
        <v>8319</v>
      </c>
      <c r="U3171" t="s">
        <v>8320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2">
        <v>41789.080370370371</v>
      </c>
      <c r="L3172" s="12">
        <v>41822.166666666664</v>
      </c>
      <c r="M3172" s="13">
        <f t="shared" si="149"/>
        <v>2014</v>
      </c>
      <c r="N3172" t="b">
        <v>1</v>
      </c>
      <c r="O3172">
        <v>71</v>
      </c>
      <c r="P3172" t="b">
        <v>1</v>
      </c>
      <c r="Q3172" t="s">
        <v>8271</v>
      </c>
      <c r="R3172" s="5">
        <f t="shared" si="147"/>
        <v>1.1225000000000001</v>
      </c>
      <c r="S3172" s="6">
        <f t="shared" si="148"/>
        <v>31.619718309859156</v>
      </c>
      <c r="T3172" t="s">
        <v>8319</v>
      </c>
      <c r="U3172" t="s">
        <v>8320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2">
        <v>42466.608310185184</v>
      </c>
      <c r="L3173" s="12">
        <v>42496.608310185184</v>
      </c>
      <c r="M3173" s="13">
        <f t="shared" si="149"/>
        <v>2016</v>
      </c>
      <c r="N3173" t="b">
        <v>1</v>
      </c>
      <c r="O3173">
        <v>117</v>
      </c>
      <c r="P3173" t="b">
        <v>1</v>
      </c>
      <c r="Q3173" t="s">
        <v>8271</v>
      </c>
      <c r="R3173" s="5">
        <f t="shared" si="147"/>
        <v>1.0881428571428571</v>
      </c>
      <c r="S3173" s="6">
        <f t="shared" si="148"/>
        <v>65.102564102564102</v>
      </c>
      <c r="T3173" t="s">
        <v>8319</v>
      </c>
      <c r="U3173" t="s">
        <v>8320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2">
        <v>40923.729953703703</v>
      </c>
      <c r="L3174" s="12">
        <v>40953.729953703703</v>
      </c>
      <c r="M3174" s="13">
        <f t="shared" si="149"/>
        <v>2012</v>
      </c>
      <c r="N3174" t="b">
        <v>1</v>
      </c>
      <c r="O3174">
        <v>29</v>
      </c>
      <c r="P3174" t="b">
        <v>1</v>
      </c>
      <c r="Q3174" t="s">
        <v>8271</v>
      </c>
      <c r="R3174" s="5">
        <f t="shared" si="147"/>
        <v>1.1499999999999999</v>
      </c>
      <c r="S3174" s="6">
        <f t="shared" si="148"/>
        <v>79.310344827586206</v>
      </c>
      <c r="T3174" t="s">
        <v>8319</v>
      </c>
      <c r="U3174" t="s">
        <v>8320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2">
        <v>41878.878379629627</v>
      </c>
      <c r="L3175" s="12">
        <v>41908.878379629627</v>
      </c>
      <c r="M3175" s="13">
        <f t="shared" si="149"/>
        <v>2014</v>
      </c>
      <c r="N3175" t="b">
        <v>1</v>
      </c>
      <c r="O3175">
        <v>74</v>
      </c>
      <c r="P3175" t="b">
        <v>1</v>
      </c>
      <c r="Q3175" t="s">
        <v>8271</v>
      </c>
      <c r="R3175" s="5">
        <f t="shared" si="147"/>
        <v>1.03</v>
      </c>
      <c r="S3175" s="6">
        <f t="shared" si="148"/>
        <v>139.18918918918919</v>
      </c>
      <c r="T3175" t="s">
        <v>8319</v>
      </c>
      <c r="U3175" t="s">
        <v>8320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2">
        <v>41862.864675925928</v>
      </c>
      <c r="L3176" s="12">
        <v>41876.864675925928</v>
      </c>
      <c r="M3176" s="13">
        <f t="shared" si="149"/>
        <v>2014</v>
      </c>
      <c r="N3176" t="b">
        <v>1</v>
      </c>
      <c r="O3176">
        <v>23</v>
      </c>
      <c r="P3176" t="b">
        <v>1</v>
      </c>
      <c r="Q3176" t="s">
        <v>8271</v>
      </c>
      <c r="R3176" s="5">
        <f t="shared" si="147"/>
        <v>1.0113333333333334</v>
      </c>
      <c r="S3176" s="6">
        <f t="shared" si="148"/>
        <v>131.91304347826087</v>
      </c>
      <c r="T3176" t="s">
        <v>8319</v>
      </c>
      <c r="U3176" t="s">
        <v>8320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2">
        <v>40531.886886574073</v>
      </c>
      <c r="L3177" s="12">
        <v>40591.886886574073</v>
      </c>
      <c r="M3177" s="13">
        <f t="shared" si="149"/>
        <v>2010</v>
      </c>
      <c r="N3177" t="b">
        <v>1</v>
      </c>
      <c r="O3177">
        <v>60</v>
      </c>
      <c r="P3177" t="b">
        <v>1</v>
      </c>
      <c r="Q3177" t="s">
        <v>8271</v>
      </c>
      <c r="R3177" s="5">
        <f t="shared" si="147"/>
        <v>1.0955999999999999</v>
      </c>
      <c r="S3177" s="6">
        <f t="shared" si="148"/>
        <v>91.3</v>
      </c>
      <c r="T3177" t="s">
        <v>8319</v>
      </c>
      <c r="U3177" t="s">
        <v>8320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2">
        <v>41477.930914351848</v>
      </c>
      <c r="L3178" s="12">
        <v>41504.625</v>
      </c>
      <c r="M3178" s="13">
        <f t="shared" si="149"/>
        <v>2013</v>
      </c>
      <c r="N3178" t="b">
        <v>1</v>
      </c>
      <c r="O3178">
        <v>55</v>
      </c>
      <c r="P3178" t="b">
        <v>1</v>
      </c>
      <c r="Q3178" t="s">
        <v>8271</v>
      </c>
      <c r="R3178" s="5">
        <f t="shared" si="147"/>
        <v>1.148421052631579</v>
      </c>
      <c r="S3178" s="6">
        <f t="shared" si="148"/>
        <v>39.672727272727272</v>
      </c>
      <c r="T3178" t="s">
        <v>8319</v>
      </c>
      <c r="U3178" t="s">
        <v>8320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2">
        <v>41781.666770833333</v>
      </c>
      <c r="L3179" s="12">
        <v>41811.666770833333</v>
      </c>
      <c r="M3179" s="13">
        <f t="shared" si="149"/>
        <v>2014</v>
      </c>
      <c r="N3179" t="b">
        <v>1</v>
      </c>
      <c r="O3179">
        <v>51</v>
      </c>
      <c r="P3179" t="b">
        <v>1</v>
      </c>
      <c r="Q3179" t="s">
        <v>8271</v>
      </c>
      <c r="R3179" s="5">
        <f t="shared" si="147"/>
        <v>1.1739999999999999</v>
      </c>
      <c r="S3179" s="6">
        <f t="shared" si="148"/>
        <v>57.549019607843135</v>
      </c>
      <c r="T3179" t="s">
        <v>8319</v>
      </c>
      <c r="U3179" t="s">
        <v>8320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2">
        <v>41806.605034722219</v>
      </c>
      <c r="L3180" s="12">
        <v>41836.605034722219</v>
      </c>
      <c r="M3180" s="13">
        <f t="shared" si="149"/>
        <v>2014</v>
      </c>
      <c r="N3180" t="b">
        <v>1</v>
      </c>
      <c r="O3180">
        <v>78</v>
      </c>
      <c r="P3180" t="b">
        <v>1</v>
      </c>
      <c r="Q3180" t="s">
        <v>8271</v>
      </c>
      <c r="R3180" s="5">
        <f t="shared" si="147"/>
        <v>1.7173333333333334</v>
      </c>
      <c r="S3180" s="6">
        <f t="shared" si="148"/>
        <v>33.025641025641029</v>
      </c>
      <c r="T3180" t="s">
        <v>8319</v>
      </c>
      <c r="U3180" t="s">
        <v>8320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2">
        <v>41375.702210648145</v>
      </c>
      <c r="L3181" s="12">
        <v>41400.702210648145</v>
      </c>
      <c r="M3181" s="13">
        <f t="shared" si="149"/>
        <v>2013</v>
      </c>
      <c r="N3181" t="b">
        <v>1</v>
      </c>
      <c r="O3181">
        <v>62</v>
      </c>
      <c r="P3181" t="b">
        <v>1</v>
      </c>
      <c r="Q3181" t="s">
        <v>8271</v>
      </c>
      <c r="R3181" s="5">
        <f t="shared" si="147"/>
        <v>1.1416238095238094</v>
      </c>
      <c r="S3181" s="6">
        <f t="shared" si="148"/>
        <v>77.335806451612896</v>
      </c>
      <c r="T3181" t="s">
        <v>8319</v>
      </c>
      <c r="U3181" t="s">
        <v>8320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2">
        <v>41780.412604166668</v>
      </c>
      <c r="L3182" s="12">
        <v>41810.412604166668</v>
      </c>
      <c r="M3182" s="13">
        <f t="shared" si="149"/>
        <v>2014</v>
      </c>
      <c r="N3182" t="b">
        <v>1</v>
      </c>
      <c r="O3182">
        <v>45</v>
      </c>
      <c r="P3182" t="b">
        <v>1</v>
      </c>
      <c r="Q3182" t="s">
        <v>8271</v>
      </c>
      <c r="R3182" s="5">
        <f t="shared" si="147"/>
        <v>1.1975</v>
      </c>
      <c r="S3182" s="6">
        <f t="shared" si="148"/>
        <v>31.933333333333334</v>
      </c>
      <c r="T3182" t="s">
        <v>8319</v>
      </c>
      <c r="U3182" t="s">
        <v>8320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2">
        <v>41779.310034722221</v>
      </c>
      <c r="L3183" s="12">
        <v>41805.666666666664</v>
      </c>
      <c r="M3183" s="13">
        <f t="shared" si="149"/>
        <v>2014</v>
      </c>
      <c r="N3183" t="b">
        <v>1</v>
      </c>
      <c r="O3183">
        <v>15</v>
      </c>
      <c r="P3183" t="b">
        <v>1</v>
      </c>
      <c r="Q3183" t="s">
        <v>8271</v>
      </c>
      <c r="R3183" s="5">
        <f t="shared" si="147"/>
        <v>1.0900000000000001</v>
      </c>
      <c r="S3183" s="6">
        <f t="shared" si="148"/>
        <v>36.333333333333336</v>
      </c>
      <c r="T3183" t="s">
        <v>8319</v>
      </c>
      <c r="U3183" t="s">
        <v>8320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2">
        <v>40883.949317129627</v>
      </c>
      <c r="L3184" s="12">
        <v>40939.708333333336</v>
      </c>
      <c r="M3184" s="13">
        <f t="shared" si="149"/>
        <v>2011</v>
      </c>
      <c r="N3184" t="b">
        <v>1</v>
      </c>
      <c r="O3184">
        <v>151</v>
      </c>
      <c r="P3184" t="b">
        <v>1</v>
      </c>
      <c r="Q3184" t="s">
        <v>8271</v>
      </c>
      <c r="R3184" s="5">
        <f t="shared" si="147"/>
        <v>1.0088571428571429</v>
      </c>
      <c r="S3184" s="6">
        <f t="shared" si="148"/>
        <v>46.768211920529801</v>
      </c>
      <c r="T3184" t="s">
        <v>8319</v>
      </c>
      <c r="U3184" t="s">
        <v>8320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2">
        <v>41491.79478009259</v>
      </c>
      <c r="L3185" s="12">
        <v>41509.79478009259</v>
      </c>
      <c r="M3185" s="13">
        <f t="shared" si="149"/>
        <v>2013</v>
      </c>
      <c r="N3185" t="b">
        <v>1</v>
      </c>
      <c r="O3185">
        <v>68</v>
      </c>
      <c r="P3185" t="b">
        <v>1</v>
      </c>
      <c r="Q3185" t="s">
        <v>8271</v>
      </c>
      <c r="R3185" s="5">
        <f t="shared" si="147"/>
        <v>1.0900000000000001</v>
      </c>
      <c r="S3185" s="6">
        <f t="shared" si="148"/>
        <v>40.073529411764703</v>
      </c>
      <c r="T3185" t="s">
        <v>8319</v>
      </c>
      <c r="U3185" t="s">
        <v>8320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2">
        <v>41791.993414351848</v>
      </c>
      <c r="L3186" s="12">
        <v>41821.993414351848</v>
      </c>
      <c r="M3186" s="13">
        <f t="shared" si="149"/>
        <v>2014</v>
      </c>
      <c r="N3186" t="b">
        <v>1</v>
      </c>
      <c r="O3186">
        <v>46</v>
      </c>
      <c r="P3186" t="b">
        <v>1</v>
      </c>
      <c r="Q3186" t="s">
        <v>8271</v>
      </c>
      <c r="R3186" s="5">
        <f t="shared" si="147"/>
        <v>1.0720930232558139</v>
      </c>
      <c r="S3186" s="6">
        <f t="shared" si="148"/>
        <v>100.21739130434783</v>
      </c>
      <c r="T3186" t="s">
        <v>8319</v>
      </c>
      <c r="U3186" t="s">
        <v>8320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2">
        <v>41829.977326388893</v>
      </c>
      <c r="L3187" s="12">
        <v>41836.977326388893</v>
      </c>
      <c r="M3187" s="13">
        <f t="shared" si="149"/>
        <v>2014</v>
      </c>
      <c r="N3187" t="b">
        <v>1</v>
      </c>
      <c r="O3187">
        <v>24</v>
      </c>
      <c r="P3187" t="b">
        <v>1</v>
      </c>
      <c r="Q3187" t="s">
        <v>8271</v>
      </c>
      <c r="R3187" s="5">
        <f t="shared" si="147"/>
        <v>1</v>
      </c>
      <c r="S3187" s="6">
        <f t="shared" si="148"/>
        <v>41.666666666666664</v>
      </c>
      <c r="T3187" t="s">
        <v>8319</v>
      </c>
      <c r="U3187" t="s">
        <v>8320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2">
        <v>41868.924050925925</v>
      </c>
      <c r="L3188" s="12">
        <v>41898.875</v>
      </c>
      <c r="M3188" s="13">
        <f t="shared" si="149"/>
        <v>2014</v>
      </c>
      <c r="N3188" t="b">
        <v>1</v>
      </c>
      <c r="O3188">
        <v>70</v>
      </c>
      <c r="P3188" t="b">
        <v>1</v>
      </c>
      <c r="Q3188" t="s">
        <v>8271</v>
      </c>
      <c r="R3188" s="5">
        <f t="shared" si="147"/>
        <v>1.0218750000000001</v>
      </c>
      <c r="S3188" s="6">
        <f t="shared" si="148"/>
        <v>46.714285714285715</v>
      </c>
      <c r="T3188" t="s">
        <v>8319</v>
      </c>
      <c r="U3188" t="s">
        <v>8320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2">
        <v>41835.666354166664</v>
      </c>
      <c r="L3189" s="12">
        <v>41855.666354166664</v>
      </c>
      <c r="M3189" s="13">
        <f t="shared" si="149"/>
        <v>2014</v>
      </c>
      <c r="N3189" t="b">
        <v>1</v>
      </c>
      <c r="O3189">
        <v>244</v>
      </c>
      <c r="P3189" t="b">
        <v>1</v>
      </c>
      <c r="Q3189" t="s">
        <v>8271</v>
      </c>
      <c r="R3189" s="5">
        <f t="shared" si="147"/>
        <v>1.1629333333333334</v>
      </c>
      <c r="S3189" s="6">
        <f t="shared" si="148"/>
        <v>71.491803278688522</v>
      </c>
      <c r="T3189" t="s">
        <v>8319</v>
      </c>
      <c r="U3189" t="s">
        <v>8320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2">
        <v>42144.415532407409</v>
      </c>
      <c r="L3190" s="12">
        <v>42165.415532407409</v>
      </c>
      <c r="M3190" s="13">
        <f t="shared" si="149"/>
        <v>2015</v>
      </c>
      <c r="N3190" t="b">
        <v>0</v>
      </c>
      <c r="O3190">
        <v>9</v>
      </c>
      <c r="P3190" t="b">
        <v>0</v>
      </c>
      <c r="Q3190" t="s">
        <v>8305</v>
      </c>
      <c r="R3190" s="5">
        <f t="shared" si="147"/>
        <v>0.65</v>
      </c>
      <c r="S3190" s="6">
        <f t="shared" si="148"/>
        <v>14.444444444444445</v>
      </c>
      <c r="T3190" t="s">
        <v>8319</v>
      </c>
      <c r="U3190" t="s">
        <v>8361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2">
        <v>42118.346435185187</v>
      </c>
      <c r="L3191" s="12">
        <v>42148.346435185187</v>
      </c>
      <c r="M3191" s="13">
        <f t="shared" si="149"/>
        <v>2015</v>
      </c>
      <c r="N3191" t="b">
        <v>0</v>
      </c>
      <c r="O3191">
        <v>19</v>
      </c>
      <c r="P3191" t="b">
        <v>0</v>
      </c>
      <c r="Q3191" t="s">
        <v>8305</v>
      </c>
      <c r="R3191" s="5">
        <f t="shared" si="147"/>
        <v>0.12327272727272727</v>
      </c>
      <c r="S3191" s="6">
        <f t="shared" si="148"/>
        <v>356.84210526315792</v>
      </c>
      <c r="T3191" t="s">
        <v>8319</v>
      </c>
      <c r="U3191" t="s">
        <v>8361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2">
        <v>42683.151331018518</v>
      </c>
      <c r="L3192" s="12">
        <v>42713.192997685182</v>
      </c>
      <c r="M3192" s="13">
        <f t="shared" si="149"/>
        <v>2016</v>
      </c>
      <c r="N3192" t="b">
        <v>0</v>
      </c>
      <c r="O3192">
        <v>0</v>
      </c>
      <c r="P3192" t="b">
        <v>0</v>
      </c>
      <c r="Q3192" t="s">
        <v>8305</v>
      </c>
      <c r="R3192" s="5">
        <f t="shared" si="147"/>
        <v>0</v>
      </c>
      <c r="S3192" s="6" t="e">
        <f t="shared" si="148"/>
        <v>#DIV/0!</v>
      </c>
      <c r="T3192" t="s">
        <v>8319</v>
      </c>
      <c r="U3192" t="s">
        <v>8361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2">
        <v>42538.755428240736</v>
      </c>
      <c r="L3193" s="12">
        <v>42598.755428240736</v>
      </c>
      <c r="M3193" s="13">
        <f t="shared" si="149"/>
        <v>2016</v>
      </c>
      <c r="N3193" t="b">
        <v>0</v>
      </c>
      <c r="O3193">
        <v>4</v>
      </c>
      <c r="P3193" t="b">
        <v>0</v>
      </c>
      <c r="Q3193" t="s">
        <v>8305</v>
      </c>
      <c r="R3193" s="5">
        <f t="shared" si="147"/>
        <v>4.0266666666666666E-2</v>
      </c>
      <c r="S3193" s="6">
        <f t="shared" si="148"/>
        <v>37.75</v>
      </c>
      <c r="T3193" t="s">
        <v>8319</v>
      </c>
      <c r="U3193" t="s">
        <v>8361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2">
        <v>42018.94049768518</v>
      </c>
      <c r="L3194" s="12">
        <v>42063.916666666672</v>
      </c>
      <c r="M3194" s="13">
        <f t="shared" si="149"/>
        <v>2015</v>
      </c>
      <c r="N3194" t="b">
        <v>0</v>
      </c>
      <c r="O3194">
        <v>8</v>
      </c>
      <c r="P3194" t="b">
        <v>0</v>
      </c>
      <c r="Q3194" t="s">
        <v>8305</v>
      </c>
      <c r="R3194" s="5">
        <f t="shared" si="147"/>
        <v>1.0200000000000001E-2</v>
      </c>
      <c r="S3194" s="6">
        <f t="shared" si="148"/>
        <v>12.75</v>
      </c>
      <c r="T3194" t="s">
        <v>8319</v>
      </c>
      <c r="U3194" t="s">
        <v>8361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2">
        <v>42010.968240740738</v>
      </c>
      <c r="L3195" s="12">
        <v>42055.968240740738</v>
      </c>
      <c r="M3195" s="13">
        <f t="shared" si="149"/>
        <v>2015</v>
      </c>
      <c r="N3195" t="b">
        <v>0</v>
      </c>
      <c r="O3195">
        <v>24</v>
      </c>
      <c r="P3195" t="b">
        <v>0</v>
      </c>
      <c r="Q3195" t="s">
        <v>8305</v>
      </c>
      <c r="R3195" s="5">
        <f t="shared" si="147"/>
        <v>0.1174</v>
      </c>
      <c r="S3195" s="6">
        <f t="shared" si="148"/>
        <v>24.458333333333332</v>
      </c>
      <c r="T3195" t="s">
        <v>8319</v>
      </c>
      <c r="U3195" t="s">
        <v>8361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2">
        <v>42182.062476851846</v>
      </c>
      <c r="L3196" s="12">
        <v>42212.062476851846</v>
      </c>
      <c r="M3196" s="13">
        <f t="shared" si="149"/>
        <v>2015</v>
      </c>
      <c r="N3196" t="b">
        <v>0</v>
      </c>
      <c r="O3196">
        <v>0</v>
      </c>
      <c r="P3196" t="b">
        <v>0</v>
      </c>
      <c r="Q3196" t="s">
        <v>8305</v>
      </c>
      <c r="R3196" s="5">
        <f t="shared" si="147"/>
        <v>0</v>
      </c>
      <c r="S3196" s="6" t="e">
        <f t="shared" si="148"/>
        <v>#DIV/0!</v>
      </c>
      <c r="T3196" t="s">
        <v>8319</v>
      </c>
      <c r="U3196" t="s">
        <v>8361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2">
        <v>42017.594236111108</v>
      </c>
      <c r="L3197" s="12">
        <v>42047.594236111108</v>
      </c>
      <c r="M3197" s="13">
        <f t="shared" si="149"/>
        <v>2015</v>
      </c>
      <c r="N3197" t="b">
        <v>0</v>
      </c>
      <c r="O3197">
        <v>39</v>
      </c>
      <c r="P3197" t="b">
        <v>0</v>
      </c>
      <c r="Q3197" t="s">
        <v>8305</v>
      </c>
      <c r="R3197" s="5">
        <f t="shared" si="147"/>
        <v>0.59142857142857141</v>
      </c>
      <c r="S3197" s="6">
        <f t="shared" si="148"/>
        <v>53.07692307692308</v>
      </c>
      <c r="T3197" t="s">
        <v>8319</v>
      </c>
      <c r="U3197" t="s">
        <v>8361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2">
        <v>42157.598090277781</v>
      </c>
      <c r="L3198" s="12">
        <v>42217.583333333328</v>
      </c>
      <c r="M3198" s="13">
        <f t="shared" si="149"/>
        <v>2015</v>
      </c>
      <c r="N3198" t="b">
        <v>0</v>
      </c>
      <c r="O3198">
        <v>6</v>
      </c>
      <c r="P3198" t="b">
        <v>0</v>
      </c>
      <c r="Q3198" t="s">
        <v>8305</v>
      </c>
      <c r="R3198" s="5">
        <f t="shared" si="147"/>
        <v>5.9999999999999995E-4</v>
      </c>
      <c r="S3198" s="6">
        <f t="shared" si="148"/>
        <v>300</v>
      </c>
      <c r="T3198" t="s">
        <v>8319</v>
      </c>
      <c r="U3198" t="s">
        <v>8361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2">
        <v>42009.493263888886</v>
      </c>
      <c r="L3199" s="12">
        <v>42039.493263888886</v>
      </c>
      <c r="M3199" s="13">
        <f t="shared" si="149"/>
        <v>2015</v>
      </c>
      <c r="N3199" t="b">
        <v>0</v>
      </c>
      <c r="O3199">
        <v>4</v>
      </c>
      <c r="P3199" t="b">
        <v>0</v>
      </c>
      <c r="Q3199" t="s">
        <v>8305</v>
      </c>
      <c r="R3199" s="5">
        <f t="shared" si="147"/>
        <v>0.1145</v>
      </c>
      <c r="S3199" s="6">
        <f t="shared" si="148"/>
        <v>286.25</v>
      </c>
      <c r="T3199" t="s">
        <v>8319</v>
      </c>
      <c r="U3199" t="s">
        <v>8361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2">
        <v>42013.424502314811</v>
      </c>
      <c r="L3200" s="12">
        <v>42051.424502314811</v>
      </c>
      <c r="M3200" s="13">
        <f t="shared" si="149"/>
        <v>2015</v>
      </c>
      <c r="N3200" t="b">
        <v>0</v>
      </c>
      <c r="O3200">
        <v>3</v>
      </c>
      <c r="P3200" t="b">
        <v>0</v>
      </c>
      <c r="Q3200" t="s">
        <v>8305</v>
      </c>
      <c r="R3200" s="5">
        <f t="shared" si="147"/>
        <v>3.6666666666666666E-3</v>
      </c>
      <c r="S3200" s="6">
        <f t="shared" si="148"/>
        <v>36.666666666666664</v>
      </c>
      <c r="T3200" t="s">
        <v>8319</v>
      </c>
      <c r="U3200" t="s">
        <v>8361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2">
        <v>41858.761782407404</v>
      </c>
      <c r="L3201" s="12">
        <v>41888.875</v>
      </c>
      <c r="M3201" s="13">
        <f t="shared" si="149"/>
        <v>2014</v>
      </c>
      <c r="N3201" t="b">
        <v>0</v>
      </c>
      <c r="O3201">
        <v>53</v>
      </c>
      <c r="P3201" t="b">
        <v>0</v>
      </c>
      <c r="Q3201" t="s">
        <v>8305</v>
      </c>
      <c r="R3201" s="5">
        <f t="shared" si="147"/>
        <v>0.52159999999999995</v>
      </c>
      <c r="S3201" s="6">
        <f t="shared" si="148"/>
        <v>49.20754716981132</v>
      </c>
      <c r="T3201" t="s">
        <v>8319</v>
      </c>
      <c r="U3201" t="s">
        <v>8361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2">
        <v>42460.320613425924</v>
      </c>
      <c r="L3202" s="12">
        <v>42490.231944444444</v>
      </c>
      <c r="M3202" s="13">
        <f t="shared" si="149"/>
        <v>2016</v>
      </c>
      <c r="N3202" t="b">
        <v>0</v>
      </c>
      <c r="O3202">
        <v>1</v>
      </c>
      <c r="P3202" t="b">
        <v>0</v>
      </c>
      <c r="Q3202" t="s">
        <v>8305</v>
      </c>
      <c r="R3202" s="5">
        <f t="shared" ref="R3202:R3265" si="150">E3202/D3202</f>
        <v>2.0000000000000002E-5</v>
      </c>
      <c r="S3202" s="6">
        <f t="shared" ref="S3202:S3265" si="151">E3202/O3202</f>
        <v>1</v>
      </c>
      <c r="T3202" t="s">
        <v>8319</v>
      </c>
      <c r="U3202" t="s">
        <v>8361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2">
        <v>41861.767094907409</v>
      </c>
      <c r="L3203" s="12">
        <v>41882.767094907409</v>
      </c>
      <c r="M3203" s="13">
        <f t="shared" ref="M3203:M3266" si="152">YEAR(K3203)</f>
        <v>2014</v>
      </c>
      <c r="N3203" t="b">
        <v>0</v>
      </c>
      <c r="O3203">
        <v>2</v>
      </c>
      <c r="P3203" t="b">
        <v>0</v>
      </c>
      <c r="Q3203" t="s">
        <v>8305</v>
      </c>
      <c r="R3203" s="5">
        <f t="shared" si="150"/>
        <v>1.2500000000000001E-2</v>
      </c>
      <c r="S3203" s="6">
        <f t="shared" si="151"/>
        <v>12.5</v>
      </c>
      <c r="T3203" t="s">
        <v>8319</v>
      </c>
      <c r="U3203" t="s">
        <v>8361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2">
        <v>42293.853541666671</v>
      </c>
      <c r="L3204" s="12">
        <v>42352.249305555553</v>
      </c>
      <c r="M3204" s="13">
        <f t="shared" si="152"/>
        <v>2015</v>
      </c>
      <c r="N3204" t="b">
        <v>0</v>
      </c>
      <c r="O3204">
        <v>25</v>
      </c>
      <c r="P3204" t="b">
        <v>0</v>
      </c>
      <c r="Q3204" t="s">
        <v>8305</v>
      </c>
      <c r="R3204" s="5">
        <f t="shared" si="150"/>
        <v>0.54520000000000002</v>
      </c>
      <c r="S3204" s="6">
        <f t="shared" si="151"/>
        <v>109.04</v>
      </c>
      <c r="T3204" t="s">
        <v>8319</v>
      </c>
      <c r="U3204" t="s">
        <v>8361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2">
        <v>42242.988680555558</v>
      </c>
      <c r="L3205" s="12">
        <v>42272.988680555558</v>
      </c>
      <c r="M3205" s="13">
        <f t="shared" si="152"/>
        <v>2015</v>
      </c>
      <c r="N3205" t="b">
        <v>0</v>
      </c>
      <c r="O3205">
        <v>6</v>
      </c>
      <c r="P3205" t="b">
        <v>0</v>
      </c>
      <c r="Q3205" t="s">
        <v>8305</v>
      </c>
      <c r="R3205" s="5">
        <f t="shared" si="150"/>
        <v>0.25</v>
      </c>
      <c r="S3205" s="6">
        <f t="shared" si="151"/>
        <v>41.666666666666664</v>
      </c>
      <c r="T3205" t="s">
        <v>8319</v>
      </c>
      <c r="U3205" t="s">
        <v>8361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2">
        <v>42172.686099537037</v>
      </c>
      <c r="L3206" s="12">
        <v>42202.676388888889</v>
      </c>
      <c r="M3206" s="13">
        <f t="shared" si="152"/>
        <v>2015</v>
      </c>
      <c r="N3206" t="b">
        <v>0</v>
      </c>
      <c r="O3206">
        <v>0</v>
      </c>
      <c r="P3206" t="b">
        <v>0</v>
      </c>
      <c r="Q3206" t="s">
        <v>8305</v>
      </c>
      <c r="R3206" s="5">
        <f t="shared" si="150"/>
        <v>0</v>
      </c>
      <c r="S3206" s="6" t="e">
        <f t="shared" si="151"/>
        <v>#DIV/0!</v>
      </c>
      <c r="T3206" t="s">
        <v>8319</v>
      </c>
      <c r="U3206" t="s">
        <v>8361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2">
        <v>42095.374675925923</v>
      </c>
      <c r="L3207" s="12">
        <v>42125.374675925923</v>
      </c>
      <c r="M3207" s="13">
        <f t="shared" si="152"/>
        <v>2015</v>
      </c>
      <c r="N3207" t="b">
        <v>0</v>
      </c>
      <c r="O3207">
        <v>12</v>
      </c>
      <c r="P3207" t="b">
        <v>0</v>
      </c>
      <c r="Q3207" t="s">
        <v>8305</v>
      </c>
      <c r="R3207" s="5">
        <f t="shared" si="150"/>
        <v>3.4125000000000003E-2</v>
      </c>
      <c r="S3207" s="6">
        <f t="shared" si="151"/>
        <v>22.75</v>
      </c>
      <c r="T3207" t="s">
        <v>8319</v>
      </c>
      <c r="U3207" t="s">
        <v>8361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2">
        <v>42236.276053240741</v>
      </c>
      <c r="L3208" s="12">
        <v>42266.276053240741</v>
      </c>
      <c r="M3208" s="13">
        <f t="shared" si="152"/>
        <v>2015</v>
      </c>
      <c r="N3208" t="b">
        <v>0</v>
      </c>
      <c r="O3208">
        <v>0</v>
      </c>
      <c r="P3208" t="b">
        <v>0</v>
      </c>
      <c r="Q3208" t="s">
        <v>8305</v>
      </c>
      <c r="R3208" s="5">
        <f t="shared" si="150"/>
        <v>0</v>
      </c>
      <c r="S3208" s="6" t="e">
        <f t="shared" si="151"/>
        <v>#DIV/0!</v>
      </c>
      <c r="T3208" t="s">
        <v>8319</v>
      </c>
      <c r="U3208" t="s">
        <v>8361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2">
        <v>42057.277858796297</v>
      </c>
      <c r="L3209" s="12">
        <v>42117.236192129625</v>
      </c>
      <c r="M3209" s="13">
        <f t="shared" si="152"/>
        <v>2015</v>
      </c>
      <c r="N3209" t="b">
        <v>0</v>
      </c>
      <c r="O3209">
        <v>36</v>
      </c>
      <c r="P3209" t="b">
        <v>0</v>
      </c>
      <c r="Q3209" t="s">
        <v>8305</v>
      </c>
      <c r="R3209" s="5">
        <f t="shared" si="150"/>
        <v>0.46363636363636362</v>
      </c>
      <c r="S3209" s="6">
        <f t="shared" si="151"/>
        <v>70.833333333333329</v>
      </c>
      <c r="T3209" t="s">
        <v>8319</v>
      </c>
      <c r="U3209" t="s">
        <v>8361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2">
        <v>41827.605057870373</v>
      </c>
      <c r="L3210" s="12">
        <v>41848.605057870373</v>
      </c>
      <c r="M3210" s="13">
        <f t="shared" si="152"/>
        <v>2014</v>
      </c>
      <c r="N3210" t="b">
        <v>1</v>
      </c>
      <c r="O3210">
        <v>82</v>
      </c>
      <c r="P3210" t="b">
        <v>1</v>
      </c>
      <c r="Q3210" t="s">
        <v>8271</v>
      </c>
      <c r="R3210" s="5">
        <f t="shared" si="150"/>
        <v>1.0349999999999999</v>
      </c>
      <c r="S3210" s="6">
        <f t="shared" si="151"/>
        <v>63.109756097560975</v>
      </c>
      <c r="T3210" t="s">
        <v>8319</v>
      </c>
      <c r="U3210" t="s">
        <v>8320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2">
        <v>41778.637245370373</v>
      </c>
      <c r="L3211" s="12">
        <v>41810.958333333336</v>
      </c>
      <c r="M3211" s="13">
        <f t="shared" si="152"/>
        <v>2014</v>
      </c>
      <c r="N3211" t="b">
        <v>1</v>
      </c>
      <c r="O3211">
        <v>226</v>
      </c>
      <c r="P3211" t="b">
        <v>1</v>
      </c>
      <c r="Q3211" t="s">
        <v>8271</v>
      </c>
      <c r="R3211" s="5">
        <f t="shared" si="150"/>
        <v>1.1932315789473684</v>
      </c>
      <c r="S3211" s="6">
        <f t="shared" si="151"/>
        <v>50.157964601769912</v>
      </c>
      <c r="T3211" t="s">
        <v>8319</v>
      </c>
      <c r="U3211" t="s">
        <v>8320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2">
        <v>41013.936562499999</v>
      </c>
      <c r="L3212" s="12">
        <v>41061.165972222225</v>
      </c>
      <c r="M3212" s="13">
        <f t="shared" si="152"/>
        <v>2012</v>
      </c>
      <c r="N3212" t="b">
        <v>1</v>
      </c>
      <c r="O3212">
        <v>60</v>
      </c>
      <c r="P3212" t="b">
        <v>1</v>
      </c>
      <c r="Q3212" t="s">
        <v>8271</v>
      </c>
      <c r="R3212" s="5">
        <f t="shared" si="150"/>
        <v>1.2576666666666667</v>
      </c>
      <c r="S3212" s="6">
        <f t="shared" si="151"/>
        <v>62.883333333333333</v>
      </c>
      <c r="T3212" t="s">
        <v>8319</v>
      </c>
      <c r="U3212" t="s">
        <v>8320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2">
        <v>41834.586574074077</v>
      </c>
      <c r="L3213" s="12">
        <v>41866.083333333336</v>
      </c>
      <c r="M3213" s="13">
        <f t="shared" si="152"/>
        <v>2014</v>
      </c>
      <c r="N3213" t="b">
        <v>1</v>
      </c>
      <c r="O3213">
        <v>322</v>
      </c>
      <c r="P3213" t="b">
        <v>1</v>
      </c>
      <c r="Q3213" t="s">
        <v>8271</v>
      </c>
      <c r="R3213" s="5">
        <f t="shared" si="150"/>
        <v>1.1974347826086957</v>
      </c>
      <c r="S3213" s="6">
        <f t="shared" si="151"/>
        <v>85.531055900621112</v>
      </c>
      <c r="T3213" t="s">
        <v>8319</v>
      </c>
      <c r="U3213" t="s">
        <v>8320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2">
        <v>41829.795729166668</v>
      </c>
      <c r="L3214" s="12">
        <v>41859.795729166668</v>
      </c>
      <c r="M3214" s="13">
        <f t="shared" si="152"/>
        <v>2014</v>
      </c>
      <c r="N3214" t="b">
        <v>1</v>
      </c>
      <c r="O3214">
        <v>94</v>
      </c>
      <c r="P3214" t="b">
        <v>1</v>
      </c>
      <c r="Q3214" t="s">
        <v>8271</v>
      </c>
      <c r="R3214" s="5">
        <f t="shared" si="150"/>
        <v>1.2625</v>
      </c>
      <c r="S3214" s="6">
        <f t="shared" si="151"/>
        <v>53.723404255319146</v>
      </c>
      <c r="T3214" t="s">
        <v>8319</v>
      </c>
      <c r="U3214" t="s">
        <v>8320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2">
        <v>42171.763414351852</v>
      </c>
      <c r="L3215" s="12">
        <v>42211.763414351852</v>
      </c>
      <c r="M3215" s="13">
        <f t="shared" si="152"/>
        <v>2015</v>
      </c>
      <c r="N3215" t="b">
        <v>1</v>
      </c>
      <c r="O3215">
        <v>47</v>
      </c>
      <c r="P3215" t="b">
        <v>1</v>
      </c>
      <c r="Q3215" t="s">
        <v>8271</v>
      </c>
      <c r="R3215" s="5">
        <f t="shared" si="150"/>
        <v>1.0011666666666668</v>
      </c>
      <c r="S3215" s="6">
        <f t="shared" si="151"/>
        <v>127.80851063829788</v>
      </c>
      <c r="T3215" t="s">
        <v>8319</v>
      </c>
      <c r="U3215" t="s">
        <v>8320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2">
        <v>42337.792511574073</v>
      </c>
      <c r="L3216" s="12">
        <v>42374.996527777781</v>
      </c>
      <c r="M3216" s="13">
        <f t="shared" si="152"/>
        <v>2015</v>
      </c>
      <c r="N3216" t="b">
        <v>1</v>
      </c>
      <c r="O3216">
        <v>115</v>
      </c>
      <c r="P3216" t="b">
        <v>1</v>
      </c>
      <c r="Q3216" t="s">
        <v>8271</v>
      </c>
      <c r="R3216" s="5">
        <f t="shared" si="150"/>
        <v>1.0213333333333334</v>
      </c>
      <c r="S3216" s="6">
        <f t="shared" si="151"/>
        <v>106.57391304347826</v>
      </c>
      <c r="T3216" t="s">
        <v>8319</v>
      </c>
      <c r="U3216" t="s">
        <v>8320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2">
        <v>42219.665173611109</v>
      </c>
      <c r="L3217" s="12">
        <v>42257.165972222225</v>
      </c>
      <c r="M3217" s="13">
        <f t="shared" si="152"/>
        <v>2015</v>
      </c>
      <c r="N3217" t="b">
        <v>1</v>
      </c>
      <c r="O3217">
        <v>134</v>
      </c>
      <c r="P3217" t="b">
        <v>1</v>
      </c>
      <c r="Q3217" t="s">
        <v>8271</v>
      </c>
      <c r="R3217" s="5">
        <f t="shared" si="150"/>
        <v>1.0035142857142858</v>
      </c>
      <c r="S3217" s="6">
        <f t="shared" si="151"/>
        <v>262.11194029850748</v>
      </c>
      <c r="T3217" t="s">
        <v>8319</v>
      </c>
      <c r="U3217" t="s">
        <v>8320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2">
        <v>42165.462627314817</v>
      </c>
      <c r="L3218" s="12">
        <v>42196.604166666672</v>
      </c>
      <c r="M3218" s="13">
        <f t="shared" si="152"/>
        <v>2015</v>
      </c>
      <c r="N3218" t="b">
        <v>1</v>
      </c>
      <c r="O3218">
        <v>35</v>
      </c>
      <c r="P3218" t="b">
        <v>1</v>
      </c>
      <c r="Q3218" t="s">
        <v>8271</v>
      </c>
      <c r="R3218" s="5">
        <f t="shared" si="150"/>
        <v>1.0004999999999999</v>
      </c>
      <c r="S3218" s="6">
        <f t="shared" si="151"/>
        <v>57.171428571428571</v>
      </c>
      <c r="T3218" t="s">
        <v>8319</v>
      </c>
      <c r="U3218" t="s">
        <v>8320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2">
        <v>42648.546111111107</v>
      </c>
      <c r="L3219" s="12">
        <v>42678.546111111107</v>
      </c>
      <c r="M3219" s="13">
        <f t="shared" si="152"/>
        <v>2016</v>
      </c>
      <c r="N3219" t="b">
        <v>1</v>
      </c>
      <c r="O3219">
        <v>104</v>
      </c>
      <c r="P3219" t="b">
        <v>1</v>
      </c>
      <c r="Q3219" t="s">
        <v>8271</v>
      </c>
      <c r="R3219" s="5">
        <f t="shared" si="150"/>
        <v>1.1602222222222223</v>
      </c>
      <c r="S3219" s="6">
        <f t="shared" si="151"/>
        <v>50.20192307692308</v>
      </c>
      <c r="T3219" t="s">
        <v>8319</v>
      </c>
      <c r="U3219" t="s">
        <v>8320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2">
        <v>41971.002152777779</v>
      </c>
      <c r="L3220" s="12">
        <v>42004</v>
      </c>
      <c r="M3220" s="13">
        <f t="shared" si="152"/>
        <v>2014</v>
      </c>
      <c r="N3220" t="b">
        <v>1</v>
      </c>
      <c r="O3220">
        <v>184</v>
      </c>
      <c r="P3220" t="b">
        <v>1</v>
      </c>
      <c r="Q3220" t="s">
        <v>8271</v>
      </c>
      <c r="R3220" s="5">
        <f t="shared" si="150"/>
        <v>1.0209999999999999</v>
      </c>
      <c r="S3220" s="6">
        <f t="shared" si="151"/>
        <v>66.586956521739125</v>
      </c>
      <c r="T3220" t="s">
        <v>8319</v>
      </c>
      <c r="U3220" t="s">
        <v>8320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2">
        <v>42050.983182870375</v>
      </c>
      <c r="L3221" s="12">
        <v>42085.941516203704</v>
      </c>
      <c r="M3221" s="13">
        <f t="shared" si="152"/>
        <v>2015</v>
      </c>
      <c r="N3221" t="b">
        <v>1</v>
      </c>
      <c r="O3221">
        <v>119</v>
      </c>
      <c r="P3221" t="b">
        <v>1</v>
      </c>
      <c r="Q3221" t="s">
        <v>8271</v>
      </c>
      <c r="R3221" s="5">
        <f t="shared" si="150"/>
        <v>1.0011000000000001</v>
      </c>
      <c r="S3221" s="6">
        <f t="shared" si="151"/>
        <v>168.25210084033614</v>
      </c>
      <c r="T3221" t="s">
        <v>8319</v>
      </c>
      <c r="U3221" t="s">
        <v>8320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2">
        <v>42772.833379629628</v>
      </c>
      <c r="L3222" s="12">
        <v>42806.875</v>
      </c>
      <c r="M3222" s="13">
        <f t="shared" si="152"/>
        <v>2017</v>
      </c>
      <c r="N3222" t="b">
        <v>1</v>
      </c>
      <c r="O3222">
        <v>59</v>
      </c>
      <c r="P3222" t="b">
        <v>1</v>
      </c>
      <c r="Q3222" t="s">
        <v>8271</v>
      </c>
      <c r="R3222" s="5">
        <f t="shared" si="150"/>
        <v>1.0084</v>
      </c>
      <c r="S3222" s="6">
        <f t="shared" si="151"/>
        <v>256.37288135593218</v>
      </c>
      <c r="T3222" t="s">
        <v>8319</v>
      </c>
      <c r="U3222" t="s">
        <v>8320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2">
        <v>42155.696793981479</v>
      </c>
      <c r="L3223" s="12">
        <v>42190.696793981479</v>
      </c>
      <c r="M3223" s="13">
        <f t="shared" si="152"/>
        <v>2015</v>
      </c>
      <c r="N3223" t="b">
        <v>1</v>
      </c>
      <c r="O3223">
        <v>113</v>
      </c>
      <c r="P3223" t="b">
        <v>1</v>
      </c>
      <c r="Q3223" t="s">
        <v>8271</v>
      </c>
      <c r="R3223" s="5">
        <f t="shared" si="150"/>
        <v>1.0342499999999999</v>
      </c>
      <c r="S3223" s="6">
        <f t="shared" si="151"/>
        <v>36.610619469026545</v>
      </c>
      <c r="T3223" t="s">
        <v>8319</v>
      </c>
      <c r="U3223" t="s">
        <v>8320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2">
        <v>42270.582141203704</v>
      </c>
      <c r="L3224" s="12">
        <v>42301.895138888889</v>
      </c>
      <c r="M3224" s="13">
        <f t="shared" si="152"/>
        <v>2015</v>
      </c>
      <c r="N3224" t="b">
        <v>1</v>
      </c>
      <c r="O3224">
        <v>84</v>
      </c>
      <c r="P3224" t="b">
        <v>1</v>
      </c>
      <c r="Q3224" t="s">
        <v>8271</v>
      </c>
      <c r="R3224" s="5">
        <f t="shared" si="150"/>
        <v>1.248</v>
      </c>
      <c r="S3224" s="6">
        <f t="shared" si="151"/>
        <v>37.142857142857146</v>
      </c>
      <c r="T3224" t="s">
        <v>8319</v>
      </c>
      <c r="U3224" t="s">
        <v>8320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2">
        <v>42206.835370370376</v>
      </c>
      <c r="L3225" s="12">
        <v>42236.835370370376</v>
      </c>
      <c r="M3225" s="13">
        <f t="shared" si="152"/>
        <v>2015</v>
      </c>
      <c r="N3225" t="b">
        <v>1</v>
      </c>
      <c r="O3225">
        <v>74</v>
      </c>
      <c r="P3225" t="b">
        <v>1</v>
      </c>
      <c r="Q3225" t="s">
        <v>8271</v>
      </c>
      <c r="R3225" s="5">
        <f t="shared" si="150"/>
        <v>1.0951612903225807</v>
      </c>
      <c r="S3225" s="6">
        <f t="shared" si="151"/>
        <v>45.878378378378379</v>
      </c>
      <c r="T3225" t="s">
        <v>8319</v>
      </c>
      <c r="U3225" t="s">
        <v>8320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2">
        <v>42697.850844907407</v>
      </c>
      <c r="L3226" s="12">
        <v>42745.208333333328</v>
      </c>
      <c r="M3226" s="13">
        <f t="shared" si="152"/>
        <v>2016</v>
      </c>
      <c r="N3226" t="b">
        <v>1</v>
      </c>
      <c r="O3226">
        <v>216</v>
      </c>
      <c r="P3226" t="b">
        <v>1</v>
      </c>
      <c r="Q3226" t="s">
        <v>8271</v>
      </c>
      <c r="R3226" s="5">
        <f t="shared" si="150"/>
        <v>1.0203333333333333</v>
      </c>
      <c r="S3226" s="6">
        <f t="shared" si="151"/>
        <v>141.71296296296296</v>
      </c>
      <c r="T3226" t="s">
        <v>8319</v>
      </c>
      <c r="U3226" t="s">
        <v>8320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2">
        <v>42503.559467592597</v>
      </c>
      <c r="L3227" s="12">
        <v>42524.875</v>
      </c>
      <c r="M3227" s="13">
        <f t="shared" si="152"/>
        <v>2016</v>
      </c>
      <c r="N3227" t="b">
        <v>1</v>
      </c>
      <c r="O3227">
        <v>39</v>
      </c>
      <c r="P3227" t="b">
        <v>1</v>
      </c>
      <c r="Q3227" t="s">
        <v>8271</v>
      </c>
      <c r="R3227" s="5">
        <f t="shared" si="150"/>
        <v>1.0235000000000001</v>
      </c>
      <c r="S3227" s="6">
        <f t="shared" si="151"/>
        <v>52.487179487179489</v>
      </c>
      <c r="T3227" t="s">
        <v>8319</v>
      </c>
      <c r="U3227" t="s">
        <v>8320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2">
        <v>42277.583472222221</v>
      </c>
      <c r="L3228" s="12">
        <v>42307.583472222221</v>
      </c>
      <c r="M3228" s="13">
        <f t="shared" si="152"/>
        <v>2015</v>
      </c>
      <c r="N3228" t="b">
        <v>1</v>
      </c>
      <c r="O3228">
        <v>21</v>
      </c>
      <c r="P3228" t="b">
        <v>1</v>
      </c>
      <c r="Q3228" t="s">
        <v>8271</v>
      </c>
      <c r="R3228" s="5">
        <f t="shared" si="150"/>
        <v>1.0416666666666667</v>
      </c>
      <c r="S3228" s="6">
        <f t="shared" si="151"/>
        <v>59.523809523809526</v>
      </c>
      <c r="T3228" t="s">
        <v>8319</v>
      </c>
      <c r="U3228" t="s">
        <v>8320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2">
        <v>42722.882361111115</v>
      </c>
      <c r="L3229" s="12">
        <v>42752.882361111115</v>
      </c>
      <c r="M3229" s="13">
        <f t="shared" si="152"/>
        <v>2016</v>
      </c>
      <c r="N3229" t="b">
        <v>0</v>
      </c>
      <c r="O3229">
        <v>30</v>
      </c>
      <c r="P3229" t="b">
        <v>1</v>
      </c>
      <c r="Q3229" t="s">
        <v>8271</v>
      </c>
      <c r="R3229" s="5">
        <f t="shared" si="150"/>
        <v>1.25</v>
      </c>
      <c r="S3229" s="6">
        <f t="shared" si="151"/>
        <v>50</v>
      </c>
      <c r="T3229" t="s">
        <v>8319</v>
      </c>
      <c r="U3229" t="s">
        <v>8320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2">
        <v>42323.70930555556</v>
      </c>
      <c r="L3230" s="12">
        <v>42355.207638888889</v>
      </c>
      <c r="M3230" s="13">
        <f t="shared" si="152"/>
        <v>2015</v>
      </c>
      <c r="N3230" t="b">
        <v>1</v>
      </c>
      <c r="O3230">
        <v>37</v>
      </c>
      <c r="P3230" t="b">
        <v>1</v>
      </c>
      <c r="Q3230" t="s">
        <v>8271</v>
      </c>
      <c r="R3230" s="5">
        <f t="shared" si="150"/>
        <v>1.0234285714285714</v>
      </c>
      <c r="S3230" s="6">
        <f t="shared" si="151"/>
        <v>193.62162162162161</v>
      </c>
      <c r="T3230" t="s">
        <v>8319</v>
      </c>
      <c r="U3230" t="s">
        <v>8320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2">
        <v>41933.291643518518</v>
      </c>
      <c r="L3231" s="12">
        <v>41963.333310185189</v>
      </c>
      <c r="M3231" s="13">
        <f t="shared" si="152"/>
        <v>2014</v>
      </c>
      <c r="N3231" t="b">
        <v>1</v>
      </c>
      <c r="O3231">
        <v>202</v>
      </c>
      <c r="P3231" t="b">
        <v>1</v>
      </c>
      <c r="Q3231" t="s">
        <v>8271</v>
      </c>
      <c r="R3231" s="5">
        <f t="shared" si="150"/>
        <v>1.0786500000000001</v>
      </c>
      <c r="S3231" s="6">
        <f t="shared" si="151"/>
        <v>106.79702970297029</v>
      </c>
      <c r="T3231" t="s">
        <v>8319</v>
      </c>
      <c r="U3231" t="s">
        <v>8320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2">
        <v>41898.168125000004</v>
      </c>
      <c r="L3232" s="12">
        <v>41913.165972222225</v>
      </c>
      <c r="M3232" s="13">
        <f t="shared" si="152"/>
        <v>2014</v>
      </c>
      <c r="N3232" t="b">
        <v>1</v>
      </c>
      <c r="O3232">
        <v>37</v>
      </c>
      <c r="P3232" t="b">
        <v>1</v>
      </c>
      <c r="Q3232" t="s">
        <v>8271</v>
      </c>
      <c r="R3232" s="5">
        <f t="shared" si="150"/>
        <v>1.0988461538461538</v>
      </c>
      <c r="S3232" s="6">
        <f t="shared" si="151"/>
        <v>77.21621621621621</v>
      </c>
      <c r="T3232" t="s">
        <v>8319</v>
      </c>
      <c r="U3232" t="s">
        <v>8320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2">
        <v>42446.943831018521</v>
      </c>
      <c r="L3233" s="12">
        <v>42476.943831018521</v>
      </c>
      <c r="M3233" s="13">
        <f t="shared" si="152"/>
        <v>2016</v>
      </c>
      <c r="N3233" t="b">
        <v>0</v>
      </c>
      <c r="O3233">
        <v>28</v>
      </c>
      <c r="P3233" t="b">
        <v>1</v>
      </c>
      <c r="Q3233" t="s">
        <v>8271</v>
      </c>
      <c r="R3233" s="5">
        <f t="shared" si="150"/>
        <v>1.61</v>
      </c>
      <c r="S3233" s="6">
        <f t="shared" si="151"/>
        <v>57.5</v>
      </c>
      <c r="T3233" t="s">
        <v>8319</v>
      </c>
      <c r="U3233" t="s">
        <v>8320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2">
        <v>42463.81385416667</v>
      </c>
      <c r="L3234" s="12">
        <v>42494.165972222225</v>
      </c>
      <c r="M3234" s="13">
        <f t="shared" si="152"/>
        <v>2016</v>
      </c>
      <c r="N3234" t="b">
        <v>1</v>
      </c>
      <c r="O3234">
        <v>26</v>
      </c>
      <c r="P3234" t="b">
        <v>1</v>
      </c>
      <c r="Q3234" t="s">
        <v>8271</v>
      </c>
      <c r="R3234" s="5">
        <f t="shared" si="150"/>
        <v>1.3120000000000001</v>
      </c>
      <c r="S3234" s="6">
        <f t="shared" si="151"/>
        <v>50.46153846153846</v>
      </c>
      <c r="T3234" t="s">
        <v>8319</v>
      </c>
      <c r="U3234" t="s">
        <v>8320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2">
        <v>42766.805034722223</v>
      </c>
      <c r="L3235" s="12">
        <v>42796.805034722223</v>
      </c>
      <c r="M3235" s="13">
        <f t="shared" si="152"/>
        <v>2017</v>
      </c>
      <c r="N3235" t="b">
        <v>0</v>
      </c>
      <c r="O3235">
        <v>61</v>
      </c>
      <c r="P3235" t="b">
        <v>1</v>
      </c>
      <c r="Q3235" t="s">
        <v>8271</v>
      </c>
      <c r="R3235" s="5">
        <f t="shared" si="150"/>
        <v>1.1879999999999999</v>
      </c>
      <c r="S3235" s="6">
        <f t="shared" si="151"/>
        <v>97.377049180327873</v>
      </c>
      <c r="T3235" t="s">
        <v>8319</v>
      </c>
      <c r="U3235" t="s">
        <v>8320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2">
        <v>42734.789444444439</v>
      </c>
      <c r="L3236" s="12">
        <v>42767.979861111111</v>
      </c>
      <c r="M3236" s="13">
        <f t="shared" si="152"/>
        <v>2016</v>
      </c>
      <c r="N3236" t="b">
        <v>0</v>
      </c>
      <c r="O3236">
        <v>115</v>
      </c>
      <c r="P3236" t="b">
        <v>1</v>
      </c>
      <c r="Q3236" t="s">
        <v>8271</v>
      </c>
      <c r="R3236" s="5">
        <f t="shared" si="150"/>
        <v>1.0039275000000001</v>
      </c>
      <c r="S3236" s="6">
        <f t="shared" si="151"/>
        <v>34.91921739130435</v>
      </c>
      <c r="T3236" t="s">
        <v>8319</v>
      </c>
      <c r="U3236" t="s">
        <v>8320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2">
        <v>42522.347812499997</v>
      </c>
      <c r="L3237" s="12">
        <v>42552.347812499997</v>
      </c>
      <c r="M3237" s="13">
        <f t="shared" si="152"/>
        <v>2016</v>
      </c>
      <c r="N3237" t="b">
        <v>1</v>
      </c>
      <c r="O3237">
        <v>181</v>
      </c>
      <c r="P3237" t="b">
        <v>1</v>
      </c>
      <c r="Q3237" t="s">
        <v>8271</v>
      </c>
      <c r="R3237" s="5">
        <f t="shared" si="150"/>
        <v>1.0320666666666667</v>
      </c>
      <c r="S3237" s="6">
        <f t="shared" si="151"/>
        <v>85.530386740331494</v>
      </c>
      <c r="T3237" t="s">
        <v>8319</v>
      </c>
      <c r="U3237" t="s">
        <v>8320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2">
        <v>42702.917048611111</v>
      </c>
      <c r="L3238" s="12">
        <v>42732.917048611111</v>
      </c>
      <c r="M3238" s="13">
        <f t="shared" si="152"/>
        <v>2016</v>
      </c>
      <c r="N3238" t="b">
        <v>0</v>
      </c>
      <c r="O3238">
        <v>110</v>
      </c>
      <c r="P3238" t="b">
        <v>1</v>
      </c>
      <c r="Q3238" t="s">
        <v>8271</v>
      </c>
      <c r="R3238" s="5">
        <f t="shared" si="150"/>
        <v>1.006</v>
      </c>
      <c r="S3238" s="6">
        <f t="shared" si="151"/>
        <v>182.90909090909091</v>
      </c>
      <c r="T3238" t="s">
        <v>8319</v>
      </c>
      <c r="U3238" t="s">
        <v>8320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2">
        <v>42252.474351851852</v>
      </c>
      <c r="L3239" s="12">
        <v>42276.165972222225</v>
      </c>
      <c r="M3239" s="13">
        <f t="shared" si="152"/>
        <v>2015</v>
      </c>
      <c r="N3239" t="b">
        <v>1</v>
      </c>
      <c r="O3239">
        <v>269</v>
      </c>
      <c r="P3239" t="b">
        <v>1</v>
      </c>
      <c r="Q3239" t="s">
        <v>8271</v>
      </c>
      <c r="R3239" s="5">
        <f t="shared" si="150"/>
        <v>1.0078754285714286</v>
      </c>
      <c r="S3239" s="6">
        <f t="shared" si="151"/>
        <v>131.13620817843866</v>
      </c>
      <c r="T3239" t="s">
        <v>8319</v>
      </c>
      <c r="U3239" t="s">
        <v>8320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2">
        <v>42156.510393518518</v>
      </c>
      <c r="L3240" s="12">
        <v>42186.510393518518</v>
      </c>
      <c r="M3240" s="13">
        <f t="shared" si="152"/>
        <v>2015</v>
      </c>
      <c r="N3240" t="b">
        <v>1</v>
      </c>
      <c r="O3240">
        <v>79</v>
      </c>
      <c r="P3240" t="b">
        <v>1</v>
      </c>
      <c r="Q3240" t="s">
        <v>8271</v>
      </c>
      <c r="R3240" s="5">
        <f t="shared" si="150"/>
        <v>1.1232142857142857</v>
      </c>
      <c r="S3240" s="6">
        <f t="shared" si="151"/>
        <v>39.810126582278478</v>
      </c>
      <c r="T3240" t="s">
        <v>8319</v>
      </c>
      <c r="U3240" t="s">
        <v>8320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2">
        <v>42278.089039351849</v>
      </c>
      <c r="L3241" s="12">
        <v>42302.999305555553</v>
      </c>
      <c r="M3241" s="13">
        <f t="shared" si="152"/>
        <v>2015</v>
      </c>
      <c r="N3241" t="b">
        <v>1</v>
      </c>
      <c r="O3241">
        <v>104</v>
      </c>
      <c r="P3241" t="b">
        <v>1</v>
      </c>
      <c r="Q3241" t="s">
        <v>8271</v>
      </c>
      <c r="R3241" s="5">
        <f t="shared" si="150"/>
        <v>1.0591914022517912</v>
      </c>
      <c r="S3241" s="6">
        <f t="shared" si="151"/>
        <v>59.701730769230764</v>
      </c>
      <c r="T3241" t="s">
        <v>8319</v>
      </c>
      <c r="U3241" t="s">
        <v>8320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2">
        <v>42754.693842592591</v>
      </c>
      <c r="L3242" s="12">
        <v>42782.958333333328</v>
      </c>
      <c r="M3242" s="13">
        <f t="shared" si="152"/>
        <v>2017</v>
      </c>
      <c r="N3242" t="b">
        <v>0</v>
      </c>
      <c r="O3242">
        <v>34</v>
      </c>
      <c r="P3242" t="b">
        <v>1</v>
      </c>
      <c r="Q3242" t="s">
        <v>8271</v>
      </c>
      <c r="R3242" s="5">
        <f t="shared" si="150"/>
        <v>1.0056666666666667</v>
      </c>
      <c r="S3242" s="6">
        <f t="shared" si="151"/>
        <v>88.735294117647058</v>
      </c>
      <c r="T3242" t="s">
        <v>8319</v>
      </c>
      <c r="U3242" t="s">
        <v>8320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2">
        <v>41893.324884259258</v>
      </c>
      <c r="L3243" s="12">
        <v>41926.290972222225</v>
      </c>
      <c r="M3243" s="13">
        <f t="shared" si="152"/>
        <v>2014</v>
      </c>
      <c r="N3243" t="b">
        <v>1</v>
      </c>
      <c r="O3243">
        <v>167</v>
      </c>
      <c r="P3243" t="b">
        <v>1</v>
      </c>
      <c r="Q3243" t="s">
        <v>8271</v>
      </c>
      <c r="R3243" s="5">
        <f t="shared" si="150"/>
        <v>1.1530588235294117</v>
      </c>
      <c r="S3243" s="6">
        <f t="shared" si="151"/>
        <v>58.688622754491021</v>
      </c>
      <c r="T3243" t="s">
        <v>8319</v>
      </c>
      <c r="U3243" t="s">
        <v>8320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2">
        <v>41871.755694444444</v>
      </c>
      <c r="L3244" s="12">
        <v>41901.755694444444</v>
      </c>
      <c r="M3244" s="13">
        <f t="shared" si="152"/>
        <v>2014</v>
      </c>
      <c r="N3244" t="b">
        <v>1</v>
      </c>
      <c r="O3244">
        <v>183</v>
      </c>
      <c r="P3244" t="b">
        <v>1</v>
      </c>
      <c r="Q3244" t="s">
        <v>8271</v>
      </c>
      <c r="R3244" s="5">
        <f t="shared" si="150"/>
        <v>1.273042</v>
      </c>
      <c r="S3244" s="6">
        <f t="shared" si="151"/>
        <v>69.56513661202186</v>
      </c>
      <c r="T3244" t="s">
        <v>8319</v>
      </c>
      <c r="U3244" t="s">
        <v>8320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2">
        <v>42262.096782407403</v>
      </c>
      <c r="L3245" s="12">
        <v>42286</v>
      </c>
      <c r="M3245" s="13">
        <f t="shared" si="152"/>
        <v>2015</v>
      </c>
      <c r="N3245" t="b">
        <v>1</v>
      </c>
      <c r="O3245">
        <v>71</v>
      </c>
      <c r="P3245" t="b">
        <v>1</v>
      </c>
      <c r="Q3245" t="s">
        <v>8271</v>
      </c>
      <c r="R3245" s="5">
        <f t="shared" si="150"/>
        <v>1.028375</v>
      </c>
      <c r="S3245" s="6">
        <f t="shared" si="151"/>
        <v>115.87323943661971</v>
      </c>
      <c r="T3245" t="s">
        <v>8319</v>
      </c>
      <c r="U3245" t="s">
        <v>8320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2">
        <v>42675.694236111114</v>
      </c>
      <c r="L3246" s="12">
        <v>42705.735902777778</v>
      </c>
      <c r="M3246" s="13">
        <f t="shared" si="152"/>
        <v>2016</v>
      </c>
      <c r="N3246" t="b">
        <v>0</v>
      </c>
      <c r="O3246">
        <v>69</v>
      </c>
      <c r="P3246" t="b">
        <v>1</v>
      </c>
      <c r="Q3246" t="s">
        <v>8271</v>
      </c>
      <c r="R3246" s="5">
        <f t="shared" si="150"/>
        <v>1.0293749999999999</v>
      </c>
      <c r="S3246" s="6">
        <f t="shared" si="151"/>
        <v>23.869565217391305</v>
      </c>
      <c r="T3246" t="s">
        <v>8319</v>
      </c>
      <c r="U3246" t="s">
        <v>8320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2">
        <v>42135.60020833333</v>
      </c>
      <c r="L3247" s="12">
        <v>42167.083333333328</v>
      </c>
      <c r="M3247" s="13">
        <f t="shared" si="152"/>
        <v>2015</v>
      </c>
      <c r="N3247" t="b">
        <v>0</v>
      </c>
      <c r="O3247">
        <v>270</v>
      </c>
      <c r="P3247" t="b">
        <v>1</v>
      </c>
      <c r="Q3247" t="s">
        <v>8271</v>
      </c>
      <c r="R3247" s="5">
        <f t="shared" si="150"/>
        <v>1.043047619047619</v>
      </c>
      <c r="S3247" s="6">
        <f t="shared" si="151"/>
        <v>81.125925925925927</v>
      </c>
      <c r="T3247" t="s">
        <v>8319</v>
      </c>
      <c r="U3247" t="s">
        <v>8320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2">
        <v>42230.472222222219</v>
      </c>
      <c r="L3248" s="12">
        <v>42259.165972222225</v>
      </c>
      <c r="M3248" s="13">
        <f t="shared" si="152"/>
        <v>2015</v>
      </c>
      <c r="N3248" t="b">
        <v>1</v>
      </c>
      <c r="O3248">
        <v>193</v>
      </c>
      <c r="P3248" t="b">
        <v>1</v>
      </c>
      <c r="Q3248" t="s">
        <v>8271</v>
      </c>
      <c r="R3248" s="5">
        <f t="shared" si="150"/>
        <v>1.1122000000000001</v>
      </c>
      <c r="S3248" s="6">
        <f t="shared" si="151"/>
        <v>57.626943005181346</v>
      </c>
      <c r="T3248" t="s">
        <v>8319</v>
      </c>
      <c r="U3248" t="s">
        <v>8320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2">
        <v>42167.434166666666</v>
      </c>
      <c r="L3249" s="12">
        <v>42197.434166666666</v>
      </c>
      <c r="M3249" s="13">
        <f t="shared" si="152"/>
        <v>2015</v>
      </c>
      <c r="N3249" t="b">
        <v>1</v>
      </c>
      <c r="O3249">
        <v>57</v>
      </c>
      <c r="P3249" t="b">
        <v>1</v>
      </c>
      <c r="Q3249" t="s">
        <v>8271</v>
      </c>
      <c r="R3249" s="5">
        <f t="shared" si="150"/>
        <v>1.0586</v>
      </c>
      <c r="S3249" s="6">
        <f t="shared" si="151"/>
        <v>46.429824561403507</v>
      </c>
      <c r="T3249" t="s">
        <v>8319</v>
      </c>
      <c r="U3249" t="s">
        <v>8320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2">
        <v>42068.888391203705</v>
      </c>
      <c r="L3250" s="12">
        <v>42098.846724537041</v>
      </c>
      <c r="M3250" s="13">
        <f t="shared" si="152"/>
        <v>2015</v>
      </c>
      <c r="N3250" t="b">
        <v>1</v>
      </c>
      <c r="O3250">
        <v>200</v>
      </c>
      <c r="P3250" t="b">
        <v>1</v>
      </c>
      <c r="Q3250" t="s">
        <v>8271</v>
      </c>
      <c r="R3250" s="5">
        <f t="shared" si="150"/>
        <v>1.0079166666666666</v>
      </c>
      <c r="S3250" s="6">
        <f t="shared" si="151"/>
        <v>60.475000000000001</v>
      </c>
      <c r="T3250" t="s">
        <v>8319</v>
      </c>
      <c r="U3250" t="s">
        <v>8320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2">
        <v>42145.746689814812</v>
      </c>
      <c r="L3251" s="12">
        <v>42175.746689814812</v>
      </c>
      <c r="M3251" s="13">
        <f t="shared" si="152"/>
        <v>2015</v>
      </c>
      <c r="N3251" t="b">
        <v>1</v>
      </c>
      <c r="O3251">
        <v>88</v>
      </c>
      <c r="P3251" t="b">
        <v>1</v>
      </c>
      <c r="Q3251" t="s">
        <v>8271</v>
      </c>
      <c r="R3251" s="5">
        <f t="shared" si="150"/>
        <v>1.0492727272727274</v>
      </c>
      <c r="S3251" s="6">
        <f t="shared" si="151"/>
        <v>65.579545454545453</v>
      </c>
      <c r="T3251" t="s">
        <v>8319</v>
      </c>
      <c r="U3251" t="s">
        <v>8320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2">
        <v>41918.742175925923</v>
      </c>
      <c r="L3252" s="12">
        <v>41948.783842592595</v>
      </c>
      <c r="M3252" s="13">
        <f t="shared" si="152"/>
        <v>2014</v>
      </c>
      <c r="N3252" t="b">
        <v>1</v>
      </c>
      <c r="O3252">
        <v>213</v>
      </c>
      <c r="P3252" t="b">
        <v>1</v>
      </c>
      <c r="Q3252" t="s">
        <v>8271</v>
      </c>
      <c r="R3252" s="5">
        <f t="shared" si="150"/>
        <v>1.01552</v>
      </c>
      <c r="S3252" s="6">
        <f t="shared" si="151"/>
        <v>119.1924882629108</v>
      </c>
      <c r="T3252" t="s">
        <v>8319</v>
      </c>
      <c r="U3252" t="s">
        <v>8320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2">
        <v>42146.731087962966</v>
      </c>
      <c r="L3253" s="12">
        <v>42176.731087962966</v>
      </c>
      <c r="M3253" s="13">
        <f t="shared" si="152"/>
        <v>2015</v>
      </c>
      <c r="N3253" t="b">
        <v>1</v>
      </c>
      <c r="O3253">
        <v>20</v>
      </c>
      <c r="P3253" t="b">
        <v>1</v>
      </c>
      <c r="Q3253" t="s">
        <v>8271</v>
      </c>
      <c r="R3253" s="5">
        <f t="shared" si="150"/>
        <v>1.1073333333333333</v>
      </c>
      <c r="S3253" s="6">
        <f t="shared" si="151"/>
        <v>83.05</v>
      </c>
      <c r="T3253" t="s">
        <v>8319</v>
      </c>
      <c r="U3253" t="s">
        <v>8320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2">
        <v>42590.472685185188</v>
      </c>
      <c r="L3254" s="12">
        <v>42620.472685185188</v>
      </c>
      <c r="M3254" s="13">
        <f t="shared" si="152"/>
        <v>2016</v>
      </c>
      <c r="N3254" t="b">
        <v>1</v>
      </c>
      <c r="O3254">
        <v>50</v>
      </c>
      <c r="P3254" t="b">
        <v>1</v>
      </c>
      <c r="Q3254" t="s">
        <v>8271</v>
      </c>
      <c r="R3254" s="5">
        <f t="shared" si="150"/>
        <v>1.2782222222222221</v>
      </c>
      <c r="S3254" s="6">
        <f t="shared" si="151"/>
        <v>57.52</v>
      </c>
      <c r="T3254" t="s">
        <v>8319</v>
      </c>
      <c r="U3254" t="s">
        <v>8320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2">
        <v>42602.576712962968</v>
      </c>
      <c r="L3255" s="12">
        <v>42621.15625</v>
      </c>
      <c r="M3255" s="13">
        <f t="shared" si="152"/>
        <v>2016</v>
      </c>
      <c r="N3255" t="b">
        <v>1</v>
      </c>
      <c r="O3255">
        <v>115</v>
      </c>
      <c r="P3255" t="b">
        <v>1</v>
      </c>
      <c r="Q3255" t="s">
        <v>8271</v>
      </c>
      <c r="R3255" s="5">
        <f t="shared" si="150"/>
        <v>1.0182500000000001</v>
      </c>
      <c r="S3255" s="6">
        <f t="shared" si="151"/>
        <v>177.08695652173913</v>
      </c>
      <c r="T3255" t="s">
        <v>8319</v>
      </c>
      <c r="U3255" t="s">
        <v>8320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2">
        <v>42059.085752314815</v>
      </c>
      <c r="L3256" s="12">
        <v>42089.044085648144</v>
      </c>
      <c r="M3256" s="13">
        <f t="shared" si="152"/>
        <v>2015</v>
      </c>
      <c r="N3256" t="b">
        <v>1</v>
      </c>
      <c r="O3256">
        <v>186</v>
      </c>
      <c r="P3256" t="b">
        <v>1</v>
      </c>
      <c r="Q3256" t="s">
        <v>8271</v>
      </c>
      <c r="R3256" s="5">
        <f t="shared" si="150"/>
        <v>1.012576923076923</v>
      </c>
      <c r="S3256" s="6">
        <f t="shared" si="151"/>
        <v>70.771505376344081</v>
      </c>
      <c r="T3256" t="s">
        <v>8319</v>
      </c>
      <c r="U3256" t="s">
        <v>8320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2">
        <v>41889.768229166664</v>
      </c>
      <c r="L3257" s="12">
        <v>41919.768229166664</v>
      </c>
      <c r="M3257" s="13">
        <f t="shared" si="152"/>
        <v>2014</v>
      </c>
      <c r="N3257" t="b">
        <v>1</v>
      </c>
      <c r="O3257">
        <v>18</v>
      </c>
      <c r="P3257" t="b">
        <v>1</v>
      </c>
      <c r="Q3257" t="s">
        <v>8271</v>
      </c>
      <c r="R3257" s="5">
        <f t="shared" si="150"/>
        <v>1.75</v>
      </c>
      <c r="S3257" s="6">
        <f t="shared" si="151"/>
        <v>29.166666666666668</v>
      </c>
      <c r="T3257" t="s">
        <v>8319</v>
      </c>
      <c r="U3257" t="s">
        <v>8320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2">
        <v>42144.573807870373</v>
      </c>
      <c r="L3258" s="12">
        <v>42166.165972222225</v>
      </c>
      <c r="M3258" s="13">
        <f t="shared" si="152"/>
        <v>2015</v>
      </c>
      <c r="N3258" t="b">
        <v>1</v>
      </c>
      <c r="O3258">
        <v>176</v>
      </c>
      <c r="P3258" t="b">
        <v>1</v>
      </c>
      <c r="Q3258" t="s">
        <v>8271</v>
      </c>
      <c r="R3258" s="5">
        <f t="shared" si="150"/>
        <v>1.2806</v>
      </c>
      <c r="S3258" s="6">
        <f t="shared" si="151"/>
        <v>72.76136363636364</v>
      </c>
      <c r="T3258" t="s">
        <v>8319</v>
      </c>
      <c r="U3258" t="s">
        <v>8320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2">
        <v>42758.559629629628</v>
      </c>
      <c r="L3259" s="12">
        <v>42788.559629629628</v>
      </c>
      <c r="M3259" s="13">
        <f t="shared" si="152"/>
        <v>2017</v>
      </c>
      <c r="N3259" t="b">
        <v>0</v>
      </c>
      <c r="O3259">
        <v>41</v>
      </c>
      <c r="P3259" t="b">
        <v>1</v>
      </c>
      <c r="Q3259" t="s">
        <v>8271</v>
      </c>
      <c r="R3259" s="5">
        <f t="shared" si="150"/>
        <v>1.0629949999999999</v>
      </c>
      <c r="S3259" s="6">
        <f t="shared" si="151"/>
        <v>51.853414634146333</v>
      </c>
      <c r="T3259" t="s">
        <v>8319</v>
      </c>
      <c r="U3259" t="s">
        <v>8320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2">
        <v>41982.887280092589</v>
      </c>
      <c r="L3260" s="12">
        <v>42012.887280092589</v>
      </c>
      <c r="M3260" s="13">
        <f t="shared" si="152"/>
        <v>2014</v>
      </c>
      <c r="N3260" t="b">
        <v>1</v>
      </c>
      <c r="O3260">
        <v>75</v>
      </c>
      <c r="P3260" t="b">
        <v>1</v>
      </c>
      <c r="Q3260" t="s">
        <v>8271</v>
      </c>
      <c r="R3260" s="5">
        <f t="shared" si="150"/>
        <v>1.052142857142857</v>
      </c>
      <c r="S3260" s="6">
        <f t="shared" si="151"/>
        <v>98.2</v>
      </c>
      <c r="T3260" t="s">
        <v>8319</v>
      </c>
      <c r="U3260" t="s">
        <v>8320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2">
        <v>42614.760937500003</v>
      </c>
      <c r="L3261" s="12">
        <v>42644.165972222225</v>
      </c>
      <c r="M3261" s="13">
        <f t="shared" si="152"/>
        <v>2016</v>
      </c>
      <c r="N3261" t="b">
        <v>1</v>
      </c>
      <c r="O3261">
        <v>97</v>
      </c>
      <c r="P3261" t="b">
        <v>1</v>
      </c>
      <c r="Q3261" t="s">
        <v>8271</v>
      </c>
      <c r="R3261" s="5">
        <f t="shared" si="150"/>
        <v>1.0616782608695652</v>
      </c>
      <c r="S3261" s="6">
        <f t="shared" si="151"/>
        <v>251.7381443298969</v>
      </c>
      <c r="T3261" t="s">
        <v>8319</v>
      </c>
      <c r="U3261" t="s">
        <v>8320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2">
        <v>42303.672662037032</v>
      </c>
      <c r="L3262" s="12">
        <v>42338.714328703703</v>
      </c>
      <c r="M3262" s="13">
        <f t="shared" si="152"/>
        <v>2015</v>
      </c>
      <c r="N3262" t="b">
        <v>1</v>
      </c>
      <c r="O3262">
        <v>73</v>
      </c>
      <c r="P3262" t="b">
        <v>1</v>
      </c>
      <c r="Q3262" t="s">
        <v>8271</v>
      </c>
      <c r="R3262" s="5">
        <f t="shared" si="150"/>
        <v>1.0924</v>
      </c>
      <c r="S3262" s="6">
        <f t="shared" si="151"/>
        <v>74.821917808219183</v>
      </c>
      <c r="T3262" t="s">
        <v>8319</v>
      </c>
      <c r="U3262" t="s">
        <v>8320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2">
        <v>42171.725416666668</v>
      </c>
      <c r="L3263" s="12">
        <v>42201.725416666668</v>
      </c>
      <c r="M3263" s="13">
        <f t="shared" si="152"/>
        <v>2015</v>
      </c>
      <c r="N3263" t="b">
        <v>1</v>
      </c>
      <c r="O3263">
        <v>49</v>
      </c>
      <c r="P3263" t="b">
        <v>1</v>
      </c>
      <c r="Q3263" t="s">
        <v>8271</v>
      </c>
      <c r="R3263" s="5">
        <f t="shared" si="150"/>
        <v>1.0045454545454546</v>
      </c>
      <c r="S3263" s="6">
        <f t="shared" si="151"/>
        <v>67.65306122448979</v>
      </c>
      <c r="T3263" t="s">
        <v>8319</v>
      </c>
      <c r="U3263" t="s">
        <v>8320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2">
        <v>41964.315532407403</v>
      </c>
      <c r="L3264" s="12">
        <v>41995.166666666672</v>
      </c>
      <c r="M3264" s="13">
        <f t="shared" si="152"/>
        <v>2014</v>
      </c>
      <c r="N3264" t="b">
        <v>1</v>
      </c>
      <c r="O3264">
        <v>134</v>
      </c>
      <c r="P3264" t="b">
        <v>1</v>
      </c>
      <c r="Q3264" t="s">
        <v>8271</v>
      </c>
      <c r="R3264" s="5">
        <f t="shared" si="150"/>
        <v>1.0304098360655738</v>
      </c>
      <c r="S3264" s="6">
        <f t="shared" si="151"/>
        <v>93.81343283582089</v>
      </c>
      <c r="T3264" t="s">
        <v>8319</v>
      </c>
      <c r="U3264" t="s">
        <v>8320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2">
        <v>42284.516064814816</v>
      </c>
      <c r="L3265" s="12">
        <v>42307.875</v>
      </c>
      <c r="M3265" s="13">
        <f t="shared" si="152"/>
        <v>2015</v>
      </c>
      <c r="N3265" t="b">
        <v>1</v>
      </c>
      <c r="O3265">
        <v>68</v>
      </c>
      <c r="P3265" t="b">
        <v>1</v>
      </c>
      <c r="Q3265" t="s">
        <v>8271</v>
      </c>
      <c r="R3265" s="5">
        <f t="shared" si="150"/>
        <v>1.121664</v>
      </c>
      <c r="S3265" s="6">
        <f t="shared" si="151"/>
        <v>41.237647058823526</v>
      </c>
      <c r="T3265" t="s">
        <v>8319</v>
      </c>
      <c r="U3265" t="s">
        <v>8320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2">
        <v>42016.800208333334</v>
      </c>
      <c r="L3266" s="12">
        <v>42032.916666666672</v>
      </c>
      <c r="M3266" s="13">
        <f t="shared" si="152"/>
        <v>2015</v>
      </c>
      <c r="N3266" t="b">
        <v>1</v>
      </c>
      <c r="O3266">
        <v>49</v>
      </c>
      <c r="P3266" t="b">
        <v>1</v>
      </c>
      <c r="Q3266" t="s">
        <v>8271</v>
      </c>
      <c r="R3266" s="5">
        <f t="shared" ref="R3266:R3329" si="153">E3266/D3266</f>
        <v>1.03</v>
      </c>
      <c r="S3266" s="6">
        <f t="shared" ref="S3266:S3329" si="154">E3266/O3266</f>
        <v>52.551020408163268</v>
      </c>
      <c r="T3266" t="s">
        <v>8319</v>
      </c>
      <c r="U3266" t="s">
        <v>8320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2">
        <v>42311.711979166663</v>
      </c>
      <c r="L3267" s="12">
        <v>42341.708333333328</v>
      </c>
      <c r="M3267" s="13">
        <f t="shared" ref="M3267:M3330" si="155">YEAR(K3267)</f>
        <v>2015</v>
      </c>
      <c r="N3267" t="b">
        <v>1</v>
      </c>
      <c r="O3267">
        <v>63</v>
      </c>
      <c r="P3267" t="b">
        <v>1</v>
      </c>
      <c r="Q3267" t="s">
        <v>8271</v>
      </c>
      <c r="R3267" s="5">
        <f t="shared" si="153"/>
        <v>1.64</v>
      </c>
      <c r="S3267" s="6">
        <f t="shared" si="154"/>
        <v>70.285714285714292</v>
      </c>
      <c r="T3267" t="s">
        <v>8319</v>
      </c>
      <c r="U3267" t="s">
        <v>8320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2">
        <v>42136.536134259266</v>
      </c>
      <c r="L3268" s="12">
        <v>42167.875</v>
      </c>
      <c r="M3268" s="13">
        <f t="shared" si="155"/>
        <v>2015</v>
      </c>
      <c r="N3268" t="b">
        <v>1</v>
      </c>
      <c r="O3268">
        <v>163</v>
      </c>
      <c r="P3268" t="b">
        <v>1</v>
      </c>
      <c r="Q3268" t="s">
        <v>8271</v>
      </c>
      <c r="R3268" s="5">
        <f t="shared" si="153"/>
        <v>1.3128333333333333</v>
      </c>
      <c r="S3268" s="6">
        <f t="shared" si="154"/>
        <v>48.325153374233132</v>
      </c>
      <c r="T3268" t="s">
        <v>8319</v>
      </c>
      <c r="U3268" t="s">
        <v>8320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2">
        <v>42172.757638888885</v>
      </c>
      <c r="L3269" s="12">
        <v>42202.757638888885</v>
      </c>
      <c r="M3269" s="13">
        <f t="shared" si="155"/>
        <v>2015</v>
      </c>
      <c r="N3269" t="b">
        <v>1</v>
      </c>
      <c r="O3269">
        <v>288</v>
      </c>
      <c r="P3269" t="b">
        <v>1</v>
      </c>
      <c r="Q3269" t="s">
        <v>8271</v>
      </c>
      <c r="R3269" s="5">
        <f t="shared" si="153"/>
        <v>1.0209999999999999</v>
      </c>
      <c r="S3269" s="6">
        <f t="shared" si="154"/>
        <v>53.177083333333336</v>
      </c>
      <c r="T3269" t="s">
        <v>8319</v>
      </c>
      <c r="U3269" t="s">
        <v>8320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2">
        <v>42590.90425925926</v>
      </c>
      <c r="L3270" s="12">
        <v>42606.90425925926</v>
      </c>
      <c r="M3270" s="13">
        <f t="shared" si="155"/>
        <v>2016</v>
      </c>
      <c r="N3270" t="b">
        <v>1</v>
      </c>
      <c r="O3270">
        <v>42</v>
      </c>
      <c r="P3270" t="b">
        <v>1</v>
      </c>
      <c r="Q3270" t="s">
        <v>8271</v>
      </c>
      <c r="R3270" s="5">
        <f t="shared" si="153"/>
        <v>1.28</v>
      </c>
      <c r="S3270" s="6">
        <f t="shared" si="154"/>
        <v>60.952380952380949</v>
      </c>
      <c r="T3270" t="s">
        <v>8319</v>
      </c>
      <c r="U3270" t="s">
        <v>8320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2">
        <v>42137.395798611105</v>
      </c>
      <c r="L3271" s="12">
        <v>42171.458333333328</v>
      </c>
      <c r="M3271" s="13">
        <f t="shared" si="155"/>
        <v>2015</v>
      </c>
      <c r="N3271" t="b">
        <v>1</v>
      </c>
      <c r="O3271">
        <v>70</v>
      </c>
      <c r="P3271" t="b">
        <v>1</v>
      </c>
      <c r="Q3271" t="s">
        <v>8271</v>
      </c>
      <c r="R3271" s="5">
        <f t="shared" si="153"/>
        <v>1.0149999999999999</v>
      </c>
      <c r="S3271" s="6">
        <f t="shared" si="154"/>
        <v>116</v>
      </c>
      <c r="T3271" t="s">
        <v>8319</v>
      </c>
      <c r="U3271" t="s">
        <v>8320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2">
        <v>42167.533159722225</v>
      </c>
      <c r="L3272" s="12">
        <v>42197.533159722225</v>
      </c>
      <c r="M3272" s="13">
        <f t="shared" si="155"/>
        <v>2015</v>
      </c>
      <c r="N3272" t="b">
        <v>1</v>
      </c>
      <c r="O3272">
        <v>30</v>
      </c>
      <c r="P3272" t="b">
        <v>1</v>
      </c>
      <c r="Q3272" t="s">
        <v>8271</v>
      </c>
      <c r="R3272" s="5">
        <f t="shared" si="153"/>
        <v>1.0166666666666666</v>
      </c>
      <c r="S3272" s="6">
        <f t="shared" si="154"/>
        <v>61</v>
      </c>
      <c r="T3272" t="s">
        <v>8319</v>
      </c>
      <c r="U3272" t="s">
        <v>8320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2">
        <v>41915.437210648146</v>
      </c>
      <c r="L3273" s="12">
        <v>41945.478877314818</v>
      </c>
      <c r="M3273" s="13">
        <f t="shared" si="155"/>
        <v>2014</v>
      </c>
      <c r="N3273" t="b">
        <v>1</v>
      </c>
      <c r="O3273">
        <v>51</v>
      </c>
      <c r="P3273" t="b">
        <v>1</v>
      </c>
      <c r="Q3273" t="s">
        <v>8271</v>
      </c>
      <c r="R3273" s="5">
        <f t="shared" si="153"/>
        <v>1.3</v>
      </c>
      <c r="S3273" s="6">
        <f t="shared" si="154"/>
        <v>38.235294117647058</v>
      </c>
      <c r="T3273" t="s">
        <v>8319</v>
      </c>
      <c r="U3273" t="s">
        <v>8320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2">
        <v>42284.500104166669</v>
      </c>
      <c r="L3274" s="12">
        <v>42314.541770833333</v>
      </c>
      <c r="M3274" s="13">
        <f t="shared" si="155"/>
        <v>2015</v>
      </c>
      <c r="N3274" t="b">
        <v>1</v>
      </c>
      <c r="O3274">
        <v>145</v>
      </c>
      <c r="P3274" t="b">
        <v>1</v>
      </c>
      <c r="Q3274" t="s">
        <v>8271</v>
      </c>
      <c r="R3274" s="5">
        <f t="shared" si="153"/>
        <v>1.5443</v>
      </c>
      <c r="S3274" s="6">
        <f t="shared" si="154"/>
        <v>106.50344827586207</v>
      </c>
      <c r="T3274" t="s">
        <v>8319</v>
      </c>
      <c r="U3274" t="s">
        <v>8320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2">
        <v>42611.801412037035</v>
      </c>
      <c r="L3275" s="12">
        <v>42627.791666666672</v>
      </c>
      <c r="M3275" s="13">
        <f t="shared" si="155"/>
        <v>2016</v>
      </c>
      <c r="N3275" t="b">
        <v>1</v>
      </c>
      <c r="O3275">
        <v>21</v>
      </c>
      <c r="P3275" t="b">
        <v>1</v>
      </c>
      <c r="Q3275" t="s">
        <v>8271</v>
      </c>
      <c r="R3275" s="5">
        <f t="shared" si="153"/>
        <v>1.0740000000000001</v>
      </c>
      <c r="S3275" s="6">
        <f t="shared" si="154"/>
        <v>204.57142857142858</v>
      </c>
      <c r="T3275" t="s">
        <v>8319</v>
      </c>
      <c r="U3275" t="s">
        <v>8320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2">
        <v>42400.704537037032</v>
      </c>
      <c r="L3276" s="12">
        <v>42444.875</v>
      </c>
      <c r="M3276" s="13">
        <f t="shared" si="155"/>
        <v>2016</v>
      </c>
      <c r="N3276" t="b">
        <v>1</v>
      </c>
      <c r="O3276">
        <v>286</v>
      </c>
      <c r="P3276" t="b">
        <v>1</v>
      </c>
      <c r="Q3276" t="s">
        <v>8271</v>
      </c>
      <c r="R3276" s="5">
        <f t="shared" si="153"/>
        <v>1.0132258064516129</v>
      </c>
      <c r="S3276" s="6">
        <f t="shared" si="154"/>
        <v>54.912587412587413</v>
      </c>
      <c r="T3276" t="s">
        <v>8319</v>
      </c>
      <c r="U3276" t="s">
        <v>8320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2">
        <v>42017.88045138889</v>
      </c>
      <c r="L3277" s="12">
        <v>42044.1875</v>
      </c>
      <c r="M3277" s="13">
        <f t="shared" si="155"/>
        <v>2015</v>
      </c>
      <c r="N3277" t="b">
        <v>1</v>
      </c>
      <c r="O3277">
        <v>12</v>
      </c>
      <c r="P3277" t="b">
        <v>1</v>
      </c>
      <c r="Q3277" t="s">
        <v>8271</v>
      </c>
      <c r="R3277" s="5">
        <f t="shared" si="153"/>
        <v>1.0027777777777778</v>
      </c>
      <c r="S3277" s="6">
        <f t="shared" si="154"/>
        <v>150.41666666666666</v>
      </c>
      <c r="T3277" t="s">
        <v>8319</v>
      </c>
      <c r="U3277" t="s">
        <v>8320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2">
        <v>42426.949988425928</v>
      </c>
      <c r="L3278" s="12">
        <v>42461.165972222225</v>
      </c>
      <c r="M3278" s="13">
        <f t="shared" si="155"/>
        <v>2016</v>
      </c>
      <c r="N3278" t="b">
        <v>1</v>
      </c>
      <c r="O3278">
        <v>100</v>
      </c>
      <c r="P3278" t="b">
        <v>1</v>
      </c>
      <c r="Q3278" t="s">
        <v>8271</v>
      </c>
      <c r="R3278" s="5">
        <f t="shared" si="153"/>
        <v>1.1684444444444444</v>
      </c>
      <c r="S3278" s="6">
        <f t="shared" si="154"/>
        <v>52.58</v>
      </c>
      <c r="T3278" t="s">
        <v>8319</v>
      </c>
      <c r="U3278" t="s">
        <v>8320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2">
        <v>41931.682939814818</v>
      </c>
      <c r="L3279" s="12">
        <v>41961.724606481483</v>
      </c>
      <c r="M3279" s="13">
        <f t="shared" si="155"/>
        <v>2014</v>
      </c>
      <c r="N3279" t="b">
        <v>1</v>
      </c>
      <c r="O3279">
        <v>100</v>
      </c>
      <c r="P3279" t="b">
        <v>1</v>
      </c>
      <c r="Q3279" t="s">
        <v>8271</v>
      </c>
      <c r="R3279" s="5">
        <f t="shared" si="153"/>
        <v>1.0860000000000001</v>
      </c>
      <c r="S3279" s="6">
        <f t="shared" si="154"/>
        <v>54.3</v>
      </c>
      <c r="T3279" t="s">
        <v>8319</v>
      </c>
      <c r="U3279" t="s">
        <v>8320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2">
        <v>42124.848414351851</v>
      </c>
      <c r="L3280" s="12">
        <v>42154.848414351851</v>
      </c>
      <c r="M3280" s="13">
        <f t="shared" si="155"/>
        <v>2015</v>
      </c>
      <c r="N3280" t="b">
        <v>1</v>
      </c>
      <c r="O3280">
        <v>34</v>
      </c>
      <c r="P3280" t="b">
        <v>1</v>
      </c>
      <c r="Q3280" t="s">
        <v>8271</v>
      </c>
      <c r="R3280" s="5">
        <f t="shared" si="153"/>
        <v>1.034</v>
      </c>
      <c r="S3280" s="6">
        <f t="shared" si="154"/>
        <v>76.029411764705884</v>
      </c>
      <c r="T3280" t="s">
        <v>8319</v>
      </c>
      <c r="U3280" t="s">
        <v>8320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2">
        <v>42431.102534722217</v>
      </c>
      <c r="L3281" s="12">
        <v>42461.06086805556</v>
      </c>
      <c r="M3281" s="13">
        <f t="shared" si="155"/>
        <v>2016</v>
      </c>
      <c r="N3281" t="b">
        <v>0</v>
      </c>
      <c r="O3281">
        <v>63</v>
      </c>
      <c r="P3281" t="b">
        <v>1</v>
      </c>
      <c r="Q3281" t="s">
        <v>8271</v>
      </c>
      <c r="R3281" s="5">
        <f t="shared" si="153"/>
        <v>1.1427586206896552</v>
      </c>
      <c r="S3281" s="6">
        <f t="shared" si="154"/>
        <v>105.2063492063492</v>
      </c>
      <c r="T3281" t="s">
        <v>8319</v>
      </c>
      <c r="U3281" t="s">
        <v>8320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2">
        <v>42121.756921296299</v>
      </c>
      <c r="L3282" s="12">
        <v>42156.208333333328</v>
      </c>
      <c r="M3282" s="13">
        <f t="shared" si="155"/>
        <v>2015</v>
      </c>
      <c r="N3282" t="b">
        <v>0</v>
      </c>
      <c r="O3282">
        <v>30</v>
      </c>
      <c r="P3282" t="b">
        <v>1</v>
      </c>
      <c r="Q3282" t="s">
        <v>8271</v>
      </c>
      <c r="R3282" s="5">
        <f t="shared" si="153"/>
        <v>1.03</v>
      </c>
      <c r="S3282" s="6">
        <f t="shared" si="154"/>
        <v>68.666666666666671</v>
      </c>
      <c r="T3282" t="s">
        <v>8319</v>
      </c>
      <c r="U3282" t="s">
        <v>8320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2">
        <v>42219.019733796296</v>
      </c>
      <c r="L3283" s="12">
        <v>42249.019733796296</v>
      </c>
      <c r="M3283" s="13">
        <f t="shared" si="155"/>
        <v>2015</v>
      </c>
      <c r="N3283" t="b">
        <v>0</v>
      </c>
      <c r="O3283">
        <v>47</v>
      </c>
      <c r="P3283" t="b">
        <v>1</v>
      </c>
      <c r="Q3283" t="s">
        <v>8271</v>
      </c>
      <c r="R3283" s="5">
        <f t="shared" si="153"/>
        <v>1.216</v>
      </c>
      <c r="S3283" s="6">
        <f t="shared" si="154"/>
        <v>129.36170212765958</v>
      </c>
      <c r="T3283" t="s">
        <v>8319</v>
      </c>
      <c r="U3283" t="s">
        <v>8320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2">
        <v>42445.19430555556</v>
      </c>
      <c r="L3284" s="12">
        <v>42489.19430555556</v>
      </c>
      <c r="M3284" s="13">
        <f t="shared" si="155"/>
        <v>2016</v>
      </c>
      <c r="N3284" t="b">
        <v>0</v>
      </c>
      <c r="O3284">
        <v>237</v>
      </c>
      <c r="P3284" t="b">
        <v>1</v>
      </c>
      <c r="Q3284" t="s">
        <v>8271</v>
      </c>
      <c r="R3284" s="5">
        <f t="shared" si="153"/>
        <v>1.026467741935484</v>
      </c>
      <c r="S3284" s="6">
        <f t="shared" si="154"/>
        <v>134.26371308016877</v>
      </c>
      <c r="T3284" t="s">
        <v>8319</v>
      </c>
      <c r="U3284" t="s">
        <v>8320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2">
        <v>42379.74418981481</v>
      </c>
      <c r="L3285" s="12">
        <v>42410.875</v>
      </c>
      <c r="M3285" s="13">
        <f t="shared" si="155"/>
        <v>2016</v>
      </c>
      <c r="N3285" t="b">
        <v>0</v>
      </c>
      <c r="O3285">
        <v>47</v>
      </c>
      <c r="P3285" t="b">
        <v>1</v>
      </c>
      <c r="Q3285" t="s">
        <v>8271</v>
      </c>
      <c r="R3285" s="5">
        <f t="shared" si="153"/>
        <v>1.0475000000000001</v>
      </c>
      <c r="S3285" s="6">
        <f t="shared" si="154"/>
        <v>17.829787234042552</v>
      </c>
      <c r="T3285" t="s">
        <v>8319</v>
      </c>
      <c r="U3285" t="s">
        <v>8320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2">
        <v>42380.884872685187</v>
      </c>
      <c r="L3286" s="12">
        <v>42398.249305555553</v>
      </c>
      <c r="M3286" s="13">
        <f t="shared" si="155"/>
        <v>2016</v>
      </c>
      <c r="N3286" t="b">
        <v>0</v>
      </c>
      <c r="O3286">
        <v>15</v>
      </c>
      <c r="P3286" t="b">
        <v>1</v>
      </c>
      <c r="Q3286" t="s">
        <v>8271</v>
      </c>
      <c r="R3286" s="5">
        <f t="shared" si="153"/>
        <v>1.016</v>
      </c>
      <c r="S3286" s="6">
        <f t="shared" si="154"/>
        <v>203.2</v>
      </c>
      <c r="T3286" t="s">
        <v>8319</v>
      </c>
      <c r="U3286" t="s">
        <v>8320</v>
      </c>
    </row>
    <row r="3287" spans="1:21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2">
        <v>42762.942430555559</v>
      </c>
      <c r="L3287" s="12">
        <v>42794.208333333328</v>
      </c>
      <c r="M3287" s="13">
        <f t="shared" si="155"/>
        <v>2017</v>
      </c>
      <c r="N3287" t="b">
        <v>0</v>
      </c>
      <c r="O3287">
        <v>81</v>
      </c>
      <c r="P3287" t="b">
        <v>1</v>
      </c>
      <c r="Q3287" t="s">
        <v>8271</v>
      </c>
      <c r="R3287" s="5">
        <f t="shared" si="153"/>
        <v>1.1210242048409682</v>
      </c>
      <c r="S3287" s="6">
        <f t="shared" si="154"/>
        <v>69.18518518518519</v>
      </c>
      <c r="T3287" t="s">
        <v>8319</v>
      </c>
      <c r="U3287" t="s">
        <v>8320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2">
        <v>42567.840069444443</v>
      </c>
      <c r="L3288" s="12">
        <v>42597.840069444443</v>
      </c>
      <c r="M3288" s="13">
        <f t="shared" si="155"/>
        <v>2016</v>
      </c>
      <c r="N3288" t="b">
        <v>0</v>
      </c>
      <c r="O3288">
        <v>122</v>
      </c>
      <c r="P3288" t="b">
        <v>1</v>
      </c>
      <c r="Q3288" t="s">
        <v>8271</v>
      </c>
      <c r="R3288" s="5">
        <f t="shared" si="153"/>
        <v>1.0176666666666667</v>
      </c>
      <c r="S3288" s="6">
        <f t="shared" si="154"/>
        <v>125.12295081967213</v>
      </c>
      <c r="T3288" t="s">
        <v>8319</v>
      </c>
      <c r="U3288" t="s">
        <v>8320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2">
        <v>42311.750324074077</v>
      </c>
      <c r="L3289" s="12">
        <v>42336.750324074077</v>
      </c>
      <c r="M3289" s="13">
        <f t="shared" si="155"/>
        <v>2015</v>
      </c>
      <c r="N3289" t="b">
        <v>0</v>
      </c>
      <c r="O3289">
        <v>34</v>
      </c>
      <c r="P3289" t="b">
        <v>1</v>
      </c>
      <c r="Q3289" t="s">
        <v>8271</v>
      </c>
      <c r="R3289" s="5">
        <f t="shared" si="153"/>
        <v>1</v>
      </c>
      <c r="S3289" s="6">
        <f t="shared" si="154"/>
        <v>73.529411764705884</v>
      </c>
      <c r="T3289" t="s">
        <v>8319</v>
      </c>
      <c r="U3289" t="s">
        <v>8320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2">
        <v>42505.774479166663</v>
      </c>
      <c r="L3290" s="12">
        <v>42541.958333333328</v>
      </c>
      <c r="M3290" s="13">
        <f t="shared" si="155"/>
        <v>2016</v>
      </c>
      <c r="N3290" t="b">
        <v>0</v>
      </c>
      <c r="O3290">
        <v>207</v>
      </c>
      <c r="P3290" t="b">
        <v>1</v>
      </c>
      <c r="Q3290" t="s">
        <v>8271</v>
      </c>
      <c r="R3290" s="5">
        <f t="shared" si="153"/>
        <v>1.0026489999999999</v>
      </c>
      <c r="S3290" s="6">
        <f t="shared" si="154"/>
        <v>48.437149758454105</v>
      </c>
      <c r="T3290" t="s">
        <v>8319</v>
      </c>
      <c r="U3290" t="s">
        <v>8320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2">
        <v>42758.368078703701</v>
      </c>
      <c r="L3291" s="12">
        <v>42786.368078703701</v>
      </c>
      <c r="M3291" s="13">
        <f t="shared" si="155"/>
        <v>2017</v>
      </c>
      <c r="N3291" t="b">
        <v>0</v>
      </c>
      <c r="O3291">
        <v>25</v>
      </c>
      <c r="P3291" t="b">
        <v>1</v>
      </c>
      <c r="Q3291" t="s">
        <v>8271</v>
      </c>
      <c r="R3291" s="5">
        <f t="shared" si="153"/>
        <v>1.3304200000000002</v>
      </c>
      <c r="S3291" s="6">
        <f t="shared" si="154"/>
        <v>26.608400000000003</v>
      </c>
      <c r="T3291" t="s">
        <v>8319</v>
      </c>
      <c r="U3291" t="s">
        <v>8320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2">
        <v>42775.51494212963</v>
      </c>
      <c r="L3292" s="12">
        <v>42805.51494212963</v>
      </c>
      <c r="M3292" s="13">
        <f t="shared" si="155"/>
        <v>2017</v>
      </c>
      <c r="N3292" t="b">
        <v>0</v>
      </c>
      <c r="O3292">
        <v>72</v>
      </c>
      <c r="P3292" t="b">
        <v>1</v>
      </c>
      <c r="Q3292" t="s">
        <v>8271</v>
      </c>
      <c r="R3292" s="5">
        <f t="shared" si="153"/>
        <v>1.212</v>
      </c>
      <c r="S3292" s="6">
        <f t="shared" si="154"/>
        <v>33.666666666666664</v>
      </c>
      <c r="T3292" t="s">
        <v>8319</v>
      </c>
      <c r="U3292" t="s">
        <v>8320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2">
        <v>42232.702546296292</v>
      </c>
      <c r="L3293" s="12">
        <v>42264.165972222225</v>
      </c>
      <c r="M3293" s="13">
        <f t="shared" si="155"/>
        <v>2015</v>
      </c>
      <c r="N3293" t="b">
        <v>0</v>
      </c>
      <c r="O3293">
        <v>14</v>
      </c>
      <c r="P3293" t="b">
        <v>1</v>
      </c>
      <c r="Q3293" t="s">
        <v>8271</v>
      </c>
      <c r="R3293" s="5">
        <f t="shared" si="153"/>
        <v>1.1399999999999999</v>
      </c>
      <c r="S3293" s="6">
        <f t="shared" si="154"/>
        <v>40.714285714285715</v>
      </c>
      <c r="T3293" t="s">
        <v>8319</v>
      </c>
      <c r="U3293" t="s">
        <v>8320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2">
        <v>42282.770231481481</v>
      </c>
      <c r="L3294" s="12">
        <v>42342.811898148153</v>
      </c>
      <c r="M3294" s="13">
        <f t="shared" si="155"/>
        <v>2015</v>
      </c>
      <c r="N3294" t="b">
        <v>0</v>
      </c>
      <c r="O3294">
        <v>15</v>
      </c>
      <c r="P3294" t="b">
        <v>1</v>
      </c>
      <c r="Q3294" t="s">
        <v>8271</v>
      </c>
      <c r="R3294" s="5">
        <f t="shared" si="153"/>
        <v>2.8613861386138613</v>
      </c>
      <c r="S3294" s="6">
        <f t="shared" si="154"/>
        <v>19.266666666666666</v>
      </c>
      <c r="T3294" t="s">
        <v>8319</v>
      </c>
      <c r="U3294" t="s">
        <v>8320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2">
        <v>42768.425370370373</v>
      </c>
      <c r="L3295" s="12">
        <v>42798.425370370373</v>
      </c>
      <c r="M3295" s="13">
        <f t="shared" si="155"/>
        <v>2017</v>
      </c>
      <c r="N3295" t="b">
        <v>0</v>
      </c>
      <c r="O3295">
        <v>91</v>
      </c>
      <c r="P3295" t="b">
        <v>1</v>
      </c>
      <c r="Q3295" t="s">
        <v>8271</v>
      </c>
      <c r="R3295" s="5">
        <f t="shared" si="153"/>
        <v>1.7044444444444444</v>
      </c>
      <c r="S3295" s="6">
        <f t="shared" si="154"/>
        <v>84.285714285714292</v>
      </c>
      <c r="T3295" t="s">
        <v>8319</v>
      </c>
      <c r="U3295" t="s">
        <v>8320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2">
        <v>42141.541134259256</v>
      </c>
      <c r="L3296" s="12">
        <v>42171.541134259256</v>
      </c>
      <c r="M3296" s="13">
        <f t="shared" si="155"/>
        <v>2015</v>
      </c>
      <c r="N3296" t="b">
        <v>0</v>
      </c>
      <c r="O3296">
        <v>24</v>
      </c>
      <c r="P3296" t="b">
        <v>1</v>
      </c>
      <c r="Q3296" t="s">
        <v>8271</v>
      </c>
      <c r="R3296" s="5">
        <f t="shared" si="153"/>
        <v>1.1833333333333333</v>
      </c>
      <c r="S3296" s="6">
        <f t="shared" si="154"/>
        <v>29.583333333333332</v>
      </c>
      <c r="T3296" t="s">
        <v>8319</v>
      </c>
      <c r="U3296" t="s">
        <v>8320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2">
        <v>42609.442465277782</v>
      </c>
      <c r="L3297" s="12">
        <v>42639.442465277782</v>
      </c>
      <c r="M3297" s="13">
        <f t="shared" si="155"/>
        <v>2016</v>
      </c>
      <c r="N3297" t="b">
        <v>0</v>
      </c>
      <c r="O3297">
        <v>27</v>
      </c>
      <c r="P3297" t="b">
        <v>1</v>
      </c>
      <c r="Q3297" t="s">
        <v>8271</v>
      </c>
      <c r="R3297" s="5">
        <f t="shared" si="153"/>
        <v>1.0285857142857142</v>
      </c>
      <c r="S3297" s="6">
        <f t="shared" si="154"/>
        <v>26.667037037037037</v>
      </c>
      <c r="T3297" t="s">
        <v>8319</v>
      </c>
      <c r="U3297" t="s">
        <v>8320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2">
        <v>42309.756620370375</v>
      </c>
      <c r="L3298" s="12">
        <v>42330.916666666672</v>
      </c>
      <c r="M3298" s="13">
        <f t="shared" si="155"/>
        <v>2015</v>
      </c>
      <c r="N3298" t="b">
        <v>0</v>
      </c>
      <c r="O3298">
        <v>47</v>
      </c>
      <c r="P3298" t="b">
        <v>1</v>
      </c>
      <c r="Q3298" t="s">
        <v>8271</v>
      </c>
      <c r="R3298" s="5">
        <f t="shared" si="153"/>
        <v>1.4406666666666668</v>
      </c>
      <c r="S3298" s="6">
        <f t="shared" si="154"/>
        <v>45.978723404255319</v>
      </c>
      <c r="T3298" t="s">
        <v>8319</v>
      </c>
      <c r="U3298" t="s">
        <v>8320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2">
        <v>42193.771481481483</v>
      </c>
      <c r="L3299" s="12">
        <v>42212.957638888889</v>
      </c>
      <c r="M3299" s="13">
        <f t="shared" si="155"/>
        <v>2015</v>
      </c>
      <c r="N3299" t="b">
        <v>0</v>
      </c>
      <c r="O3299">
        <v>44</v>
      </c>
      <c r="P3299" t="b">
        <v>1</v>
      </c>
      <c r="Q3299" t="s">
        <v>8271</v>
      </c>
      <c r="R3299" s="5">
        <f t="shared" si="153"/>
        <v>1.0007272727272727</v>
      </c>
      <c r="S3299" s="6">
        <f t="shared" si="154"/>
        <v>125.09090909090909</v>
      </c>
      <c r="T3299" t="s">
        <v>8319</v>
      </c>
      <c r="U3299" t="s">
        <v>8320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2">
        <v>42239.957962962959</v>
      </c>
      <c r="L3300" s="12">
        <v>42260</v>
      </c>
      <c r="M3300" s="13">
        <f t="shared" si="155"/>
        <v>2015</v>
      </c>
      <c r="N3300" t="b">
        <v>0</v>
      </c>
      <c r="O3300">
        <v>72</v>
      </c>
      <c r="P3300" t="b">
        <v>1</v>
      </c>
      <c r="Q3300" t="s">
        <v>8271</v>
      </c>
      <c r="R3300" s="5">
        <f t="shared" si="153"/>
        <v>1.0173000000000001</v>
      </c>
      <c r="S3300" s="6">
        <f t="shared" si="154"/>
        <v>141.29166666666666</v>
      </c>
      <c r="T3300" t="s">
        <v>8319</v>
      </c>
      <c r="U3300" t="s">
        <v>8320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2">
        <v>42261.917395833334</v>
      </c>
      <c r="L3301" s="12">
        <v>42291.917395833334</v>
      </c>
      <c r="M3301" s="13">
        <f t="shared" si="155"/>
        <v>2015</v>
      </c>
      <c r="N3301" t="b">
        <v>0</v>
      </c>
      <c r="O3301">
        <v>63</v>
      </c>
      <c r="P3301" t="b">
        <v>1</v>
      </c>
      <c r="Q3301" t="s">
        <v>8271</v>
      </c>
      <c r="R3301" s="5">
        <f t="shared" si="153"/>
        <v>1.1619999999999999</v>
      </c>
      <c r="S3301" s="6">
        <f t="shared" si="154"/>
        <v>55.333333333333336</v>
      </c>
      <c r="T3301" t="s">
        <v>8319</v>
      </c>
      <c r="U3301" t="s">
        <v>8320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2">
        <v>42102.743773148148</v>
      </c>
      <c r="L3302" s="12">
        <v>42123.743773148148</v>
      </c>
      <c r="M3302" s="13">
        <f t="shared" si="155"/>
        <v>2015</v>
      </c>
      <c r="N3302" t="b">
        <v>0</v>
      </c>
      <c r="O3302">
        <v>88</v>
      </c>
      <c r="P3302" t="b">
        <v>1</v>
      </c>
      <c r="Q3302" t="s">
        <v>8271</v>
      </c>
      <c r="R3302" s="5">
        <f t="shared" si="153"/>
        <v>1.3616666666666666</v>
      </c>
      <c r="S3302" s="6">
        <f t="shared" si="154"/>
        <v>46.420454545454547</v>
      </c>
      <c r="T3302" t="s">
        <v>8319</v>
      </c>
      <c r="U3302" t="s">
        <v>8320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2">
        <v>42538.73583333334</v>
      </c>
      <c r="L3303" s="12">
        <v>42583.290972222225</v>
      </c>
      <c r="M3303" s="13">
        <f t="shared" si="155"/>
        <v>2016</v>
      </c>
      <c r="N3303" t="b">
        <v>0</v>
      </c>
      <c r="O3303">
        <v>70</v>
      </c>
      <c r="P3303" t="b">
        <v>1</v>
      </c>
      <c r="Q3303" t="s">
        <v>8271</v>
      </c>
      <c r="R3303" s="5">
        <f t="shared" si="153"/>
        <v>1.3346666666666667</v>
      </c>
      <c r="S3303" s="6">
        <f t="shared" si="154"/>
        <v>57.2</v>
      </c>
      <c r="T3303" t="s">
        <v>8319</v>
      </c>
      <c r="U3303" t="s">
        <v>8320</v>
      </c>
    </row>
    <row r="3304" spans="1:21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2">
        <v>42681.35157407407</v>
      </c>
      <c r="L3304" s="12">
        <v>42711.35157407407</v>
      </c>
      <c r="M3304" s="13">
        <f t="shared" si="155"/>
        <v>2016</v>
      </c>
      <c r="N3304" t="b">
        <v>0</v>
      </c>
      <c r="O3304">
        <v>50</v>
      </c>
      <c r="P3304" t="b">
        <v>1</v>
      </c>
      <c r="Q3304" t="s">
        <v>8271</v>
      </c>
      <c r="R3304" s="5">
        <f t="shared" si="153"/>
        <v>1.0339285714285715</v>
      </c>
      <c r="S3304" s="6">
        <f t="shared" si="154"/>
        <v>173.7</v>
      </c>
      <c r="T3304" t="s">
        <v>8319</v>
      </c>
      <c r="U3304" t="s">
        <v>8320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2">
        <v>42056.65143518518</v>
      </c>
      <c r="L3305" s="12">
        <v>42091.609768518523</v>
      </c>
      <c r="M3305" s="13">
        <f t="shared" si="155"/>
        <v>2015</v>
      </c>
      <c r="N3305" t="b">
        <v>0</v>
      </c>
      <c r="O3305">
        <v>35</v>
      </c>
      <c r="P3305" t="b">
        <v>1</v>
      </c>
      <c r="Q3305" t="s">
        <v>8271</v>
      </c>
      <c r="R3305" s="5">
        <f t="shared" si="153"/>
        <v>1.1588888888888889</v>
      </c>
      <c r="S3305" s="6">
        <f t="shared" si="154"/>
        <v>59.6</v>
      </c>
      <c r="T3305" t="s">
        <v>8319</v>
      </c>
      <c r="U3305" t="s">
        <v>8320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2">
        <v>42696.624444444446</v>
      </c>
      <c r="L3306" s="12">
        <v>42726.624444444446</v>
      </c>
      <c r="M3306" s="13">
        <f t="shared" si="155"/>
        <v>2016</v>
      </c>
      <c r="N3306" t="b">
        <v>0</v>
      </c>
      <c r="O3306">
        <v>175</v>
      </c>
      <c r="P3306" t="b">
        <v>1</v>
      </c>
      <c r="Q3306" t="s">
        <v>8271</v>
      </c>
      <c r="R3306" s="5">
        <f t="shared" si="153"/>
        <v>1.0451666666666666</v>
      </c>
      <c r="S3306" s="6">
        <f t="shared" si="154"/>
        <v>89.585714285714289</v>
      </c>
      <c r="T3306" t="s">
        <v>8319</v>
      </c>
      <c r="U3306" t="s">
        <v>8320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2">
        <v>42186.855879629627</v>
      </c>
      <c r="L3307" s="12">
        <v>42216.855879629627</v>
      </c>
      <c r="M3307" s="13">
        <f t="shared" si="155"/>
        <v>2015</v>
      </c>
      <c r="N3307" t="b">
        <v>0</v>
      </c>
      <c r="O3307">
        <v>20</v>
      </c>
      <c r="P3307" t="b">
        <v>1</v>
      </c>
      <c r="Q3307" t="s">
        <v>8271</v>
      </c>
      <c r="R3307" s="5">
        <f t="shared" si="153"/>
        <v>1.0202500000000001</v>
      </c>
      <c r="S3307" s="6">
        <f t="shared" si="154"/>
        <v>204.05</v>
      </c>
      <c r="T3307" t="s">
        <v>8319</v>
      </c>
      <c r="U3307" t="s">
        <v>8320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2">
        <v>42493.219236111108</v>
      </c>
      <c r="L3308" s="12">
        <v>42531.125</v>
      </c>
      <c r="M3308" s="13">
        <f t="shared" si="155"/>
        <v>2016</v>
      </c>
      <c r="N3308" t="b">
        <v>0</v>
      </c>
      <c r="O3308">
        <v>54</v>
      </c>
      <c r="P3308" t="b">
        <v>1</v>
      </c>
      <c r="Q3308" t="s">
        <v>8271</v>
      </c>
      <c r="R3308" s="5">
        <f t="shared" si="153"/>
        <v>1.7533333333333334</v>
      </c>
      <c r="S3308" s="6">
        <f t="shared" si="154"/>
        <v>48.703703703703702</v>
      </c>
      <c r="T3308" t="s">
        <v>8319</v>
      </c>
      <c r="U3308" t="s">
        <v>8320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2">
        <v>42475.057164351849</v>
      </c>
      <c r="L3309" s="12">
        <v>42505.057164351849</v>
      </c>
      <c r="M3309" s="13">
        <f t="shared" si="155"/>
        <v>2016</v>
      </c>
      <c r="N3309" t="b">
        <v>0</v>
      </c>
      <c r="O3309">
        <v>20</v>
      </c>
      <c r="P3309" t="b">
        <v>1</v>
      </c>
      <c r="Q3309" t="s">
        <v>8271</v>
      </c>
      <c r="R3309" s="5">
        <f t="shared" si="153"/>
        <v>1.0668</v>
      </c>
      <c r="S3309" s="6">
        <f t="shared" si="154"/>
        <v>53.339999999999996</v>
      </c>
      <c r="T3309" t="s">
        <v>8319</v>
      </c>
      <c r="U3309" t="s">
        <v>8320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2">
        <v>42452.876909722225</v>
      </c>
      <c r="L3310" s="12">
        <v>42473.876909722225</v>
      </c>
      <c r="M3310" s="13">
        <f t="shared" si="155"/>
        <v>2016</v>
      </c>
      <c r="N3310" t="b">
        <v>0</v>
      </c>
      <c r="O3310">
        <v>57</v>
      </c>
      <c r="P3310" t="b">
        <v>1</v>
      </c>
      <c r="Q3310" t="s">
        <v>8271</v>
      </c>
      <c r="R3310" s="5">
        <f t="shared" si="153"/>
        <v>1.2228571428571429</v>
      </c>
      <c r="S3310" s="6">
        <f t="shared" si="154"/>
        <v>75.087719298245617</v>
      </c>
      <c r="T3310" t="s">
        <v>8319</v>
      </c>
      <c r="U3310" t="s">
        <v>8320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2">
        <v>42628.650208333333</v>
      </c>
      <c r="L3311" s="12">
        <v>42659.650208333333</v>
      </c>
      <c r="M3311" s="13">
        <f t="shared" si="155"/>
        <v>2016</v>
      </c>
      <c r="N3311" t="b">
        <v>0</v>
      </c>
      <c r="O3311">
        <v>31</v>
      </c>
      <c r="P3311" t="b">
        <v>1</v>
      </c>
      <c r="Q3311" t="s">
        <v>8271</v>
      </c>
      <c r="R3311" s="5">
        <f t="shared" si="153"/>
        <v>1.5942857142857143</v>
      </c>
      <c r="S3311" s="6">
        <f t="shared" si="154"/>
        <v>18</v>
      </c>
      <c r="T3311" t="s">
        <v>8319</v>
      </c>
      <c r="U3311" t="s">
        <v>8320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2">
        <v>42253.928530092591</v>
      </c>
      <c r="L3312" s="12">
        <v>42283.928530092591</v>
      </c>
      <c r="M3312" s="13">
        <f t="shared" si="155"/>
        <v>2015</v>
      </c>
      <c r="N3312" t="b">
        <v>0</v>
      </c>
      <c r="O3312">
        <v>31</v>
      </c>
      <c r="P3312" t="b">
        <v>1</v>
      </c>
      <c r="Q3312" t="s">
        <v>8271</v>
      </c>
      <c r="R3312" s="5">
        <f t="shared" si="153"/>
        <v>1.0007692307692309</v>
      </c>
      <c r="S3312" s="6">
        <f t="shared" si="154"/>
        <v>209.83870967741936</v>
      </c>
      <c r="T3312" t="s">
        <v>8319</v>
      </c>
      <c r="U3312" t="s">
        <v>8320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2">
        <v>42264.29178240741</v>
      </c>
      <c r="L3313" s="12">
        <v>42294.29178240741</v>
      </c>
      <c r="M3313" s="13">
        <f t="shared" si="155"/>
        <v>2015</v>
      </c>
      <c r="N3313" t="b">
        <v>0</v>
      </c>
      <c r="O3313">
        <v>45</v>
      </c>
      <c r="P3313" t="b">
        <v>1</v>
      </c>
      <c r="Q3313" t="s">
        <v>8271</v>
      </c>
      <c r="R3313" s="5">
        <f t="shared" si="153"/>
        <v>1.0984</v>
      </c>
      <c r="S3313" s="6">
        <f t="shared" si="154"/>
        <v>61.022222222222226</v>
      </c>
      <c r="T3313" t="s">
        <v>8319</v>
      </c>
      <c r="U3313" t="s">
        <v>8320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2">
        <v>42664.809560185182</v>
      </c>
      <c r="L3314" s="12">
        <v>42685.916666666672</v>
      </c>
      <c r="M3314" s="13">
        <f t="shared" si="155"/>
        <v>2016</v>
      </c>
      <c r="N3314" t="b">
        <v>0</v>
      </c>
      <c r="O3314">
        <v>41</v>
      </c>
      <c r="P3314" t="b">
        <v>1</v>
      </c>
      <c r="Q3314" t="s">
        <v>8271</v>
      </c>
      <c r="R3314" s="5">
        <f t="shared" si="153"/>
        <v>1.0004</v>
      </c>
      <c r="S3314" s="6">
        <f t="shared" si="154"/>
        <v>61</v>
      </c>
      <c r="T3314" t="s">
        <v>8319</v>
      </c>
      <c r="U3314" t="s">
        <v>8320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2">
        <v>42382.244409722218</v>
      </c>
      <c r="L3315" s="12">
        <v>42396.041666666672</v>
      </c>
      <c r="M3315" s="13">
        <f t="shared" si="155"/>
        <v>2016</v>
      </c>
      <c r="N3315" t="b">
        <v>0</v>
      </c>
      <c r="O3315">
        <v>29</v>
      </c>
      <c r="P3315" t="b">
        <v>1</v>
      </c>
      <c r="Q3315" t="s">
        <v>8271</v>
      </c>
      <c r="R3315" s="5">
        <f t="shared" si="153"/>
        <v>1.1605000000000001</v>
      </c>
      <c r="S3315" s="6">
        <f t="shared" si="154"/>
        <v>80.034482758620683</v>
      </c>
      <c r="T3315" t="s">
        <v>8319</v>
      </c>
      <c r="U3315" t="s">
        <v>8320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2">
        <v>42105.267488425925</v>
      </c>
      <c r="L3316" s="12">
        <v>42132.836805555555</v>
      </c>
      <c r="M3316" s="13">
        <f t="shared" si="155"/>
        <v>2015</v>
      </c>
      <c r="N3316" t="b">
        <v>0</v>
      </c>
      <c r="O3316">
        <v>58</v>
      </c>
      <c r="P3316" t="b">
        <v>1</v>
      </c>
      <c r="Q3316" t="s">
        <v>8271</v>
      </c>
      <c r="R3316" s="5">
        <f t="shared" si="153"/>
        <v>2.1074999999999999</v>
      </c>
      <c r="S3316" s="6">
        <f t="shared" si="154"/>
        <v>29.068965517241381</v>
      </c>
      <c r="T3316" t="s">
        <v>8319</v>
      </c>
      <c r="U3316" t="s">
        <v>8320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2">
        <v>42466.303715277783</v>
      </c>
      <c r="L3317" s="12">
        <v>42496.303715277783</v>
      </c>
      <c r="M3317" s="13">
        <f t="shared" si="155"/>
        <v>2016</v>
      </c>
      <c r="N3317" t="b">
        <v>0</v>
      </c>
      <c r="O3317">
        <v>89</v>
      </c>
      <c r="P3317" t="b">
        <v>1</v>
      </c>
      <c r="Q3317" t="s">
        <v>8271</v>
      </c>
      <c r="R3317" s="5">
        <f t="shared" si="153"/>
        <v>1.1000000000000001</v>
      </c>
      <c r="S3317" s="6">
        <f t="shared" si="154"/>
        <v>49.438202247191015</v>
      </c>
      <c r="T3317" t="s">
        <v>8319</v>
      </c>
      <c r="U3317" t="s">
        <v>8320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2">
        <v>41826.871238425927</v>
      </c>
      <c r="L3318" s="12">
        <v>41859.57916666667</v>
      </c>
      <c r="M3318" s="13">
        <f t="shared" si="155"/>
        <v>2014</v>
      </c>
      <c r="N3318" t="b">
        <v>0</v>
      </c>
      <c r="O3318">
        <v>125</v>
      </c>
      <c r="P3318" t="b">
        <v>1</v>
      </c>
      <c r="Q3318" t="s">
        <v>8271</v>
      </c>
      <c r="R3318" s="5">
        <f t="shared" si="153"/>
        <v>1.0008673425918038</v>
      </c>
      <c r="S3318" s="6">
        <f t="shared" si="154"/>
        <v>93.977440000000001</v>
      </c>
      <c r="T3318" t="s">
        <v>8319</v>
      </c>
      <c r="U3318" t="s">
        <v>8320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2">
        <v>42499.039629629624</v>
      </c>
      <c r="L3319" s="12">
        <v>42529.039629629624</v>
      </c>
      <c r="M3319" s="13">
        <f t="shared" si="155"/>
        <v>2016</v>
      </c>
      <c r="N3319" t="b">
        <v>0</v>
      </c>
      <c r="O3319">
        <v>18</v>
      </c>
      <c r="P3319" t="b">
        <v>1</v>
      </c>
      <c r="Q3319" t="s">
        <v>8271</v>
      </c>
      <c r="R3319" s="5">
        <f t="shared" si="153"/>
        <v>1.0619047619047619</v>
      </c>
      <c r="S3319" s="6">
        <f t="shared" si="154"/>
        <v>61.944444444444443</v>
      </c>
      <c r="T3319" t="s">
        <v>8319</v>
      </c>
      <c r="U3319" t="s">
        <v>8320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2">
        <v>42431.302002314813</v>
      </c>
      <c r="L3320" s="12">
        <v>42471.104166666672</v>
      </c>
      <c r="M3320" s="13">
        <f t="shared" si="155"/>
        <v>2016</v>
      </c>
      <c r="N3320" t="b">
        <v>0</v>
      </c>
      <c r="O3320">
        <v>32</v>
      </c>
      <c r="P3320" t="b">
        <v>1</v>
      </c>
      <c r="Q3320" t="s">
        <v>8271</v>
      </c>
      <c r="R3320" s="5">
        <f t="shared" si="153"/>
        <v>1.256</v>
      </c>
      <c r="S3320" s="6">
        <f t="shared" si="154"/>
        <v>78.5</v>
      </c>
      <c r="T3320" t="s">
        <v>8319</v>
      </c>
      <c r="U3320" t="s">
        <v>8320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2">
        <v>41990.585486111115</v>
      </c>
      <c r="L3321" s="12">
        <v>42035.585486111115</v>
      </c>
      <c r="M3321" s="13">
        <f t="shared" si="155"/>
        <v>2014</v>
      </c>
      <c r="N3321" t="b">
        <v>0</v>
      </c>
      <c r="O3321">
        <v>16</v>
      </c>
      <c r="P3321" t="b">
        <v>1</v>
      </c>
      <c r="Q3321" t="s">
        <v>8271</v>
      </c>
      <c r="R3321" s="5">
        <f t="shared" si="153"/>
        <v>1.08</v>
      </c>
      <c r="S3321" s="6">
        <f t="shared" si="154"/>
        <v>33.75</v>
      </c>
      <c r="T3321" t="s">
        <v>8319</v>
      </c>
      <c r="U3321" t="s">
        <v>8320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2">
        <v>42513.045798611114</v>
      </c>
      <c r="L3322" s="12">
        <v>42543.045798611114</v>
      </c>
      <c r="M3322" s="13">
        <f t="shared" si="155"/>
        <v>2016</v>
      </c>
      <c r="N3322" t="b">
        <v>0</v>
      </c>
      <c r="O3322">
        <v>38</v>
      </c>
      <c r="P3322" t="b">
        <v>1</v>
      </c>
      <c r="Q3322" t="s">
        <v>8271</v>
      </c>
      <c r="R3322" s="5">
        <f t="shared" si="153"/>
        <v>1.01</v>
      </c>
      <c r="S3322" s="6">
        <f t="shared" si="154"/>
        <v>66.44736842105263</v>
      </c>
      <c r="T3322" t="s">
        <v>8319</v>
      </c>
      <c r="U3322" t="s">
        <v>8320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2">
        <v>41914.100289351853</v>
      </c>
      <c r="L3323" s="12">
        <v>41928.165972222225</v>
      </c>
      <c r="M3323" s="13">
        <f t="shared" si="155"/>
        <v>2014</v>
      </c>
      <c r="N3323" t="b">
        <v>0</v>
      </c>
      <c r="O3323">
        <v>15</v>
      </c>
      <c r="P3323" t="b">
        <v>1</v>
      </c>
      <c r="Q3323" t="s">
        <v>8271</v>
      </c>
      <c r="R3323" s="5">
        <f t="shared" si="153"/>
        <v>1.0740000000000001</v>
      </c>
      <c r="S3323" s="6">
        <f t="shared" si="154"/>
        <v>35.799999999999997</v>
      </c>
      <c r="T3323" t="s">
        <v>8319</v>
      </c>
      <c r="U3323" t="s">
        <v>8320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2">
        <v>42521.010370370372</v>
      </c>
      <c r="L3324" s="12">
        <v>42543.163194444445</v>
      </c>
      <c r="M3324" s="13">
        <f t="shared" si="155"/>
        <v>2016</v>
      </c>
      <c r="N3324" t="b">
        <v>0</v>
      </c>
      <c r="O3324">
        <v>23</v>
      </c>
      <c r="P3324" t="b">
        <v>1</v>
      </c>
      <c r="Q3324" t="s">
        <v>8271</v>
      </c>
      <c r="R3324" s="5">
        <f t="shared" si="153"/>
        <v>1.0151515151515151</v>
      </c>
      <c r="S3324" s="6">
        <f t="shared" si="154"/>
        <v>145.65217391304347</v>
      </c>
      <c r="T3324" t="s">
        <v>8319</v>
      </c>
      <c r="U3324" t="s">
        <v>8320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2">
        <v>42608.36583333333</v>
      </c>
      <c r="L3325" s="12">
        <v>42638.36583333333</v>
      </c>
      <c r="M3325" s="13">
        <f t="shared" si="155"/>
        <v>2016</v>
      </c>
      <c r="N3325" t="b">
        <v>0</v>
      </c>
      <c r="O3325">
        <v>49</v>
      </c>
      <c r="P3325" t="b">
        <v>1</v>
      </c>
      <c r="Q3325" t="s">
        <v>8271</v>
      </c>
      <c r="R3325" s="5">
        <f t="shared" si="153"/>
        <v>1.2589999999999999</v>
      </c>
      <c r="S3325" s="6">
        <f t="shared" si="154"/>
        <v>25.693877551020407</v>
      </c>
      <c r="T3325" t="s">
        <v>8319</v>
      </c>
      <c r="U3325" t="s">
        <v>8320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2">
        <v>42512.58321759259</v>
      </c>
      <c r="L3326" s="12">
        <v>42526.58321759259</v>
      </c>
      <c r="M3326" s="13">
        <f t="shared" si="155"/>
        <v>2016</v>
      </c>
      <c r="N3326" t="b">
        <v>0</v>
      </c>
      <c r="O3326">
        <v>10</v>
      </c>
      <c r="P3326" t="b">
        <v>1</v>
      </c>
      <c r="Q3326" t="s">
        <v>8271</v>
      </c>
      <c r="R3326" s="5">
        <f t="shared" si="153"/>
        <v>1.0166666666666666</v>
      </c>
      <c r="S3326" s="6">
        <f t="shared" si="154"/>
        <v>152.5</v>
      </c>
      <c r="T3326" t="s">
        <v>8319</v>
      </c>
      <c r="U3326" t="s">
        <v>8320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2">
        <v>42064.785613425927</v>
      </c>
      <c r="L3327" s="12">
        <v>42099.743946759263</v>
      </c>
      <c r="M3327" s="13">
        <f t="shared" si="155"/>
        <v>2015</v>
      </c>
      <c r="N3327" t="b">
        <v>0</v>
      </c>
      <c r="O3327">
        <v>15</v>
      </c>
      <c r="P3327" t="b">
        <v>1</v>
      </c>
      <c r="Q3327" t="s">
        <v>8271</v>
      </c>
      <c r="R3327" s="5">
        <f t="shared" si="153"/>
        <v>1.125</v>
      </c>
      <c r="S3327" s="6">
        <f t="shared" si="154"/>
        <v>30</v>
      </c>
      <c r="T3327" t="s">
        <v>8319</v>
      </c>
      <c r="U3327" t="s">
        <v>8320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2">
        <v>42041.714178240742</v>
      </c>
      <c r="L3328" s="12">
        <v>42071.67251157407</v>
      </c>
      <c r="M3328" s="13">
        <f t="shared" si="155"/>
        <v>2015</v>
      </c>
      <c r="N3328" t="b">
        <v>0</v>
      </c>
      <c r="O3328">
        <v>57</v>
      </c>
      <c r="P3328" t="b">
        <v>1</v>
      </c>
      <c r="Q3328" t="s">
        <v>8271</v>
      </c>
      <c r="R3328" s="5">
        <f t="shared" si="153"/>
        <v>1.0137499999999999</v>
      </c>
      <c r="S3328" s="6">
        <f t="shared" si="154"/>
        <v>142.28070175438597</v>
      </c>
      <c r="T3328" t="s">
        <v>8319</v>
      </c>
      <c r="U3328" t="s">
        <v>8320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2">
        <v>42468.374606481477</v>
      </c>
      <c r="L3329" s="12">
        <v>42498.374606481477</v>
      </c>
      <c r="M3329" s="13">
        <f t="shared" si="155"/>
        <v>2016</v>
      </c>
      <c r="N3329" t="b">
        <v>0</v>
      </c>
      <c r="O3329">
        <v>33</v>
      </c>
      <c r="P3329" t="b">
        <v>1</v>
      </c>
      <c r="Q3329" t="s">
        <v>8271</v>
      </c>
      <c r="R3329" s="5">
        <f t="shared" si="153"/>
        <v>1.0125</v>
      </c>
      <c r="S3329" s="6">
        <f t="shared" si="154"/>
        <v>24.545454545454547</v>
      </c>
      <c r="T3329" t="s">
        <v>8319</v>
      </c>
      <c r="U3329" t="s">
        <v>8320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2">
        <v>41822.57503472222</v>
      </c>
      <c r="L3330" s="12">
        <v>41825.041666666664</v>
      </c>
      <c r="M3330" s="13">
        <f t="shared" si="155"/>
        <v>2014</v>
      </c>
      <c r="N3330" t="b">
        <v>0</v>
      </c>
      <c r="O3330">
        <v>9</v>
      </c>
      <c r="P3330" t="b">
        <v>1</v>
      </c>
      <c r="Q3330" t="s">
        <v>8271</v>
      </c>
      <c r="R3330" s="5">
        <f t="shared" ref="R3330:R3393" si="156">E3330/D3330</f>
        <v>1.4638888888888888</v>
      </c>
      <c r="S3330" s="6">
        <f t="shared" ref="S3330:S3393" si="157">E3330/O3330</f>
        <v>292.77777777777777</v>
      </c>
      <c r="T3330" t="s">
        <v>8319</v>
      </c>
      <c r="U3330" t="s">
        <v>8320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2">
        <v>41837.323009259257</v>
      </c>
      <c r="L3331" s="12">
        <v>41847.958333333336</v>
      </c>
      <c r="M3331" s="13">
        <f t="shared" ref="M3331:M3394" si="158">YEAR(K3331)</f>
        <v>2014</v>
      </c>
      <c r="N3331" t="b">
        <v>0</v>
      </c>
      <c r="O3331">
        <v>26</v>
      </c>
      <c r="P3331" t="b">
        <v>1</v>
      </c>
      <c r="Q3331" t="s">
        <v>8271</v>
      </c>
      <c r="R3331" s="5">
        <f t="shared" si="156"/>
        <v>1.1679999999999999</v>
      </c>
      <c r="S3331" s="6">
        <f t="shared" si="157"/>
        <v>44.92307692307692</v>
      </c>
      <c r="T3331" t="s">
        <v>8319</v>
      </c>
      <c r="U3331" t="s">
        <v>8320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2">
        <v>42065.887361111112</v>
      </c>
      <c r="L3332" s="12">
        <v>42095.845694444448</v>
      </c>
      <c r="M3332" s="13">
        <f t="shared" si="158"/>
        <v>2015</v>
      </c>
      <c r="N3332" t="b">
        <v>0</v>
      </c>
      <c r="O3332">
        <v>69</v>
      </c>
      <c r="P3332" t="b">
        <v>1</v>
      </c>
      <c r="Q3332" t="s">
        <v>8271</v>
      </c>
      <c r="R3332" s="5">
        <f t="shared" si="156"/>
        <v>1.0626666666666666</v>
      </c>
      <c r="S3332" s="6">
        <f t="shared" si="157"/>
        <v>23.10144927536232</v>
      </c>
      <c r="T3332" t="s">
        <v>8319</v>
      </c>
      <c r="U3332" t="s">
        <v>8320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2">
        <v>42248.697754629626</v>
      </c>
      <c r="L3333" s="12">
        <v>42283.697754629626</v>
      </c>
      <c r="M3333" s="13">
        <f t="shared" si="158"/>
        <v>2015</v>
      </c>
      <c r="N3333" t="b">
        <v>0</v>
      </c>
      <c r="O3333">
        <v>65</v>
      </c>
      <c r="P3333" t="b">
        <v>1</v>
      </c>
      <c r="Q3333" t="s">
        <v>8271</v>
      </c>
      <c r="R3333" s="5">
        <f t="shared" si="156"/>
        <v>1.0451999999999999</v>
      </c>
      <c r="S3333" s="6">
        <f t="shared" si="157"/>
        <v>80.400000000000006</v>
      </c>
      <c r="T3333" t="s">
        <v>8319</v>
      </c>
      <c r="U3333" t="s">
        <v>8320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2">
        <v>41809.860300925924</v>
      </c>
      <c r="L3334" s="12">
        <v>41839.860300925924</v>
      </c>
      <c r="M3334" s="13">
        <f t="shared" si="158"/>
        <v>2014</v>
      </c>
      <c r="N3334" t="b">
        <v>0</v>
      </c>
      <c r="O3334">
        <v>83</v>
      </c>
      <c r="P3334" t="b">
        <v>1</v>
      </c>
      <c r="Q3334" t="s">
        <v>8271</v>
      </c>
      <c r="R3334" s="5">
        <f t="shared" si="156"/>
        <v>1</v>
      </c>
      <c r="S3334" s="6">
        <f t="shared" si="157"/>
        <v>72.289156626506028</v>
      </c>
      <c r="T3334" t="s">
        <v>8319</v>
      </c>
      <c r="U3334" t="s">
        <v>8320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2">
        <v>42148.676851851851</v>
      </c>
      <c r="L3335" s="12">
        <v>42170.676851851851</v>
      </c>
      <c r="M3335" s="13">
        <f t="shared" si="158"/>
        <v>2015</v>
      </c>
      <c r="N3335" t="b">
        <v>0</v>
      </c>
      <c r="O3335">
        <v>111</v>
      </c>
      <c r="P3335" t="b">
        <v>1</v>
      </c>
      <c r="Q3335" t="s">
        <v>8271</v>
      </c>
      <c r="R3335" s="5">
        <f t="shared" si="156"/>
        <v>1.0457142857142858</v>
      </c>
      <c r="S3335" s="6">
        <f t="shared" si="157"/>
        <v>32.972972972972975</v>
      </c>
      <c r="T3335" t="s">
        <v>8319</v>
      </c>
      <c r="U3335" t="s">
        <v>8320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2">
        <v>42185.521087962959</v>
      </c>
      <c r="L3336" s="12">
        <v>42215.521087962959</v>
      </c>
      <c r="M3336" s="13">
        <f t="shared" si="158"/>
        <v>2015</v>
      </c>
      <c r="N3336" t="b">
        <v>0</v>
      </c>
      <c r="O3336">
        <v>46</v>
      </c>
      <c r="P3336" t="b">
        <v>1</v>
      </c>
      <c r="Q3336" t="s">
        <v>8271</v>
      </c>
      <c r="R3336" s="5">
        <f t="shared" si="156"/>
        <v>1.3862051149573753</v>
      </c>
      <c r="S3336" s="6">
        <f t="shared" si="157"/>
        <v>116.65217391304348</v>
      </c>
      <c r="T3336" t="s">
        <v>8319</v>
      </c>
      <c r="U3336" t="s">
        <v>8320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2">
        <v>41827.674143518518</v>
      </c>
      <c r="L3337" s="12">
        <v>41854.958333333336</v>
      </c>
      <c r="M3337" s="13">
        <f t="shared" si="158"/>
        <v>2014</v>
      </c>
      <c r="N3337" t="b">
        <v>0</v>
      </c>
      <c r="O3337">
        <v>63</v>
      </c>
      <c r="P3337" t="b">
        <v>1</v>
      </c>
      <c r="Q3337" t="s">
        <v>8271</v>
      </c>
      <c r="R3337" s="5">
        <f t="shared" si="156"/>
        <v>1.0032000000000001</v>
      </c>
      <c r="S3337" s="6">
        <f t="shared" si="157"/>
        <v>79.61904761904762</v>
      </c>
      <c r="T3337" t="s">
        <v>8319</v>
      </c>
      <c r="U3337" t="s">
        <v>8320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2">
        <v>42437.398680555561</v>
      </c>
      <c r="L3338" s="12">
        <v>42465.35701388889</v>
      </c>
      <c r="M3338" s="13">
        <f t="shared" si="158"/>
        <v>2016</v>
      </c>
      <c r="N3338" t="b">
        <v>0</v>
      </c>
      <c r="O3338">
        <v>9</v>
      </c>
      <c r="P3338" t="b">
        <v>1</v>
      </c>
      <c r="Q3338" t="s">
        <v>8271</v>
      </c>
      <c r="R3338" s="5">
        <f t="shared" si="156"/>
        <v>1</v>
      </c>
      <c r="S3338" s="6">
        <f t="shared" si="157"/>
        <v>27.777777777777779</v>
      </c>
      <c r="T3338" t="s">
        <v>8319</v>
      </c>
      <c r="U3338" t="s">
        <v>8320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2">
        <v>41901.282025462962</v>
      </c>
      <c r="L3339" s="12">
        <v>41922.875</v>
      </c>
      <c r="M3339" s="13">
        <f t="shared" si="158"/>
        <v>2014</v>
      </c>
      <c r="N3339" t="b">
        <v>0</v>
      </c>
      <c r="O3339">
        <v>34</v>
      </c>
      <c r="P3339" t="b">
        <v>1</v>
      </c>
      <c r="Q3339" t="s">
        <v>8271</v>
      </c>
      <c r="R3339" s="5">
        <f t="shared" si="156"/>
        <v>1.1020000000000001</v>
      </c>
      <c r="S3339" s="6">
        <f t="shared" si="157"/>
        <v>81.029411764705884</v>
      </c>
      <c r="T3339" t="s">
        <v>8319</v>
      </c>
      <c r="U3339" t="s">
        <v>8320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2">
        <v>42769.574999999997</v>
      </c>
      <c r="L3340" s="12">
        <v>42790.574999999997</v>
      </c>
      <c r="M3340" s="13">
        <f t="shared" si="158"/>
        <v>2017</v>
      </c>
      <c r="N3340" t="b">
        <v>0</v>
      </c>
      <c r="O3340">
        <v>112</v>
      </c>
      <c r="P3340" t="b">
        <v>1</v>
      </c>
      <c r="Q3340" t="s">
        <v>8271</v>
      </c>
      <c r="R3340" s="5">
        <f t="shared" si="156"/>
        <v>1.0218</v>
      </c>
      <c r="S3340" s="6">
        <f t="shared" si="157"/>
        <v>136.84821428571428</v>
      </c>
      <c r="T3340" t="s">
        <v>8319</v>
      </c>
      <c r="U3340" t="s">
        <v>8320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2">
        <v>42549.665717592594</v>
      </c>
      <c r="L3341" s="12">
        <v>42579.665717592594</v>
      </c>
      <c r="M3341" s="13">
        <f t="shared" si="158"/>
        <v>2016</v>
      </c>
      <c r="N3341" t="b">
        <v>0</v>
      </c>
      <c r="O3341">
        <v>47</v>
      </c>
      <c r="P3341" t="b">
        <v>1</v>
      </c>
      <c r="Q3341" t="s">
        <v>8271</v>
      </c>
      <c r="R3341" s="5">
        <f t="shared" si="156"/>
        <v>1.0435000000000001</v>
      </c>
      <c r="S3341" s="6">
        <f t="shared" si="157"/>
        <v>177.61702127659575</v>
      </c>
      <c r="T3341" t="s">
        <v>8319</v>
      </c>
      <c r="U3341" t="s">
        <v>8320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2">
        <v>42685.974004629628</v>
      </c>
      <c r="L3342" s="12">
        <v>42710.974004629628</v>
      </c>
      <c r="M3342" s="13">
        <f t="shared" si="158"/>
        <v>2016</v>
      </c>
      <c r="N3342" t="b">
        <v>0</v>
      </c>
      <c r="O3342">
        <v>38</v>
      </c>
      <c r="P3342" t="b">
        <v>1</v>
      </c>
      <c r="Q3342" t="s">
        <v>8271</v>
      </c>
      <c r="R3342" s="5">
        <f t="shared" si="156"/>
        <v>1.3816666666666666</v>
      </c>
      <c r="S3342" s="6">
        <f t="shared" si="157"/>
        <v>109.07894736842105</v>
      </c>
      <c r="T3342" t="s">
        <v>8319</v>
      </c>
      <c r="U3342" t="s">
        <v>8320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2">
        <v>42510.798854166671</v>
      </c>
      <c r="L3343" s="12">
        <v>42533.708333333328</v>
      </c>
      <c r="M3343" s="13">
        <f t="shared" si="158"/>
        <v>2016</v>
      </c>
      <c r="N3343" t="b">
        <v>0</v>
      </c>
      <c r="O3343">
        <v>28</v>
      </c>
      <c r="P3343" t="b">
        <v>1</v>
      </c>
      <c r="Q3343" t="s">
        <v>8271</v>
      </c>
      <c r="R3343" s="5">
        <f t="shared" si="156"/>
        <v>1</v>
      </c>
      <c r="S3343" s="6">
        <f t="shared" si="157"/>
        <v>119.64285714285714</v>
      </c>
      <c r="T3343" t="s">
        <v>8319</v>
      </c>
      <c r="U3343" t="s">
        <v>8320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2">
        <v>42062.296412037031</v>
      </c>
      <c r="L3344" s="12">
        <v>42095.207638888889</v>
      </c>
      <c r="M3344" s="13">
        <f t="shared" si="158"/>
        <v>2015</v>
      </c>
      <c r="N3344" t="b">
        <v>0</v>
      </c>
      <c r="O3344">
        <v>78</v>
      </c>
      <c r="P3344" t="b">
        <v>1</v>
      </c>
      <c r="Q3344" t="s">
        <v>8271</v>
      </c>
      <c r="R3344" s="5">
        <f t="shared" si="156"/>
        <v>1.0166666666666666</v>
      </c>
      <c r="S3344" s="6">
        <f t="shared" si="157"/>
        <v>78.205128205128204</v>
      </c>
      <c r="T3344" t="s">
        <v>8319</v>
      </c>
      <c r="U3344" t="s">
        <v>8320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2">
        <v>42452.916481481487</v>
      </c>
      <c r="L3345" s="12">
        <v>42473.554166666669</v>
      </c>
      <c r="M3345" s="13">
        <f t="shared" si="158"/>
        <v>2016</v>
      </c>
      <c r="N3345" t="b">
        <v>0</v>
      </c>
      <c r="O3345">
        <v>23</v>
      </c>
      <c r="P3345" t="b">
        <v>1</v>
      </c>
      <c r="Q3345" t="s">
        <v>8271</v>
      </c>
      <c r="R3345" s="5">
        <f t="shared" si="156"/>
        <v>1.7142857142857142</v>
      </c>
      <c r="S3345" s="6">
        <f t="shared" si="157"/>
        <v>52.173913043478258</v>
      </c>
      <c r="T3345" t="s">
        <v>8319</v>
      </c>
      <c r="U3345" t="s">
        <v>8320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2">
        <v>41851.200150462959</v>
      </c>
      <c r="L3346" s="12">
        <v>41881.200150462959</v>
      </c>
      <c r="M3346" s="13">
        <f t="shared" si="158"/>
        <v>2014</v>
      </c>
      <c r="N3346" t="b">
        <v>0</v>
      </c>
      <c r="O3346">
        <v>40</v>
      </c>
      <c r="P3346" t="b">
        <v>1</v>
      </c>
      <c r="Q3346" t="s">
        <v>8271</v>
      </c>
      <c r="R3346" s="5">
        <f t="shared" si="156"/>
        <v>1.0144444444444445</v>
      </c>
      <c r="S3346" s="6">
        <f t="shared" si="157"/>
        <v>114.125</v>
      </c>
      <c r="T3346" t="s">
        <v>8319</v>
      </c>
      <c r="U3346" t="s">
        <v>8320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2">
        <v>42053.106111111112</v>
      </c>
      <c r="L3347" s="12">
        <v>42112.025694444441</v>
      </c>
      <c r="M3347" s="13">
        <f t="shared" si="158"/>
        <v>2015</v>
      </c>
      <c r="N3347" t="b">
        <v>0</v>
      </c>
      <c r="O3347">
        <v>13</v>
      </c>
      <c r="P3347" t="b">
        <v>1</v>
      </c>
      <c r="Q3347" t="s">
        <v>8271</v>
      </c>
      <c r="R3347" s="5">
        <f t="shared" si="156"/>
        <v>1.3</v>
      </c>
      <c r="S3347" s="6">
        <f t="shared" si="157"/>
        <v>50</v>
      </c>
      <c r="T3347" t="s">
        <v>8319</v>
      </c>
      <c r="U3347" t="s">
        <v>8320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2">
        <v>42054.024421296301</v>
      </c>
      <c r="L3348" s="12">
        <v>42061.024421296301</v>
      </c>
      <c r="M3348" s="13">
        <f t="shared" si="158"/>
        <v>2015</v>
      </c>
      <c r="N3348" t="b">
        <v>0</v>
      </c>
      <c r="O3348">
        <v>18</v>
      </c>
      <c r="P3348" t="b">
        <v>1</v>
      </c>
      <c r="Q3348" t="s">
        <v>8271</v>
      </c>
      <c r="R3348" s="5">
        <f t="shared" si="156"/>
        <v>1.1000000000000001</v>
      </c>
      <c r="S3348" s="6">
        <f t="shared" si="157"/>
        <v>91.666666666666671</v>
      </c>
      <c r="T3348" t="s">
        <v>8319</v>
      </c>
      <c r="U3348" t="s">
        <v>8320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2">
        <v>42484.551550925928</v>
      </c>
      <c r="L3349" s="12">
        <v>42498.875</v>
      </c>
      <c r="M3349" s="13">
        <f t="shared" si="158"/>
        <v>2016</v>
      </c>
      <c r="N3349" t="b">
        <v>0</v>
      </c>
      <c r="O3349">
        <v>22</v>
      </c>
      <c r="P3349" t="b">
        <v>1</v>
      </c>
      <c r="Q3349" t="s">
        <v>8271</v>
      </c>
      <c r="R3349" s="5">
        <f t="shared" si="156"/>
        <v>1.1944999999999999</v>
      </c>
      <c r="S3349" s="6">
        <f t="shared" si="157"/>
        <v>108.59090909090909</v>
      </c>
      <c r="T3349" t="s">
        <v>8319</v>
      </c>
      <c r="U3349" t="s">
        <v>8320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2">
        <v>42466.558796296296</v>
      </c>
      <c r="L3350" s="12">
        <v>42490.165972222225</v>
      </c>
      <c r="M3350" s="13">
        <f t="shared" si="158"/>
        <v>2016</v>
      </c>
      <c r="N3350" t="b">
        <v>0</v>
      </c>
      <c r="O3350">
        <v>79</v>
      </c>
      <c r="P3350" t="b">
        <v>1</v>
      </c>
      <c r="Q3350" t="s">
        <v>8271</v>
      </c>
      <c r="R3350" s="5">
        <f t="shared" si="156"/>
        <v>1.002909090909091</v>
      </c>
      <c r="S3350" s="6">
        <f t="shared" si="157"/>
        <v>69.822784810126578</v>
      </c>
      <c r="T3350" t="s">
        <v>8319</v>
      </c>
      <c r="U3350" t="s">
        <v>8320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2">
        <v>42513.110787037032</v>
      </c>
      <c r="L3351" s="12">
        <v>42534.708333333328</v>
      </c>
      <c r="M3351" s="13">
        <f t="shared" si="158"/>
        <v>2016</v>
      </c>
      <c r="N3351" t="b">
        <v>0</v>
      </c>
      <c r="O3351">
        <v>14</v>
      </c>
      <c r="P3351" t="b">
        <v>1</v>
      </c>
      <c r="Q3351" t="s">
        <v>8271</v>
      </c>
      <c r="R3351" s="5">
        <f t="shared" si="156"/>
        <v>1.534</v>
      </c>
      <c r="S3351" s="6">
        <f t="shared" si="157"/>
        <v>109.57142857142857</v>
      </c>
      <c r="T3351" t="s">
        <v>8319</v>
      </c>
      <c r="U3351" t="s">
        <v>8320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2">
        <v>42302.701516203699</v>
      </c>
      <c r="L3352" s="12">
        <v>42337.958333333328</v>
      </c>
      <c r="M3352" s="13">
        <f t="shared" si="158"/>
        <v>2015</v>
      </c>
      <c r="N3352" t="b">
        <v>0</v>
      </c>
      <c r="O3352">
        <v>51</v>
      </c>
      <c r="P3352" t="b">
        <v>1</v>
      </c>
      <c r="Q3352" t="s">
        <v>8271</v>
      </c>
      <c r="R3352" s="5">
        <f t="shared" si="156"/>
        <v>1.0442857142857143</v>
      </c>
      <c r="S3352" s="6">
        <f t="shared" si="157"/>
        <v>71.666666666666671</v>
      </c>
      <c r="T3352" t="s">
        <v>8319</v>
      </c>
      <c r="U3352" t="s">
        <v>8320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2">
        <v>41806.395428240743</v>
      </c>
      <c r="L3353" s="12">
        <v>41843.458333333336</v>
      </c>
      <c r="M3353" s="13">
        <f t="shared" si="158"/>
        <v>2014</v>
      </c>
      <c r="N3353" t="b">
        <v>0</v>
      </c>
      <c r="O3353">
        <v>54</v>
      </c>
      <c r="P3353" t="b">
        <v>1</v>
      </c>
      <c r="Q3353" t="s">
        <v>8271</v>
      </c>
      <c r="R3353" s="5">
        <f t="shared" si="156"/>
        <v>1.0109999999999999</v>
      </c>
      <c r="S3353" s="6">
        <f t="shared" si="157"/>
        <v>93.611111111111114</v>
      </c>
      <c r="T3353" t="s">
        <v>8319</v>
      </c>
      <c r="U3353" t="s">
        <v>8320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2">
        <v>42495.992800925931</v>
      </c>
      <c r="L3354" s="12">
        <v>42552.958333333328</v>
      </c>
      <c r="M3354" s="13">
        <f t="shared" si="158"/>
        <v>2016</v>
      </c>
      <c r="N3354" t="b">
        <v>0</v>
      </c>
      <c r="O3354">
        <v>70</v>
      </c>
      <c r="P3354" t="b">
        <v>1</v>
      </c>
      <c r="Q3354" t="s">
        <v>8271</v>
      </c>
      <c r="R3354" s="5">
        <f t="shared" si="156"/>
        <v>1.0751999999999999</v>
      </c>
      <c r="S3354" s="6">
        <f t="shared" si="157"/>
        <v>76.8</v>
      </c>
      <c r="T3354" t="s">
        <v>8319</v>
      </c>
      <c r="U3354" t="s">
        <v>8320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2">
        <v>42479.432291666672</v>
      </c>
      <c r="L3355" s="12">
        <v>42492.958333333328</v>
      </c>
      <c r="M3355" s="13">
        <f t="shared" si="158"/>
        <v>2016</v>
      </c>
      <c r="N3355" t="b">
        <v>0</v>
      </c>
      <c r="O3355">
        <v>44</v>
      </c>
      <c r="P3355" t="b">
        <v>1</v>
      </c>
      <c r="Q3355" t="s">
        <v>8271</v>
      </c>
      <c r="R3355" s="5">
        <f t="shared" si="156"/>
        <v>3.15</v>
      </c>
      <c r="S3355" s="6">
        <f t="shared" si="157"/>
        <v>35.795454545454547</v>
      </c>
      <c r="T3355" t="s">
        <v>8319</v>
      </c>
      <c r="U3355" t="s">
        <v>8320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2">
        <v>42270.7269212963</v>
      </c>
      <c r="L3356" s="12">
        <v>42306.167361111111</v>
      </c>
      <c r="M3356" s="13">
        <f t="shared" si="158"/>
        <v>2015</v>
      </c>
      <c r="N3356" t="b">
        <v>0</v>
      </c>
      <c r="O3356">
        <v>55</v>
      </c>
      <c r="P3356" t="b">
        <v>1</v>
      </c>
      <c r="Q3356" t="s">
        <v>8271</v>
      </c>
      <c r="R3356" s="5">
        <f t="shared" si="156"/>
        <v>1.0193333333333334</v>
      </c>
      <c r="S3356" s="6">
        <f t="shared" si="157"/>
        <v>55.6</v>
      </c>
      <c r="T3356" t="s">
        <v>8319</v>
      </c>
      <c r="U3356" t="s">
        <v>8320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2">
        <v>42489.619525462964</v>
      </c>
      <c r="L3357" s="12">
        <v>42500.470138888893</v>
      </c>
      <c r="M3357" s="13">
        <f t="shared" si="158"/>
        <v>2016</v>
      </c>
      <c r="N3357" t="b">
        <v>0</v>
      </c>
      <c r="O3357">
        <v>15</v>
      </c>
      <c r="P3357" t="b">
        <v>1</v>
      </c>
      <c r="Q3357" t="s">
        <v>8271</v>
      </c>
      <c r="R3357" s="5">
        <f t="shared" si="156"/>
        <v>1.2628571428571429</v>
      </c>
      <c r="S3357" s="6">
        <f t="shared" si="157"/>
        <v>147.33333333333334</v>
      </c>
      <c r="T3357" t="s">
        <v>8319</v>
      </c>
      <c r="U3357" t="s">
        <v>8320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2">
        <v>42536.815648148149</v>
      </c>
      <c r="L3358" s="12">
        <v>42566.815648148149</v>
      </c>
      <c r="M3358" s="13">
        <f t="shared" si="158"/>
        <v>2016</v>
      </c>
      <c r="N3358" t="b">
        <v>0</v>
      </c>
      <c r="O3358">
        <v>27</v>
      </c>
      <c r="P3358" t="b">
        <v>1</v>
      </c>
      <c r="Q3358" t="s">
        <v>8271</v>
      </c>
      <c r="R3358" s="5">
        <f t="shared" si="156"/>
        <v>1.014</v>
      </c>
      <c r="S3358" s="6">
        <f t="shared" si="157"/>
        <v>56.333333333333336</v>
      </c>
      <c r="T3358" t="s">
        <v>8319</v>
      </c>
      <c r="U3358" t="s">
        <v>8320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2">
        <v>41822.417939814812</v>
      </c>
      <c r="L3359" s="12">
        <v>41852.417939814812</v>
      </c>
      <c r="M3359" s="13">
        <f t="shared" si="158"/>
        <v>2014</v>
      </c>
      <c r="N3359" t="b">
        <v>0</v>
      </c>
      <c r="O3359">
        <v>21</v>
      </c>
      <c r="P3359" t="b">
        <v>1</v>
      </c>
      <c r="Q3359" t="s">
        <v>8271</v>
      </c>
      <c r="R3359" s="5">
        <f t="shared" si="156"/>
        <v>1.01</v>
      </c>
      <c r="S3359" s="6">
        <f t="shared" si="157"/>
        <v>96.19047619047619</v>
      </c>
      <c r="T3359" t="s">
        <v>8319</v>
      </c>
      <c r="U3359" t="s">
        <v>8320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2">
        <v>41932.311099537037</v>
      </c>
      <c r="L3360" s="12">
        <v>41962.352766203709</v>
      </c>
      <c r="M3360" s="13">
        <f t="shared" si="158"/>
        <v>2014</v>
      </c>
      <c r="N3360" t="b">
        <v>0</v>
      </c>
      <c r="O3360">
        <v>162</v>
      </c>
      <c r="P3360" t="b">
        <v>1</v>
      </c>
      <c r="Q3360" t="s">
        <v>8271</v>
      </c>
      <c r="R3360" s="5">
        <f t="shared" si="156"/>
        <v>1.0299</v>
      </c>
      <c r="S3360" s="6">
        <f t="shared" si="157"/>
        <v>63.574074074074076</v>
      </c>
      <c r="T3360" t="s">
        <v>8319</v>
      </c>
      <c r="U3360" t="s">
        <v>8320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2">
        <v>42746.057106481487</v>
      </c>
      <c r="L3361" s="12">
        <v>42791.057106481487</v>
      </c>
      <c r="M3361" s="13">
        <f t="shared" si="158"/>
        <v>2017</v>
      </c>
      <c r="N3361" t="b">
        <v>0</v>
      </c>
      <c r="O3361">
        <v>23</v>
      </c>
      <c r="P3361" t="b">
        <v>1</v>
      </c>
      <c r="Q3361" t="s">
        <v>8271</v>
      </c>
      <c r="R3361" s="5">
        <f t="shared" si="156"/>
        <v>1.0625</v>
      </c>
      <c r="S3361" s="6">
        <f t="shared" si="157"/>
        <v>184.78260869565219</v>
      </c>
      <c r="T3361" t="s">
        <v>8319</v>
      </c>
      <c r="U3361" t="s">
        <v>8320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2">
        <v>42697.082673611112</v>
      </c>
      <c r="L3362" s="12">
        <v>42718.665972222225</v>
      </c>
      <c r="M3362" s="13">
        <f t="shared" si="158"/>
        <v>2016</v>
      </c>
      <c r="N3362" t="b">
        <v>0</v>
      </c>
      <c r="O3362">
        <v>72</v>
      </c>
      <c r="P3362" t="b">
        <v>1</v>
      </c>
      <c r="Q3362" t="s">
        <v>8271</v>
      </c>
      <c r="R3362" s="5">
        <f t="shared" si="156"/>
        <v>1.0137777777777779</v>
      </c>
      <c r="S3362" s="6">
        <f t="shared" si="157"/>
        <v>126.72222222222223</v>
      </c>
      <c r="T3362" t="s">
        <v>8319</v>
      </c>
      <c r="U3362" t="s">
        <v>8320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2">
        <v>41866.025347222225</v>
      </c>
      <c r="L3363" s="12">
        <v>41883.665972222225</v>
      </c>
      <c r="M3363" s="13">
        <f t="shared" si="158"/>
        <v>2014</v>
      </c>
      <c r="N3363" t="b">
        <v>0</v>
      </c>
      <c r="O3363">
        <v>68</v>
      </c>
      <c r="P3363" t="b">
        <v>1</v>
      </c>
      <c r="Q3363" t="s">
        <v>8271</v>
      </c>
      <c r="R3363" s="5">
        <f t="shared" si="156"/>
        <v>1.1346000000000001</v>
      </c>
      <c r="S3363" s="6">
        <f t="shared" si="157"/>
        <v>83.42647058823529</v>
      </c>
      <c r="T3363" t="s">
        <v>8319</v>
      </c>
      <c r="U3363" t="s">
        <v>8320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2">
        <v>42056.091631944444</v>
      </c>
      <c r="L3364" s="12">
        <v>42070.204861111109</v>
      </c>
      <c r="M3364" s="13">
        <f t="shared" si="158"/>
        <v>2015</v>
      </c>
      <c r="N3364" t="b">
        <v>0</v>
      </c>
      <c r="O3364">
        <v>20</v>
      </c>
      <c r="P3364" t="b">
        <v>1</v>
      </c>
      <c r="Q3364" t="s">
        <v>8271</v>
      </c>
      <c r="R3364" s="5">
        <f t="shared" si="156"/>
        <v>2.1800000000000002</v>
      </c>
      <c r="S3364" s="6">
        <f t="shared" si="157"/>
        <v>54.5</v>
      </c>
      <c r="T3364" t="s">
        <v>8319</v>
      </c>
      <c r="U3364" t="s">
        <v>8320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2">
        <v>41851.771354166667</v>
      </c>
      <c r="L3365" s="12">
        <v>41870.666666666664</v>
      </c>
      <c r="M3365" s="13">
        <f t="shared" si="158"/>
        <v>2014</v>
      </c>
      <c r="N3365" t="b">
        <v>0</v>
      </c>
      <c r="O3365">
        <v>26</v>
      </c>
      <c r="P3365" t="b">
        <v>1</v>
      </c>
      <c r="Q3365" t="s">
        <v>8271</v>
      </c>
      <c r="R3365" s="5">
        <f t="shared" si="156"/>
        <v>1.0141935483870967</v>
      </c>
      <c r="S3365" s="6">
        <f t="shared" si="157"/>
        <v>302.30769230769232</v>
      </c>
      <c r="T3365" t="s">
        <v>8319</v>
      </c>
      <c r="U3365" t="s">
        <v>8320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2">
        <v>42422.977418981478</v>
      </c>
      <c r="L3366" s="12">
        <v>42444.875</v>
      </c>
      <c r="M3366" s="13">
        <f t="shared" si="158"/>
        <v>2016</v>
      </c>
      <c r="N3366" t="b">
        <v>0</v>
      </c>
      <c r="O3366">
        <v>72</v>
      </c>
      <c r="P3366" t="b">
        <v>1</v>
      </c>
      <c r="Q3366" t="s">
        <v>8271</v>
      </c>
      <c r="R3366" s="5">
        <f t="shared" si="156"/>
        <v>1.0593333333333332</v>
      </c>
      <c r="S3366" s="6">
        <f t="shared" si="157"/>
        <v>44.138888888888886</v>
      </c>
      <c r="T3366" t="s">
        <v>8319</v>
      </c>
      <c r="U3366" t="s">
        <v>8320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2">
        <v>42321.101759259262</v>
      </c>
      <c r="L3367" s="12">
        <v>42351.101759259262</v>
      </c>
      <c r="M3367" s="13">
        <f t="shared" si="158"/>
        <v>2015</v>
      </c>
      <c r="N3367" t="b">
        <v>0</v>
      </c>
      <c r="O3367">
        <v>3</v>
      </c>
      <c r="P3367" t="b">
        <v>1</v>
      </c>
      <c r="Q3367" t="s">
        <v>8271</v>
      </c>
      <c r="R3367" s="5">
        <f t="shared" si="156"/>
        <v>1.04</v>
      </c>
      <c r="S3367" s="6">
        <f t="shared" si="157"/>
        <v>866.66666666666663</v>
      </c>
      <c r="T3367" t="s">
        <v>8319</v>
      </c>
      <c r="U3367" t="s">
        <v>8320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2">
        <v>42107.067557870367</v>
      </c>
      <c r="L3368" s="12">
        <v>42137.067557870367</v>
      </c>
      <c r="M3368" s="13">
        <f t="shared" si="158"/>
        <v>2015</v>
      </c>
      <c r="N3368" t="b">
        <v>0</v>
      </c>
      <c r="O3368">
        <v>18</v>
      </c>
      <c r="P3368" t="b">
        <v>1</v>
      </c>
      <c r="Q3368" t="s">
        <v>8271</v>
      </c>
      <c r="R3368" s="5">
        <f t="shared" si="156"/>
        <v>2.21</v>
      </c>
      <c r="S3368" s="6">
        <f t="shared" si="157"/>
        <v>61.388888888888886</v>
      </c>
      <c r="T3368" t="s">
        <v>8319</v>
      </c>
      <c r="U3368" t="s">
        <v>8320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2">
        <v>42192.933958333335</v>
      </c>
      <c r="L3369" s="12">
        <v>42217.933958333335</v>
      </c>
      <c r="M3369" s="13">
        <f t="shared" si="158"/>
        <v>2015</v>
      </c>
      <c r="N3369" t="b">
        <v>0</v>
      </c>
      <c r="O3369">
        <v>30</v>
      </c>
      <c r="P3369" t="b">
        <v>1</v>
      </c>
      <c r="Q3369" t="s">
        <v>8271</v>
      </c>
      <c r="R3369" s="5">
        <f t="shared" si="156"/>
        <v>1.1866666666666668</v>
      </c>
      <c r="S3369" s="6">
        <f t="shared" si="157"/>
        <v>29.666666666666668</v>
      </c>
      <c r="T3369" t="s">
        <v>8319</v>
      </c>
      <c r="U3369" t="s">
        <v>8320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2">
        <v>41969.199756944443</v>
      </c>
      <c r="L3370" s="12">
        <v>42005.208333333328</v>
      </c>
      <c r="M3370" s="13">
        <f t="shared" si="158"/>
        <v>2014</v>
      </c>
      <c r="N3370" t="b">
        <v>0</v>
      </c>
      <c r="O3370">
        <v>23</v>
      </c>
      <c r="P3370" t="b">
        <v>1</v>
      </c>
      <c r="Q3370" t="s">
        <v>8271</v>
      </c>
      <c r="R3370" s="5">
        <f t="shared" si="156"/>
        <v>1.046</v>
      </c>
      <c r="S3370" s="6">
        <f t="shared" si="157"/>
        <v>45.478260869565219</v>
      </c>
      <c r="T3370" t="s">
        <v>8319</v>
      </c>
      <c r="U3370" t="s">
        <v>8320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2">
        <v>42690.041435185187</v>
      </c>
      <c r="L3371" s="12">
        <v>42750.041435185187</v>
      </c>
      <c r="M3371" s="13">
        <f t="shared" si="158"/>
        <v>2016</v>
      </c>
      <c r="N3371" t="b">
        <v>0</v>
      </c>
      <c r="O3371">
        <v>54</v>
      </c>
      <c r="P3371" t="b">
        <v>1</v>
      </c>
      <c r="Q3371" t="s">
        <v>8271</v>
      </c>
      <c r="R3371" s="5">
        <f t="shared" si="156"/>
        <v>1.0389999999999999</v>
      </c>
      <c r="S3371" s="6">
        <f t="shared" si="157"/>
        <v>96.203703703703709</v>
      </c>
      <c r="T3371" t="s">
        <v>8319</v>
      </c>
      <c r="U3371" t="s">
        <v>8320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2">
        <v>42690.334317129629</v>
      </c>
      <c r="L3372" s="12">
        <v>42721.333333333328</v>
      </c>
      <c r="M3372" s="13">
        <f t="shared" si="158"/>
        <v>2016</v>
      </c>
      <c r="N3372" t="b">
        <v>0</v>
      </c>
      <c r="O3372">
        <v>26</v>
      </c>
      <c r="P3372" t="b">
        <v>1</v>
      </c>
      <c r="Q3372" t="s">
        <v>8271</v>
      </c>
      <c r="R3372" s="5">
        <f t="shared" si="156"/>
        <v>1.1773333333333333</v>
      </c>
      <c r="S3372" s="6">
        <f t="shared" si="157"/>
        <v>67.92307692307692</v>
      </c>
      <c r="T3372" t="s">
        <v>8319</v>
      </c>
      <c r="U3372" t="s">
        <v>8320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2">
        <v>42312.874594907407</v>
      </c>
      <c r="L3373" s="12">
        <v>42340.874594907407</v>
      </c>
      <c r="M3373" s="13">
        <f t="shared" si="158"/>
        <v>2015</v>
      </c>
      <c r="N3373" t="b">
        <v>0</v>
      </c>
      <c r="O3373">
        <v>9</v>
      </c>
      <c r="P3373" t="b">
        <v>1</v>
      </c>
      <c r="Q3373" t="s">
        <v>8271</v>
      </c>
      <c r="R3373" s="5">
        <f t="shared" si="156"/>
        <v>1.385</v>
      </c>
      <c r="S3373" s="6">
        <f t="shared" si="157"/>
        <v>30.777777777777779</v>
      </c>
      <c r="T3373" t="s">
        <v>8319</v>
      </c>
      <c r="U3373" t="s">
        <v>8320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2">
        <v>41855.548101851848</v>
      </c>
      <c r="L3374" s="12">
        <v>41876.207638888889</v>
      </c>
      <c r="M3374" s="13">
        <f t="shared" si="158"/>
        <v>2014</v>
      </c>
      <c r="N3374" t="b">
        <v>0</v>
      </c>
      <c r="O3374">
        <v>27</v>
      </c>
      <c r="P3374" t="b">
        <v>1</v>
      </c>
      <c r="Q3374" t="s">
        <v>8271</v>
      </c>
      <c r="R3374" s="5">
        <f t="shared" si="156"/>
        <v>1.0349999999999999</v>
      </c>
      <c r="S3374" s="6">
        <f t="shared" si="157"/>
        <v>38.333333333333336</v>
      </c>
      <c r="T3374" t="s">
        <v>8319</v>
      </c>
      <c r="U3374" t="s">
        <v>8320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2">
        <v>42179.854629629626</v>
      </c>
      <c r="L3375" s="12">
        <v>42203.666666666672</v>
      </c>
      <c r="M3375" s="13">
        <f t="shared" si="158"/>
        <v>2015</v>
      </c>
      <c r="N3375" t="b">
        <v>0</v>
      </c>
      <c r="O3375">
        <v>30</v>
      </c>
      <c r="P3375" t="b">
        <v>1</v>
      </c>
      <c r="Q3375" t="s">
        <v>8271</v>
      </c>
      <c r="R3375" s="5">
        <f t="shared" si="156"/>
        <v>1.0024999999999999</v>
      </c>
      <c r="S3375" s="6">
        <f t="shared" si="157"/>
        <v>66.833333333333329</v>
      </c>
      <c r="T3375" t="s">
        <v>8319</v>
      </c>
      <c r="U3375" t="s">
        <v>8320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2">
        <v>42275.731666666667</v>
      </c>
      <c r="L3376" s="12">
        <v>42305.731666666667</v>
      </c>
      <c r="M3376" s="13">
        <f t="shared" si="158"/>
        <v>2015</v>
      </c>
      <c r="N3376" t="b">
        <v>0</v>
      </c>
      <c r="O3376">
        <v>52</v>
      </c>
      <c r="P3376" t="b">
        <v>1</v>
      </c>
      <c r="Q3376" t="s">
        <v>8271</v>
      </c>
      <c r="R3376" s="5">
        <f t="shared" si="156"/>
        <v>1.0657142857142856</v>
      </c>
      <c r="S3376" s="6">
        <f t="shared" si="157"/>
        <v>71.730769230769226</v>
      </c>
      <c r="T3376" t="s">
        <v>8319</v>
      </c>
      <c r="U3376" t="s">
        <v>8320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2">
        <v>41765.610798611109</v>
      </c>
      <c r="L3377" s="12">
        <v>41777.610798611109</v>
      </c>
      <c r="M3377" s="13">
        <f t="shared" si="158"/>
        <v>2014</v>
      </c>
      <c r="N3377" t="b">
        <v>0</v>
      </c>
      <c r="O3377">
        <v>17</v>
      </c>
      <c r="P3377" t="b">
        <v>1</v>
      </c>
      <c r="Q3377" t="s">
        <v>8271</v>
      </c>
      <c r="R3377" s="5">
        <f t="shared" si="156"/>
        <v>1</v>
      </c>
      <c r="S3377" s="6">
        <f t="shared" si="157"/>
        <v>176.47058823529412</v>
      </c>
      <c r="T3377" t="s">
        <v>8319</v>
      </c>
      <c r="U3377" t="s">
        <v>8320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2">
        <v>42059.701319444444</v>
      </c>
      <c r="L3378" s="12">
        <v>42119.659652777773</v>
      </c>
      <c r="M3378" s="13">
        <f t="shared" si="158"/>
        <v>2015</v>
      </c>
      <c r="N3378" t="b">
        <v>0</v>
      </c>
      <c r="O3378">
        <v>19</v>
      </c>
      <c r="P3378" t="b">
        <v>1</v>
      </c>
      <c r="Q3378" t="s">
        <v>8271</v>
      </c>
      <c r="R3378" s="5">
        <f t="shared" si="156"/>
        <v>1.0001249999999999</v>
      </c>
      <c r="S3378" s="6">
        <f t="shared" si="157"/>
        <v>421.10526315789474</v>
      </c>
      <c r="T3378" t="s">
        <v>8319</v>
      </c>
      <c r="U3378" t="s">
        <v>8320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2">
        <v>42053.732627314821</v>
      </c>
      <c r="L3379" s="12">
        <v>42083.705555555556</v>
      </c>
      <c r="M3379" s="13">
        <f t="shared" si="158"/>
        <v>2015</v>
      </c>
      <c r="N3379" t="b">
        <v>0</v>
      </c>
      <c r="O3379">
        <v>77</v>
      </c>
      <c r="P3379" t="b">
        <v>1</v>
      </c>
      <c r="Q3379" t="s">
        <v>8271</v>
      </c>
      <c r="R3379" s="5">
        <f t="shared" si="156"/>
        <v>1.0105</v>
      </c>
      <c r="S3379" s="6">
        <f t="shared" si="157"/>
        <v>104.98701298701299</v>
      </c>
      <c r="T3379" t="s">
        <v>8319</v>
      </c>
      <c r="U3379" t="s">
        <v>8320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2">
        <v>41858.355393518519</v>
      </c>
      <c r="L3380" s="12">
        <v>41882.547222222223</v>
      </c>
      <c r="M3380" s="13">
        <f t="shared" si="158"/>
        <v>2014</v>
      </c>
      <c r="N3380" t="b">
        <v>0</v>
      </c>
      <c r="O3380">
        <v>21</v>
      </c>
      <c r="P3380" t="b">
        <v>1</v>
      </c>
      <c r="Q3380" t="s">
        <v>8271</v>
      </c>
      <c r="R3380" s="5">
        <f t="shared" si="156"/>
        <v>1.0763636363636364</v>
      </c>
      <c r="S3380" s="6">
        <f t="shared" si="157"/>
        <v>28.19047619047619</v>
      </c>
      <c r="T3380" t="s">
        <v>8319</v>
      </c>
      <c r="U3380" t="s">
        <v>8320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2">
        <v>42225.513888888891</v>
      </c>
      <c r="L3381" s="12">
        <v>42242.958333333328</v>
      </c>
      <c r="M3381" s="13">
        <f t="shared" si="158"/>
        <v>2015</v>
      </c>
      <c r="N3381" t="b">
        <v>0</v>
      </c>
      <c r="O3381">
        <v>38</v>
      </c>
      <c r="P3381" t="b">
        <v>1</v>
      </c>
      <c r="Q3381" t="s">
        <v>8271</v>
      </c>
      <c r="R3381" s="5">
        <f t="shared" si="156"/>
        <v>1.0365</v>
      </c>
      <c r="S3381" s="6">
        <f t="shared" si="157"/>
        <v>54.55263157894737</v>
      </c>
      <c r="T3381" t="s">
        <v>8319</v>
      </c>
      <c r="U3381" t="s">
        <v>8320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2">
        <v>41937.95344907407</v>
      </c>
      <c r="L3382" s="12">
        <v>41972.995115740734</v>
      </c>
      <c r="M3382" s="13">
        <f t="shared" si="158"/>
        <v>2014</v>
      </c>
      <c r="N3382" t="b">
        <v>0</v>
      </c>
      <c r="O3382">
        <v>28</v>
      </c>
      <c r="P3382" t="b">
        <v>1</v>
      </c>
      <c r="Q3382" t="s">
        <v>8271</v>
      </c>
      <c r="R3382" s="5">
        <f t="shared" si="156"/>
        <v>1.0443333333333333</v>
      </c>
      <c r="S3382" s="6">
        <f t="shared" si="157"/>
        <v>111.89285714285714</v>
      </c>
      <c r="T3382" t="s">
        <v>8319</v>
      </c>
      <c r="U3382" t="s">
        <v>8320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2">
        <v>42044.184988425928</v>
      </c>
      <c r="L3383" s="12">
        <v>42074.143321759257</v>
      </c>
      <c r="M3383" s="13">
        <f t="shared" si="158"/>
        <v>2015</v>
      </c>
      <c r="N3383" t="b">
        <v>0</v>
      </c>
      <c r="O3383">
        <v>48</v>
      </c>
      <c r="P3383" t="b">
        <v>1</v>
      </c>
      <c r="Q3383" t="s">
        <v>8271</v>
      </c>
      <c r="R3383" s="5">
        <f t="shared" si="156"/>
        <v>1.0225</v>
      </c>
      <c r="S3383" s="6">
        <f t="shared" si="157"/>
        <v>85.208333333333329</v>
      </c>
      <c r="T3383" t="s">
        <v>8319</v>
      </c>
      <c r="U3383" t="s">
        <v>8320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2">
        <v>42559.431203703702</v>
      </c>
      <c r="L3384" s="12">
        <v>42583.957638888889</v>
      </c>
      <c r="M3384" s="13">
        <f t="shared" si="158"/>
        <v>2016</v>
      </c>
      <c r="N3384" t="b">
        <v>0</v>
      </c>
      <c r="O3384">
        <v>46</v>
      </c>
      <c r="P3384" t="b">
        <v>1</v>
      </c>
      <c r="Q3384" t="s">
        <v>8271</v>
      </c>
      <c r="R3384" s="5">
        <f t="shared" si="156"/>
        <v>1.0074285714285713</v>
      </c>
      <c r="S3384" s="6">
        <f t="shared" si="157"/>
        <v>76.652173913043484</v>
      </c>
      <c r="T3384" t="s">
        <v>8319</v>
      </c>
      <c r="U3384" t="s">
        <v>8320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2">
        <v>42524.782638888893</v>
      </c>
      <c r="L3385" s="12">
        <v>42544.782638888893</v>
      </c>
      <c r="M3385" s="13">
        <f t="shared" si="158"/>
        <v>2016</v>
      </c>
      <c r="N3385" t="b">
        <v>0</v>
      </c>
      <c r="O3385">
        <v>30</v>
      </c>
      <c r="P3385" t="b">
        <v>1</v>
      </c>
      <c r="Q3385" t="s">
        <v>8271</v>
      </c>
      <c r="R3385" s="5">
        <f t="shared" si="156"/>
        <v>1.1171428571428572</v>
      </c>
      <c r="S3385" s="6">
        <f t="shared" si="157"/>
        <v>65.166666666666671</v>
      </c>
      <c r="T3385" t="s">
        <v>8319</v>
      </c>
      <c r="U3385" t="s">
        <v>8320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2">
        <v>42292.087592592594</v>
      </c>
      <c r="L3386" s="12">
        <v>42329.125</v>
      </c>
      <c r="M3386" s="13">
        <f t="shared" si="158"/>
        <v>2015</v>
      </c>
      <c r="N3386" t="b">
        <v>0</v>
      </c>
      <c r="O3386">
        <v>64</v>
      </c>
      <c r="P3386" t="b">
        <v>1</v>
      </c>
      <c r="Q3386" t="s">
        <v>8271</v>
      </c>
      <c r="R3386" s="5">
        <f t="shared" si="156"/>
        <v>1.0001100000000001</v>
      </c>
      <c r="S3386" s="6">
        <f t="shared" si="157"/>
        <v>93.760312499999998</v>
      </c>
      <c r="T3386" t="s">
        <v>8319</v>
      </c>
      <c r="U3386" t="s">
        <v>8320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2">
        <v>41953.8675</v>
      </c>
      <c r="L3387" s="12">
        <v>41983.8675</v>
      </c>
      <c r="M3387" s="13">
        <f t="shared" si="158"/>
        <v>2014</v>
      </c>
      <c r="N3387" t="b">
        <v>0</v>
      </c>
      <c r="O3387">
        <v>15</v>
      </c>
      <c r="P3387" t="b">
        <v>1</v>
      </c>
      <c r="Q3387" t="s">
        <v>8271</v>
      </c>
      <c r="R3387" s="5">
        <f t="shared" si="156"/>
        <v>1</v>
      </c>
      <c r="S3387" s="6">
        <f t="shared" si="157"/>
        <v>133.33333333333334</v>
      </c>
      <c r="T3387" t="s">
        <v>8319</v>
      </c>
      <c r="U3387" t="s">
        <v>8320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2">
        <v>41946.644745370373</v>
      </c>
      <c r="L3388" s="12">
        <v>41976.644745370373</v>
      </c>
      <c r="M3388" s="13">
        <f t="shared" si="158"/>
        <v>2014</v>
      </c>
      <c r="N3388" t="b">
        <v>0</v>
      </c>
      <c r="O3388">
        <v>41</v>
      </c>
      <c r="P3388" t="b">
        <v>1</v>
      </c>
      <c r="Q3388" t="s">
        <v>8271</v>
      </c>
      <c r="R3388" s="5">
        <f t="shared" si="156"/>
        <v>1.05</v>
      </c>
      <c r="S3388" s="6">
        <f t="shared" si="157"/>
        <v>51.219512195121951</v>
      </c>
      <c r="T3388" t="s">
        <v>8319</v>
      </c>
      <c r="U3388" t="s">
        <v>8320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2">
        <v>41947.762592592589</v>
      </c>
      <c r="L3389" s="12">
        <v>41987.762592592597</v>
      </c>
      <c r="M3389" s="13">
        <f t="shared" si="158"/>
        <v>2014</v>
      </c>
      <c r="N3389" t="b">
        <v>0</v>
      </c>
      <c r="O3389">
        <v>35</v>
      </c>
      <c r="P3389" t="b">
        <v>1</v>
      </c>
      <c r="Q3389" t="s">
        <v>8271</v>
      </c>
      <c r="R3389" s="5">
        <f t="shared" si="156"/>
        <v>1.1686666666666667</v>
      </c>
      <c r="S3389" s="6">
        <f t="shared" si="157"/>
        <v>100.17142857142858</v>
      </c>
      <c r="T3389" t="s">
        <v>8319</v>
      </c>
      <c r="U3389" t="s">
        <v>8320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2">
        <v>42143.461122685185</v>
      </c>
      <c r="L3390" s="12">
        <v>42173.461122685185</v>
      </c>
      <c r="M3390" s="13">
        <f t="shared" si="158"/>
        <v>2015</v>
      </c>
      <c r="N3390" t="b">
        <v>0</v>
      </c>
      <c r="O3390">
        <v>45</v>
      </c>
      <c r="P3390" t="b">
        <v>1</v>
      </c>
      <c r="Q3390" t="s">
        <v>8271</v>
      </c>
      <c r="R3390" s="5">
        <f t="shared" si="156"/>
        <v>1.038</v>
      </c>
      <c r="S3390" s="6">
        <f t="shared" si="157"/>
        <v>34.6</v>
      </c>
      <c r="T3390" t="s">
        <v>8319</v>
      </c>
      <c r="U3390" t="s">
        <v>8320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2">
        <v>42494.563449074078</v>
      </c>
      <c r="L3391" s="12">
        <v>42524.563449074078</v>
      </c>
      <c r="M3391" s="13">
        <f t="shared" si="158"/>
        <v>2016</v>
      </c>
      <c r="N3391" t="b">
        <v>0</v>
      </c>
      <c r="O3391">
        <v>62</v>
      </c>
      <c r="P3391" t="b">
        <v>1</v>
      </c>
      <c r="Q3391" t="s">
        <v>8271</v>
      </c>
      <c r="R3391" s="5">
        <f t="shared" si="156"/>
        <v>1.145</v>
      </c>
      <c r="S3391" s="6">
        <f t="shared" si="157"/>
        <v>184.67741935483872</v>
      </c>
      <c r="T3391" t="s">
        <v>8319</v>
      </c>
      <c r="U3391" t="s">
        <v>8320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2">
        <v>41815.774826388886</v>
      </c>
      <c r="L3392" s="12">
        <v>41830.774826388886</v>
      </c>
      <c r="M3392" s="13">
        <f t="shared" si="158"/>
        <v>2014</v>
      </c>
      <c r="N3392" t="b">
        <v>0</v>
      </c>
      <c r="O3392">
        <v>22</v>
      </c>
      <c r="P3392" t="b">
        <v>1</v>
      </c>
      <c r="Q3392" t="s">
        <v>8271</v>
      </c>
      <c r="R3392" s="5">
        <f t="shared" si="156"/>
        <v>1.024</v>
      </c>
      <c r="S3392" s="6">
        <f t="shared" si="157"/>
        <v>69.818181818181813</v>
      </c>
      <c r="T3392" t="s">
        <v>8319</v>
      </c>
      <c r="U3392" t="s">
        <v>8320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2">
        <v>41830.545694444445</v>
      </c>
      <c r="L3393" s="12">
        <v>41859.936111111114</v>
      </c>
      <c r="M3393" s="13">
        <f t="shared" si="158"/>
        <v>2014</v>
      </c>
      <c r="N3393" t="b">
        <v>0</v>
      </c>
      <c r="O3393">
        <v>18</v>
      </c>
      <c r="P3393" t="b">
        <v>1</v>
      </c>
      <c r="Q3393" t="s">
        <v>8271</v>
      </c>
      <c r="R3393" s="5">
        <f t="shared" si="156"/>
        <v>2.23</v>
      </c>
      <c r="S3393" s="6">
        <f t="shared" si="157"/>
        <v>61.944444444444443</v>
      </c>
      <c r="T3393" t="s">
        <v>8319</v>
      </c>
      <c r="U3393" t="s">
        <v>8320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2">
        <v>42446.845543981486</v>
      </c>
      <c r="L3394" s="12">
        <v>42496.845543981486</v>
      </c>
      <c r="M3394" s="13">
        <f t="shared" si="158"/>
        <v>2016</v>
      </c>
      <c r="N3394" t="b">
        <v>0</v>
      </c>
      <c r="O3394">
        <v>12</v>
      </c>
      <c r="P3394" t="b">
        <v>1</v>
      </c>
      <c r="Q3394" t="s">
        <v>8271</v>
      </c>
      <c r="R3394" s="5">
        <f t="shared" ref="R3394:R3457" si="159">E3394/D3394</f>
        <v>1</v>
      </c>
      <c r="S3394" s="6">
        <f t="shared" ref="S3394:S3457" si="160">E3394/O3394</f>
        <v>41.666666666666664</v>
      </c>
      <c r="T3394" t="s">
        <v>8319</v>
      </c>
      <c r="U3394" t="s">
        <v>8320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2">
        <v>41923.921643518523</v>
      </c>
      <c r="L3395" s="12">
        <v>41949.031944444447</v>
      </c>
      <c r="M3395" s="13">
        <f t="shared" ref="M3395:M3458" si="161">YEAR(K3395)</f>
        <v>2014</v>
      </c>
      <c r="N3395" t="b">
        <v>0</v>
      </c>
      <c r="O3395">
        <v>44</v>
      </c>
      <c r="P3395" t="b">
        <v>1</v>
      </c>
      <c r="Q3395" t="s">
        <v>8271</v>
      </c>
      <c r="R3395" s="5">
        <f t="shared" si="159"/>
        <v>1.0580000000000001</v>
      </c>
      <c r="S3395" s="6">
        <f t="shared" si="160"/>
        <v>36.06818181818182</v>
      </c>
      <c r="T3395" t="s">
        <v>8319</v>
      </c>
      <c r="U3395" t="s">
        <v>8320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2">
        <v>41817.59542824074</v>
      </c>
      <c r="L3396" s="12">
        <v>41847.59542824074</v>
      </c>
      <c r="M3396" s="13">
        <f t="shared" si="161"/>
        <v>2014</v>
      </c>
      <c r="N3396" t="b">
        <v>0</v>
      </c>
      <c r="O3396">
        <v>27</v>
      </c>
      <c r="P3396" t="b">
        <v>1</v>
      </c>
      <c r="Q3396" t="s">
        <v>8271</v>
      </c>
      <c r="R3396" s="5">
        <f t="shared" si="159"/>
        <v>1.4236363636363636</v>
      </c>
      <c r="S3396" s="6">
        <f t="shared" si="160"/>
        <v>29</v>
      </c>
      <c r="T3396" t="s">
        <v>8319</v>
      </c>
      <c r="U3396" t="s">
        <v>8320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2">
        <v>42140.712314814817</v>
      </c>
      <c r="L3397" s="12">
        <v>42154.756944444445</v>
      </c>
      <c r="M3397" s="13">
        <f t="shared" si="161"/>
        <v>2015</v>
      </c>
      <c r="N3397" t="b">
        <v>0</v>
      </c>
      <c r="O3397">
        <v>38</v>
      </c>
      <c r="P3397" t="b">
        <v>1</v>
      </c>
      <c r="Q3397" t="s">
        <v>8271</v>
      </c>
      <c r="R3397" s="5">
        <f t="shared" si="159"/>
        <v>1.84</v>
      </c>
      <c r="S3397" s="6">
        <f t="shared" si="160"/>
        <v>24.210526315789473</v>
      </c>
      <c r="T3397" t="s">
        <v>8319</v>
      </c>
      <c r="U3397" t="s">
        <v>8320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2">
        <v>41764.44663194444</v>
      </c>
      <c r="L3398" s="12">
        <v>41791.165972222225</v>
      </c>
      <c r="M3398" s="13">
        <f t="shared" si="161"/>
        <v>2014</v>
      </c>
      <c r="N3398" t="b">
        <v>0</v>
      </c>
      <c r="O3398">
        <v>28</v>
      </c>
      <c r="P3398" t="b">
        <v>1</v>
      </c>
      <c r="Q3398" t="s">
        <v>8271</v>
      </c>
      <c r="R3398" s="5">
        <f t="shared" si="159"/>
        <v>1.0433333333333332</v>
      </c>
      <c r="S3398" s="6">
        <f t="shared" si="160"/>
        <v>55.892857142857146</v>
      </c>
      <c r="T3398" t="s">
        <v>8319</v>
      </c>
      <c r="U3398" t="s">
        <v>8320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2">
        <v>42378.478344907402</v>
      </c>
      <c r="L3399" s="12">
        <v>42418.916666666672</v>
      </c>
      <c r="M3399" s="13">
        <f t="shared" si="161"/>
        <v>2016</v>
      </c>
      <c r="N3399" t="b">
        <v>0</v>
      </c>
      <c r="O3399">
        <v>24</v>
      </c>
      <c r="P3399" t="b">
        <v>1</v>
      </c>
      <c r="Q3399" t="s">
        <v>8271</v>
      </c>
      <c r="R3399" s="5">
        <f t="shared" si="159"/>
        <v>1.1200000000000001</v>
      </c>
      <c r="S3399" s="6">
        <f t="shared" si="160"/>
        <v>11.666666666666666</v>
      </c>
      <c r="T3399" t="s">
        <v>8319</v>
      </c>
      <c r="U3399" t="s">
        <v>8320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2">
        <v>41941.75203703704</v>
      </c>
      <c r="L3400" s="12">
        <v>41964.708333333328</v>
      </c>
      <c r="M3400" s="13">
        <f t="shared" si="161"/>
        <v>2014</v>
      </c>
      <c r="N3400" t="b">
        <v>0</v>
      </c>
      <c r="O3400">
        <v>65</v>
      </c>
      <c r="P3400" t="b">
        <v>1</v>
      </c>
      <c r="Q3400" t="s">
        <v>8271</v>
      </c>
      <c r="R3400" s="5">
        <f t="shared" si="159"/>
        <v>1.1107499999999999</v>
      </c>
      <c r="S3400" s="6">
        <f t="shared" si="160"/>
        <v>68.353846153846149</v>
      </c>
      <c r="T3400" t="s">
        <v>8319</v>
      </c>
      <c r="U3400" t="s">
        <v>8320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2">
        <v>42026.920428240745</v>
      </c>
      <c r="L3401" s="12">
        <v>42056.920428240745</v>
      </c>
      <c r="M3401" s="13">
        <f t="shared" si="161"/>
        <v>2015</v>
      </c>
      <c r="N3401" t="b">
        <v>0</v>
      </c>
      <c r="O3401">
        <v>46</v>
      </c>
      <c r="P3401" t="b">
        <v>1</v>
      </c>
      <c r="Q3401" t="s">
        <v>8271</v>
      </c>
      <c r="R3401" s="5">
        <f t="shared" si="159"/>
        <v>1.0375000000000001</v>
      </c>
      <c r="S3401" s="6">
        <f t="shared" si="160"/>
        <v>27.065217391304348</v>
      </c>
      <c r="T3401" t="s">
        <v>8319</v>
      </c>
      <c r="U3401" t="s">
        <v>8320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2">
        <v>41834.953865740739</v>
      </c>
      <c r="L3402" s="12">
        <v>41879.953865740739</v>
      </c>
      <c r="M3402" s="13">
        <f t="shared" si="161"/>
        <v>2014</v>
      </c>
      <c r="N3402" t="b">
        <v>0</v>
      </c>
      <c r="O3402">
        <v>85</v>
      </c>
      <c r="P3402" t="b">
        <v>1</v>
      </c>
      <c r="Q3402" t="s">
        <v>8271</v>
      </c>
      <c r="R3402" s="5">
        <f t="shared" si="159"/>
        <v>1.0041</v>
      </c>
      <c r="S3402" s="6">
        <f t="shared" si="160"/>
        <v>118.12941176470588</v>
      </c>
      <c r="T3402" t="s">
        <v>8319</v>
      </c>
      <c r="U3402" t="s">
        <v>8320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2">
        <v>42193.723912037036</v>
      </c>
      <c r="L3403" s="12">
        <v>42223.723912037036</v>
      </c>
      <c r="M3403" s="13">
        <f t="shared" si="161"/>
        <v>2015</v>
      </c>
      <c r="N3403" t="b">
        <v>0</v>
      </c>
      <c r="O3403">
        <v>66</v>
      </c>
      <c r="P3403" t="b">
        <v>1</v>
      </c>
      <c r="Q3403" t="s">
        <v>8271</v>
      </c>
      <c r="R3403" s="5">
        <f t="shared" si="159"/>
        <v>1.0186206896551724</v>
      </c>
      <c r="S3403" s="6">
        <f t="shared" si="160"/>
        <v>44.757575757575758</v>
      </c>
      <c r="T3403" t="s">
        <v>8319</v>
      </c>
      <c r="U3403" t="s">
        <v>8320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2">
        <v>42290.61855324074</v>
      </c>
      <c r="L3404" s="12">
        <v>42320.104861111111</v>
      </c>
      <c r="M3404" s="13">
        <f t="shared" si="161"/>
        <v>2015</v>
      </c>
      <c r="N3404" t="b">
        <v>0</v>
      </c>
      <c r="O3404">
        <v>165</v>
      </c>
      <c r="P3404" t="b">
        <v>1</v>
      </c>
      <c r="Q3404" t="s">
        <v>8271</v>
      </c>
      <c r="R3404" s="5">
        <f t="shared" si="159"/>
        <v>1.0976666666666666</v>
      </c>
      <c r="S3404" s="6">
        <f t="shared" si="160"/>
        <v>99.787878787878782</v>
      </c>
      <c r="T3404" t="s">
        <v>8319</v>
      </c>
      <c r="U3404" t="s">
        <v>8320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2">
        <v>42150.462083333332</v>
      </c>
      <c r="L3405" s="12">
        <v>42180.462083333332</v>
      </c>
      <c r="M3405" s="13">
        <f t="shared" si="161"/>
        <v>2015</v>
      </c>
      <c r="N3405" t="b">
        <v>0</v>
      </c>
      <c r="O3405">
        <v>17</v>
      </c>
      <c r="P3405" t="b">
        <v>1</v>
      </c>
      <c r="Q3405" t="s">
        <v>8271</v>
      </c>
      <c r="R3405" s="5">
        <f t="shared" si="159"/>
        <v>1</v>
      </c>
      <c r="S3405" s="6">
        <f t="shared" si="160"/>
        <v>117.64705882352941</v>
      </c>
      <c r="T3405" t="s">
        <v>8319</v>
      </c>
      <c r="U3405" t="s">
        <v>8320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2">
        <v>42152.503495370373</v>
      </c>
      <c r="L3406" s="12">
        <v>42172.503495370373</v>
      </c>
      <c r="M3406" s="13">
        <f t="shared" si="161"/>
        <v>2015</v>
      </c>
      <c r="N3406" t="b">
        <v>0</v>
      </c>
      <c r="O3406">
        <v>3</v>
      </c>
      <c r="P3406" t="b">
        <v>1</v>
      </c>
      <c r="Q3406" t="s">
        <v>8271</v>
      </c>
      <c r="R3406" s="5">
        <f t="shared" si="159"/>
        <v>1.22</v>
      </c>
      <c r="S3406" s="6">
        <f t="shared" si="160"/>
        <v>203.33333333333334</v>
      </c>
      <c r="T3406" t="s">
        <v>8319</v>
      </c>
      <c r="U3406" t="s">
        <v>8320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2">
        <v>42410.017199074078</v>
      </c>
      <c r="L3407" s="12">
        <v>42430.999305555553</v>
      </c>
      <c r="M3407" s="13">
        <f t="shared" si="161"/>
        <v>2016</v>
      </c>
      <c r="N3407" t="b">
        <v>0</v>
      </c>
      <c r="O3407">
        <v>17</v>
      </c>
      <c r="P3407" t="b">
        <v>1</v>
      </c>
      <c r="Q3407" t="s">
        <v>8271</v>
      </c>
      <c r="R3407" s="5">
        <f t="shared" si="159"/>
        <v>1.3757142857142857</v>
      </c>
      <c r="S3407" s="6">
        <f t="shared" si="160"/>
        <v>28.323529411764707</v>
      </c>
      <c r="T3407" t="s">
        <v>8319</v>
      </c>
      <c r="U3407" t="s">
        <v>8320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2">
        <v>41791.492777777778</v>
      </c>
      <c r="L3408" s="12">
        <v>41836.492777777778</v>
      </c>
      <c r="M3408" s="13">
        <f t="shared" si="161"/>
        <v>2014</v>
      </c>
      <c r="N3408" t="b">
        <v>0</v>
      </c>
      <c r="O3408">
        <v>91</v>
      </c>
      <c r="P3408" t="b">
        <v>1</v>
      </c>
      <c r="Q3408" t="s">
        <v>8271</v>
      </c>
      <c r="R3408" s="5">
        <f t="shared" si="159"/>
        <v>1.0031000000000001</v>
      </c>
      <c r="S3408" s="6">
        <f t="shared" si="160"/>
        <v>110.23076923076923</v>
      </c>
      <c r="T3408" t="s">
        <v>8319</v>
      </c>
      <c r="U3408" t="s">
        <v>8320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2">
        <v>41796.422326388885</v>
      </c>
      <c r="L3409" s="12">
        <v>41826.422326388885</v>
      </c>
      <c r="M3409" s="13">
        <f t="shared" si="161"/>
        <v>2014</v>
      </c>
      <c r="N3409" t="b">
        <v>0</v>
      </c>
      <c r="O3409">
        <v>67</v>
      </c>
      <c r="P3409" t="b">
        <v>1</v>
      </c>
      <c r="Q3409" t="s">
        <v>8271</v>
      </c>
      <c r="R3409" s="5">
        <f t="shared" si="159"/>
        <v>1.071</v>
      </c>
      <c r="S3409" s="6">
        <f t="shared" si="160"/>
        <v>31.970149253731343</v>
      </c>
      <c r="T3409" t="s">
        <v>8319</v>
      </c>
      <c r="U3409" t="s">
        <v>8320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2">
        <v>41808.991944444446</v>
      </c>
      <c r="L3410" s="12">
        <v>41838.991944444446</v>
      </c>
      <c r="M3410" s="13">
        <f t="shared" si="161"/>
        <v>2014</v>
      </c>
      <c r="N3410" t="b">
        <v>0</v>
      </c>
      <c r="O3410">
        <v>18</v>
      </c>
      <c r="P3410" t="b">
        <v>1</v>
      </c>
      <c r="Q3410" t="s">
        <v>8271</v>
      </c>
      <c r="R3410" s="5">
        <f t="shared" si="159"/>
        <v>2.11</v>
      </c>
      <c r="S3410" s="6">
        <f t="shared" si="160"/>
        <v>58.611111111111114</v>
      </c>
      <c r="T3410" t="s">
        <v>8319</v>
      </c>
      <c r="U3410" t="s">
        <v>8320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2">
        <v>42544.814328703709</v>
      </c>
      <c r="L3411" s="12">
        <v>42582.873611111107</v>
      </c>
      <c r="M3411" s="13">
        <f t="shared" si="161"/>
        <v>2016</v>
      </c>
      <c r="N3411" t="b">
        <v>0</v>
      </c>
      <c r="O3411">
        <v>21</v>
      </c>
      <c r="P3411" t="b">
        <v>1</v>
      </c>
      <c r="Q3411" t="s">
        <v>8271</v>
      </c>
      <c r="R3411" s="5">
        <f t="shared" si="159"/>
        <v>1.236</v>
      </c>
      <c r="S3411" s="6">
        <f t="shared" si="160"/>
        <v>29.428571428571427</v>
      </c>
      <c r="T3411" t="s">
        <v>8319</v>
      </c>
      <c r="U3411" t="s">
        <v>8320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2">
        <v>42500.041550925926</v>
      </c>
      <c r="L3412" s="12">
        <v>42527.291666666672</v>
      </c>
      <c r="M3412" s="13">
        <f t="shared" si="161"/>
        <v>2016</v>
      </c>
      <c r="N3412" t="b">
        <v>0</v>
      </c>
      <c r="O3412">
        <v>40</v>
      </c>
      <c r="P3412" t="b">
        <v>1</v>
      </c>
      <c r="Q3412" t="s">
        <v>8271</v>
      </c>
      <c r="R3412" s="5">
        <f t="shared" si="159"/>
        <v>1.085</v>
      </c>
      <c r="S3412" s="6">
        <f t="shared" si="160"/>
        <v>81.375</v>
      </c>
      <c r="T3412" t="s">
        <v>8319</v>
      </c>
      <c r="U3412" t="s">
        <v>8320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2">
        <v>42265.022824074069</v>
      </c>
      <c r="L3413" s="12">
        <v>42285.022824074069</v>
      </c>
      <c r="M3413" s="13">
        <f t="shared" si="161"/>
        <v>2015</v>
      </c>
      <c r="N3413" t="b">
        <v>0</v>
      </c>
      <c r="O3413">
        <v>78</v>
      </c>
      <c r="P3413" t="b">
        <v>1</v>
      </c>
      <c r="Q3413" t="s">
        <v>8271</v>
      </c>
      <c r="R3413" s="5">
        <f t="shared" si="159"/>
        <v>1.0356666666666667</v>
      </c>
      <c r="S3413" s="6">
        <f t="shared" si="160"/>
        <v>199.16666666666666</v>
      </c>
      <c r="T3413" t="s">
        <v>8319</v>
      </c>
      <c r="U3413" t="s">
        <v>8320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2">
        <v>41879.959050925929</v>
      </c>
      <c r="L3414" s="12">
        <v>41909.959050925929</v>
      </c>
      <c r="M3414" s="13">
        <f t="shared" si="161"/>
        <v>2014</v>
      </c>
      <c r="N3414" t="b">
        <v>0</v>
      </c>
      <c r="O3414">
        <v>26</v>
      </c>
      <c r="P3414" t="b">
        <v>1</v>
      </c>
      <c r="Q3414" t="s">
        <v>8271</v>
      </c>
      <c r="R3414" s="5">
        <f t="shared" si="159"/>
        <v>1</v>
      </c>
      <c r="S3414" s="6">
        <f t="shared" si="160"/>
        <v>115.38461538461539</v>
      </c>
      <c r="T3414" t="s">
        <v>8319</v>
      </c>
      <c r="U3414" t="s">
        <v>8320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2">
        <v>42053.733078703706</v>
      </c>
      <c r="L3415" s="12">
        <v>42063.207638888889</v>
      </c>
      <c r="M3415" s="13">
        <f t="shared" si="161"/>
        <v>2015</v>
      </c>
      <c r="N3415" t="b">
        <v>0</v>
      </c>
      <c r="O3415">
        <v>14</v>
      </c>
      <c r="P3415" t="b">
        <v>1</v>
      </c>
      <c r="Q3415" t="s">
        <v>8271</v>
      </c>
      <c r="R3415" s="5">
        <f t="shared" si="159"/>
        <v>1.3</v>
      </c>
      <c r="S3415" s="6">
        <f t="shared" si="160"/>
        <v>46.428571428571431</v>
      </c>
      <c r="T3415" t="s">
        <v>8319</v>
      </c>
      <c r="U3415" t="s">
        <v>8320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2">
        <v>42675.832465277781</v>
      </c>
      <c r="L3416" s="12">
        <v>42705.332638888889</v>
      </c>
      <c r="M3416" s="13">
        <f t="shared" si="161"/>
        <v>2016</v>
      </c>
      <c r="N3416" t="b">
        <v>0</v>
      </c>
      <c r="O3416">
        <v>44</v>
      </c>
      <c r="P3416" t="b">
        <v>1</v>
      </c>
      <c r="Q3416" t="s">
        <v>8271</v>
      </c>
      <c r="R3416" s="5">
        <f t="shared" si="159"/>
        <v>1.0349999999999999</v>
      </c>
      <c r="S3416" s="6">
        <f t="shared" si="160"/>
        <v>70.568181818181813</v>
      </c>
      <c r="T3416" t="s">
        <v>8319</v>
      </c>
      <c r="U3416" t="s">
        <v>8320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2">
        <v>42467.144166666665</v>
      </c>
      <c r="L3417" s="12">
        <v>42477.979166666672</v>
      </c>
      <c r="M3417" s="13">
        <f t="shared" si="161"/>
        <v>2016</v>
      </c>
      <c r="N3417" t="b">
        <v>0</v>
      </c>
      <c r="O3417">
        <v>9</v>
      </c>
      <c r="P3417" t="b">
        <v>1</v>
      </c>
      <c r="Q3417" t="s">
        <v>8271</v>
      </c>
      <c r="R3417" s="5">
        <f t="shared" si="159"/>
        <v>1</v>
      </c>
      <c r="S3417" s="6">
        <f t="shared" si="160"/>
        <v>22.222222222222221</v>
      </c>
      <c r="T3417" t="s">
        <v>8319</v>
      </c>
      <c r="U3417" t="s">
        <v>8320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2">
        <v>42089.412557870368</v>
      </c>
      <c r="L3418" s="12">
        <v>42117.770833333328</v>
      </c>
      <c r="M3418" s="13">
        <f t="shared" si="161"/>
        <v>2015</v>
      </c>
      <c r="N3418" t="b">
        <v>0</v>
      </c>
      <c r="O3418">
        <v>30</v>
      </c>
      <c r="P3418" t="b">
        <v>1</v>
      </c>
      <c r="Q3418" t="s">
        <v>8271</v>
      </c>
      <c r="R3418" s="5">
        <f t="shared" si="159"/>
        <v>1.196</v>
      </c>
      <c r="S3418" s="6">
        <f t="shared" si="160"/>
        <v>159.46666666666667</v>
      </c>
      <c r="T3418" t="s">
        <v>8319</v>
      </c>
      <c r="U3418" t="s">
        <v>8320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2">
        <v>41894.91375</v>
      </c>
      <c r="L3419" s="12">
        <v>41938.029861111114</v>
      </c>
      <c r="M3419" s="13">
        <f t="shared" si="161"/>
        <v>2014</v>
      </c>
      <c r="N3419" t="b">
        <v>0</v>
      </c>
      <c r="O3419">
        <v>45</v>
      </c>
      <c r="P3419" t="b">
        <v>1</v>
      </c>
      <c r="Q3419" t="s">
        <v>8271</v>
      </c>
      <c r="R3419" s="5">
        <f t="shared" si="159"/>
        <v>1.0000058823529412</v>
      </c>
      <c r="S3419" s="6">
        <f t="shared" si="160"/>
        <v>37.777999999999999</v>
      </c>
      <c r="T3419" t="s">
        <v>8319</v>
      </c>
      <c r="U3419" t="s">
        <v>8320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2">
        <v>41752.83457175926</v>
      </c>
      <c r="L3420" s="12">
        <v>41782.83457175926</v>
      </c>
      <c r="M3420" s="13">
        <f t="shared" si="161"/>
        <v>2014</v>
      </c>
      <c r="N3420" t="b">
        <v>0</v>
      </c>
      <c r="O3420">
        <v>56</v>
      </c>
      <c r="P3420" t="b">
        <v>1</v>
      </c>
      <c r="Q3420" t="s">
        <v>8271</v>
      </c>
      <c r="R3420" s="5">
        <f t="shared" si="159"/>
        <v>1.00875</v>
      </c>
      <c r="S3420" s="6">
        <f t="shared" si="160"/>
        <v>72.053571428571431</v>
      </c>
      <c r="T3420" t="s">
        <v>8319</v>
      </c>
      <c r="U3420" t="s">
        <v>8320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2">
        <v>42448.821585648147</v>
      </c>
      <c r="L3421" s="12">
        <v>42466.895833333328</v>
      </c>
      <c r="M3421" s="13">
        <f t="shared" si="161"/>
        <v>2016</v>
      </c>
      <c r="N3421" t="b">
        <v>0</v>
      </c>
      <c r="O3421">
        <v>46</v>
      </c>
      <c r="P3421" t="b">
        <v>1</v>
      </c>
      <c r="Q3421" t="s">
        <v>8271</v>
      </c>
      <c r="R3421" s="5">
        <f t="shared" si="159"/>
        <v>1.0654545454545454</v>
      </c>
      <c r="S3421" s="6">
        <f t="shared" si="160"/>
        <v>63.695652173913047</v>
      </c>
      <c r="T3421" t="s">
        <v>8319</v>
      </c>
      <c r="U3421" t="s">
        <v>8320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2">
        <v>42405.090300925927</v>
      </c>
      <c r="L3422" s="12">
        <v>42414</v>
      </c>
      <c r="M3422" s="13">
        <f t="shared" si="161"/>
        <v>2016</v>
      </c>
      <c r="N3422" t="b">
        <v>0</v>
      </c>
      <c r="O3422">
        <v>34</v>
      </c>
      <c r="P3422" t="b">
        <v>1</v>
      </c>
      <c r="Q3422" t="s">
        <v>8271</v>
      </c>
      <c r="R3422" s="5">
        <f t="shared" si="159"/>
        <v>1.38</v>
      </c>
      <c r="S3422" s="6">
        <f t="shared" si="160"/>
        <v>28.411764705882351</v>
      </c>
      <c r="T3422" t="s">
        <v>8319</v>
      </c>
      <c r="U3422" t="s">
        <v>8320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2">
        <v>42037.791238425925</v>
      </c>
      <c r="L3423" s="12">
        <v>42067.791238425925</v>
      </c>
      <c r="M3423" s="13">
        <f t="shared" si="161"/>
        <v>2015</v>
      </c>
      <c r="N3423" t="b">
        <v>0</v>
      </c>
      <c r="O3423">
        <v>98</v>
      </c>
      <c r="P3423" t="b">
        <v>1</v>
      </c>
      <c r="Q3423" t="s">
        <v>8271</v>
      </c>
      <c r="R3423" s="5">
        <f t="shared" si="159"/>
        <v>1.0115000000000001</v>
      </c>
      <c r="S3423" s="6">
        <f t="shared" si="160"/>
        <v>103.21428571428571</v>
      </c>
      <c r="T3423" t="s">
        <v>8319</v>
      </c>
      <c r="U3423" t="s">
        <v>8320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2">
        <v>42323.562222222223</v>
      </c>
      <c r="L3424" s="12">
        <v>42352</v>
      </c>
      <c r="M3424" s="13">
        <f t="shared" si="161"/>
        <v>2015</v>
      </c>
      <c r="N3424" t="b">
        <v>0</v>
      </c>
      <c r="O3424">
        <v>46</v>
      </c>
      <c r="P3424" t="b">
        <v>1</v>
      </c>
      <c r="Q3424" t="s">
        <v>8271</v>
      </c>
      <c r="R3424" s="5">
        <f t="shared" si="159"/>
        <v>1.091</v>
      </c>
      <c r="S3424" s="6">
        <f t="shared" si="160"/>
        <v>71.152173913043484</v>
      </c>
      <c r="T3424" t="s">
        <v>8319</v>
      </c>
      <c r="U3424" t="s">
        <v>8320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2">
        <v>42088.911354166667</v>
      </c>
      <c r="L3425" s="12">
        <v>42118.911354166667</v>
      </c>
      <c r="M3425" s="13">
        <f t="shared" si="161"/>
        <v>2015</v>
      </c>
      <c r="N3425" t="b">
        <v>0</v>
      </c>
      <c r="O3425">
        <v>10</v>
      </c>
      <c r="P3425" t="b">
        <v>1</v>
      </c>
      <c r="Q3425" t="s">
        <v>8271</v>
      </c>
      <c r="R3425" s="5">
        <f t="shared" si="159"/>
        <v>1.4</v>
      </c>
      <c r="S3425" s="6">
        <f t="shared" si="160"/>
        <v>35</v>
      </c>
      <c r="T3425" t="s">
        <v>8319</v>
      </c>
      <c r="U3425" t="s">
        <v>8320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2">
        <v>42018.676898148144</v>
      </c>
      <c r="L3426" s="12">
        <v>42040.290972222225</v>
      </c>
      <c r="M3426" s="13">
        <f t="shared" si="161"/>
        <v>2015</v>
      </c>
      <c r="N3426" t="b">
        <v>0</v>
      </c>
      <c r="O3426">
        <v>76</v>
      </c>
      <c r="P3426" t="b">
        <v>1</v>
      </c>
      <c r="Q3426" t="s">
        <v>8271</v>
      </c>
      <c r="R3426" s="5">
        <f t="shared" si="159"/>
        <v>1.0358333333333334</v>
      </c>
      <c r="S3426" s="6">
        <f t="shared" si="160"/>
        <v>81.776315789473685</v>
      </c>
      <c r="T3426" t="s">
        <v>8319</v>
      </c>
      <c r="U3426" t="s">
        <v>8320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2">
        <v>41884.617314814815</v>
      </c>
      <c r="L3427" s="12">
        <v>41916.617314814815</v>
      </c>
      <c r="M3427" s="13">
        <f t="shared" si="161"/>
        <v>2014</v>
      </c>
      <c r="N3427" t="b">
        <v>0</v>
      </c>
      <c r="O3427">
        <v>104</v>
      </c>
      <c r="P3427" t="b">
        <v>1</v>
      </c>
      <c r="Q3427" t="s">
        <v>8271</v>
      </c>
      <c r="R3427" s="5">
        <f t="shared" si="159"/>
        <v>1.0297033333333332</v>
      </c>
      <c r="S3427" s="6">
        <f t="shared" si="160"/>
        <v>297.02980769230766</v>
      </c>
      <c r="T3427" t="s">
        <v>8319</v>
      </c>
      <c r="U3427" t="s">
        <v>8320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2">
        <v>41884.056747685187</v>
      </c>
      <c r="L3428" s="12">
        <v>41903.083333333336</v>
      </c>
      <c r="M3428" s="13">
        <f t="shared" si="161"/>
        <v>2014</v>
      </c>
      <c r="N3428" t="b">
        <v>0</v>
      </c>
      <c r="O3428">
        <v>87</v>
      </c>
      <c r="P3428" t="b">
        <v>1</v>
      </c>
      <c r="Q3428" t="s">
        <v>8271</v>
      </c>
      <c r="R3428" s="5">
        <f t="shared" si="159"/>
        <v>1.0813333333333333</v>
      </c>
      <c r="S3428" s="6">
        <f t="shared" si="160"/>
        <v>46.609195402298852</v>
      </c>
      <c r="T3428" t="s">
        <v>8319</v>
      </c>
      <c r="U3428" t="s">
        <v>8320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2">
        <v>41792.645277777774</v>
      </c>
      <c r="L3429" s="12">
        <v>41822.645277777774</v>
      </c>
      <c r="M3429" s="13">
        <f t="shared" si="161"/>
        <v>2014</v>
      </c>
      <c r="N3429" t="b">
        <v>0</v>
      </c>
      <c r="O3429">
        <v>29</v>
      </c>
      <c r="P3429" t="b">
        <v>1</v>
      </c>
      <c r="Q3429" t="s">
        <v>8271</v>
      </c>
      <c r="R3429" s="5">
        <f t="shared" si="159"/>
        <v>1</v>
      </c>
      <c r="S3429" s="6">
        <f t="shared" si="160"/>
        <v>51.724137931034484</v>
      </c>
      <c r="T3429" t="s">
        <v>8319</v>
      </c>
      <c r="U3429" t="s">
        <v>8320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2">
        <v>42038.720451388886</v>
      </c>
      <c r="L3430" s="12">
        <v>42063.708333333328</v>
      </c>
      <c r="M3430" s="13">
        <f t="shared" si="161"/>
        <v>2015</v>
      </c>
      <c r="N3430" t="b">
        <v>0</v>
      </c>
      <c r="O3430">
        <v>51</v>
      </c>
      <c r="P3430" t="b">
        <v>1</v>
      </c>
      <c r="Q3430" t="s">
        <v>8271</v>
      </c>
      <c r="R3430" s="5">
        <f t="shared" si="159"/>
        <v>1.0275000000000001</v>
      </c>
      <c r="S3430" s="6">
        <f t="shared" si="160"/>
        <v>40.294117647058826</v>
      </c>
      <c r="T3430" t="s">
        <v>8319</v>
      </c>
      <c r="U3430" t="s">
        <v>8320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2">
        <v>42662.021539351852</v>
      </c>
      <c r="L3431" s="12">
        <v>42676.021539351852</v>
      </c>
      <c r="M3431" s="13">
        <f t="shared" si="161"/>
        <v>2016</v>
      </c>
      <c r="N3431" t="b">
        <v>0</v>
      </c>
      <c r="O3431">
        <v>12</v>
      </c>
      <c r="P3431" t="b">
        <v>1</v>
      </c>
      <c r="Q3431" t="s">
        <v>8271</v>
      </c>
      <c r="R3431" s="5">
        <f t="shared" si="159"/>
        <v>1.3</v>
      </c>
      <c r="S3431" s="6">
        <f t="shared" si="160"/>
        <v>16.25</v>
      </c>
      <c r="T3431" t="s">
        <v>8319</v>
      </c>
      <c r="U3431" t="s">
        <v>8320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2">
        <v>41820.945613425924</v>
      </c>
      <c r="L3432" s="12">
        <v>41850.945613425924</v>
      </c>
      <c r="M3432" s="13">
        <f t="shared" si="161"/>
        <v>2014</v>
      </c>
      <c r="N3432" t="b">
        <v>0</v>
      </c>
      <c r="O3432">
        <v>72</v>
      </c>
      <c r="P3432" t="b">
        <v>1</v>
      </c>
      <c r="Q3432" t="s">
        <v>8271</v>
      </c>
      <c r="R3432" s="5">
        <f t="shared" si="159"/>
        <v>1.0854949999999999</v>
      </c>
      <c r="S3432" s="6">
        <f t="shared" si="160"/>
        <v>30.152638888888887</v>
      </c>
      <c r="T3432" t="s">
        <v>8319</v>
      </c>
      <c r="U3432" t="s">
        <v>8320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2">
        <v>41839.730937500004</v>
      </c>
      <c r="L3433" s="12">
        <v>41869.730937500004</v>
      </c>
      <c r="M3433" s="13">
        <f t="shared" si="161"/>
        <v>2014</v>
      </c>
      <c r="N3433" t="b">
        <v>0</v>
      </c>
      <c r="O3433">
        <v>21</v>
      </c>
      <c r="P3433" t="b">
        <v>1</v>
      </c>
      <c r="Q3433" t="s">
        <v>8271</v>
      </c>
      <c r="R3433" s="5">
        <f t="shared" si="159"/>
        <v>1</v>
      </c>
      <c r="S3433" s="6">
        <f t="shared" si="160"/>
        <v>95.238095238095241</v>
      </c>
      <c r="T3433" t="s">
        <v>8319</v>
      </c>
      <c r="U3433" t="s">
        <v>8320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2">
        <v>42380.581180555557</v>
      </c>
      <c r="L3434" s="12">
        <v>42405.916666666672</v>
      </c>
      <c r="M3434" s="13">
        <f t="shared" si="161"/>
        <v>2016</v>
      </c>
      <c r="N3434" t="b">
        <v>0</v>
      </c>
      <c r="O3434">
        <v>42</v>
      </c>
      <c r="P3434" t="b">
        <v>1</v>
      </c>
      <c r="Q3434" t="s">
        <v>8271</v>
      </c>
      <c r="R3434" s="5">
        <f t="shared" si="159"/>
        <v>1.0965</v>
      </c>
      <c r="S3434" s="6">
        <f t="shared" si="160"/>
        <v>52.214285714285715</v>
      </c>
      <c r="T3434" t="s">
        <v>8319</v>
      </c>
      <c r="U3434" t="s">
        <v>8320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2">
        <v>41776.063136574077</v>
      </c>
      <c r="L3435" s="12">
        <v>41807.125</v>
      </c>
      <c r="M3435" s="13">
        <f t="shared" si="161"/>
        <v>2014</v>
      </c>
      <c r="N3435" t="b">
        <v>0</v>
      </c>
      <c r="O3435">
        <v>71</v>
      </c>
      <c r="P3435" t="b">
        <v>1</v>
      </c>
      <c r="Q3435" t="s">
        <v>8271</v>
      </c>
      <c r="R3435" s="5">
        <f t="shared" si="159"/>
        <v>1.0026315789473683</v>
      </c>
      <c r="S3435" s="6">
        <f t="shared" si="160"/>
        <v>134.1549295774648</v>
      </c>
      <c r="T3435" t="s">
        <v>8319</v>
      </c>
      <c r="U3435" t="s">
        <v>8320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2">
        <v>41800.380428240744</v>
      </c>
      <c r="L3436" s="12">
        <v>41830.380428240744</v>
      </c>
      <c r="M3436" s="13">
        <f t="shared" si="161"/>
        <v>2014</v>
      </c>
      <c r="N3436" t="b">
        <v>0</v>
      </c>
      <c r="O3436">
        <v>168</v>
      </c>
      <c r="P3436" t="b">
        <v>1</v>
      </c>
      <c r="Q3436" t="s">
        <v>8271</v>
      </c>
      <c r="R3436" s="5">
        <f t="shared" si="159"/>
        <v>1.0555000000000001</v>
      </c>
      <c r="S3436" s="6">
        <f t="shared" si="160"/>
        <v>62.827380952380949</v>
      </c>
      <c r="T3436" t="s">
        <v>8319</v>
      </c>
      <c r="U3436" t="s">
        <v>8320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2">
        <v>42572.61681712963</v>
      </c>
      <c r="L3437" s="12">
        <v>42589.125</v>
      </c>
      <c r="M3437" s="13">
        <f t="shared" si="161"/>
        <v>2016</v>
      </c>
      <c r="N3437" t="b">
        <v>0</v>
      </c>
      <c r="O3437">
        <v>19</v>
      </c>
      <c r="P3437" t="b">
        <v>1</v>
      </c>
      <c r="Q3437" t="s">
        <v>8271</v>
      </c>
      <c r="R3437" s="5">
        <f t="shared" si="159"/>
        <v>1.1200000000000001</v>
      </c>
      <c r="S3437" s="6">
        <f t="shared" si="160"/>
        <v>58.94736842105263</v>
      </c>
      <c r="T3437" t="s">
        <v>8319</v>
      </c>
      <c r="U3437" t="s">
        <v>8320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2">
        <v>41851.541585648149</v>
      </c>
      <c r="L3438" s="12">
        <v>41872.686111111114</v>
      </c>
      <c r="M3438" s="13">
        <f t="shared" si="161"/>
        <v>2014</v>
      </c>
      <c r="N3438" t="b">
        <v>0</v>
      </c>
      <c r="O3438">
        <v>37</v>
      </c>
      <c r="P3438" t="b">
        <v>1</v>
      </c>
      <c r="Q3438" t="s">
        <v>8271</v>
      </c>
      <c r="R3438" s="5">
        <f t="shared" si="159"/>
        <v>1.0589999999999999</v>
      </c>
      <c r="S3438" s="6">
        <f t="shared" si="160"/>
        <v>143.1081081081081</v>
      </c>
      <c r="T3438" t="s">
        <v>8319</v>
      </c>
      <c r="U3438" t="s">
        <v>8320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2">
        <v>42205.710879629631</v>
      </c>
      <c r="L3439" s="12">
        <v>42235.710879629631</v>
      </c>
      <c r="M3439" s="13">
        <f t="shared" si="161"/>
        <v>2015</v>
      </c>
      <c r="N3439" t="b">
        <v>0</v>
      </c>
      <c r="O3439">
        <v>36</v>
      </c>
      <c r="P3439" t="b">
        <v>1</v>
      </c>
      <c r="Q3439" t="s">
        <v>8271</v>
      </c>
      <c r="R3439" s="5">
        <f t="shared" si="159"/>
        <v>1.01</v>
      </c>
      <c r="S3439" s="6">
        <f t="shared" si="160"/>
        <v>84.166666666666671</v>
      </c>
      <c r="T3439" t="s">
        <v>8319</v>
      </c>
      <c r="U3439" t="s">
        <v>8320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2">
        <v>42100.927858796291</v>
      </c>
      <c r="L3440" s="12">
        <v>42126.875</v>
      </c>
      <c r="M3440" s="13">
        <f t="shared" si="161"/>
        <v>2015</v>
      </c>
      <c r="N3440" t="b">
        <v>0</v>
      </c>
      <c r="O3440">
        <v>14</v>
      </c>
      <c r="P3440" t="b">
        <v>1</v>
      </c>
      <c r="Q3440" t="s">
        <v>8271</v>
      </c>
      <c r="R3440" s="5">
        <f t="shared" si="159"/>
        <v>1.042</v>
      </c>
      <c r="S3440" s="6">
        <f t="shared" si="160"/>
        <v>186.07142857142858</v>
      </c>
      <c r="T3440" t="s">
        <v>8319</v>
      </c>
      <c r="U3440" t="s">
        <v>8320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2">
        <v>42374.911226851851</v>
      </c>
      <c r="L3441" s="12">
        <v>42388.207638888889</v>
      </c>
      <c r="M3441" s="13">
        <f t="shared" si="161"/>
        <v>2016</v>
      </c>
      <c r="N3441" t="b">
        <v>0</v>
      </c>
      <c r="O3441">
        <v>18</v>
      </c>
      <c r="P3441" t="b">
        <v>1</v>
      </c>
      <c r="Q3441" t="s">
        <v>8271</v>
      </c>
      <c r="R3441" s="5">
        <f t="shared" si="159"/>
        <v>1.3467833333333334</v>
      </c>
      <c r="S3441" s="6">
        <f t="shared" si="160"/>
        <v>89.785555555555561</v>
      </c>
      <c r="T3441" t="s">
        <v>8319</v>
      </c>
      <c r="U3441" t="s">
        <v>8320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2">
        <v>41809.12300925926</v>
      </c>
      <c r="L3442" s="12">
        <v>41831.677083333336</v>
      </c>
      <c r="M3442" s="13">
        <f t="shared" si="161"/>
        <v>2014</v>
      </c>
      <c r="N3442" t="b">
        <v>0</v>
      </c>
      <c r="O3442">
        <v>82</v>
      </c>
      <c r="P3442" t="b">
        <v>1</v>
      </c>
      <c r="Q3442" t="s">
        <v>8271</v>
      </c>
      <c r="R3442" s="5">
        <f t="shared" si="159"/>
        <v>1.052184</v>
      </c>
      <c r="S3442" s="6">
        <f t="shared" si="160"/>
        <v>64.157560975609755</v>
      </c>
      <c r="T3442" t="s">
        <v>8319</v>
      </c>
      <c r="U3442" t="s">
        <v>8320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2">
        <v>42294.429641203707</v>
      </c>
      <c r="L3443" s="12">
        <v>42321.845138888893</v>
      </c>
      <c r="M3443" s="13">
        <f t="shared" si="161"/>
        <v>2015</v>
      </c>
      <c r="N3443" t="b">
        <v>0</v>
      </c>
      <c r="O3443">
        <v>43</v>
      </c>
      <c r="P3443" t="b">
        <v>1</v>
      </c>
      <c r="Q3443" t="s">
        <v>8271</v>
      </c>
      <c r="R3443" s="5">
        <f t="shared" si="159"/>
        <v>1.026</v>
      </c>
      <c r="S3443" s="6">
        <f t="shared" si="160"/>
        <v>59.651162790697676</v>
      </c>
      <c r="T3443" t="s">
        <v>8319</v>
      </c>
      <c r="U3443" t="s">
        <v>8320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2">
        <v>42124.841111111105</v>
      </c>
      <c r="L3444" s="12">
        <v>42154.841111111105</v>
      </c>
      <c r="M3444" s="13">
        <f t="shared" si="161"/>
        <v>2015</v>
      </c>
      <c r="N3444" t="b">
        <v>0</v>
      </c>
      <c r="O3444">
        <v>8</v>
      </c>
      <c r="P3444" t="b">
        <v>1</v>
      </c>
      <c r="Q3444" t="s">
        <v>8271</v>
      </c>
      <c r="R3444" s="5">
        <f t="shared" si="159"/>
        <v>1</v>
      </c>
      <c r="S3444" s="6">
        <f t="shared" si="160"/>
        <v>31.25</v>
      </c>
      <c r="T3444" t="s">
        <v>8319</v>
      </c>
      <c r="U3444" t="s">
        <v>8320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2">
        <v>41861.524837962963</v>
      </c>
      <c r="L3445" s="12">
        <v>41891.524837962963</v>
      </c>
      <c r="M3445" s="13">
        <f t="shared" si="161"/>
        <v>2014</v>
      </c>
      <c r="N3445" t="b">
        <v>0</v>
      </c>
      <c r="O3445">
        <v>45</v>
      </c>
      <c r="P3445" t="b">
        <v>1</v>
      </c>
      <c r="Q3445" t="s">
        <v>8271</v>
      </c>
      <c r="R3445" s="5">
        <f t="shared" si="159"/>
        <v>1.855</v>
      </c>
      <c r="S3445" s="6">
        <f t="shared" si="160"/>
        <v>41.222222222222221</v>
      </c>
      <c r="T3445" t="s">
        <v>8319</v>
      </c>
      <c r="U3445" t="s">
        <v>8320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2">
        <v>42521.291504629626</v>
      </c>
      <c r="L3446" s="12">
        <v>42529.582638888889</v>
      </c>
      <c r="M3446" s="13">
        <f t="shared" si="161"/>
        <v>2016</v>
      </c>
      <c r="N3446" t="b">
        <v>0</v>
      </c>
      <c r="O3446">
        <v>20</v>
      </c>
      <c r="P3446" t="b">
        <v>1</v>
      </c>
      <c r="Q3446" t="s">
        <v>8271</v>
      </c>
      <c r="R3446" s="5">
        <f t="shared" si="159"/>
        <v>2.89</v>
      </c>
      <c r="S3446" s="6">
        <f t="shared" si="160"/>
        <v>43.35</v>
      </c>
      <c r="T3446" t="s">
        <v>8319</v>
      </c>
      <c r="U3446" t="s">
        <v>8320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2">
        <v>42272.530509259261</v>
      </c>
      <c r="L3447" s="12">
        <v>42300.530509259261</v>
      </c>
      <c r="M3447" s="13">
        <f t="shared" si="161"/>
        <v>2015</v>
      </c>
      <c r="N3447" t="b">
        <v>0</v>
      </c>
      <c r="O3447">
        <v>31</v>
      </c>
      <c r="P3447" t="b">
        <v>1</v>
      </c>
      <c r="Q3447" t="s">
        <v>8271</v>
      </c>
      <c r="R3447" s="5">
        <f t="shared" si="159"/>
        <v>1</v>
      </c>
      <c r="S3447" s="6">
        <f t="shared" si="160"/>
        <v>64.516129032258064</v>
      </c>
      <c r="T3447" t="s">
        <v>8319</v>
      </c>
      <c r="U3447" t="s">
        <v>8320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2">
        <v>42016.832465277781</v>
      </c>
      <c r="L3448" s="12">
        <v>42040.513888888891</v>
      </c>
      <c r="M3448" s="13">
        <f t="shared" si="161"/>
        <v>2015</v>
      </c>
      <c r="N3448" t="b">
        <v>0</v>
      </c>
      <c r="O3448">
        <v>25</v>
      </c>
      <c r="P3448" t="b">
        <v>1</v>
      </c>
      <c r="Q3448" t="s">
        <v>8271</v>
      </c>
      <c r="R3448" s="5">
        <f t="shared" si="159"/>
        <v>1.0820000000000001</v>
      </c>
      <c r="S3448" s="6">
        <f t="shared" si="160"/>
        <v>43.28</v>
      </c>
      <c r="T3448" t="s">
        <v>8319</v>
      </c>
      <c r="U3448" t="s">
        <v>8320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2">
        <v>42402.889027777783</v>
      </c>
      <c r="L3449" s="12">
        <v>42447.847361111111</v>
      </c>
      <c r="M3449" s="13">
        <f t="shared" si="161"/>
        <v>2016</v>
      </c>
      <c r="N3449" t="b">
        <v>0</v>
      </c>
      <c r="O3449">
        <v>14</v>
      </c>
      <c r="P3449" t="b">
        <v>1</v>
      </c>
      <c r="Q3449" t="s">
        <v>8271</v>
      </c>
      <c r="R3449" s="5">
        <f t="shared" si="159"/>
        <v>1.0780000000000001</v>
      </c>
      <c r="S3449" s="6">
        <f t="shared" si="160"/>
        <v>77</v>
      </c>
      <c r="T3449" t="s">
        <v>8319</v>
      </c>
      <c r="U3449" t="s">
        <v>8320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2">
        <v>41960.119085648148</v>
      </c>
      <c r="L3450" s="12">
        <v>41990.119085648148</v>
      </c>
      <c r="M3450" s="13">
        <f t="shared" si="161"/>
        <v>2014</v>
      </c>
      <c r="N3450" t="b">
        <v>0</v>
      </c>
      <c r="O3450">
        <v>45</v>
      </c>
      <c r="P3450" t="b">
        <v>1</v>
      </c>
      <c r="Q3450" t="s">
        <v>8271</v>
      </c>
      <c r="R3450" s="5">
        <f t="shared" si="159"/>
        <v>1.0976190476190477</v>
      </c>
      <c r="S3450" s="6">
        <f t="shared" si="160"/>
        <v>51.222222222222221</v>
      </c>
      <c r="T3450" t="s">
        <v>8319</v>
      </c>
      <c r="U3450" t="s">
        <v>8320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2">
        <v>42532.052523148144</v>
      </c>
      <c r="L3451" s="12">
        <v>42560.166666666672</v>
      </c>
      <c r="M3451" s="13">
        <f t="shared" si="161"/>
        <v>2016</v>
      </c>
      <c r="N3451" t="b">
        <v>0</v>
      </c>
      <c r="O3451">
        <v>20</v>
      </c>
      <c r="P3451" t="b">
        <v>1</v>
      </c>
      <c r="Q3451" t="s">
        <v>8271</v>
      </c>
      <c r="R3451" s="5">
        <f t="shared" si="159"/>
        <v>1.70625</v>
      </c>
      <c r="S3451" s="6">
        <f t="shared" si="160"/>
        <v>68.25</v>
      </c>
      <c r="T3451" t="s">
        <v>8319</v>
      </c>
      <c r="U3451" t="s">
        <v>8320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2">
        <v>42036.704525462963</v>
      </c>
      <c r="L3452" s="12">
        <v>42096.662858796291</v>
      </c>
      <c r="M3452" s="13">
        <f t="shared" si="161"/>
        <v>2015</v>
      </c>
      <c r="N3452" t="b">
        <v>0</v>
      </c>
      <c r="O3452">
        <v>39</v>
      </c>
      <c r="P3452" t="b">
        <v>1</v>
      </c>
      <c r="Q3452" t="s">
        <v>8271</v>
      </c>
      <c r="R3452" s="5">
        <f t="shared" si="159"/>
        <v>1.52</v>
      </c>
      <c r="S3452" s="6">
        <f t="shared" si="160"/>
        <v>19.487179487179485</v>
      </c>
      <c r="T3452" t="s">
        <v>8319</v>
      </c>
      <c r="U3452" t="s">
        <v>8320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2">
        <v>42088.723692129628</v>
      </c>
      <c r="L3453" s="12">
        <v>42115.723692129628</v>
      </c>
      <c r="M3453" s="13">
        <f t="shared" si="161"/>
        <v>2015</v>
      </c>
      <c r="N3453" t="b">
        <v>0</v>
      </c>
      <c r="O3453">
        <v>16</v>
      </c>
      <c r="P3453" t="b">
        <v>1</v>
      </c>
      <c r="Q3453" t="s">
        <v>8271</v>
      </c>
      <c r="R3453" s="5">
        <f t="shared" si="159"/>
        <v>1.0123076923076924</v>
      </c>
      <c r="S3453" s="6">
        <f t="shared" si="160"/>
        <v>41.125</v>
      </c>
      <c r="T3453" t="s">
        <v>8319</v>
      </c>
      <c r="U3453" t="s">
        <v>8320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2">
        <v>41820.639189814814</v>
      </c>
      <c r="L3454" s="12">
        <v>41843.165972222225</v>
      </c>
      <c r="M3454" s="13">
        <f t="shared" si="161"/>
        <v>2014</v>
      </c>
      <c r="N3454" t="b">
        <v>0</v>
      </c>
      <c r="O3454">
        <v>37</v>
      </c>
      <c r="P3454" t="b">
        <v>1</v>
      </c>
      <c r="Q3454" t="s">
        <v>8271</v>
      </c>
      <c r="R3454" s="5">
        <f t="shared" si="159"/>
        <v>1.532</v>
      </c>
      <c r="S3454" s="6">
        <f t="shared" si="160"/>
        <v>41.405405405405403</v>
      </c>
      <c r="T3454" t="s">
        <v>8319</v>
      </c>
      <c r="U3454" t="s">
        <v>8320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2">
        <v>42535.97865740741</v>
      </c>
      <c r="L3455" s="12">
        <v>42595.97865740741</v>
      </c>
      <c r="M3455" s="13">
        <f t="shared" si="161"/>
        <v>2016</v>
      </c>
      <c r="N3455" t="b">
        <v>0</v>
      </c>
      <c r="O3455">
        <v>14</v>
      </c>
      <c r="P3455" t="b">
        <v>1</v>
      </c>
      <c r="Q3455" t="s">
        <v>8271</v>
      </c>
      <c r="R3455" s="5">
        <f t="shared" si="159"/>
        <v>1.2833333333333334</v>
      </c>
      <c r="S3455" s="6">
        <f t="shared" si="160"/>
        <v>27.5</v>
      </c>
      <c r="T3455" t="s">
        <v>8319</v>
      </c>
      <c r="U3455" t="s">
        <v>8320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2">
        <v>41821.698599537034</v>
      </c>
      <c r="L3456" s="12">
        <v>41851.698599537034</v>
      </c>
      <c r="M3456" s="13">
        <f t="shared" si="161"/>
        <v>2014</v>
      </c>
      <c r="N3456" t="b">
        <v>0</v>
      </c>
      <c r="O3456">
        <v>21</v>
      </c>
      <c r="P3456" t="b">
        <v>1</v>
      </c>
      <c r="Q3456" t="s">
        <v>8271</v>
      </c>
      <c r="R3456" s="5">
        <f t="shared" si="159"/>
        <v>1.0071428571428571</v>
      </c>
      <c r="S3456" s="6">
        <f t="shared" si="160"/>
        <v>33.571428571428569</v>
      </c>
      <c r="T3456" t="s">
        <v>8319</v>
      </c>
      <c r="U3456" t="s">
        <v>8320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2">
        <v>42626.7503125</v>
      </c>
      <c r="L3457" s="12">
        <v>42656.7503125</v>
      </c>
      <c r="M3457" s="13">
        <f t="shared" si="161"/>
        <v>2016</v>
      </c>
      <c r="N3457" t="b">
        <v>0</v>
      </c>
      <c r="O3457">
        <v>69</v>
      </c>
      <c r="P3457" t="b">
        <v>1</v>
      </c>
      <c r="Q3457" t="s">
        <v>8271</v>
      </c>
      <c r="R3457" s="5">
        <f t="shared" si="159"/>
        <v>1.0065</v>
      </c>
      <c r="S3457" s="6">
        <f t="shared" si="160"/>
        <v>145.86956521739131</v>
      </c>
      <c r="T3457" t="s">
        <v>8319</v>
      </c>
      <c r="U3457" t="s">
        <v>8320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2">
        <v>41821.205636574072</v>
      </c>
      <c r="L3458" s="12">
        <v>41852.290972222225</v>
      </c>
      <c r="M3458" s="13">
        <f t="shared" si="161"/>
        <v>2014</v>
      </c>
      <c r="N3458" t="b">
        <v>0</v>
      </c>
      <c r="O3458">
        <v>16</v>
      </c>
      <c r="P3458" t="b">
        <v>1</v>
      </c>
      <c r="Q3458" t="s">
        <v>8271</v>
      </c>
      <c r="R3458" s="5">
        <f t="shared" ref="R3458:R3521" si="162">E3458/D3458</f>
        <v>1.913</v>
      </c>
      <c r="S3458" s="6">
        <f t="shared" ref="S3458:S3521" si="163">E3458/O3458</f>
        <v>358.6875</v>
      </c>
      <c r="T3458" t="s">
        <v>8319</v>
      </c>
      <c r="U3458" t="s">
        <v>8320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2">
        <v>42016.706678240742</v>
      </c>
      <c r="L3459" s="12">
        <v>42047.249305555553</v>
      </c>
      <c r="M3459" s="13">
        <f t="shared" ref="M3459:M3522" si="164">YEAR(K3459)</f>
        <v>2015</v>
      </c>
      <c r="N3459" t="b">
        <v>0</v>
      </c>
      <c r="O3459">
        <v>55</v>
      </c>
      <c r="P3459" t="b">
        <v>1</v>
      </c>
      <c r="Q3459" t="s">
        <v>8271</v>
      </c>
      <c r="R3459" s="5">
        <f t="shared" si="162"/>
        <v>1.4019999999999999</v>
      </c>
      <c r="S3459" s="6">
        <f t="shared" si="163"/>
        <v>50.981818181818184</v>
      </c>
      <c r="T3459" t="s">
        <v>8319</v>
      </c>
      <c r="U3459" t="s">
        <v>8320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2">
        <v>42011.202581018515</v>
      </c>
      <c r="L3460" s="12">
        <v>42038.185416666667</v>
      </c>
      <c r="M3460" s="13">
        <f t="shared" si="164"/>
        <v>2015</v>
      </c>
      <c r="N3460" t="b">
        <v>0</v>
      </c>
      <c r="O3460">
        <v>27</v>
      </c>
      <c r="P3460" t="b">
        <v>1</v>
      </c>
      <c r="Q3460" t="s">
        <v>8271</v>
      </c>
      <c r="R3460" s="5">
        <f t="shared" si="162"/>
        <v>1.2433537832310839</v>
      </c>
      <c r="S3460" s="6">
        <f t="shared" si="163"/>
        <v>45.037037037037038</v>
      </c>
      <c r="T3460" t="s">
        <v>8319</v>
      </c>
      <c r="U3460" t="s">
        <v>8320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2">
        <v>42480.479861111111</v>
      </c>
      <c r="L3461" s="12">
        <v>42510.479861111111</v>
      </c>
      <c r="M3461" s="13">
        <f t="shared" si="164"/>
        <v>2016</v>
      </c>
      <c r="N3461" t="b">
        <v>0</v>
      </c>
      <c r="O3461">
        <v>36</v>
      </c>
      <c r="P3461" t="b">
        <v>1</v>
      </c>
      <c r="Q3461" t="s">
        <v>8271</v>
      </c>
      <c r="R3461" s="5">
        <f t="shared" si="162"/>
        <v>1.262</v>
      </c>
      <c r="S3461" s="6">
        <f t="shared" si="163"/>
        <v>17.527777777777779</v>
      </c>
      <c r="T3461" t="s">
        <v>8319</v>
      </c>
      <c r="U3461" t="s">
        <v>8320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2">
        <v>41852.527222222219</v>
      </c>
      <c r="L3462" s="12">
        <v>41866.527222222219</v>
      </c>
      <c r="M3462" s="13">
        <f t="shared" si="164"/>
        <v>2014</v>
      </c>
      <c r="N3462" t="b">
        <v>0</v>
      </c>
      <c r="O3462">
        <v>19</v>
      </c>
      <c r="P3462" t="b">
        <v>1</v>
      </c>
      <c r="Q3462" t="s">
        <v>8271</v>
      </c>
      <c r="R3462" s="5">
        <f t="shared" si="162"/>
        <v>1.9</v>
      </c>
      <c r="S3462" s="6">
        <f t="shared" si="163"/>
        <v>50</v>
      </c>
      <c r="T3462" t="s">
        <v>8319</v>
      </c>
      <c r="U3462" t="s">
        <v>8320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2">
        <v>42643.632858796293</v>
      </c>
      <c r="L3463" s="12">
        <v>42672.125</v>
      </c>
      <c r="M3463" s="13">
        <f t="shared" si="164"/>
        <v>2016</v>
      </c>
      <c r="N3463" t="b">
        <v>0</v>
      </c>
      <c r="O3463">
        <v>12</v>
      </c>
      <c r="P3463" t="b">
        <v>1</v>
      </c>
      <c r="Q3463" t="s">
        <v>8271</v>
      </c>
      <c r="R3463" s="5">
        <f t="shared" si="162"/>
        <v>1.39</v>
      </c>
      <c r="S3463" s="6">
        <f t="shared" si="163"/>
        <v>57.916666666666664</v>
      </c>
      <c r="T3463" t="s">
        <v>8319</v>
      </c>
      <c r="U3463" t="s">
        <v>8320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2">
        <v>42179.898472222223</v>
      </c>
      <c r="L3464" s="12">
        <v>42195.75</v>
      </c>
      <c r="M3464" s="13">
        <f t="shared" si="164"/>
        <v>2015</v>
      </c>
      <c r="N3464" t="b">
        <v>0</v>
      </c>
      <c r="O3464">
        <v>17</v>
      </c>
      <c r="P3464" t="b">
        <v>1</v>
      </c>
      <c r="Q3464" t="s">
        <v>8271</v>
      </c>
      <c r="R3464" s="5">
        <f t="shared" si="162"/>
        <v>2.02</v>
      </c>
      <c r="S3464" s="6">
        <f t="shared" si="163"/>
        <v>29.705882352941178</v>
      </c>
      <c r="T3464" t="s">
        <v>8319</v>
      </c>
      <c r="U3464" t="s">
        <v>8320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2">
        <v>42612.918807870374</v>
      </c>
      <c r="L3465" s="12">
        <v>42654.165972222225</v>
      </c>
      <c r="M3465" s="13">
        <f t="shared" si="164"/>
        <v>2016</v>
      </c>
      <c r="N3465" t="b">
        <v>0</v>
      </c>
      <c r="O3465">
        <v>114</v>
      </c>
      <c r="P3465" t="b">
        <v>1</v>
      </c>
      <c r="Q3465" t="s">
        <v>8271</v>
      </c>
      <c r="R3465" s="5">
        <f t="shared" si="162"/>
        <v>1.0338000000000001</v>
      </c>
      <c r="S3465" s="6">
        <f t="shared" si="163"/>
        <v>90.684210526315795</v>
      </c>
      <c r="T3465" t="s">
        <v>8319</v>
      </c>
      <c r="U3465" t="s">
        <v>8320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2">
        <v>42575.130057870367</v>
      </c>
      <c r="L3466" s="12">
        <v>42605.130057870367</v>
      </c>
      <c r="M3466" s="13">
        <f t="shared" si="164"/>
        <v>2016</v>
      </c>
      <c r="N3466" t="b">
        <v>0</v>
      </c>
      <c r="O3466">
        <v>93</v>
      </c>
      <c r="P3466" t="b">
        <v>1</v>
      </c>
      <c r="Q3466" t="s">
        <v>8271</v>
      </c>
      <c r="R3466" s="5">
        <f t="shared" si="162"/>
        <v>1.023236</v>
      </c>
      <c r="S3466" s="6">
        <f t="shared" si="163"/>
        <v>55.012688172043013</v>
      </c>
      <c r="T3466" t="s">
        <v>8319</v>
      </c>
      <c r="U3466" t="s">
        <v>8320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2">
        <v>42200.625833333332</v>
      </c>
      <c r="L3467" s="12">
        <v>42225.666666666672</v>
      </c>
      <c r="M3467" s="13">
        <f t="shared" si="164"/>
        <v>2015</v>
      </c>
      <c r="N3467" t="b">
        <v>0</v>
      </c>
      <c r="O3467">
        <v>36</v>
      </c>
      <c r="P3467" t="b">
        <v>1</v>
      </c>
      <c r="Q3467" t="s">
        <v>8271</v>
      </c>
      <c r="R3467" s="5">
        <f t="shared" si="162"/>
        <v>1.03</v>
      </c>
      <c r="S3467" s="6">
        <f t="shared" si="163"/>
        <v>57.222222222222221</v>
      </c>
      <c r="T3467" t="s">
        <v>8319</v>
      </c>
      <c r="U3467" t="s">
        <v>8320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2">
        <v>42420.019097222219</v>
      </c>
      <c r="L3468" s="12">
        <v>42479.977430555555</v>
      </c>
      <c r="M3468" s="13">
        <f t="shared" si="164"/>
        <v>2016</v>
      </c>
      <c r="N3468" t="b">
        <v>0</v>
      </c>
      <c r="O3468">
        <v>61</v>
      </c>
      <c r="P3468" t="b">
        <v>1</v>
      </c>
      <c r="Q3468" t="s">
        <v>8271</v>
      </c>
      <c r="R3468" s="5">
        <f t="shared" si="162"/>
        <v>1.2714285714285714</v>
      </c>
      <c r="S3468" s="6">
        <f t="shared" si="163"/>
        <v>72.950819672131146</v>
      </c>
      <c r="T3468" t="s">
        <v>8319</v>
      </c>
      <c r="U3468" t="s">
        <v>8320</v>
      </c>
    </row>
    <row r="3469" spans="1:21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2">
        <v>42053.671666666662</v>
      </c>
      <c r="L3469" s="12">
        <v>42083.630000000005</v>
      </c>
      <c r="M3469" s="13">
        <f t="shared" si="164"/>
        <v>2015</v>
      </c>
      <c r="N3469" t="b">
        <v>0</v>
      </c>
      <c r="O3469">
        <v>47</v>
      </c>
      <c r="P3469" t="b">
        <v>1</v>
      </c>
      <c r="Q3469" t="s">
        <v>8271</v>
      </c>
      <c r="R3469" s="5">
        <f t="shared" si="162"/>
        <v>1.01</v>
      </c>
      <c r="S3469" s="6">
        <f t="shared" si="163"/>
        <v>64.468085106382972</v>
      </c>
      <c r="T3469" t="s">
        <v>8319</v>
      </c>
      <c r="U3469" t="s">
        <v>8320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2">
        <v>42605.765381944439</v>
      </c>
      <c r="L3470" s="12">
        <v>42634.125</v>
      </c>
      <c r="M3470" s="13">
        <f t="shared" si="164"/>
        <v>2016</v>
      </c>
      <c r="N3470" t="b">
        <v>0</v>
      </c>
      <c r="O3470">
        <v>17</v>
      </c>
      <c r="P3470" t="b">
        <v>1</v>
      </c>
      <c r="Q3470" t="s">
        <v>8271</v>
      </c>
      <c r="R3470" s="5">
        <f t="shared" si="162"/>
        <v>1.2178</v>
      </c>
      <c r="S3470" s="6">
        <f t="shared" si="163"/>
        <v>716.35294117647061</v>
      </c>
      <c r="T3470" t="s">
        <v>8319</v>
      </c>
      <c r="U3470" t="s">
        <v>8320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2">
        <v>42458.641724537039</v>
      </c>
      <c r="L3471" s="12">
        <v>42488.641724537039</v>
      </c>
      <c r="M3471" s="13">
        <f t="shared" si="164"/>
        <v>2016</v>
      </c>
      <c r="N3471" t="b">
        <v>0</v>
      </c>
      <c r="O3471">
        <v>63</v>
      </c>
      <c r="P3471" t="b">
        <v>1</v>
      </c>
      <c r="Q3471" t="s">
        <v>8271</v>
      </c>
      <c r="R3471" s="5">
        <f t="shared" si="162"/>
        <v>1.1339285714285714</v>
      </c>
      <c r="S3471" s="6">
        <f t="shared" si="163"/>
        <v>50.396825396825399</v>
      </c>
      <c r="T3471" t="s">
        <v>8319</v>
      </c>
      <c r="U3471" t="s">
        <v>8320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2">
        <v>42529.022013888884</v>
      </c>
      <c r="L3472" s="12">
        <v>42566.901388888888</v>
      </c>
      <c r="M3472" s="13">
        <f t="shared" si="164"/>
        <v>2016</v>
      </c>
      <c r="N3472" t="b">
        <v>0</v>
      </c>
      <c r="O3472">
        <v>9</v>
      </c>
      <c r="P3472" t="b">
        <v>1</v>
      </c>
      <c r="Q3472" t="s">
        <v>8271</v>
      </c>
      <c r="R3472" s="5">
        <f t="shared" si="162"/>
        <v>1.5</v>
      </c>
      <c r="S3472" s="6">
        <f t="shared" si="163"/>
        <v>41.666666666666664</v>
      </c>
      <c r="T3472" t="s">
        <v>8319</v>
      </c>
      <c r="U3472" t="s">
        <v>8320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2">
        <v>41841.820486111108</v>
      </c>
      <c r="L3473" s="12">
        <v>41882.833333333336</v>
      </c>
      <c r="M3473" s="13">
        <f t="shared" si="164"/>
        <v>2014</v>
      </c>
      <c r="N3473" t="b">
        <v>0</v>
      </c>
      <c r="O3473">
        <v>30</v>
      </c>
      <c r="P3473" t="b">
        <v>1</v>
      </c>
      <c r="Q3473" t="s">
        <v>8271</v>
      </c>
      <c r="R3473" s="5">
        <f t="shared" si="162"/>
        <v>2.1459999999999999</v>
      </c>
      <c r="S3473" s="6">
        <f t="shared" si="163"/>
        <v>35.766666666666666</v>
      </c>
      <c r="T3473" t="s">
        <v>8319</v>
      </c>
      <c r="U3473" t="s">
        <v>8320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2">
        <v>41928.170497685183</v>
      </c>
      <c r="L3474" s="12">
        <v>41949.249305555553</v>
      </c>
      <c r="M3474" s="13">
        <f t="shared" si="164"/>
        <v>2014</v>
      </c>
      <c r="N3474" t="b">
        <v>0</v>
      </c>
      <c r="O3474">
        <v>23</v>
      </c>
      <c r="P3474" t="b">
        <v>1</v>
      </c>
      <c r="Q3474" t="s">
        <v>8271</v>
      </c>
      <c r="R3474" s="5">
        <f t="shared" si="162"/>
        <v>1.0205</v>
      </c>
      <c r="S3474" s="6">
        <f t="shared" si="163"/>
        <v>88.739130434782609</v>
      </c>
      <c r="T3474" t="s">
        <v>8319</v>
      </c>
      <c r="U3474" t="s">
        <v>8320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2">
        <v>42062.834444444445</v>
      </c>
      <c r="L3475" s="12">
        <v>42083.852083333331</v>
      </c>
      <c r="M3475" s="13">
        <f t="shared" si="164"/>
        <v>2015</v>
      </c>
      <c r="N3475" t="b">
        <v>0</v>
      </c>
      <c r="O3475">
        <v>33</v>
      </c>
      <c r="P3475" t="b">
        <v>1</v>
      </c>
      <c r="Q3475" t="s">
        <v>8271</v>
      </c>
      <c r="R3475" s="5">
        <f t="shared" si="162"/>
        <v>1</v>
      </c>
      <c r="S3475" s="6">
        <f t="shared" si="163"/>
        <v>148.4848484848485</v>
      </c>
      <c r="T3475" t="s">
        <v>8319</v>
      </c>
      <c r="U3475" t="s">
        <v>8320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2">
        <v>42541.501516203702</v>
      </c>
      <c r="L3476" s="12">
        <v>42571.501516203702</v>
      </c>
      <c r="M3476" s="13">
        <f t="shared" si="164"/>
        <v>2016</v>
      </c>
      <c r="N3476" t="b">
        <v>0</v>
      </c>
      <c r="O3476">
        <v>39</v>
      </c>
      <c r="P3476" t="b">
        <v>1</v>
      </c>
      <c r="Q3476" t="s">
        <v>8271</v>
      </c>
      <c r="R3476" s="5">
        <f t="shared" si="162"/>
        <v>1.01</v>
      </c>
      <c r="S3476" s="6">
        <f t="shared" si="163"/>
        <v>51.794871794871796</v>
      </c>
      <c r="T3476" t="s">
        <v>8319</v>
      </c>
      <c r="U3476" t="s">
        <v>8320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2">
        <v>41918.880833333329</v>
      </c>
      <c r="L3477" s="12">
        <v>41946</v>
      </c>
      <c r="M3477" s="13">
        <f t="shared" si="164"/>
        <v>2014</v>
      </c>
      <c r="N3477" t="b">
        <v>0</v>
      </c>
      <c r="O3477">
        <v>17</v>
      </c>
      <c r="P3477" t="b">
        <v>1</v>
      </c>
      <c r="Q3477" t="s">
        <v>8271</v>
      </c>
      <c r="R3477" s="5">
        <f t="shared" si="162"/>
        <v>1.1333333333333333</v>
      </c>
      <c r="S3477" s="6">
        <f t="shared" si="163"/>
        <v>20</v>
      </c>
      <c r="T3477" t="s">
        <v>8319</v>
      </c>
      <c r="U3477" t="s">
        <v>8320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2">
        <v>41921.279976851853</v>
      </c>
      <c r="L3478" s="12">
        <v>41939.125</v>
      </c>
      <c r="M3478" s="13">
        <f t="shared" si="164"/>
        <v>2014</v>
      </c>
      <c r="N3478" t="b">
        <v>0</v>
      </c>
      <c r="O3478">
        <v>6</v>
      </c>
      <c r="P3478" t="b">
        <v>1</v>
      </c>
      <c r="Q3478" t="s">
        <v>8271</v>
      </c>
      <c r="R3478" s="5">
        <f t="shared" si="162"/>
        <v>1.04</v>
      </c>
      <c r="S3478" s="6">
        <f t="shared" si="163"/>
        <v>52</v>
      </c>
      <c r="T3478" t="s">
        <v>8319</v>
      </c>
      <c r="U3478" t="s">
        <v>8320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2">
        <v>42128.736608796295</v>
      </c>
      <c r="L3479" s="12">
        <v>42141.125</v>
      </c>
      <c r="M3479" s="13">
        <f t="shared" si="164"/>
        <v>2015</v>
      </c>
      <c r="N3479" t="b">
        <v>0</v>
      </c>
      <c r="O3479">
        <v>39</v>
      </c>
      <c r="P3479" t="b">
        <v>1</v>
      </c>
      <c r="Q3479" t="s">
        <v>8271</v>
      </c>
      <c r="R3479" s="5">
        <f t="shared" si="162"/>
        <v>1.1533333333333333</v>
      </c>
      <c r="S3479" s="6">
        <f t="shared" si="163"/>
        <v>53.230769230769234</v>
      </c>
      <c r="T3479" t="s">
        <v>8319</v>
      </c>
      <c r="U3479" t="s">
        <v>8320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2">
        <v>42053.916921296302</v>
      </c>
      <c r="L3480" s="12">
        <v>42079.875</v>
      </c>
      <c r="M3480" s="13">
        <f t="shared" si="164"/>
        <v>2015</v>
      </c>
      <c r="N3480" t="b">
        <v>0</v>
      </c>
      <c r="O3480">
        <v>57</v>
      </c>
      <c r="P3480" t="b">
        <v>1</v>
      </c>
      <c r="Q3480" t="s">
        <v>8271</v>
      </c>
      <c r="R3480" s="5">
        <f t="shared" si="162"/>
        <v>1.1285000000000001</v>
      </c>
      <c r="S3480" s="6">
        <f t="shared" si="163"/>
        <v>39.596491228070178</v>
      </c>
      <c r="T3480" t="s">
        <v>8319</v>
      </c>
      <c r="U3480" t="s">
        <v>8320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2">
        <v>41781.855092592588</v>
      </c>
      <c r="L3481" s="12">
        <v>41811.855092592588</v>
      </c>
      <c r="M3481" s="13">
        <f t="shared" si="164"/>
        <v>2014</v>
      </c>
      <c r="N3481" t="b">
        <v>0</v>
      </c>
      <c r="O3481">
        <v>56</v>
      </c>
      <c r="P3481" t="b">
        <v>1</v>
      </c>
      <c r="Q3481" t="s">
        <v>8271</v>
      </c>
      <c r="R3481" s="5">
        <f t="shared" si="162"/>
        <v>1.2786666666666666</v>
      </c>
      <c r="S3481" s="6">
        <f t="shared" si="163"/>
        <v>34.25</v>
      </c>
      <c r="T3481" t="s">
        <v>8319</v>
      </c>
      <c r="U3481" t="s">
        <v>8320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2">
        <v>42171.317442129628</v>
      </c>
      <c r="L3482" s="12">
        <v>42195.875</v>
      </c>
      <c r="M3482" s="13">
        <f t="shared" si="164"/>
        <v>2015</v>
      </c>
      <c r="N3482" t="b">
        <v>0</v>
      </c>
      <c r="O3482">
        <v>13</v>
      </c>
      <c r="P3482" t="b">
        <v>1</v>
      </c>
      <c r="Q3482" t="s">
        <v>8271</v>
      </c>
      <c r="R3482" s="5">
        <f t="shared" si="162"/>
        <v>1.4266666666666667</v>
      </c>
      <c r="S3482" s="6">
        <f t="shared" si="163"/>
        <v>164.61538461538461</v>
      </c>
      <c r="T3482" t="s">
        <v>8319</v>
      </c>
      <c r="U3482" t="s">
        <v>8320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2">
        <v>41989.24754629629</v>
      </c>
      <c r="L3483" s="12">
        <v>42006.24754629629</v>
      </c>
      <c r="M3483" s="13">
        <f t="shared" si="164"/>
        <v>2014</v>
      </c>
      <c r="N3483" t="b">
        <v>0</v>
      </c>
      <c r="O3483">
        <v>95</v>
      </c>
      <c r="P3483" t="b">
        <v>1</v>
      </c>
      <c r="Q3483" t="s">
        <v>8271</v>
      </c>
      <c r="R3483" s="5">
        <f t="shared" si="162"/>
        <v>1.1879999999999999</v>
      </c>
      <c r="S3483" s="6">
        <f t="shared" si="163"/>
        <v>125.05263157894737</v>
      </c>
      <c r="T3483" t="s">
        <v>8319</v>
      </c>
      <c r="U3483" t="s">
        <v>8320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2">
        <v>41796.771597222221</v>
      </c>
      <c r="L3484" s="12">
        <v>41826.771597222221</v>
      </c>
      <c r="M3484" s="13">
        <f t="shared" si="164"/>
        <v>2014</v>
      </c>
      <c r="N3484" t="b">
        <v>0</v>
      </c>
      <c r="O3484">
        <v>80</v>
      </c>
      <c r="P3484" t="b">
        <v>1</v>
      </c>
      <c r="Q3484" t="s">
        <v>8271</v>
      </c>
      <c r="R3484" s="5">
        <f t="shared" si="162"/>
        <v>1.3833333333333333</v>
      </c>
      <c r="S3484" s="6">
        <f t="shared" si="163"/>
        <v>51.875</v>
      </c>
      <c r="T3484" t="s">
        <v>8319</v>
      </c>
      <c r="U3484" t="s">
        <v>8320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2">
        <v>41793.668761574074</v>
      </c>
      <c r="L3485" s="12">
        <v>41823.668761574074</v>
      </c>
      <c r="M3485" s="13">
        <f t="shared" si="164"/>
        <v>2014</v>
      </c>
      <c r="N3485" t="b">
        <v>0</v>
      </c>
      <c r="O3485">
        <v>133</v>
      </c>
      <c r="P3485" t="b">
        <v>1</v>
      </c>
      <c r="Q3485" t="s">
        <v>8271</v>
      </c>
      <c r="R3485" s="5">
        <f t="shared" si="162"/>
        <v>1.599402985074627</v>
      </c>
      <c r="S3485" s="6">
        <f t="shared" si="163"/>
        <v>40.285714285714285</v>
      </c>
      <c r="T3485" t="s">
        <v>8319</v>
      </c>
      <c r="U3485" t="s">
        <v>8320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2">
        <v>42506.760405092587</v>
      </c>
      <c r="L3486" s="12">
        <v>42536.760405092587</v>
      </c>
      <c r="M3486" s="13">
        <f t="shared" si="164"/>
        <v>2016</v>
      </c>
      <c r="N3486" t="b">
        <v>0</v>
      </c>
      <c r="O3486">
        <v>44</v>
      </c>
      <c r="P3486" t="b">
        <v>1</v>
      </c>
      <c r="Q3486" t="s">
        <v>8271</v>
      </c>
      <c r="R3486" s="5">
        <f t="shared" si="162"/>
        <v>1.1424000000000001</v>
      </c>
      <c r="S3486" s="6">
        <f t="shared" si="163"/>
        <v>64.909090909090907</v>
      </c>
      <c r="T3486" t="s">
        <v>8319</v>
      </c>
      <c r="U3486" t="s">
        <v>8320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2">
        <v>42372.693055555559</v>
      </c>
      <c r="L3487" s="12">
        <v>42402.693055555559</v>
      </c>
      <c r="M3487" s="13">
        <f t="shared" si="164"/>
        <v>2016</v>
      </c>
      <c r="N3487" t="b">
        <v>0</v>
      </c>
      <c r="O3487">
        <v>30</v>
      </c>
      <c r="P3487" t="b">
        <v>1</v>
      </c>
      <c r="Q3487" t="s">
        <v>8271</v>
      </c>
      <c r="R3487" s="5">
        <f t="shared" si="162"/>
        <v>1.0060606060606061</v>
      </c>
      <c r="S3487" s="6">
        <f t="shared" si="163"/>
        <v>55.333333333333336</v>
      </c>
      <c r="T3487" t="s">
        <v>8319</v>
      </c>
      <c r="U3487" t="s">
        <v>8320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2">
        <v>42126.87501157407</v>
      </c>
      <c r="L3488" s="12">
        <v>42158.290972222225</v>
      </c>
      <c r="M3488" s="13">
        <f t="shared" si="164"/>
        <v>2015</v>
      </c>
      <c r="N3488" t="b">
        <v>0</v>
      </c>
      <c r="O3488">
        <v>56</v>
      </c>
      <c r="P3488" t="b">
        <v>1</v>
      </c>
      <c r="Q3488" t="s">
        <v>8271</v>
      </c>
      <c r="R3488" s="5">
        <f t="shared" si="162"/>
        <v>1.552</v>
      </c>
      <c r="S3488" s="6">
        <f t="shared" si="163"/>
        <v>83.142857142857139</v>
      </c>
      <c r="T3488" t="s">
        <v>8319</v>
      </c>
      <c r="U3488" t="s">
        <v>8320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2">
        <v>42149.940416666665</v>
      </c>
      <c r="L3489" s="12">
        <v>42179.940416666665</v>
      </c>
      <c r="M3489" s="13">
        <f t="shared" si="164"/>
        <v>2015</v>
      </c>
      <c r="N3489" t="b">
        <v>0</v>
      </c>
      <c r="O3489">
        <v>66</v>
      </c>
      <c r="P3489" t="b">
        <v>1</v>
      </c>
      <c r="Q3489" t="s">
        <v>8271</v>
      </c>
      <c r="R3489" s="5">
        <f t="shared" si="162"/>
        <v>1.2775000000000001</v>
      </c>
      <c r="S3489" s="6">
        <f t="shared" si="163"/>
        <v>38.712121212121211</v>
      </c>
      <c r="T3489" t="s">
        <v>8319</v>
      </c>
      <c r="U3489" t="s">
        <v>8320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2">
        <v>42087.768055555556</v>
      </c>
      <c r="L3490" s="12">
        <v>42111.666666666672</v>
      </c>
      <c r="M3490" s="13">
        <f t="shared" si="164"/>
        <v>2015</v>
      </c>
      <c r="N3490" t="b">
        <v>0</v>
      </c>
      <c r="O3490">
        <v>29</v>
      </c>
      <c r="P3490" t="b">
        <v>1</v>
      </c>
      <c r="Q3490" t="s">
        <v>8271</v>
      </c>
      <c r="R3490" s="5">
        <f t="shared" si="162"/>
        <v>1.212</v>
      </c>
      <c r="S3490" s="6">
        <f t="shared" si="163"/>
        <v>125.37931034482759</v>
      </c>
      <c r="T3490" t="s">
        <v>8319</v>
      </c>
      <c r="U3490" t="s">
        <v>8320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2">
        <v>41753.635775462964</v>
      </c>
      <c r="L3491" s="12">
        <v>41783.875</v>
      </c>
      <c r="M3491" s="13">
        <f t="shared" si="164"/>
        <v>2014</v>
      </c>
      <c r="N3491" t="b">
        <v>0</v>
      </c>
      <c r="O3491">
        <v>72</v>
      </c>
      <c r="P3491" t="b">
        <v>1</v>
      </c>
      <c r="Q3491" t="s">
        <v>8271</v>
      </c>
      <c r="R3491" s="5">
        <f t="shared" si="162"/>
        <v>1.127</v>
      </c>
      <c r="S3491" s="6">
        <f t="shared" si="163"/>
        <v>78.263888888888886</v>
      </c>
      <c r="T3491" t="s">
        <v>8319</v>
      </c>
      <c r="U3491" t="s">
        <v>8320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2">
        <v>42443.802361111113</v>
      </c>
      <c r="L3492" s="12">
        <v>42473.802361111113</v>
      </c>
      <c r="M3492" s="13">
        <f t="shared" si="164"/>
        <v>2016</v>
      </c>
      <c r="N3492" t="b">
        <v>0</v>
      </c>
      <c r="O3492">
        <v>27</v>
      </c>
      <c r="P3492" t="b">
        <v>1</v>
      </c>
      <c r="Q3492" t="s">
        <v>8271</v>
      </c>
      <c r="R3492" s="5">
        <f t="shared" si="162"/>
        <v>1.2749999999999999</v>
      </c>
      <c r="S3492" s="6">
        <f t="shared" si="163"/>
        <v>47.222222222222221</v>
      </c>
      <c r="T3492" t="s">
        <v>8319</v>
      </c>
      <c r="U3492" t="s">
        <v>8320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2">
        <v>42121.249814814815</v>
      </c>
      <c r="L3493" s="12">
        <v>42142.249814814815</v>
      </c>
      <c r="M3493" s="13">
        <f t="shared" si="164"/>
        <v>2015</v>
      </c>
      <c r="N3493" t="b">
        <v>0</v>
      </c>
      <c r="O3493">
        <v>10</v>
      </c>
      <c r="P3493" t="b">
        <v>1</v>
      </c>
      <c r="Q3493" t="s">
        <v>8271</v>
      </c>
      <c r="R3493" s="5">
        <f t="shared" si="162"/>
        <v>1.5820000000000001</v>
      </c>
      <c r="S3493" s="6">
        <f t="shared" si="163"/>
        <v>79.099999999999994</v>
      </c>
      <c r="T3493" t="s">
        <v>8319</v>
      </c>
      <c r="U3493" t="s">
        <v>8320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2">
        <v>42268.009224537032</v>
      </c>
      <c r="L3494" s="12">
        <v>42303.009224537032</v>
      </c>
      <c r="M3494" s="13">
        <f t="shared" si="164"/>
        <v>2015</v>
      </c>
      <c r="N3494" t="b">
        <v>0</v>
      </c>
      <c r="O3494">
        <v>35</v>
      </c>
      <c r="P3494" t="b">
        <v>1</v>
      </c>
      <c r="Q3494" t="s">
        <v>8271</v>
      </c>
      <c r="R3494" s="5">
        <f t="shared" si="162"/>
        <v>1.0526894736842105</v>
      </c>
      <c r="S3494" s="6">
        <f t="shared" si="163"/>
        <v>114.29199999999999</v>
      </c>
      <c r="T3494" t="s">
        <v>8319</v>
      </c>
      <c r="U3494" t="s">
        <v>8320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2">
        <v>41848.866157407407</v>
      </c>
      <c r="L3495" s="12">
        <v>41868.21597222222</v>
      </c>
      <c r="M3495" s="13">
        <f t="shared" si="164"/>
        <v>2014</v>
      </c>
      <c r="N3495" t="b">
        <v>0</v>
      </c>
      <c r="O3495">
        <v>29</v>
      </c>
      <c r="P3495" t="b">
        <v>1</v>
      </c>
      <c r="Q3495" t="s">
        <v>8271</v>
      </c>
      <c r="R3495" s="5">
        <f t="shared" si="162"/>
        <v>1</v>
      </c>
      <c r="S3495" s="6">
        <f t="shared" si="163"/>
        <v>51.724137931034484</v>
      </c>
      <c r="T3495" t="s">
        <v>8319</v>
      </c>
      <c r="U3495" t="s">
        <v>8320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2">
        <v>42689.214988425927</v>
      </c>
      <c r="L3496" s="12">
        <v>42700.25</v>
      </c>
      <c r="M3496" s="13">
        <f t="shared" si="164"/>
        <v>2016</v>
      </c>
      <c r="N3496" t="b">
        <v>0</v>
      </c>
      <c r="O3496">
        <v>13</v>
      </c>
      <c r="P3496" t="b">
        <v>1</v>
      </c>
      <c r="Q3496" t="s">
        <v>8271</v>
      </c>
      <c r="R3496" s="5">
        <f t="shared" si="162"/>
        <v>1</v>
      </c>
      <c r="S3496" s="6">
        <f t="shared" si="163"/>
        <v>30.76923076923077</v>
      </c>
      <c r="T3496" t="s">
        <v>8319</v>
      </c>
      <c r="U3496" t="s">
        <v>8320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2">
        <v>41915.762835648151</v>
      </c>
      <c r="L3497" s="12">
        <v>41944.720833333333</v>
      </c>
      <c r="M3497" s="13">
        <f t="shared" si="164"/>
        <v>2014</v>
      </c>
      <c r="N3497" t="b">
        <v>0</v>
      </c>
      <c r="O3497">
        <v>72</v>
      </c>
      <c r="P3497" t="b">
        <v>1</v>
      </c>
      <c r="Q3497" t="s">
        <v>8271</v>
      </c>
      <c r="R3497" s="5">
        <f t="shared" si="162"/>
        <v>1.0686</v>
      </c>
      <c r="S3497" s="6">
        <f t="shared" si="163"/>
        <v>74.208333333333329</v>
      </c>
      <c r="T3497" t="s">
        <v>8319</v>
      </c>
      <c r="U3497" t="s">
        <v>8320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2">
        <v>42584.846828703703</v>
      </c>
      <c r="L3498" s="12">
        <v>42624.846828703703</v>
      </c>
      <c r="M3498" s="13">
        <f t="shared" si="164"/>
        <v>2016</v>
      </c>
      <c r="N3498" t="b">
        <v>0</v>
      </c>
      <c r="O3498">
        <v>78</v>
      </c>
      <c r="P3498" t="b">
        <v>1</v>
      </c>
      <c r="Q3498" t="s">
        <v>8271</v>
      </c>
      <c r="R3498" s="5">
        <f t="shared" si="162"/>
        <v>1.244</v>
      </c>
      <c r="S3498" s="6">
        <f t="shared" si="163"/>
        <v>47.846153846153847</v>
      </c>
      <c r="T3498" t="s">
        <v>8319</v>
      </c>
      <c r="U3498" t="s">
        <v>8320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2">
        <v>42511.741944444439</v>
      </c>
      <c r="L3499" s="12">
        <v>42523.916666666672</v>
      </c>
      <c r="M3499" s="13">
        <f t="shared" si="164"/>
        <v>2016</v>
      </c>
      <c r="N3499" t="b">
        <v>0</v>
      </c>
      <c r="O3499">
        <v>49</v>
      </c>
      <c r="P3499" t="b">
        <v>1</v>
      </c>
      <c r="Q3499" t="s">
        <v>8271</v>
      </c>
      <c r="R3499" s="5">
        <f t="shared" si="162"/>
        <v>1.0870406189555126</v>
      </c>
      <c r="S3499" s="6">
        <f t="shared" si="163"/>
        <v>34.408163265306122</v>
      </c>
      <c r="T3499" t="s">
        <v>8319</v>
      </c>
      <c r="U3499" t="s">
        <v>8320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2">
        <v>42459.15861111111</v>
      </c>
      <c r="L3500" s="12">
        <v>42518.905555555553</v>
      </c>
      <c r="M3500" s="13">
        <f t="shared" si="164"/>
        <v>2016</v>
      </c>
      <c r="N3500" t="b">
        <v>0</v>
      </c>
      <c r="O3500">
        <v>42</v>
      </c>
      <c r="P3500" t="b">
        <v>1</v>
      </c>
      <c r="Q3500" t="s">
        <v>8271</v>
      </c>
      <c r="R3500" s="5">
        <f t="shared" si="162"/>
        <v>1.0242424242424242</v>
      </c>
      <c r="S3500" s="6">
        <f t="shared" si="163"/>
        <v>40.238095238095241</v>
      </c>
      <c r="T3500" t="s">
        <v>8319</v>
      </c>
      <c r="U3500" t="s">
        <v>8320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2">
        <v>42132.036168981482</v>
      </c>
      <c r="L3501" s="12">
        <v>42186.290972222225</v>
      </c>
      <c r="M3501" s="13">
        <f t="shared" si="164"/>
        <v>2015</v>
      </c>
      <c r="N3501" t="b">
        <v>0</v>
      </c>
      <c r="O3501">
        <v>35</v>
      </c>
      <c r="P3501" t="b">
        <v>1</v>
      </c>
      <c r="Q3501" t="s">
        <v>8271</v>
      </c>
      <c r="R3501" s="5">
        <f t="shared" si="162"/>
        <v>1.0549999999999999</v>
      </c>
      <c r="S3501" s="6">
        <f t="shared" si="163"/>
        <v>60.285714285714285</v>
      </c>
      <c r="T3501" t="s">
        <v>8319</v>
      </c>
      <c r="U3501" t="s">
        <v>8320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2">
        <v>42419.91942129629</v>
      </c>
      <c r="L3502" s="12">
        <v>42436.207638888889</v>
      </c>
      <c r="M3502" s="13">
        <f t="shared" si="164"/>
        <v>2016</v>
      </c>
      <c r="N3502" t="b">
        <v>0</v>
      </c>
      <c r="O3502">
        <v>42</v>
      </c>
      <c r="P3502" t="b">
        <v>1</v>
      </c>
      <c r="Q3502" t="s">
        <v>8271</v>
      </c>
      <c r="R3502" s="5">
        <f t="shared" si="162"/>
        <v>1.0629999999999999</v>
      </c>
      <c r="S3502" s="6">
        <f t="shared" si="163"/>
        <v>25.30952380952381</v>
      </c>
      <c r="T3502" t="s">
        <v>8319</v>
      </c>
      <c r="U3502" t="s">
        <v>8320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2">
        <v>42233.763831018514</v>
      </c>
      <c r="L3503" s="12">
        <v>42258.763831018514</v>
      </c>
      <c r="M3503" s="13">
        <f t="shared" si="164"/>
        <v>2015</v>
      </c>
      <c r="N3503" t="b">
        <v>0</v>
      </c>
      <c r="O3503">
        <v>42</v>
      </c>
      <c r="P3503" t="b">
        <v>1</v>
      </c>
      <c r="Q3503" t="s">
        <v>8271</v>
      </c>
      <c r="R3503" s="5">
        <f t="shared" si="162"/>
        <v>1.0066666666666666</v>
      </c>
      <c r="S3503" s="6">
        <f t="shared" si="163"/>
        <v>35.952380952380949</v>
      </c>
      <c r="T3503" t="s">
        <v>8319</v>
      </c>
      <c r="U3503" t="s">
        <v>8320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2">
        <v>42430.839398148149</v>
      </c>
      <c r="L3504" s="12">
        <v>42445.165972222225</v>
      </c>
      <c r="M3504" s="13">
        <f t="shared" si="164"/>
        <v>2016</v>
      </c>
      <c r="N3504" t="b">
        <v>0</v>
      </c>
      <c r="O3504">
        <v>31</v>
      </c>
      <c r="P3504" t="b">
        <v>1</v>
      </c>
      <c r="Q3504" t="s">
        <v>8271</v>
      </c>
      <c r="R3504" s="5">
        <f t="shared" si="162"/>
        <v>1.054</v>
      </c>
      <c r="S3504" s="6">
        <f t="shared" si="163"/>
        <v>136</v>
      </c>
      <c r="T3504" t="s">
        <v>8319</v>
      </c>
      <c r="U3504" t="s">
        <v>8320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2">
        <v>42545.478333333333</v>
      </c>
      <c r="L3505" s="12">
        <v>42575.478333333333</v>
      </c>
      <c r="M3505" s="13">
        <f t="shared" si="164"/>
        <v>2016</v>
      </c>
      <c r="N3505" t="b">
        <v>0</v>
      </c>
      <c r="O3505">
        <v>38</v>
      </c>
      <c r="P3505" t="b">
        <v>1</v>
      </c>
      <c r="Q3505" t="s">
        <v>8271</v>
      </c>
      <c r="R3505" s="5">
        <f t="shared" si="162"/>
        <v>1.0755999999999999</v>
      </c>
      <c r="S3505" s="6">
        <f t="shared" si="163"/>
        <v>70.763157894736835</v>
      </c>
      <c r="T3505" t="s">
        <v>8319</v>
      </c>
      <c r="U3505" t="s">
        <v>8320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2">
        <v>42297.748738425929</v>
      </c>
      <c r="L3506" s="12">
        <v>42327.790405092594</v>
      </c>
      <c r="M3506" s="13">
        <f t="shared" si="164"/>
        <v>2015</v>
      </c>
      <c r="N3506" t="b">
        <v>0</v>
      </c>
      <c r="O3506">
        <v>8</v>
      </c>
      <c r="P3506" t="b">
        <v>1</v>
      </c>
      <c r="Q3506" t="s">
        <v>8271</v>
      </c>
      <c r="R3506" s="5">
        <f t="shared" si="162"/>
        <v>1</v>
      </c>
      <c r="S3506" s="6">
        <f t="shared" si="163"/>
        <v>125</v>
      </c>
      <c r="T3506" t="s">
        <v>8319</v>
      </c>
      <c r="U3506" t="s">
        <v>8320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2">
        <v>41760.935706018521</v>
      </c>
      <c r="L3507" s="12">
        <v>41772.166666666664</v>
      </c>
      <c r="M3507" s="13">
        <f t="shared" si="164"/>
        <v>2014</v>
      </c>
      <c r="N3507" t="b">
        <v>0</v>
      </c>
      <c r="O3507">
        <v>39</v>
      </c>
      <c r="P3507" t="b">
        <v>1</v>
      </c>
      <c r="Q3507" t="s">
        <v>8271</v>
      </c>
      <c r="R3507" s="5">
        <f t="shared" si="162"/>
        <v>1.0376000000000001</v>
      </c>
      <c r="S3507" s="6">
        <f t="shared" si="163"/>
        <v>66.512820512820511</v>
      </c>
      <c r="T3507" t="s">
        <v>8319</v>
      </c>
      <c r="U3507" t="s">
        <v>8320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2">
        <v>41829.734259259261</v>
      </c>
      <c r="L3508" s="12">
        <v>41874.734259259261</v>
      </c>
      <c r="M3508" s="13">
        <f t="shared" si="164"/>
        <v>2014</v>
      </c>
      <c r="N3508" t="b">
        <v>0</v>
      </c>
      <c r="O3508">
        <v>29</v>
      </c>
      <c r="P3508" t="b">
        <v>1</v>
      </c>
      <c r="Q3508" t="s">
        <v>8271</v>
      </c>
      <c r="R3508" s="5">
        <f t="shared" si="162"/>
        <v>1.0149999999999999</v>
      </c>
      <c r="S3508" s="6">
        <f t="shared" si="163"/>
        <v>105</v>
      </c>
      <c r="T3508" t="s">
        <v>8319</v>
      </c>
      <c r="U3508" t="s">
        <v>8320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2">
        <v>42491.92288194444</v>
      </c>
      <c r="L3509" s="12">
        <v>42521.92288194444</v>
      </c>
      <c r="M3509" s="13">
        <f t="shared" si="164"/>
        <v>2016</v>
      </c>
      <c r="N3509" t="b">
        <v>0</v>
      </c>
      <c r="O3509">
        <v>72</v>
      </c>
      <c r="P3509" t="b">
        <v>1</v>
      </c>
      <c r="Q3509" t="s">
        <v>8271</v>
      </c>
      <c r="R3509" s="5">
        <f t="shared" si="162"/>
        <v>1.044</v>
      </c>
      <c r="S3509" s="6">
        <f t="shared" si="163"/>
        <v>145</v>
      </c>
      <c r="T3509" t="s">
        <v>8319</v>
      </c>
      <c r="U3509" t="s">
        <v>8320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2">
        <v>42477.729780092588</v>
      </c>
      <c r="L3510" s="12">
        <v>42500.875</v>
      </c>
      <c r="M3510" s="13">
        <f t="shared" si="164"/>
        <v>2016</v>
      </c>
      <c r="N3510" t="b">
        <v>0</v>
      </c>
      <c r="O3510">
        <v>15</v>
      </c>
      <c r="P3510" t="b">
        <v>1</v>
      </c>
      <c r="Q3510" t="s">
        <v>8271</v>
      </c>
      <c r="R3510" s="5">
        <f t="shared" si="162"/>
        <v>1.8</v>
      </c>
      <c r="S3510" s="6">
        <f t="shared" si="163"/>
        <v>12</v>
      </c>
      <c r="T3510" t="s">
        <v>8319</v>
      </c>
      <c r="U3510" t="s">
        <v>8320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2">
        <v>41950.859560185185</v>
      </c>
      <c r="L3511" s="12">
        <v>41964.204861111109</v>
      </c>
      <c r="M3511" s="13">
        <f t="shared" si="164"/>
        <v>2014</v>
      </c>
      <c r="N3511" t="b">
        <v>0</v>
      </c>
      <c r="O3511">
        <v>33</v>
      </c>
      <c r="P3511" t="b">
        <v>1</v>
      </c>
      <c r="Q3511" t="s">
        <v>8271</v>
      </c>
      <c r="R3511" s="5">
        <f t="shared" si="162"/>
        <v>1.0633333333333332</v>
      </c>
      <c r="S3511" s="6">
        <f t="shared" si="163"/>
        <v>96.666666666666671</v>
      </c>
      <c r="T3511" t="s">
        <v>8319</v>
      </c>
      <c r="U3511" t="s">
        <v>8320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2">
        <v>41802.62090277778</v>
      </c>
      <c r="L3512" s="12">
        <v>41822.62090277778</v>
      </c>
      <c r="M3512" s="13">
        <f t="shared" si="164"/>
        <v>2014</v>
      </c>
      <c r="N3512" t="b">
        <v>0</v>
      </c>
      <c r="O3512">
        <v>15</v>
      </c>
      <c r="P3512" t="b">
        <v>1</v>
      </c>
      <c r="Q3512" t="s">
        <v>8271</v>
      </c>
      <c r="R3512" s="5">
        <f t="shared" si="162"/>
        <v>1.0055555555555555</v>
      </c>
      <c r="S3512" s="6">
        <f t="shared" si="163"/>
        <v>60.333333333333336</v>
      </c>
      <c r="T3512" t="s">
        <v>8319</v>
      </c>
      <c r="U3512" t="s">
        <v>8320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2">
        <v>41927.873784722222</v>
      </c>
      <c r="L3513" s="12">
        <v>41950.770833333336</v>
      </c>
      <c r="M3513" s="13">
        <f t="shared" si="164"/>
        <v>2014</v>
      </c>
      <c r="N3513" t="b">
        <v>0</v>
      </c>
      <c r="O3513">
        <v>19</v>
      </c>
      <c r="P3513" t="b">
        <v>1</v>
      </c>
      <c r="Q3513" t="s">
        <v>8271</v>
      </c>
      <c r="R3513" s="5">
        <f t="shared" si="162"/>
        <v>1.012</v>
      </c>
      <c r="S3513" s="6">
        <f t="shared" si="163"/>
        <v>79.89473684210526</v>
      </c>
      <c r="T3513" t="s">
        <v>8319</v>
      </c>
      <c r="U3513" t="s">
        <v>8320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2">
        <v>42057.536944444444</v>
      </c>
      <c r="L3514" s="12">
        <v>42117.49527777778</v>
      </c>
      <c r="M3514" s="13">
        <f t="shared" si="164"/>
        <v>2015</v>
      </c>
      <c r="N3514" t="b">
        <v>0</v>
      </c>
      <c r="O3514">
        <v>17</v>
      </c>
      <c r="P3514" t="b">
        <v>1</v>
      </c>
      <c r="Q3514" t="s">
        <v>8271</v>
      </c>
      <c r="R3514" s="5">
        <f t="shared" si="162"/>
        <v>1</v>
      </c>
      <c r="S3514" s="6">
        <f t="shared" si="163"/>
        <v>58.823529411764703</v>
      </c>
      <c r="T3514" t="s">
        <v>8319</v>
      </c>
      <c r="U3514" t="s">
        <v>8320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2">
        <v>41781.096203703702</v>
      </c>
      <c r="L3515" s="12">
        <v>41794.207638888889</v>
      </c>
      <c r="M3515" s="13">
        <f t="shared" si="164"/>
        <v>2014</v>
      </c>
      <c r="N3515" t="b">
        <v>0</v>
      </c>
      <c r="O3515">
        <v>44</v>
      </c>
      <c r="P3515" t="b">
        <v>1</v>
      </c>
      <c r="Q3515" t="s">
        <v>8271</v>
      </c>
      <c r="R3515" s="5">
        <f t="shared" si="162"/>
        <v>1.1839285714285714</v>
      </c>
      <c r="S3515" s="6">
        <f t="shared" si="163"/>
        <v>75.340909090909093</v>
      </c>
      <c r="T3515" t="s">
        <v>8319</v>
      </c>
      <c r="U3515" t="s">
        <v>8320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2">
        <v>42020.846666666665</v>
      </c>
      <c r="L3516" s="12">
        <v>42037.207638888889</v>
      </c>
      <c r="M3516" s="13">
        <f t="shared" si="164"/>
        <v>2015</v>
      </c>
      <c r="N3516" t="b">
        <v>0</v>
      </c>
      <c r="O3516">
        <v>10</v>
      </c>
      <c r="P3516" t="b">
        <v>1</v>
      </c>
      <c r="Q3516" t="s">
        <v>8271</v>
      </c>
      <c r="R3516" s="5">
        <f t="shared" si="162"/>
        <v>1.1000000000000001</v>
      </c>
      <c r="S3516" s="6">
        <f t="shared" si="163"/>
        <v>55</v>
      </c>
      <c r="T3516" t="s">
        <v>8319</v>
      </c>
      <c r="U3516" t="s">
        <v>8320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2">
        <v>42125.772812499999</v>
      </c>
      <c r="L3517" s="12">
        <v>42155.772812499999</v>
      </c>
      <c r="M3517" s="13">
        <f t="shared" si="164"/>
        <v>2015</v>
      </c>
      <c r="N3517" t="b">
        <v>0</v>
      </c>
      <c r="O3517">
        <v>46</v>
      </c>
      <c r="P3517" t="b">
        <v>1</v>
      </c>
      <c r="Q3517" t="s">
        <v>8271</v>
      </c>
      <c r="R3517" s="5">
        <f t="shared" si="162"/>
        <v>1.0266666666666666</v>
      </c>
      <c r="S3517" s="6">
        <f t="shared" si="163"/>
        <v>66.956521739130437</v>
      </c>
      <c r="T3517" t="s">
        <v>8319</v>
      </c>
      <c r="U3517" t="s">
        <v>8320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2">
        <v>41856.010069444441</v>
      </c>
      <c r="L3518" s="12">
        <v>41890.125</v>
      </c>
      <c r="M3518" s="13">
        <f t="shared" si="164"/>
        <v>2014</v>
      </c>
      <c r="N3518" t="b">
        <v>0</v>
      </c>
      <c r="O3518">
        <v>11</v>
      </c>
      <c r="P3518" t="b">
        <v>1</v>
      </c>
      <c r="Q3518" t="s">
        <v>8271</v>
      </c>
      <c r="R3518" s="5">
        <f t="shared" si="162"/>
        <v>1</v>
      </c>
      <c r="S3518" s="6">
        <f t="shared" si="163"/>
        <v>227.27272727272728</v>
      </c>
      <c r="T3518" t="s">
        <v>8319</v>
      </c>
      <c r="U3518" t="s">
        <v>8320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2">
        <v>41794.817523148151</v>
      </c>
      <c r="L3519" s="12">
        <v>41824.458333333336</v>
      </c>
      <c r="M3519" s="13">
        <f t="shared" si="164"/>
        <v>2014</v>
      </c>
      <c r="N3519" t="b">
        <v>0</v>
      </c>
      <c r="O3519">
        <v>13</v>
      </c>
      <c r="P3519" t="b">
        <v>1</v>
      </c>
      <c r="Q3519" t="s">
        <v>8271</v>
      </c>
      <c r="R3519" s="5">
        <f t="shared" si="162"/>
        <v>1</v>
      </c>
      <c r="S3519" s="6">
        <f t="shared" si="163"/>
        <v>307.69230769230768</v>
      </c>
      <c r="T3519" t="s">
        <v>8319</v>
      </c>
      <c r="U3519" t="s">
        <v>8320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2">
        <v>41893.783553240741</v>
      </c>
      <c r="L3520" s="12">
        <v>41914.597916666666</v>
      </c>
      <c r="M3520" s="13">
        <f t="shared" si="164"/>
        <v>2014</v>
      </c>
      <c r="N3520" t="b">
        <v>0</v>
      </c>
      <c r="O3520">
        <v>33</v>
      </c>
      <c r="P3520" t="b">
        <v>1</v>
      </c>
      <c r="Q3520" t="s">
        <v>8271</v>
      </c>
      <c r="R3520" s="5">
        <f t="shared" si="162"/>
        <v>1.10046</v>
      </c>
      <c r="S3520" s="6">
        <f t="shared" si="163"/>
        <v>50.020909090909093</v>
      </c>
      <c r="T3520" t="s">
        <v>8319</v>
      </c>
      <c r="U3520" t="s">
        <v>8320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2">
        <v>42037.598958333328</v>
      </c>
      <c r="L3521" s="12">
        <v>42067.598958333328</v>
      </c>
      <c r="M3521" s="13">
        <f t="shared" si="164"/>
        <v>2015</v>
      </c>
      <c r="N3521" t="b">
        <v>0</v>
      </c>
      <c r="O3521">
        <v>28</v>
      </c>
      <c r="P3521" t="b">
        <v>1</v>
      </c>
      <c r="Q3521" t="s">
        <v>8271</v>
      </c>
      <c r="R3521" s="5">
        <f t="shared" si="162"/>
        <v>1.0135000000000001</v>
      </c>
      <c r="S3521" s="6">
        <f t="shared" si="163"/>
        <v>72.392857142857139</v>
      </c>
      <c r="T3521" t="s">
        <v>8319</v>
      </c>
      <c r="U3521" t="s">
        <v>8320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2">
        <v>42227.824212962965</v>
      </c>
      <c r="L3522" s="12">
        <v>42253.57430555555</v>
      </c>
      <c r="M3522" s="13">
        <f t="shared" si="164"/>
        <v>2015</v>
      </c>
      <c r="N3522" t="b">
        <v>0</v>
      </c>
      <c r="O3522">
        <v>21</v>
      </c>
      <c r="P3522" t="b">
        <v>1</v>
      </c>
      <c r="Q3522" t="s">
        <v>8271</v>
      </c>
      <c r="R3522" s="5">
        <f t="shared" ref="R3522:R3585" si="165">E3522/D3522</f>
        <v>1.0075000000000001</v>
      </c>
      <c r="S3522" s="6">
        <f t="shared" ref="S3522:S3585" si="166">E3522/O3522</f>
        <v>95.952380952380949</v>
      </c>
      <c r="T3522" t="s">
        <v>8319</v>
      </c>
      <c r="U3522" t="s">
        <v>8320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2">
        <v>41881.361342592594</v>
      </c>
      <c r="L3523" s="12">
        <v>41911.361342592594</v>
      </c>
      <c r="M3523" s="13">
        <f t="shared" ref="M3523:M3586" si="167">YEAR(K3523)</f>
        <v>2014</v>
      </c>
      <c r="N3523" t="b">
        <v>0</v>
      </c>
      <c r="O3523">
        <v>13</v>
      </c>
      <c r="P3523" t="b">
        <v>1</v>
      </c>
      <c r="Q3523" t="s">
        <v>8271</v>
      </c>
      <c r="R3523" s="5">
        <f t="shared" si="165"/>
        <v>1.6942857142857144</v>
      </c>
      <c r="S3523" s="6">
        <f t="shared" si="166"/>
        <v>45.615384615384613</v>
      </c>
      <c r="T3523" t="s">
        <v>8319</v>
      </c>
      <c r="U3523" t="s">
        <v>8320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2">
        <v>42234.789884259255</v>
      </c>
      <c r="L3524" s="12">
        <v>42262.420833333337</v>
      </c>
      <c r="M3524" s="13">
        <f t="shared" si="167"/>
        <v>2015</v>
      </c>
      <c r="N3524" t="b">
        <v>0</v>
      </c>
      <c r="O3524">
        <v>34</v>
      </c>
      <c r="P3524" t="b">
        <v>1</v>
      </c>
      <c r="Q3524" t="s">
        <v>8271</v>
      </c>
      <c r="R3524" s="5">
        <f t="shared" si="165"/>
        <v>1</v>
      </c>
      <c r="S3524" s="6">
        <f t="shared" si="166"/>
        <v>41.029411764705884</v>
      </c>
      <c r="T3524" t="s">
        <v>8319</v>
      </c>
      <c r="U3524" t="s">
        <v>8320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2">
        <v>42581.397546296299</v>
      </c>
      <c r="L3525" s="12">
        <v>42638.958333333328</v>
      </c>
      <c r="M3525" s="13">
        <f t="shared" si="167"/>
        <v>2016</v>
      </c>
      <c r="N3525" t="b">
        <v>0</v>
      </c>
      <c r="O3525">
        <v>80</v>
      </c>
      <c r="P3525" t="b">
        <v>1</v>
      </c>
      <c r="Q3525" t="s">
        <v>8271</v>
      </c>
      <c r="R3525" s="5">
        <f t="shared" si="165"/>
        <v>1.1365000000000001</v>
      </c>
      <c r="S3525" s="6">
        <f t="shared" si="166"/>
        <v>56.825000000000003</v>
      </c>
      <c r="T3525" t="s">
        <v>8319</v>
      </c>
      <c r="U3525" t="s">
        <v>8320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2">
        <v>41880.76357638889</v>
      </c>
      <c r="L3526" s="12">
        <v>41895.166666666664</v>
      </c>
      <c r="M3526" s="13">
        <f t="shared" si="167"/>
        <v>2014</v>
      </c>
      <c r="N3526" t="b">
        <v>0</v>
      </c>
      <c r="O3526">
        <v>74</v>
      </c>
      <c r="P3526" t="b">
        <v>1</v>
      </c>
      <c r="Q3526" t="s">
        <v>8271</v>
      </c>
      <c r="R3526" s="5">
        <f t="shared" si="165"/>
        <v>1.0156000000000001</v>
      </c>
      <c r="S3526" s="6">
        <f t="shared" si="166"/>
        <v>137.24324324324326</v>
      </c>
      <c r="T3526" t="s">
        <v>8319</v>
      </c>
      <c r="U3526" t="s">
        <v>8320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2">
        <v>42214.6956712963</v>
      </c>
      <c r="L3527" s="12">
        <v>42225.666666666672</v>
      </c>
      <c r="M3527" s="13">
        <f t="shared" si="167"/>
        <v>2015</v>
      </c>
      <c r="N3527" t="b">
        <v>0</v>
      </c>
      <c r="O3527">
        <v>7</v>
      </c>
      <c r="P3527" t="b">
        <v>1</v>
      </c>
      <c r="Q3527" t="s">
        <v>8271</v>
      </c>
      <c r="R3527" s="5">
        <f t="shared" si="165"/>
        <v>1.06</v>
      </c>
      <c r="S3527" s="6">
        <f t="shared" si="166"/>
        <v>75.714285714285708</v>
      </c>
      <c r="T3527" t="s">
        <v>8319</v>
      </c>
      <c r="U3527" t="s">
        <v>8320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2">
        <v>42460.335312499999</v>
      </c>
      <c r="L3528" s="12">
        <v>42488.249305555553</v>
      </c>
      <c r="M3528" s="13">
        <f t="shared" si="167"/>
        <v>2016</v>
      </c>
      <c r="N3528" t="b">
        <v>0</v>
      </c>
      <c r="O3528">
        <v>34</v>
      </c>
      <c r="P3528" t="b">
        <v>1</v>
      </c>
      <c r="Q3528" t="s">
        <v>8271</v>
      </c>
      <c r="R3528" s="5">
        <f t="shared" si="165"/>
        <v>1.02</v>
      </c>
      <c r="S3528" s="6">
        <f t="shared" si="166"/>
        <v>99</v>
      </c>
      <c r="T3528" t="s">
        <v>8319</v>
      </c>
      <c r="U3528" t="s">
        <v>8320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2">
        <v>42167.023206018523</v>
      </c>
      <c r="L3529" s="12">
        <v>42196.165972222225</v>
      </c>
      <c r="M3529" s="13">
        <f t="shared" si="167"/>
        <v>2015</v>
      </c>
      <c r="N3529" t="b">
        <v>0</v>
      </c>
      <c r="O3529">
        <v>86</v>
      </c>
      <c r="P3529" t="b">
        <v>1</v>
      </c>
      <c r="Q3529" t="s">
        <v>8271</v>
      </c>
      <c r="R3529" s="5">
        <f t="shared" si="165"/>
        <v>1.1691666666666667</v>
      </c>
      <c r="S3529" s="6">
        <f t="shared" si="166"/>
        <v>81.569767441860463</v>
      </c>
      <c r="T3529" t="s">
        <v>8319</v>
      </c>
      <c r="U3529" t="s">
        <v>8320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2">
        <v>42733.50136574074</v>
      </c>
      <c r="L3530" s="12">
        <v>42753.50136574074</v>
      </c>
      <c r="M3530" s="13">
        <f t="shared" si="167"/>
        <v>2016</v>
      </c>
      <c r="N3530" t="b">
        <v>0</v>
      </c>
      <c r="O3530">
        <v>37</v>
      </c>
      <c r="P3530" t="b">
        <v>1</v>
      </c>
      <c r="Q3530" t="s">
        <v>8271</v>
      </c>
      <c r="R3530" s="5">
        <f t="shared" si="165"/>
        <v>1.0115151515151515</v>
      </c>
      <c r="S3530" s="6">
        <f t="shared" si="166"/>
        <v>45.108108108108105</v>
      </c>
      <c r="T3530" t="s">
        <v>8319</v>
      </c>
      <c r="U3530" t="s">
        <v>8320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2">
        <v>42177.761782407411</v>
      </c>
      <c r="L3531" s="12">
        <v>42198.041666666672</v>
      </c>
      <c r="M3531" s="13">
        <f t="shared" si="167"/>
        <v>2015</v>
      </c>
      <c r="N3531" t="b">
        <v>0</v>
      </c>
      <c r="O3531">
        <v>18</v>
      </c>
      <c r="P3531" t="b">
        <v>1</v>
      </c>
      <c r="Q3531" t="s">
        <v>8271</v>
      </c>
      <c r="R3531" s="5">
        <f t="shared" si="165"/>
        <v>1.32</v>
      </c>
      <c r="S3531" s="6">
        <f t="shared" si="166"/>
        <v>36.666666666666664</v>
      </c>
      <c r="T3531" t="s">
        <v>8319</v>
      </c>
      <c r="U3531" t="s">
        <v>8320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2">
        <v>42442.623344907406</v>
      </c>
      <c r="L3532" s="12">
        <v>42470.833333333328</v>
      </c>
      <c r="M3532" s="13">
        <f t="shared" si="167"/>
        <v>2016</v>
      </c>
      <c r="N3532" t="b">
        <v>0</v>
      </c>
      <c r="O3532">
        <v>22</v>
      </c>
      <c r="P3532" t="b">
        <v>1</v>
      </c>
      <c r="Q3532" t="s">
        <v>8271</v>
      </c>
      <c r="R3532" s="5">
        <f t="shared" si="165"/>
        <v>1</v>
      </c>
      <c r="S3532" s="6">
        <f t="shared" si="166"/>
        <v>125</v>
      </c>
      <c r="T3532" t="s">
        <v>8319</v>
      </c>
      <c r="U3532" t="s">
        <v>8320</v>
      </c>
    </row>
    <row r="3533" spans="1:21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2">
        <v>42521.654328703706</v>
      </c>
      <c r="L3533" s="12">
        <v>42551.654328703706</v>
      </c>
      <c r="M3533" s="13">
        <f t="shared" si="167"/>
        <v>2016</v>
      </c>
      <c r="N3533" t="b">
        <v>0</v>
      </c>
      <c r="O3533">
        <v>26</v>
      </c>
      <c r="P3533" t="b">
        <v>1</v>
      </c>
      <c r="Q3533" t="s">
        <v>8271</v>
      </c>
      <c r="R3533" s="5">
        <f t="shared" si="165"/>
        <v>1.28</v>
      </c>
      <c r="S3533" s="6">
        <f t="shared" si="166"/>
        <v>49.230769230769234</v>
      </c>
      <c r="T3533" t="s">
        <v>8319</v>
      </c>
      <c r="U3533" t="s">
        <v>8320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2">
        <v>41884.599849537037</v>
      </c>
      <c r="L3534" s="12">
        <v>41900.165972222225</v>
      </c>
      <c r="M3534" s="13">
        <f t="shared" si="167"/>
        <v>2014</v>
      </c>
      <c r="N3534" t="b">
        <v>0</v>
      </c>
      <c r="O3534">
        <v>27</v>
      </c>
      <c r="P3534" t="b">
        <v>1</v>
      </c>
      <c r="Q3534" t="s">
        <v>8271</v>
      </c>
      <c r="R3534" s="5">
        <f t="shared" si="165"/>
        <v>1.1895833333333334</v>
      </c>
      <c r="S3534" s="6">
        <f t="shared" si="166"/>
        <v>42.296296296296298</v>
      </c>
      <c r="T3534" t="s">
        <v>8319</v>
      </c>
      <c r="U3534" t="s">
        <v>8320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2">
        <v>42289.761192129634</v>
      </c>
      <c r="L3535" s="12">
        <v>42319.802858796291</v>
      </c>
      <c r="M3535" s="13">
        <f t="shared" si="167"/>
        <v>2015</v>
      </c>
      <c r="N3535" t="b">
        <v>0</v>
      </c>
      <c r="O3535">
        <v>8</v>
      </c>
      <c r="P3535" t="b">
        <v>1</v>
      </c>
      <c r="Q3535" t="s">
        <v>8271</v>
      </c>
      <c r="R3535" s="5">
        <f t="shared" si="165"/>
        <v>1.262</v>
      </c>
      <c r="S3535" s="6">
        <f t="shared" si="166"/>
        <v>78.875</v>
      </c>
      <c r="T3535" t="s">
        <v>8319</v>
      </c>
      <c r="U3535" t="s">
        <v>8320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2">
        <v>42243.6252662037</v>
      </c>
      <c r="L3536" s="12">
        <v>42278.6252662037</v>
      </c>
      <c r="M3536" s="13">
        <f t="shared" si="167"/>
        <v>2015</v>
      </c>
      <c r="N3536" t="b">
        <v>0</v>
      </c>
      <c r="O3536">
        <v>204</v>
      </c>
      <c r="P3536" t="b">
        <v>1</v>
      </c>
      <c r="Q3536" t="s">
        <v>8271</v>
      </c>
      <c r="R3536" s="5">
        <f t="shared" si="165"/>
        <v>1.5620000000000001</v>
      </c>
      <c r="S3536" s="6">
        <f t="shared" si="166"/>
        <v>38.284313725490193</v>
      </c>
      <c r="T3536" t="s">
        <v>8319</v>
      </c>
      <c r="U3536" t="s">
        <v>8320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2">
        <v>42248.640162037031</v>
      </c>
      <c r="L3537" s="12">
        <v>42279.75</v>
      </c>
      <c r="M3537" s="13">
        <f t="shared" si="167"/>
        <v>2015</v>
      </c>
      <c r="N3537" t="b">
        <v>0</v>
      </c>
      <c r="O3537">
        <v>46</v>
      </c>
      <c r="P3537" t="b">
        <v>1</v>
      </c>
      <c r="Q3537" t="s">
        <v>8271</v>
      </c>
      <c r="R3537" s="5">
        <f t="shared" si="165"/>
        <v>1.0315000000000001</v>
      </c>
      <c r="S3537" s="6">
        <f t="shared" si="166"/>
        <v>44.847826086956523</v>
      </c>
      <c r="T3537" t="s">
        <v>8319</v>
      </c>
      <c r="U3537" t="s">
        <v>8320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2">
        <v>42328.727141203708</v>
      </c>
      <c r="L3538" s="12">
        <v>42358.499305555553</v>
      </c>
      <c r="M3538" s="13">
        <f t="shared" si="167"/>
        <v>2015</v>
      </c>
      <c r="N3538" t="b">
        <v>0</v>
      </c>
      <c r="O3538">
        <v>17</v>
      </c>
      <c r="P3538" t="b">
        <v>1</v>
      </c>
      <c r="Q3538" t="s">
        <v>8271</v>
      </c>
      <c r="R3538" s="5">
        <f t="shared" si="165"/>
        <v>1.5333333333333334</v>
      </c>
      <c r="S3538" s="6">
        <f t="shared" si="166"/>
        <v>13.529411764705882</v>
      </c>
      <c r="T3538" t="s">
        <v>8319</v>
      </c>
      <c r="U3538" t="s">
        <v>8320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2">
        <v>41923.354351851849</v>
      </c>
      <c r="L3539" s="12">
        <v>41960.332638888889</v>
      </c>
      <c r="M3539" s="13">
        <f t="shared" si="167"/>
        <v>2014</v>
      </c>
      <c r="N3539" t="b">
        <v>0</v>
      </c>
      <c r="O3539">
        <v>28</v>
      </c>
      <c r="P3539" t="b">
        <v>1</v>
      </c>
      <c r="Q3539" t="s">
        <v>8271</v>
      </c>
      <c r="R3539" s="5">
        <f t="shared" si="165"/>
        <v>1.8044444444444445</v>
      </c>
      <c r="S3539" s="6">
        <f t="shared" si="166"/>
        <v>43.5</v>
      </c>
      <c r="T3539" t="s">
        <v>8319</v>
      </c>
      <c r="U3539" t="s">
        <v>8320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2">
        <v>42571.420601851853</v>
      </c>
      <c r="L3540" s="12">
        <v>42599.420601851853</v>
      </c>
      <c r="M3540" s="13">
        <f t="shared" si="167"/>
        <v>2016</v>
      </c>
      <c r="N3540" t="b">
        <v>0</v>
      </c>
      <c r="O3540">
        <v>83</v>
      </c>
      <c r="P3540" t="b">
        <v>1</v>
      </c>
      <c r="Q3540" t="s">
        <v>8271</v>
      </c>
      <c r="R3540" s="5">
        <f t="shared" si="165"/>
        <v>1.2845</v>
      </c>
      <c r="S3540" s="6">
        <f t="shared" si="166"/>
        <v>30.951807228915662</v>
      </c>
      <c r="T3540" t="s">
        <v>8319</v>
      </c>
      <c r="U3540" t="s">
        <v>8320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2">
        <v>42600.756041666667</v>
      </c>
      <c r="L3541" s="12">
        <v>42621.756041666667</v>
      </c>
      <c r="M3541" s="13">
        <f t="shared" si="167"/>
        <v>2016</v>
      </c>
      <c r="N3541" t="b">
        <v>0</v>
      </c>
      <c r="O3541">
        <v>13</v>
      </c>
      <c r="P3541" t="b">
        <v>1</v>
      </c>
      <c r="Q3541" t="s">
        <v>8271</v>
      </c>
      <c r="R3541" s="5">
        <f t="shared" si="165"/>
        <v>1.1966666666666668</v>
      </c>
      <c r="S3541" s="6">
        <f t="shared" si="166"/>
        <v>55.230769230769234</v>
      </c>
      <c r="T3541" t="s">
        <v>8319</v>
      </c>
      <c r="U3541" t="s">
        <v>8320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2">
        <v>42517.003368055557</v>
      </c>
      <c r="L3542" s="12">
        <v>42547.003368055557</v>
      </c>
      <c r="M3542" s="13">
        <f t="shared" si="167"/>
        <v>2016</v>
      </c>
      <c r="N3542" t="b">
        <v>0</v>
      </c>
      <c r="O3542">
        <v>8</v>
      </c>
      <c r="P3542" t="b">
        <v>1</v>
      </c>
      <c r="Q3542" t="s">
        <v>8271</v>
      </c>
      <c r="R3542" s="5">
        <f t="shared" si="165"/>
        <v>1.23</v>
      </c>
      <c r="S3542" s="6">
        <f t="shared" si="166"/>
        <v>46.125</v>
      </c>
      <c r="T3542" t="s">
        <v>8319</v>
      </c>
      <c r="U3542" t="s">
        <v>8320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2">
        <v>42222.730034722219</v>
      </c>
      <c r="L3543" s="12">
        <v>42247.730034722219</v>
      </c>
      <c r="M3543" s="13">
        <f t="shared" si="167"/>
        <v>2015</v>
      </c>
      <c r="N3543" t="b">
        <v>0</v>
      </c>
      <c r="O3543">
        <v>32</v>
      </c>
      <c r="P3543" t="b">
        <v>1</v>
      </c>
      <c r="Q3543" t="s">
        <v>8271</v>
      </c>
      <c r="R3543" s="5">
        <f t="shared" si="165"/>
        <v>1.05</v>
      </c>
      <c r="S3543" s="6">
        <f t="shared" si="166"/>
        <v>39.375</v>
      </c>
      <c r="T3543" t="s">
        <v>8319</v>
      </c>
      <c r="U3543" t="s">
        <v>8320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2">
        <v>41829.599791666667</v>
      </c>
      <c r="L3544" s="12">
        <v>41889.599791666667</v>
      </c>
      <c r="M3544" s="13">
        <f t="shared" si="167"/>
        <v>2014</v>
      </c>
      <c r="N3544" t="b">
        <v>0</v>
      </c>
      <c r="O3544">
        <v>85</v>
      </c>
      <c r="P3544" t="b">
        <v>1</v>
      </c>
      <c r="Q3544" t="s">
        <v>8271</v>
      </c>
      <c r="R3544" s="5">
        <f t="shared" si="165"/>
        <v>1.0223636363636364</v>
      </c>
      <c r="S3544" s="6">
        <f t="shared" si="166"/>
        <v>66.152941176470591</v>
      </c>
      <c r="T3544" t="s">
        <v>8319</v>
      </c>
      <c r="U3544" t="s">
        <v>8320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2">
        <v>42150.755312499998</v>
      </c>
      <c r="L3545" s="12">
        <v>42180.755312499998</v>
      </c>
      <c r="M3545" s="13">
        <f t="shared" si="167"/>
        <v>2015</v>
      </c>
      <c r="N3545" t="b">
        <v>0</v>
      </c>
      <c r="O3545">
        <v>29</v>
      </c>
      <c r="P3545" t="b">
        <v>1</v>
      </c>
      <c r="Q3545" t="s">
        <v>8271</v>
      </c>
      <c r="R3545" s="5">
        <f t="shared" si="165"/>
        <v>1.0466666666666666</v>
      </c>
      <c r="S3545" s="6">
        <f t="shared" si="166"/>
        <v>54.137931034482762</v>
      </c>
      <c r="T3545" t="s">
        <v>8319</v>
      </c>
      <c r="U3545" t="s">
        <v>8320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2">
        <v>42040.831678240742</v>
      </c>
      <c r="L3546" s="12">
        <v>42070.831678240742</v>
      </c>
      <c r="M3546" s="13">
        <f t="shared" si="167"/>
        <v>2015</v>
      </c>
      <c r="N3546" t="b">
        <v>0</v>
      </c>
      <c r="O3546">
        <v>24</v>
      </c>
      <c r="P3546" t="b">
        <v>1</v>
      </c>
      <c r="Q3546" t="s">
        <v>8271</v>
      </c>
      <c r="R3546" s="5">
        <f t="shared" si="165"/>
        <v>1</v>
      </c>
      <c r="S3546" s="6">
        <f t="shared" si="166"/>
        <v>104.16666666666667</v>
      </c>
      <c r="T3546" t="s">
        <v>8319</v>
      </c>
      <c r="U3546" t="s">
        <v>8320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2">
        <v>42075.807395833333</v>
      </c>
      <c r="L3547" s="12">
        <v>42105.807395833333</v>
      </c>
      <c r="M3547" s="13">
        <f t="shared" si="167"/>
        <v>2015</v>
      </c>
      <c r="N3547" t="b">
        <v>0</v>
      </c>
      <c r="O3547">
        <v>8</v>
      </c>
      <c r="P3547" t="b">
        <v>1</v>
      </c>
      <c r="Q3547" t="s">
        <v>8271</v>
      </c>
      <c r="R3547" s="5">
        <f t="shared" si="165"/>
        <v>1.004</v>
      </c>
      <c r="S3547" s="6">
        <f t="shared" si="166"/>
        <v>31.375</v>
      </c>
      <c r="T3547" t="s">
        <v>8319</v>
      </c>
      <c r="U3547" t="s">
        <v>8320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2">
        <v>42073.660694444443</v>
      </c>
      <c r="L3548" s="12">
        <v>42095.165972222225</v>
      </c>
      <c r="M3548" s="13">
        <f t="shared" si="167"/>
        <v>2015</v>
      </c>
      <c r="N3548" t="b">
        <v>0</v>
      </c>
      <c r="O3548">
        <v>19</v>
      </c>
      <c r="P3548" t="b">
        <v>1</v>
      </c>
      <c r="Q3548" t="s">
        <v>8271</v>
      </c>
      <c r="R3548" s="5">
        <f t="shared" si="165"/>
        <v>1.0227272727272727</v>
      </c>
      <c r="S3548" s="6">
        <f t="shared" si="166"/>
        <v>59.210526315789473</v>
      </c>
      <c r="T3548" t="s">
        <v>8319</v>
      </c>
      <c r="U3548" t="s">
        <v>8320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2">
        <v>42480.078715277778</v>
      </c>
      <c r="L3549" s="12">
        <v>42504.165972222225</v>
      </c>
      <c r="M3549" s="13">
        <f t="shared" si="167"/>
        <v>2016</v>
      </c>
      <c r="N3549" t="b">
        <v>0</v>
      </c>
      <c r="O3549">
        <v>336</v>
      </c>
      <c r="P3549" t="b">
        <v>1</v>
      </c>
      <c r="Q3549" t="s">
        <v>8271</v>
      </c>
      <c r="R3549" s="5">
        <f t="shared" si="165"/>
        <v>1.1440928571428572</v>
      </c>
      <c r="S3549" s="6">
        <f t="shared" si="166"/>
        <v>119.17633928571429</v>
      </c>
      <c r="T3549" t="s">
        <v>8319</v>
      </c>
      <c r="U3549" t="s">
        <v>8320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2">
        <v>42411.942291666666</v>
      </c>
      <c r="L3550" s="12">
        <v>42434.041666666672</v>
      </c>
      <c r="M3550" s="13">
        <f t="shared" si="167"/>
        <v>2016</v>
      </c>
      <c r="N3550" t="b">
        <v>0</v>
      </c>
      <c r="O3550">
        <v>13</v>
      </c>
      <c r="P3550" t="b">
        <v>1</v>
      </c>
      <c r="Q3550" t="s">
        <v>8271</v>
      </c>
      <c r="R3550" s="5">
        <f t="shared" si="165"/>
        <v>1.019047619047619</v>
      </c>
      <c r="S3550" s="6">
        <f t="shared" si="166"/>
        <v>164.61538461538461</v>
      </c>
      <c r="T3550" t="s">
        <v>8319</v>
      </c>
      <c r="U3550" t="s">
        <v>8320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2">
        <v>42223.394363425927</v>
      </c>
      <c r="L3551" s="12">
        <v>42251.394363425927</v>
      </c>
      <c r="M3551" s="13">
        <f t="shared" si="167"/>
        <v>2015</v>
      </c>
      <c r="N3551" t="b">
        <v>0</v>
      </c>
      <c r="O3551">
        <v>42</v>
      </c>
      <c r="P3551" t="b">
        <v>1</v>
      </c>
      <c r="Q3551" t="s">
        <v>8271</v>
      </c>
      <c r="R3551" s="5">
        <f t="shared" si="165"/>
        <v>1.02</v>
      </c>
      <c r="S3551" s="6">
        <f t="shared" si="166"/>
        <v>24.285714285714285</v>
      </c>
      <c r="T3551" t="s">
        <v>8319</v>
      </c>
      <c r="U3551" t="s">
        <v>8320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2">
        <v>42462.893495370372</v>
      </c>
      <c r="L3552" s="12">
        <v>42492.893495370372</v>
      </c>
      <c r="M3552" s="13">
        <f t="shared" si="167"/>
        <v>2016</v>
      </c>
      <c r="N3552" t="b">
        <v>0</v>
      </c>
      <c r="O3552">
        <v>64</v>
      </c>
      <c r="P3552" t="b">
        <v>1</v>
      </c>
      <c r="Q3552" t="s">
        <v>8271</v>
      </c>
      <c r="R3552" s="5">
        <f t="shared" si="165"/>
        <v>1.048</v>
      </c>
      <c r="S3552" s="6">
        <f t="shared" si="166"/>
        <v>40.9375</v>
      </c>
      <c r="T3552" t="s">
        <v>8319</v>
      </c>
      <c r="U3552" t="s">
        <v>8320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2">
        <v>41753.515856481477</v>
      </c>
      <c r="L3553" s="12">
        <v>41781.921527777777</v>
      </c>
      <c r="M3553" s="13">
        <f t="shared" si="167"/>
        <v>2014</v>
      </c>
      <c r="N3553" t="b">
        <v>0</v>
      </c>
      <c r="O3553">
        <v>25</v>
      </c>
      <c r="P3553" t="b">
        <v>1</v>
      </c>
      <c r="Q3553" t="s">
        <v>8271</v>
      </c>
      <c r="R3553" s="5">
        <f t="shared" si="165"/>
        <v>1.0183333333333333</v>
      </c>
      <c r="S3553" s="6">
        <f t="shared" si="166"/>
        <v>61.1</v>
      </c>
      <c r="T3553" t="s">
        <v>8319</v>
      </c>
      <c r="U3553" t="s">
        <v>8320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2">
        <v>41788.587083333332</v>
      </c>
      <c r="L3554" s="12">
        <v>41818.587083333332</v>
      </c>
      <c r="M3554" s="13">
        <f t="shared" si="167"/>
        <v>2014</v>
      </c>
      <c r="N3554" t="b">
        <v>0</v>
      </c>
      <c r="O3554">
        <v>20</v>
      </c>
      <c r="P3554" t="b">
        <v>1</v>
      </c>
      <c r="Q3554" t="s">
        <v>8271</v>
      </c>
      <c r="R3554" s="5">
        <f t="shared" si="165"/>
        <v>1</v>
      </c>
      <c r="S3554" s="6">
        <f t="shared" si="166"/>
        <v>38.65</v>
      </c>
      <c r="T3554" t="s">
        <v>8319</v>
      </c>
      <c r="U3554" t="s">
        <v>8320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2">
        <v>42196.028703703705</v>
      </c>
      <c r="L3555" s="12">
        <v>42228</v>
      </c>
      <c r="M3555" s="13">
        <f t="shared" si="167"/>
        <v>2015</v>
      </c>
      <c r="N3555" t="b">
        <v>0</v>
      </c>
      <c r="O3555">
        <v>104</v>
      </c>
      <c r="P3555" t="b">
        <v>1</v>
      </c>
      <c r="Q3555" t="s">
        <v>8271</v>
      </c>
      <c r="R3555" s="5">
        <f t="shared" si="165"/>
        <v>1.0627272727272727</v>
      </c>
      <c r="S3555" s="6">
        <f t="shared" si="166"/>
        <v>56.20192307692308</v>
      </c>
      <c r="T3555" t="s">
        <v>8319</v>
      </c>
      <c r="U3555" t="s">
        <v>8320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2">
        <v>42016.050451388888</v>
      </c>
      <c r="L3556" s="12">
        <v>42046.708333333328</v>
      </c>
      <c r="M3556" s="13">
        <f t="shared" si="167"/>
        <v>2015</v>
      </c>
      <c r="N3556" t="b">
        <v>0</v>
      </c>
      <c r="O3556">
        <v>53</v>
      </c>
      <c r="P3556" t="b">
        <v>1</v>
      </c>
      <c r="Q3556" t="s">
        <v>8271</v>
      </c>
      <c r="R3556" s="5">
        <f t="shared" si="165"/>
        <v>1.1342219999999998</v>
      </c>
      <c r="S3556" s="6">
        <f t="shared" si="166"/>
        <v>107.00207547169811</v>
      </c>
      <c r="T3556" t="s">
        <v>8319</v>
      </c>
      <c r="U3556" t="s">
        <v>8320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2">
        <v>42661.442060185189</v>
      </c>
      <c r="L3557" s="12">
        <v>42691.483726851846</v>
      </c>
      <c r="M3557" s="13">
        <f t="shared" si="167"/>
        <v>2016</v>
      </c>
      <c r="N3557" t="b">
        <v>0</v>
      </c>
      <c r="O3557">
        <v>14</v>
      </c>
      <c r="P3557" t="b">
        <v>1</v>
      </c>
      <c r="Q3557" t="s">
        <v>8271</v>
      </c>
      <c r="R3557" s="5">
        <f t="shared" si="165"/>
        <v>1</v>
      </c>
      <c r="S3557" s="6">
        <f t="shared" si="166"/>
        <v>171.42857142857142</v>
      </c>
      <c r="T3557" t="s">
        <v>8319</v>
      </c>
      <c r="U3557" t="s">
        <v>8320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2">
        <v>41808.649583333332</v>
      </c>
      <c r="L3558" s="12">
        <v>41868.649583333332</v>
      </c>
      <c r="M3558" s="13">
        <f t="shared" si="167"/>
        <v>2014</v>
      </c>
      <c r="N3558" t="b">
        <v>0</v>
      </c>
      <c r="O3558">
        <v>20</v>
      </c>
      <c r="P3558" t="b">
        <v>1</v>
      </c>
      <c r="Q3558" t="s">
        <v>8271</v>
      </c>
      <c r="R3558" s="5">
        <f t="shared" si="165"/>
        <v>1.0045454545454546</v>
      </c>
      <c r="S3558" s="6">
        <f t="shared" si="166"/>
        <v>110.5</v>
      </c>
      <c r="T3558" t="s">
        <v>8319</v>
      </c>
      <c r="U3558" t="s">
        <v>8320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2">
        <v>41730.276747685188</v>
      </c>
      <c r="L3559" s="12">
        <v>41764.276747685188</v>
      </c>
      <c r="M3559" s="13">
        <f t="shared" si="167"/>
        <v>2014</v>
      </c>
      <c r="N3559" t="b">
        <v>0</v>
      </c>
      <c r="O3559">
        <v>558</v>
      </c>
      <c r="P3559" t="b">
        <v>1</v>
      </c>
      <c r="Q3559" t="s">
        <v>8271</v>
      </c>
      <c r="R3559" s="5">
        <f t="shared" si="165"/>
        <v>1.0003599999999999</v>
      </c>
      <c r="S3559" s="6">
        <f t="shared" si="166"/>
        <v>179.27598566308242</v>
      </c>
      <c r="T3559" t="s">
        <v>8319</v>
      </c>
      <c r="U3559" t="s">
        <v>8320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2">
        <v>42139.816840277781</v>
      </c>
      <c r="L3560" s="12">
        <v>42181.875</v>
      </c>
      <c r="M3560" s="13">
        <f t="shared" si="167"/>
        <v>2015</v>
      </c>
      <c r="N3560" t="b">
        <v>0</v>
      </c>
      <c r="O3560">
        <v>22</v>
      </c>
      <c r="P3560" t="b">
        <v>1</v>
      </c>
      <c r="Q3560" t="s">
        <v>8271</v>
      </c>
      <c r="R3560" s="5">
        <f t="shared" si="165"/>
        <v>1.44</v>
      </c>
      <c r="S3560" s="6">
        <f t="shared" si="166"/>
        <v>22.90909090909091</v>
      </c>
      <c r="T3560" t="s">
        <v>8319</v>
      </c>
      <c r="U3560" t="s">
        <v>8320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2">
        <v>42194.096157407403</v>
      </c>
      <c r="L3561" s="12">
        <v>42216.373611111107</v>
      </c>
      <c r="M3561" s="13">
        <f t="shared" si="167"/>
        <v>2015</v>
      </c>
      <c r="N3561" t="b">
        <v>0</v>
      </c>
      <c r="O3561">
        <v>24</v>
      </c>
      <c r="P3561" t="b">
        <v>1</v>
      </c>
      <c r="Q3561" t="s">
        <v>8271</v>
      </c>
      <c r="R3561" s="5">
        <f t="shared" si="165"/>
        <v>1.0349999999999999</v>
      </c>
      <c r="S3561" s="6">
        <f t="shared" si="166"/>
        <v>43.125</v>
      </c>
      <c r="T3561" t="s">
        <v>8319</v>
      </c>
      <c r="U3561" t="s">
        <v>8320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2">
        <v>42115.889652777783</v>
      </c>
      <c r="L3562" s="12">
        <v>42151.114583333328</v>
      </c>
      <c r="M3562" s="13">
        <f t="shared" si="167"/>
        <v>2015</v>
      </c>
      <c r="N3562" t="b">
        <v>0</v>
      </c>
      <c r="O3562">
        <v>74</v>
      </c>
      <c r="P3562" t="b">
        <v>1</v>
      </c>
      <c r="Q3562" t="s">
        <v>8271</v>
      </c>
      <c r="R3562" s="5">
        <f t="shared" si="165"/>
        <v>1.0843750000000001</v>
      </c>
      <c r="S3562" s="6">
        <f t="shared" si="166"/>
        <v>46.891891891891895</v>
      </c>
      <c r="T3562" t="s">
        <v>8319</v>
      </c>
      <c r="U3562" t="s">
        <v>8320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2">
        <v>42203.680300925931</v>
      </c>
      <c r="L3563" s="12">
        <v>42221.774999999994</v>
      </c>
      <c r="M3563" s="13">
        <f t="shared" si="167"/>
        <v>2015</v>
      </c>
      <c r="N3563" t="b">
        <v>0</v>
      </c>
      <c r="O3563">
        <v>54</v>
      </c>
      <c r="P3563" t="b">
        <v>1</v>
      </c>
      <c r="Q3563" t="s">
        <v>8271</v>
      </c>
      <c r="R3563" s="5">
        <f t="shared" si="165"/>
        <v>1.024</v>
      </c>
      <c r="S3563" s="6">
        <f t="shared" si="166"/>
        <v>47.407407407407405</v>
      </c>
      <c r="T3563" t="s">
        <v>8319</v>
      </c>
      <c r="U3563" t="s">
        <v>8320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2">
        <v>42433.761886574073</v>
      </c>
      <c r="L3564" s="12">
        <v>42442.916666666672</v>
      </c>
      <c r="M3564" s="13">
        <f t="shared" si="167"/>
        <v>2016</v>
      </c>
      <c r="N3564" t="b">
        <v>0</v>
      </c>
      <c r="O3564">
        <v>31</v>
      </c>
      <c r="P3564" t="b">
        <v>1</v>
      </c>
      <c r="Q3564" t="s">
        <v>8271</v>
      </c>
      <c r="R3564" s="5">
        <f t="shared" si="165"/>
        <v>1.4888888888888889</v>
      </c>
      <c r="S3564" s="6">
        <f t="shared" si="166"/>
        <v>15.129032258064516</v>
      </c>
      <c r="T3564" t="s">
        <v>8319</v>
      </c>
      <c r="U3564" t="s">
        <v>8320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2">
        <v>42555.671944444446</v>
      </c>
      <c r="L3565" s="12">
        <v>42583.791666666672</v>
      </c>
      <c r="M3565" s="13">
        <f t="shared" si="167"/>
        <v>2016</v>
      </c>
      <c r="N3565" t="b">
        <v>0</v>
      </c>
      <c r="O3565">
        <v>25</v>
      </c>
      <c r="P3565" t="b">
        <v>1</v>
      </c>
      <c r="Q3565" t="s">
        <v>8271</v>
      </c>
      <c r="R3565" s="5">
        <f t="shared" si="165"/>
        <v>1.0549000000000002</v>
      </c>
      <c r="S3565" s="6">
        <f t="shared" si="166"/>
        <v>21.098000000000003</v>
      </c>
      <c r="T3565" t="s">
        <v>8319</v>
      </c>
      <c r="U3565" t="s">
        <v>8320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2">
        <v>42236.623252314821</v>
      </c>
      <c r="L3566" s="12">
        <v>42282.666666666672</v>
      </c>
      <c r="M3566" s="13">
        <f t="shared" si="167"/>
        <v>2015</v>
      </c>
      <c r="N3566" t="b">
        <v>0</v>
      </c>
      <c r="O3566">
        <v>17</v>
      </c>
      <c r="P3566" t="b">
        <v>1</v>
      </c>
      <c r="Q3566" t="s">
        <v>8271</v>
      </c>
      <c r="R3566" s="5">
        <f t="shared" si="165"/>
        <v>1.0049999999999999</v>
      </c>
      <c r="S3566" s="6">
        <f t="shared" si="166"/>
        <v>59.117647058823529</v>
      </c>
      <c r="T3566" t="s">
        <v>8319</v>
      </c>
      <c r="U3566" t="s">
        <v>8320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2">
        <v>41974.743148148147</v>
      </c>
      <c r="L3567" s="12">
        <v>42004.743148148147</v>
      </c>
      <c r="M3567" s="13">
        <f t="shared" si="167"/>
        <v>2014</v>
      </c>
      <c r="N3567" t="b">
        <v>0</v>
      </c>
      <c r="O3567">
        <v>12</v>
      </c>
      <c r="P3567" t="b">
        <v>1</v>
      </c>
      <c r="Q3567" t="s">
        <v>8271</v>
      </c>
      <c r="R3567" s="5">
        <f t="shared" si="165"/>
        <v>1.3055555555555556</v>
      </c>
      <c r="S3567" s="6">
        <f t="shared" si="166"/>
        <v>97.916666666666671</v>
      </c>
      <c r="T3567" t="s">
        <v>8319</v>
      </c>
      <c r="U3567" t="s">
        <v>8320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2">
        <v>41997.507905092592</v>
      </c>
      <c r="L3568" s="12">
        <v>42027.507905092592</v>
      </c>
      <c r="M3568" s="13">
        <f t="shared" si="167"/>
        <v>2014</v>
      </c>
      <c r="N3568" t="b">
        <v>0</v>
      </c>
      <c r="O3568">
        <v>38</v>
      </c>
      <c r="P3568" t="b">
        <v>1</v>
      </c>
      <c r="Q3568" t="s">
        <v>8271</v>
      </c>
      <c r="R3568" s="5">
        <f t="shared" si="165"/>
        <v>1.0475000000000001</v>
      </c>
      <c r="S3568" s="6">
        <f t="shared" si="166"/>
        <v>55.131578947368418</v>
      </c>
      <c r="T3568" t="s">
        <v>8319</v>
      </c>
      <c r="U3568" t="s">
        <v>8320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2">
        <v>42135.810694444444</v>
      </c>
      <c r="L3569" s="12">
        <v>42165.810694444444</v>
      </c>
      <c r="M3569" s="13">
        <f t="shared" si="167"/>
        <v>2015</v>
      </c>
      <c r="N3569" t="b">
        <v>0</v>
      </c>
      <c r="O3569">
        <v>41</v>
      </c>
      <c r="P3569" t="b">
        <v>1</v>
      </c>
      <c r="Q3569" t="s">
        <v>8271</v>
      </c>
      <c r="R3569" s="5">
        <f t="shared" si="165"/>
        <v>1.0880000000000001</v>
      </c>
      <c r="S3569" s="6">
        <f t="shared" si="166"/>
        <v>26.536585365853657</v>
      </c>
      <c r="T3569" t="s">
        <v>8319</v>
      </c>
      <c r="U3569" t="s">
        <v>8320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2">
        <v>41869.740671296298</v>
      </c>
      <c r="L3570" s="12">
        <v>41899.740671296298</v>
      </c>
      <c r="M3570" s="13">
        <f t="shared" si="167"/>
        <v>2014</v>
      </c>
      <c r="N3570" t="b">
        <v>0</v>
      </c>
      <c r="O3570">
        <v>19</v>
      </c>
      <c r="P3570" t="b">
        <v>1</v>
      </c>
      <c r="Q3570" t="s">
        <v>8271</v>
      </c>
      <c r="R3570" s="5">
        <f t="shared" si="165"/>
        <v>1.1100000000000001</v>
      </c>
      <c r="S3570" s="6">
        <f t="shared" si="166"/>
        <v>58.421052631578945</v>
      </c>
      <c r="T3570" t="s">
        <v>8319</v>
      </c>
      <c r="U3570" t="s">
        <v>8320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2">
        <v>41982.688611111109</v>
      </c>
      <c r="L3571" s="12">
        <v>42012.688611111109</v>
      </c>
      <c r="M3571" s="13">
        <f t="shared" si="167"/>
        <v>2014</v>
      </c>
      <c r="N3571" t="b">
        <v>0</v>
      </c>
      <c r="O3571">
        <v>41</v>
      </c>
      <c r="P3571" t="b">
        <v>1</v>
      </c>
      <c r="Q3571" t="s">
        <v>8271</v>
      </c>
      <c r="R3571" s="5">
        <f t="shared" si="165"/>
        <v>1.0047999999999999</v>
      </c>
      <c r="S3571" s="6">
        <f t="shared" si="166"/>
        <v>122.53658536585365</v>
      </c>
      <c r="T3571" t="s">
        <v>8319</v>
      </c>
      <c r="U3571" t="s">
        <v>8320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2">
        <v>41976.331979166673</v>
      </c>
      <c r="L3572" s="12">
        <v>42004.291666666672</v>
      </c>
      <c r="M3572" s="13">
        <f t="shared" si="167"/>
        <v>2014</v>
      </c>
      <c r="N3572" t="b">
        <v>0</v>
      </c>
      <c r="O3572">
        <v>26</v>
      </c>
      <c r="P3572" t="b">
        <v>1</v>
      </c>
      <c r="Q3572" t="s">
        <v>8271</v>
      </c>
      <c r="R3572" s="5">
        <f t="shared" si="165"/>
        <v>1.1435</v>
      </c>
      <c r="S3572" s="6">
        <f t="shared" si="166"/>
        <v>87.961538461538467</v>
      </c>
      <c r="T3572" t="s">
        <v>8319</v>
      </c>
      <c r="U3572" t="s">
        <v>8320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2">
        <v>41912.858946759261</v>
      </c>
      <c r="L3573" s="12">
        <v>41942.858946759261</v>
      </c>
      <c r="M3573" s="13">
        <f t="shared" si="167"/>
        <v>2014</v>
      </c>
      <c r="N3573" t="b">
        <v>0</v>
      </c>
      <c r="O3573">
        <v>25</v>
      </c>
      <c r="P3573" t="b">
        <v>1</v>
      </c>
      <c r="Q3573" t="s">
        <v>8271</v>
      </c>
      <c r="R3573" s="5">
        <f t="shared" si="165"/>
        <v>1.2206666666666666</v>
      </c>
      <c r="S3573" s="6">
        <f t="shared" si="166"/>
        <v>73.239999999999995</v>
      </c>
      <c r="T3573" t="s">
        <v>8319</v>
      </c>
      <c r="U3573" t="s">
        <v>8320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2">
        <v>42146.570393518516</v>
      </c>
      <c r="L3574" s="12">
        <v>42176.570393518516</v>
      </c>
      <c r="M3574" s="13">
        <f t="shared" si="167"/>
        <v>2015</v>
      </c>
      <c r="N3574" t="b">
        <v>0</v>
      </c>
      <c r="O3574">
        <v>9</v>
      </c>
      <c r="P3574" t="b">
        <v>1</v>
      </c>
      <c r="Q3574" t="s">
        <v>8271</v>
      </c>
      <c r="R3574" s="5">
        <f t="shared" si="165"/>
        <v>1</v>
      </c>
      <c r="S3574" s="6">
        <f t="shared" si="166"/>
        <v>55.555555555555557</v>
      </c>
      <c r="T3574" t="s">
        <v>8319</v>
      </c>
      <c r="U3574" t="s">
        <v>8320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2">
        <v>41921.375532407408</v>
      </c>
      <c r="L3575" s="12">
        <v>41951.417199074072</v>
      </c>
      <c r="M3575" s="13">
        <f t="shared" si="167"/>
        <v>2014</v>
      </c>
      <c r="N3575" t="b">
        <v>0</v>
      </c>
      <c r="O3575">
        <v>78</v>
      </c>
      <c r="P3575" t="b">
        <v>1</v>
      </c>
      <c r="Q3575" t="s">
        <v>8271</v>
      </c>
      <c r="R3575" s="5">
        <f t="shared" si="165"/>
        <v>1.028</v>
      </c>
      <c r="S3575" s="6">
        <f t="shared" si="166"/>
        <v>39.53846153846154</v>
      </c>
      <c r="T3575" t="s">
        <v>8319</v>
      </c>
      <c r="U3575" t="s">
        <v>8320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2">
        <v>41926.942685185182</v>
      </c>
      <c r="L3576" s="12">
        <v>41956.984351851846</v>
      </c>
      <c r="M3576" s="13">
        <f t="shared" si="167"/>
        <v>2014</v>
      </c>
      <c r="N3576" t="b">
        <v>0</v>
      </c>
      <c r="O3576">
        <v>45</v>
      </c>
      <c r="P3576" t="b">
        <v>1</v>
      </c>
      <c r="Q3576" t="s">
        <v>8271</v>
      </c>
      <c r="R3576" s="5">
        <f t="shared" si="165"/>
        <v>1.0612068965517241</v>
      </c>
      <c r="S3576" s="6">
        <f t="shared" si="166"/>
        <v>136.77777777777777</v>
      </c>
      <c r="T3576" t="s">
        <v>8319</v>
      </c>
      <c r="U3576" t="s">
        <v>8320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2">
        <v>42561.783877314811</v>
      </c>
      <c r="L3577" s="12">
        <v>42593.165972222225</v>
      </c>
      <c r="M3577" s="13">
        <f t="shared" si="167"/>
        <v>2016</v>
      </c>
      <c r="N3577" t="b">
        <v>0</v>
      </c>
      <c r="O3577">
        <v>102</v>
      </c>
      <c r="P3577" t="b">
        <v>1</v>
      </c>
      <c r="Q3577" t="s">
        <v>8271</v>
      </c>
      <c r="R3577" s="5">
        <f t="shared" si="165"/>
        <v>1.0133000000000001</v>
      </c>
      <c r="S3577" s="6">
        <f t="shared" si="166"/>
        <v>99.343137254901961</v>
      </c>
      <c r="T3577" t="s">
        <v>8319</v>
      </c>
      <c r="U3577" t="s">
        <v>8320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2">
        <v>42649.54923611111</v>
      </c>
      <c r="L3578" s="12">
        <v>42709.590902777782</v>
      </c>
      <c r="M3578" s="13">
        <f t="shared" si="167"/>
        <v>2016</v>
      </c>
      <c r="N3578" t="b">
        <v>0</v>
      </c>
      <c r="O3578">
        <v>5</v>
      </c>
      <c r="P3578" t="b">
        <v>1</v>
      </c>
      <c r="Q3578" t="s">
        <v>8271</v>
      </c>
      <c r="R3578" s="5">
        <f t="shared" si="165"/>
        <v>1</v>
      </c>
      <c r="S3578" s="6">
        <f t="shared" si="166"/>
        <v>20</v>
      </c>
      <c r="T3578" t="s">
        <v>8319</v>
      </c>
      <c r="U3578" t="s">
        <v>8320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2">
        <v>42093.786840277782</v>
      </c>
      <c r="L3579" s="12">
        <v>42120.26944444445</v>
      </c>
      <c r="M3579" s="13">
        <f t="shared" si="167"/>
        <v>2015</v>
      </c>
      <c r="N3579" t="b">
        <v>0</v>
      </c>
      <c r="O3579">
        <v>27</v>
      </c>
      <c r="P3579" t="b">
        <v>1</v>
      </c>
      <c r="Q3579" t="s">
        <v>8271</v>
      </c>
      <c r="R3579" s="5">
        <f t="shared" si="165"/>
        <v>1.3</v>
      </c>
      <c r="S3579" s="6">
        <f t="shared" si="166"/>
        <v>28.888888888888889</v>
      </c>
      <c r="T3579" t="s">
        <v>8319</v>
      </c>
      <c r="U3579" t="s">
        <v>8320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2">
        <v>42460.733530092592</v>
      </c>
      <c r="L3580" s="12">
        <v>42490.733530092592</v>
      </c>
      <c r="M3580" s="13">
        <f t="shared" si="167"/>
        <v>2016</v>
      </c>
      <c r="N3580" t="b">
        <v>0</v>
      </c>
      <c r="O3580">
        <v>37</v>
      </c>
      <c r="P3580" t="b">
        <v>1</v>
      </c>
      <c r="Q3580" t="s">
        <v>8271</v>
      </c>
      <c r="R3580" s="5">
        <f t="shared" si="165"/>
        <v>1.0001333333333333</v>
      </c>
      <c r="S3580" s="6">
        <f t="shared" si="166"/>
        <v>40.545945945945945</v>
      </c>
      <c r="T3580" t="s">
        <v>8319</v>
      </c>
      <c r="U3580" t="s">
        <v>8320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2">
        <v>42430.762222222227</v>
      </c>
      <c r="L3581" s="12">
        <v>42460.720555555556</v>
      </c>
      <c r="M3581" s="13">
        <f t="shared" si="167"/>
        <v>2016</v>
      </c>
      <c r="N3581" t="b">
        <v>0</v>
      </c>
      <c r="O3581">
        <v>14</v>
      </c>
      <c r="P3581" t="b">
        <v>1</v>
      </c>
      <c r="Q3581" t="s">
        <v>8271</v>
      </c>
      <c r="R3581" s="5">
        <f t="shared" si="165"/>
        <v>1</v>
      </c>
      <c r="S3581" s="6">
        <f t="shared" si="166"/>
        <v>35.714285714285715</v>
      </c>
      <c r="T3581" t="s">
        <v>8319</v>
      </c>
      <c r="U3581" t="s">
        <v>8320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2">
        <v>42026.176180555558</v>
      </c>
      <c r="L3582" s="12">
        <v>42064.207638888889</v>
      </c>
      <c r="M3582" s="13">
        <f t="shared" si="167"/>
        <v>2015</v>
      </c>
      <c r="N3582" t="b">
        <v>0</v>
      </c>
      <c r="O3582">
        <v>27</v>
      </c>
      <c r="P3582" t="b">
        <v>1</v>
      </c>
      <c r="Q3582" t="s">
        <v>8271</v>
      </c>
      <c r="R3582" s="5">
        <f t="shared" si="165"/>
        <v>1.1388888888888888</v>
      </c>
      <c r="S3582" s="6">
        <f t="shared" si="166"/>
        <v>37.962962962962962</v>
      </c>
      <c r="T3582" t="s">
        <v>8319</v>
      </c>
      <c r="U3582" t="s">
        <v>8320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2">
        <v>41836.471180555556</v>
      </c>
      <c r="L3583" s="12">
        <v>41850.471180555556</v>
      </c>
      <c r="M3583" s="13">
        <f t="shared" si="167"/>
        <v>2014</v>
      </c>
      <c r="N3583" t="b">
        <v>0</v>
      </c>
      <c r="O3583">
        <v>45</v>
      </c>
      <c r="P3583" t="b">
        <v>1</v>
      </c>
      <c r="Q3583" t="s">
        <v>8271</v>
      </c>
      <c r="R3583" s="5">
        <f t="shared" si="165"/>
        <v>1</v>
      </c>
      <c r="S3583" s="6">
        <f t="shared" si="166"/>
        <v>33.333333333333336</v>
      </c>
      <c r="T3583" t="s">
        <v>8319</v>
      </c>
      <c r="U3583" t="s">
        <v>8320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2">
        <v>42451.095856481479</v>
      </c>
      <c r="L3584" s="12">
        <v>42465.095856481479</v>
      </c>
      <c r="M3584" s="13">
        <f t="shared" si="167"/>
        <v>2016</v>
      </c>
      <c r="N3584" t="b">
        <v>0</v>
      </c>
      <c r="O3584">
        <v>49</v>
      </c>
      <c r="P3584" t="b">
        <v>1</v>
      </c>
      <c r="Q3584" t="s">
        <v>8271</v>
      </c>
      <c r="R3584" s="5">
        <f t="shared" si="165"/>
        <v>2.87</v>
      </c>
      <c r="S3584" s="6">
        <f t="shared" si="166"/>
        <v>58.571428571428569</v>
      </c>
      <c r="T3584" t="s">
        <v>8319</v>
      </c>
      <c r="U3584" t="s">
        <v>8320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2">
        <v>42418.425983796296</v>
      </c>
      <c r="L3585" s="12">
        <v>42478.384317129632</v>
      </c>
      <c r="M3585" s="13">
        <f t="shared" si="167"/>
        <v>2016</v>
      </c>
      <c r="N3585" t="b">
        <v>0</v>
      </c>
      <c r="O3585">
        <v>24</v>
      </c>
      <c r="P3585" t="b">
        <v>1</v>
      </c>
      <c r="Q3585" t="s">
        <v>8271</v>
      </c>
      <c r="R3585" s="5">
        <f t="shared" si="165"/>
        <v>1.085</v>
      </c>
      <c r="S3585" s="6">
        <f t="shared" si="166"/>
        <v>135.625</v>
      </c>
      <c r="T3585" t="s">
        <v>8319</v>
      </c>
      <c r="U3585" t="s">
        <v>8320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2">
        <v>42168.316481481481</v>
      </c>
      <c r="L3586" s="12">
        <v>42198.316481481481</v>
      </c>
      <c r="M3586" s="13">
        <f t="shared" si="167"/>
        <v>2015</v>
      </c>
      <c r="N3586" t="b">
        <v>0</v>
      </c>
      <c r="O3586">
        <v>112</v>
      </c>
      <c r="P3586" t="b">
        <v>1</v>
      </c>
      <c r="Q3586" t="s">
        <v>8271</v>
      </c>
      <c r="R3586" s="5">
        <f t="shared" ref="R3586:R3649" si="168">E3586/D3586</f>
        <v>1.155</v>
      </c>
      <c r="S3586" s="6">
        <f t="shared" ref="S3586:S3649" si="169">E3586/O3586</f>
        <v>30.9375</v>
      </c>
      <c r="T3586" t="s">
        <v>8319</v>
      </c>
      <c r="U3586" t="s">
        <v>8320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2">
        <v>41964.716319444444</v>
      </c>
      <c r="L3587" s="12">
        <v>41994.716319444444</v>
      </c>
      <c r="M3587" s="13">
        <f t="shared" ref="M3587:M3650" si="170">YEAR(K3587)</f>
        <v>2014</v>
      </c>
      <c r="N3587" t="b">
        <v>0</v>
      </c>
      <c r="O3587">
        <v>23</v>
      </c>
      <c r="P3587" t="b">
        <v>1</v>
      </c>
      <c r="Q3587" t="s">
        <v>8271</v>
      </c>
      <c r="R3587" s="5">
        <f t="shared" si="168"/>
        <v>1.1911764705882353</v>
      </c>
      <c r="S3587" s="6">
        <f t="shared" si="169"/>
        <v>176.08695652173913</v>
      </c>
      <c r="T3587" t="s">
        <v>8319</v>
      </c>
      <c r="U3587" t="s">
        <v>8320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2">
        <v>42576.697569444441</v>
      </c>
      <c r="L3588" s="12">
        <v>42636.697569444441</v>
      </c>
      <c r="M3588" s="13">
        <f t="shared" si="170"/>
        <v>2016</v>
      </c>
      <c r="N3588" t="b">
        <v>0</v>
      </c>
      <c r="O3588">
        <v>54</v>
      </c>
      <c r="P3588" t="b">
        <v>1</v>
      </c>
      <c r="Q3588" t="s">
        <v>8271</v>
      </c>
      <c r="R3588" s="5">
        <f t="shared" si="168"/>
        <v>1.0942666666666667</v>
      </c>
      <c r="S3588" s="6">
        <f t="shared" si="169"/>
        <v>151.9814814814815</v>
      </c>
      <c r="T3588" t="s">
        <v>8319</v>
      </c>
      <c r="U3588" t="s">
        <v>8320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2">
        <v>42503.539976851855</v>
      </c>
      <c r="L3589" s="12">
        <v>42548.791666666672</v>
      </c>
      <c r="M3589" s="13">
        <f t="shared" si="170"/>
        <v>2016</v>
      </c>
      <c r="N3589" t="b">
        <v>0</v>
      </c>
      <c r="O3589">
        <v>28</v>
      </c>
      <c r="P3589" t="b">
        <v>1</v>
      </c>
      <c r="Q3589" t="s">
        <v>8271</v>
      </c>
      <c r="R3589" s="5">
        <f t="shared" si="168"/>
        <v>1.266</v>
      </c>
      <c r="S3589" s="6">
        <f t="shared" si="169"/>
        <v>22.607142857142858</v>
      </c>
      <c r="T3589" t="s">
        <v>8319</v>
      </c>
      <c r="U3589" t="s">
        <v>8320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2">
        <v>42101.828819444447</v>
      </c>
      <c r="L3590" s="12">
        <v>42123.958333333328</v>
      </c>
      <c r="M3590" s="13">
        <f t="shared" si="170"/>
        <v>2015</v>
      </c>
      <c r="N3590" t="b">
        <v>0</v>
      </c>
      <c r="O3590">
        <v>11</v>
      </c>
      <c r="P3590" t="b">
        <v>1</v>
      </c>
      <c r="Q3590" t="s">
        <v>8271</v>
      </c>
      <c r="R3590" s="5">
        <f t="shared" si="168"/>
        <v>1.0049999999999999</v>
      </c>
      <c r="S3590" s="6">
        <f t="shared" si="169"/>
        <v>18.272727272727273</v>
      </c>
      <c r="T3590" t="s">
        <v>8319</v>
      </c>
      <c r="U3590" t="s">
        <v>8320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2">
        <v>42125.647534722222</v>
      </c>
      <c r="L3591" s="12">
        <v>42150.647534722222</v>
      </c>
      <c r="M3591" s="13">
        <f t="shared" si="170"/>
        <v>2015</v>
      </c>
      <c r="N3591" t="b">
        <v>0</v>
      </c>
      <c r="O3591">
        <v>62</v>
      </c>
      <c r="P3591" t="b">
        <v>1</v>
      </c>
      <c r="Q3591" t="s">
        <v>8271</v>
      </c>
      <c r="R3591" s="5">
        <f t="shared" si="168"/>
        <v>1.2749999999999999</v>
      </c>
      <c r="S3591" s="6">
        <f t="shared" si="169"/>
        <v>82.258064516129039</v>
      </c>
      <c r="T3591" t="s">
        <v>8319</v>
      </c>
      <c r="U3591" t="s">
        <v>8320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2">
        <v>41902.333726851852</v>
      </c>
      <c r="L3592" s="12">
        <v>41932.333726851852</v>
      </c>
      <c r="M3592" s="13">
        <f t="shared" si="170"/>
        <v>2014</v>
      </c>
      <c r="N3592" t="b">
        <v>0</v>
      </c>
      <c r="O3592">
        <v>73</v>
      </c>
      <c r="P3592" t="b">
        <v>1</v>
      </c>
      <c r="Q3592" t="s">
        <v>8271</v>
      </c>
      <c r="R3592" s="5">
        <f t="shared" si="168"/>
        <v>1.0005999999999999</v>
      </c>
      <c r="S3592" s="6">
        <f t="shared" si="169"/>
        <v>68.534246575342465</v>
      </c>
      <c r="T3592" t="s">
        <v>8319</v>
      </c>
      <c r="U3592" t="s">
        <v>8320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2">
        <v>42003.948425925926</v>
      </c>
      <c r="L3593" s="12">
        <v>42028.207638888889</v>
      </c>
      <c r="M3593" s="13">
        <f t="shared" si="170"/>
        <v>2014</v>
      </c>
      <c r="N3593" t="b">
        <v>0</v>
      </c>
      <c r="O3593">
        <v>18</v>
      </c>
      <c r="P3593" t="b">
        <v>1</v>
      </c>
      <c r="Q3593" t="s">
        <v>8271</v>
      </c>
      <c r="R3593" s="5">
        <f t="shared" si="168"/>
        <v>1.75</v>
      </c>
      <c r="S3593" s="6">
        <f t="shared" si="169"/>
        <v>68.055555555555557</v>
      </c>
      <c r="T3593" t="s">
        <v>8319</v>
      </c>
      <c r="U3593" t="s">
        <v>8320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2">
        <v>41988.829942129625</v>
      </c>
      <c r="L3594" s="12">
        <v>42046.207638888889</v>
      </c>
      <c r="M3594" s="13">
        <f t="shared" si="170"/>
        <v>2014</v>
      </c>
      <c r="N3594" t="b">
        <v>0</v>
      </c>
      <c r="O3594">
        <v>35</v>
      </c>
      <c r="P3594" t="b">
        <v>1</v>
      </c>
      <c r="Q3594" t="s">
        <v>8271</v>
      </c>
      <c r="R3594" s="5">
        <f t="shared" si="168"/>
        <v>1.2725</v>
      </c>
      <c r="S3594" s="6">
        <f t="shared" si="169"/>
        <v>72.714285714285708</v>
      </c>
      <c r="T3594" t="s">
        <v>8319</v>
      </c>
      <c r="U3594" t="s">
        <v>8320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2">
        <v>41974.898599537039</v>
      </c>
      <c r="L3595" s="12">
        <v>42009.851388888885</v>
      </c>
      <c r="M3595" s="13">
        <f t="shared" si="170"/>
        <v>2014</v>
      </c>
      <c r="N3595" t="b">
        <v>0</v>
      </c>
      <c r="O3595">
        <v>43</v>
      </c>
      <c r="P3595" t="b">
        <v>1</v>
      </c>
      <c r="Q3595" t="s">
        <v>8271</v>
      </c>
      <c r="R3595" s="5">
        <f t="shared" si="168"/>
        <v>1.1063333333333334</v>
      </c>
      <c r="S3595" s="6">
        <f t="shared" si="169"/>
        <v>77.186046511627907</v>
      </c>
      <c r="T3595" t="s">
        <v>8319</v>
      </c>
      <c r="U3595" t="s">
        <v>8320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2">
        <v>42592.066921296297</v>
      </c>
      <c r="L3596" s="12">
        <v>42617.066921296297</v>
      </c>
      <c r="M3596" s="13">
        <f t="shared" si="170"/>
        <v>2016</v>
      </c>
      <c r="N3596" t="b">
        <v>0</v>
      </c>
      <c r="O3596">
        <v>36</v>
      </c>
      <c r="P3596" t="b">
        <v>1</v>
      </c>
      <c r="Q3596" t="s">
        <v>8271</v>
      </c>
      <c r="R3596" s="5">
        <f t="shared" si="168"/>
        <v>1.2593749999999999</v>
      </c>
      <c r="S3596" s="6">
        <f t="shared" si="169"/>
        <v>55.972222222222221</v>
      </c>
      <c r="T3596" t="s">
        <v>8319</v>
      </c>
      <c r="U3596" t="s">
        <v>8320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2">
        <v>42050.008368055554</v>
      </c>
      <c r="L3597" s="12">
        <v>42076.290972222225</v>
      </c>
      <c r="M3597" s="13">
        <f t="shared" si="170"/>
        <v>2015</v>
      </c>
      <c r="N3597" t="b">
        <v>0</v>
      </c>
      <c r="O3597">
        <v>62</v>
      </c>
      <c r="P3597" t="b">
        <v>1</v>
      </c>
      <c r="Q3597" t="s">
        <v>8271</v>
      </c>
      <c r="R3597" s="5">
        <f t="shared" si="168"/>
        <v>1.1850000000000001</v>
      </c>
      <c r="S3597" s="6">
        <f t="shared" si="169"/>
        <v>49.693548387096776</v>
      </c>
      <c r="T3597" t="s">
        <v>8319</v>
      </c>
      <c r="U3597" t="s">
        <v>8320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2">
        <v>41856.715069444443</v>
      </c>
      <c r="L3598" s="12">
        <v>41877.715069444443</v>
      </c>
      <c r="M3598" s="13">
        <f t="shared" si="170"/>
        <v>2014</v>
      </c>
      <c r="N3598" t="b">
        <v>0</v>
      </c>
      <c r="O3598">
        <v>15</v>
      </c>
      <c r="P3598" t="b">
        <v>1</v>
      </c>
      <c r="Q3598" t="s">
        <v>8271</v>
      </c>
      <c r="R3598" s="5">
        <f t="shared" si="168"/>
        <v>1.0772727272727274</v>
      </c>
      <c r="S3598" s="6">
        <f t="shared" si="169"/>
        <v>79</v>
      </c>
      <c r="T3598" t="s">
        <v>8319</v>
      </c>
      <c r="U3598" t="s">
        <v>8320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2">
        <v>42417.585532407407</v>
      </c>
      <c r="L3599" s="12">
        <v>42432.249305555553</v>
      </c>
      <c r="M3599" s="13">
        <f t="shared" si="170"/>
        <v>2016</v>
      </c>
      <c r="N3599" t="b">
        <v>0</v>
      </c>
      <c r="O3599">
        <v>33</v>
      </c>
      <c r="P3599" t="b">
        <v>1</v>
      </c>
      <c r="Q3599" t="s">
        <v>8271</v>
      </c>
      <c r="R3599" s="5">
        <f t="shared" si="168"/>
        <v>1.026</v>
      </c>
      <c r="S3599" s="6">
        <f t="shared" si="169"/>
        <v>77.727272727272734</v>
      </c>
      <c r="T3599" t="s">
        <v>8319</v>
      </c>
      <c r="U3599" t="s">
        <v>8320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2">
        <v>41866.79886574074</v>
      </c>
      <c r="L3600" s="12">
        <v>41885.207638888889</v>
      </c>
      <c r="M3600" s="13">
        <f t="shared" si="170"/>
        <v>2014</v>
      </c>
      <c r="N3600" t="b">
        <v>0</v>
      </c>
      <c r="O3600">
        <v>27</v>
      </c>
      <c r="P3600" t="b">
        <v>1</v>
      </c>
      <c r="Q3600" t="s">
        <v>8271</v>
      </c>
      <c r="R3600" s="5">
        <f t="shared" si="168"/>
        <v>1.101</v>
      </c>
      <c r="S3600" s="6">
        <f t="shared" si="169"/>
        <v>40.777777777777779</v>
      </c>
      <c r="T3600" t="s">
        <v>8319</v>
      </c>
      <c r="U3600" t="s">
        <v>8320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2">
        <v>42220.79487268519</v>
      </c>
      <c r="L3601" s="12">
        <v>42246</v>
      </c>
      <c r="M3601" s="13">
        <f t="shared" si="170"/>
        <v>2015</v>
      </c>
      <c r="N3601" t="b">
        <v>0</v>
      </c>
      <c r="O3601">
        <v>17</v>
      </c>
      <c r="P3601" t="b">
        <v>1</v>
      </c>
      <c r="Q3601" t="s">
        <v>8271</v>
      </c>
      <c r="R3601" s="5">
        <f t="shared" si="168"/>
        <v>2.02</v>
      </c>
      <c r="S3601" s="6">
        <f t="shared" si="169"/>
        <v>59.411764705882355</v>
      </c>
      <c r="T3601" t="s">
        <v>8319</v>
      </c>
      <c r="U3601" t="s">
        <v>8320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2">
        <v>42628.849120370374</v>
      </c>
      <c r="L3602" s="12">
        <v>42656.849120370374</v>
      </c>
      <c r="M3602" s="13">
        <f t="shared" si="170"/>
        <v>2016</v>
      </c>
      <c r="N3602" t="b">
        <v>0</v>
      </c>
      <c r="O3602">
        <v>4</v>
      </c>
      <c r="P3602" t="b">
        <v>1</v>
      </c>
      <c r="Q3602" t="s">
        <v>8271</v>
      </c>
      <c r="R3602" s="5">
        <f t="shared" si="168"/>
        <v>1.3</v>
      </c>
      <c r="S3602" s="6">
        <f t="shared" si="169"/>
        <v>3.25</v>
      </c>
      <c r="T3602" t="s">
        <v>8319</v>
      </c>
      <c r="U3602" t="s">
        <v>8320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2">
        <v>41990.99863425926</v>
      </c>
      <c r="L3603" s="12">
        <v>42020.99863425926</v>
      </c>
      <c r="M3603" s="13">
        <f t="shared" si="170"/>
        <v>2014</v>
      </c>
      <c r="N3603" t="b">
        <v>0</v>
      </c>
      <c r="O3603">
        <v>53</v>
      </c>
      <c r="P3603" t="b">
        <v>1</v>
      </c>
      <c r="Q3603" t="s">
        <v>8271</v>
      </c>
      <c r="R3603" s="5">
        <f t="shared" si="168"/>
        <v>1.0435000000000001</v>
      </c>
      <c r="S3603" s="6">
        <f t="shared" si="169"/>
        <v>39.377358490566039</v>
      </c>
      <c r="T3603" t="s">
        <v>8319</v>
      </c>
      <c r="U3603" t="s">
        <v>8320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2">
        <v>42447.894432870366</v>
      </c>
      <c r="L3604" s="12">
        <v>42507.894432870366</v>
      </c>
      <c r="M3604" s="13">
        <f t="shared" si="170"/>
        <v>2016</v>
      </c>
      <c r="N3604" t="b">
        <v>0</v>
      </c>
      <c r="O3604">
        <v>49</v>
      </c>
      <c r="P3604" t="b">
        <v>1</v>
      </c>
      <c r="Q3604" t="s">
        <v>8271</v>
      </c>
      <c r="R3604" s="5">
        <f t="shared" si="168"/>
        <v>1.0004999999999999</v>
      </c>
      <c r="S3604" s="6">
        <f t="shared" si="169"/>
        <v>81.673469387755105</v>
      </c>
      <c r="T3604" t="s">
        <v>8319</v>
      </c>
      <c r="U3604" t="s">
        <v>8320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2">
        <v>42283.864351851851</v>
      </c>
      <c r="L3605" s="12">
        <v>42313.906018518523</v>
      </c>
      <c r="M3605" s="13">
        <f t="shared" si="170"/>
        <v>2015</v>
      </c>
      <c r="N3605" t="b">
        <v>0</v>
      </c>
      <c r="O3605">
        <v>57</v>
      </c>
      <c r="P3605" t="b">
        <v>1</v>
      </c>
      <c r="Q3605" t="s">
        <v>8271</v>
      </c>
      <c r="R3605" s="5">
        <f t="shared" si="168"/>
        <v>1.7066666666666668</v>
      </c>
      <c r="S3605" s="6">
        <f t="shared" si="169"/>
        <v>44.912280701754383</v>
      </c>
      <c r="T3605" t="s">
        <v>8319</v>
      </c>
      <c r="U3605" t="s">
        <v>8320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2">
        <v>42483.015694444446</v>
      </c>
      <c r="L3606" s="12">
        <v>42489.290972222225</v>
      </c>
      <c r="M3606" s="13">
        <f t="shared" si="170"/>
        <v>2016</v>
      </c>
      <c r="N3606" t="b">
        <v>0</v>
      </c>
      <c r="O3606">
        <v>69</v>
      </c>
      <c r="P3606" t="b">
        <v>1</v>
      </c>
      <c r="Q3606" t="s">
        <v>8271</v>
      </c>
      <c r="R3606" s="5">
        <f t="shared" si="168"/>
        <v>1.1283333333333334</v>
      </c>
      <c r="S3606" s="6">
        <f t="shared" si="169"/>
        <v>49.05797101449275</v>
      </c>
      <c r="T3606" t="s">
        <v>8319</v>
      </c>
      <c r="U3606" t="s">
        <v>8320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2">
        <v>42383.793124999997</v>
      </c>
      <c r="L3607" s="12">
        <v>42413.793124999997</v>
      </c>
      <c r="M3607" s="13">
        <f t="shared" si="170"/>
        <v>2016</v>
      </c>
      <c r="N3607" t="b">
        <v>0</v>
      </c>
      <c r="O3607">
        <v>15</v>
      </c>
      <c r="P3607" t="b">
        <v>1</v>
      </c>
      <c r="Q3607" t="s">
        <v>8271</v>
      </c>
      <c r="R3607" s="5">
        <f t="shared" si="168"/>
        <v>1.84</v>
      </c>
      <c r="S3607" s="6">
        <f t="shared" si="169"/>
        <v>30.666666666666668</v>
      </c>
      <c r="T3607" t="s">
        <v>8319</v>
      </c>
      <c r="U3607" t="s">
        <v>8320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2">
        <v>42566.604826388888</v>
      </c>
      <c r="L3608" s="12">
        <v>42596.604826388888</v>
      </c>
      <c r="M3608" s="13">
        <f t="shared" si="170"/>
        <v>2016</v>
      </c>
      <c r="N3608" t="b">
        <v>0</v>
      </c>
      <c r="O3608">
        <v>64</v>
      </c>
      <c r="P3608" t="b">
        <v>1</v>
      </c>
      <c r="Q3608" t="s">
        <v>8271</v>
      </c>
      <c r="R3608" s="5">
        <f t="shared" si="168"/>
        <v>1.3026666666666666</v>
      </c>
      <c r="S3608" s="6">
        <f t="shared" si="169"/>
        <v>61.0625</v>
      </c>
      <c r="T3608" t="s">
        <v>8319</v>
      </c>
      <c r="U3608" t="s">
        <v>8320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2">
        <v>42338.963912037041</v>
      </c>
      <c r="L3609" s="12">
        <v>42353</v>
      </c>
      <c r="M3609" s="13">
        <f t="shared" si="170"/>
        <v>2015</v>
      </c>
      <c r="N3609" t="b">
        <v>0</v>
      </c>
      <c r="O3609">
        <v>20</v>
      </c>
      <c r="P3609" t="b">
        <v>1</v>
      </c>
      <c r="Q3609" t="s">
        <v>8271</v>
      </c>
      <c r="R3609" s="5">
        <f t="shared" si="168"/>
        <v>1.0545454545454545</v>
      </c>
      <c r="S3609" s="6">
        <f t="shared" si="169"/>
        <v>29</v>
      </c>
      <c r="T3609" t="s">
        <v>8319</v>
      </c>
      <c r="U3609" t="s">
        <v>8320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2">
        <v>42506.709375000006</v>
      </c>
      <c r="L3610" s="12">
        <v>42538.583333333328</v>
      </c>
      <c r="M3610" s="13">
        <f t="shared" si="170"/>
        <v>2016</v>
      </c>
      <c r="N3610" t="b">
        <v>0</v>
      </c>
      <c r="O3610">
        <v>27</v>
      </c>
      <c r="P3610" t="b">
        <v>1</v>
      </c>
      <c r="Q3610" t="s">
        <v>8271</v>
      </c>
      <c r="R3610" s="5">
        <f t="shared" si="168"/>
        <v>1</v>
      </c>
      <c r="S3610" s="6">
        <f t="shared" si="169"/>
        <v>29.62962962962963</v>
      </c>
      <c r="T3610" t="s">
        <v>8319</v>
      </c>
      <c r="U3610" t="s">
        <v>8320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2">
        <v>42429.991724537031</v>
      </c>
      <c r="L3611" s="12">
        <v>42459.950057870374</v>
      </c>
      <c r="M3611" s="13">
        <f t="shared" si="170"/>
        <v>2016</v>
      </c>
      <c r="N3611" t="b">
        <v>0</v>
      </c>
      <c r="O3611">
        <v>21</v>
      </c>
      <c r="P3611" t="b">
        <v>1</v>
      </c>
      <c r="Q3611" t="s">
        <v>8271</v>
      </c>
      <c r="R3611" s="5">
        <f t="shared" si="168"/>
        <v>1.5331632653061225</v>
      </c>
      <c r="S3611" s="6">
        <f t="shared" si="169"/>
        <v>143.0952380952381</v>
      </c>
      <c r="T3611" t="s">
        <v>8319</v>
      </c>
      <c r="U3611" t="s">
        <v>8320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2">
        <v>42203.432129629626</v>
      </c>
      <c r="L3612" s="12">
        <v>42233.432129629626</v>
      </c>
      <c r="M3612" s="13">
        <f t="shared" si="170"/>
        <v>2015</v>
      </c>
      <c r="N3612" t="b">
        <v>0</v>
      </c>
      <c r="O3612">
        <v>31</v>
      </c>
      <c r="P3612" t="b">
        <v>1</v>
      </c>
      <c r="Q3612" t="s">
        <v>8271</v>
      </c>
      <c r="R3612" s="5">
        <f t="shared" si="168"/>
        <v>1.623</v>
      </c>
      <c r="S3612" s="6">
        <f t="shared" si="169"/>
        <v>52.354838709677416</v>
      </c>
      <c r="T3612" t="s">
        <v>8319</v>
      </c>
      <c r="U3612" t="s">
        <v>8320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2">
        <v>42072.370381944449</v>
      </c>
      <c r="L3613" s="12">
        <v>42102.370381944449</v>
      </c>
      <c r="M3613" s="13">
        <f t="shared" si="170"/>
        <v>2015</v>
      </c>
      <c r="N3613" t="b">
        <v>0</v>
      </c>
      <c r="O3613">
        <v>51</v>
      </c>
      <c r="P3613" t="b">
        <v>1</v>
      </c>
      <c r="Q3613" t="s">
        <v>8271</v>
      </c>
      <c r="R3613" s="5">
        <f t="shared" si="168"/>
        <v>1.36</v>
      </c>
      <c r="S3613" s="6">
        <f t="shared" si="169"/>
        <v>66.666666666666671</v>
      </c>
      <c r="T3613" t="s">
        <v>8319</v>
      </c>
      <c r="U3613" t="s">
        <v>8320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2">
        <v>41789.726979166669</v>
      </c>
      <c r="L3614" s="12">
        <v>41799.726979166669</v>
      </c>
      <c r="M3614" s="13">
        <f t="shared" si="170"/>
        <v>2014</v>
      </c>
      <c r="N3614" t="b">
        <v>0</v>
      </c>
      <c r="O3614">
        <v>57</v>
      </c>
      <c r="P3614" t="b">
        <v>1</v>
      </c>
      <c r="Q3614" t="s">
        <v>8271</v>
      </c>
      <c r="R3614" s="5">
        <f t="shared" si="168"/>
        <v>1.444</v>
      </c>
      <c r="S3614" s="6">
        <f t="shared" si="169"/>
        <v>126.66666666666667</v>
      </c>
      <c r="T3614" t="s">
        <v>8319</v>
      </c>
      <c r="U3614" t="s">
        <v>8320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2">
        <v>41788.58997685185</v>
      </c>
      <c r="L3615" s="12">
        <v>41818.58997685185</v>
      </c>
      <c r="M3615" s="13">
        <f t="shared" si="170"/>
        <v>2014</v>
      </c>
      <c r="N3615" t="b">
        <v>0</v>
      </c>
      <c r="O3615">
        <v>20</v>
      </c>
      <c r="P3615" t="b">
        <v>1</v>
      </c>
      <c r="Q3615" t="s">
        <v>8271</v>
      </c>
      <c r="R3615" s="5">
        <f t="shared" si="168"/>
        <v>1</v>
      </c>
      <c r="S3615" s="6">
        <f t="shared" si="169"/>
        <v>62.5</v>
      </c>
      <c r="T3615" t="s">
        <v>8319</v>
      </c>
      <c r="U3615" t="s">
        <v>8320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2">
        <v>42144.041851851856</v>
      </c>
      <c r="L3616" s="12">
        <v>42174.041851851856</v>
      </c>
      <c r="M3616" s="13">
        <f t="shared" si="170"/>
        <v>2015</v>
      </c>
      <c r="N3616" t="b">
        <v>0</v>
      </c>
      <c r="O3616">
        <v>71</v>
      </c>
      <c r="P3616" t="b">
        <v>1</v>
      </c>
      <c r="Q3616" t="s">
        <v>8271</v>
      </c>
      <c r="R3616" s="5">
        <f t="shared" si="168"/>
        <v>1.008</v>
      </c>
      <c r="S3616" s="6">
        <f t="shared" si="169"/>
        <v>35.492957746478872</v>
      </c>
      <c r="T3616" t="s">
        <v>8319</v>
      </c>
      <c r="U3616" t="s">
        <v>8320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2">
        <v>42318.593703703707</v>
      </c>
      <c r="L3617" s="12">
        <v>42348.593703703707</v>
      </c>
      <c r="M3617" s="13">
        <f t="shared" si="170"/>
        <v>2015</v>
      </c>
      <c r="N3617" t="b">
        <v>0</v>
      </c>
      <c r="O3617">
        <v>72</v>
      </c>
      <c r="P3617" t="b">
        <v>1</v>
      </c>
      <c r="Q3617" t="s">
        <v>8271</v>
      </c>
      <c r="R3617" s="5">
        <f t="shared" si="168"/>
        <v>1.0680000000000001</v>
      </c>
      <c r="S3617" s="6">
        <f t="shared" si="169"/>
        <v>37.083333333333336</v>
      </c>
      <c r="T3617" t="s">
        <v>8319</v>
      </c>
      <c r="U3617" t="s">
        <v>8320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2">
        <v>42052.949814814812</v>
      </c>
      <c r="L3618" s="12">
        <v>42082.908148148148</v>
      </c>
      <c r="M3618" s="13">
        <f t="shared" si="170"/>
        <v>2015</v>
      </c>
      <c r="N3618" t="b">
        <v>0</v>
      </c>
      <c r="O3618">
        <v>45</v>
      </c>
      <c r="P3618" t="b">
        <v>1</v>
      </c>
      <c r="Q3618" t="s">
        <v>8271</v>
      </c>
      <c r="R3618" s="5">
        <f t="shared" si="168"/>
        <v>1.248</v>
      </c>
      <c r="S3618" s="6">
        <f t="shared" si="169"/>
        <v>69.333333333333329</v>
      </c>
      <c r="T3618" t="s">
        <v>8319</v>
      </c>
      <c r="U3618" t="s">
        <v>8320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2">
        <v>42779.610289351855</v>
      </c>
      <c r="L3619" s="12">
        <v>42794</v>
      </c>
      <c r="M3619" s="13">
        <f t="shared" si="170"/>
        <v>2017</v>
      </c>
      <c r="N3619" t="b">
        <v>0</v>
      </c>
      <c r="O3619">
        <v>51</v>
      </c>
      <c r="P3619" t="b">
        <v>1</v>
      </c>
      <c r="Q3619" t="s">
        <v>8271</v>
      </c>
      <c r="R3619" s="5">
        <f t="shared" si="168"/>
        <v>1.1891891891891893</v>
      </c>
      <c r="S3619" s="6">
        <f t="shared" si="169"/>
        <v>17.254901960784313</v>
      </c>
      <c r="T3619" t="s">
        <v>8319</v>
      </c>
      <c r="U3619" t="s">
        <v>8320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2">
        <v>42128.627893518518</v>
      </c>
      <c r="L3620" s="12">
        <v>42158.627893518518</v>
      </c>
      <c r="M3620" s="13">
        <f t="shared" si="170"/>
        <v>2015</v>
      </c>
      <c r="N3620" t="b">
        <v>0</v>
      </c>
      <c r="O3620">
        <v>56</v>
      </c>
      <c r="P3620" t="b">
        <v>1</v>
      </c>
      <c r="Q3620" t="s">
        <v>8271</v>
      </c>
      <c r="R3620" s="5">
        <f t="shared" si="168"/>
        <v>1.01</v>
      </c>
      <c r="S3620" s="6">
        <f t="shared" si="169"/>
        <v>36.071428571428569</v>
      </c>
      <c r="T3620" t="s">
        <v>8319</v>
      </c>
      <c r="U3620" t="s">
        <v>8320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2">
        <v>42661.132245370376</v>
      </c>
      <c r="L3621" s="12">
        <v>42693.916666666672</v>
      </c>
      <c r="M3621" s="13">
        <f t="shared" si="170"/>
        <v>2016</v>
      </c>
      <c r="N3621" t="b">
        <v>0</v>
      </c>
      <c r="O3621">
        <v>17</v>
      </c>
      <c r="P3621" t="b">
        <v>1</v>
      </c>
      <c r="Q3621" t="s">
        <v>8271</v>
      </c>
      <c r="R3621" s="5">
        <f t="shared" si="168"/>
        <v>1.1299999999999999</v>
      </c>
      <c r="S3621" s="6">
        <f t="shared" si="169"/>
        <v>66.470588235294116</v>
      </c>
      <c r="T3621" t="s">
        <v>8319</v>
      </c>
      <c r="U3621" t="s">
        <v>8320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2">
        <v>42037.938206018516</v>
      </c>
      <c r="L3622" s="12">
        <v>42068.166666666672</v>
      </c>
      <c r="M3622" s="13">
        <f t="shared" si="170"/>
        <v>2015</v>
      </c>
      <c r="N3622" t="b">
        <v>0</v>
      </c>
      <c r="O3622">
        <v>197</v>
      </c>
      <c r="P3622" t="b">
        <v>1</v>
      </c>
      <c r="Q3622" t="s">
        <v>8271</v>
      </c>
      <c r="R3622" s="5">
        <f t="shared" si="168"/>
        <v>1.0519047619047619</v>
      </c>
      <c r="S3622" s="6">
        <f t="shared" si="169"/>
        <v>56.065989847715734</v>
      </c>
      <c r="T3622" t="s">
        <v>8319</v>
      </c>
      <c r="U3622" t="s">
        <v>8320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2">
        <v>42619.935694444444</v>
      </c>
      <c r="L3623" s="12">
        <v>42643.875</v>
      </c>
      <c r="M3623" s="13">
        <f t="shared" si="170"/>
        <v>2016</v>
      </c>
      <c r="N3623" t="b">
        <v>0</v>
      </c>
      <c r="O3623">
        <v>70</v>
      </c>
      <c r="P3623" t="b">
        <v>1</v>
      </c>
      <c r="Q3623" t="s">
        <v>8271</v>
      </c>
      <c r="R3623" s="5">
        <f t="shared" si="168"/>
        <v>1.0973333333333333</v>
      </c>
      <c r="S3623" s="6">
        <f t="shared" si="169"/>
        <v>47.028571428571432</v>
      </c>
      <c r="T3623" t="s">
        <v>8319</v>
      </c>
      <c r="U3623" t="s">
        <v>8320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2">
        <v>41877.221886574072</v>
      </c>
      <c r="L3624" s="12">
        <v>41910.140972222223</v>
      </c>
      <c r="M3624" s="13">
        <f t="shared" si="170"/>
        <v>2014</v>
      </c>
      <c r="N3624" t="b">
        <v>0</v>
      </c>
      <c r="O3624">
        <v>21</v>
      </c>
      <c r="P3624" t="b">
        <v>1</v>
      </c>
      <c r="Q3624" t="s">
        <v>8271</v>
      </c>
      <c r="R3624" s="5">
        <f t="shared" si="168"/>
        <v>1.00099</v>
      </c>
      <c r="S3624" s="6">
        <f t="shared" si="169"/>
        <v>47.666190476190479</v>
      </c>
      <c r="T3624" t="s">
        <v>8319</v>
      </c>
      <c r="U3624" t="s">
        <v>8320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2">
        <v>41828.736921296295</v>
      </c>
      <c r="L3625" s="12">
        <v>41846.291666666664</v>
      </c>
      <c r="M3625" s="13">
        <f t="shared" si="170"/>
        <v>2014</v>
      </c>
      <c r="N3625" t="b">
        <v>0</v>
      </c>
      <c r="O3625">
        <v>34</v>
      </c>
      <c r="P3625" t="b">
        <v>1</v>
      </c>
      <c r="Q3625" t="s">
        <v>8271</v>
      </c>
      <c r="R3625" s="5">
        <f t="shared" si="168"/>
        <v>1.2</v>
      </c>
      <c r="S3625" s="6">
        <f t="shared" si="169"/>
        <v>88.235294117647058</v>
      </c>
      <c r="T3625" t="s">
        <v>8319</v>
      </c>
      <c r="U3625" t="s">
        <v>8320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2">
        <v>42545.774189814809</v>
      </c>
      <c r="L3626" s="12">
        <v>42605.774189814809</v>
      </c>
      <c r="M3626" s="13">
        <f t="shared" si="170"/>
        <v>2016</v>
      </c>
      <c r="N3626" t="b">
        <v>0</v>
      </c>
      <c r="O3626">
        <v>39</v>
      </c>
      <c r="P3626" t="b">
        <v>1</v>
      </c>
      <c r="Q3626" t="s">
        <v>8271</v>
      </c>
      <c r="R3626" s="5">
        <f t="shared" si="168"/>
        <v>1.0493333333333332</v>
      </c>
      <c r="S3626" s="6">
        <f t="shared" si="169"/>
        <v>80.717948717948715</v>
      </c>
      <c r="T3626" t="s">
        <v>8319</v>
      </c>
      <c r="U3626" t="s">
        <v>8320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2">
        <v>42157.652511574073</v>
      </c>
      <c r="L3627" s="12">
        <v>42187.652511574073</v>
      </c>
      <c r="M3627" s="13">
        <f t="shared" si="170"/>
        <v>2015</v>
      </c>
      <c r="N3627" t="b">
        <v>0</v>
      </c>
      <c r="O3627">
        <v>78</v>
      </c>
      <c r="P3627" t="b">
        <v>1</v>
      </c>
      <c r="Q3627" t="s">
        <v>8271</v>
      </c>
      <c r="R3627" s="5">
        <f t="shared" si="168"/>
        <v>1.0266666666666666</v>
      </c>
      <c r="S3627" s="6">
        <f t="shared" si="169"/>
        <v>39.487179487179489</v>
      </c>
      <c r="T3627" t="s">
        <v>8319</v>
      </c>
      <c r="U3627" t="s">
        <v>8320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2">
        <v>41846.667326388888</v>
      </c>
      <c r="L3628" s="12">
        <v>41867.667326388888</v>
      </c>
      <c r="M3628" s="13">
        <f t="shared" si="170"/>
        <v>2014</v>
      </c>
      <c r="N3628" t="b">
        <v>0</v>
      </c>
      <c r="O3628">
        <v>48</v>
      </c>
      <c r="P3628" t="b">
        <v>1</v>
      </c>
      <c r="Q3628" t="s">
        <v>8271</v>
      </c>
      <c r="R3628" s="5">
        <f t="shared" si="168"/>
        <v>1.0182500000000001</v>
      </c>
      <c r="S3628" s="6">
        <f t="shared" si="169"/>
        <v>84.854166666666671</v>
      </c>
      <c r="T3628" t="s">
        <v>8319</v>
      </c>
      <c r="U3628" t="s">
        <v>8320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2">
        <v>42460.741747685184</v>
      </c>
      <c r="L3629" s="12">
        <v>42511.165972222225</v>
      </c>
      <c r="M3629" s="13">
        <f t="shared" si="170"/>
        <v>2016</v>
      </c>
      <c r="N3629" t="b">
        <v>0</v>
      </c>
      <c r="O3629">
        <v>29</v>
      </c>
      <c r="P3629" t="b">
        <v>1</v>
      </c>
      <c r="Q3629" t="s">
        <v>8271</v>
      </c>
      <c r="R3629" s="5">
        <f t="shared" si="168"/>
        <v>1</v>
      </c>
      <c r="S3629" s="6">
        <f t="shared" si="169"/>
        <v>68.965517241379317</v>
      </c>
      <c r="T3629" t="s">
        <v>8319</v>
      </c>
      <c r="U3629" t="s">
        <v>8320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2">
        <v>42291.833287037036</v>
      </c>
      <c r="L3630" s="12">
        <v>42351.874953703707</v>
      </c>
      <c r="M3630" s="13">
        <f t="shared" si="170"/>
        <v>2015</v>
      </c>
      <c r="N3630" t="b">
        <v>0</v>
      </c>
      <c r="O3630">
        <v>0</v>
      </c>
      <c r="P3630" t="b">
        <v>0</v>
      </c>
      <c r="Q3630" t="s">
        <v>8305</v>
      </c>
      <c r="R3630" s="5">
        <f t="shared" si="168"/>
        <v>0</v>
      </c>
      <c r="S3630" s="6" t="e">
        <f t="shared" si="169"/>
        <v>#DIV/0!</v>
      </c>
      <c r="T3630" t="s">
        <v>8319</v>
      </c>
      <c r="U3630" t="s">
        <v>8361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2">
        <v>42437.094490740739</v>
      </c>
      <c r="L3631" s="12">
        <v>42495.708333333328</v>
      </c>
      <c r="M3631" s="13">
        <f t="shared" si="170"/>
        <v>2016</v>
      </c>
      <c r="N3631" t="b">
        <v>0</v>
      </c>
      <c r="O3631">
        <v>2</v>
      </c>
      <c r="P3631" t="b">
        <v>0</v>
      </c>
      <c r="Q3631" t="s">
        <v>8305</v>
      </c>
      <c r="R3631" s="5">
        <f t="shared" si="168"/>
        <v>1.9999999999999999E-6</v>
      </c>
      <c r="S3631" s="6">
        <f t="shared" si="169"/>
        <v>1</v>
      </c>
      <c r="T3631" t="s">
        <v>8319</v>
      </c>
      <c r="U3631" t="s">
        <v>8361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2">
        <v>41942.84710648148</v>
      </c>
      <c r="L3632" s="12">
        <v>41972.888773148152</v>
      </c>
      <c r="M3632" s="13">
        <f t="shared" si="170"/>
        <v>2014</v>
      </c>
      <c r="N3632" t="b">
        <v>0</v>
      </c>
      <c r="O3632">
        <v>1</v>
      </c>
      <c r="P3632" t="b">
        <v>0</v>
      </c>
      <c r="Q3632" t="s">
        <v>8305</v>
      </c>
      <c r="R3632" s="5">
        <f t="shared" si="168"/>
        <v>3.3333333333333332E-4</v>
      </c>
      <c r="S3632" s="6">
        <f t="shared" si="169"/>
        <v>1</v>
      </c>
      <c r="T3632" t="s">
        <v>8319</v>
      </c>
      <c r="U3632" t="s">
        <v>8361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2">
        <v>41880.753437499996</v>
      </c>
      <c r="L3633" s="12">
        <v>41905.165972222225</v>
      </c>
      <c r="M3633" s="13">
        <f t="shared" si="170"/>
        <v>2014</v>
      </c>
      <c r="N3633" t="b">
        <v>0</v>
      </c>
      <c r="O3633">
        <v>59</v>
      </c>
      <c r="P3633" t="b">
        <v>0</v>
      </c>
      <c r="Q3633" t="s">
        <v>8305</v>
      </c>
      <c r="R3633" s="5">
        <f t="shared" si="168"/>
        <v>0.51023391812865493</v>
      </c>
      <c r="S3633" s="6">
        <f t="shared" si="169"/>
        <v>147.88135593220338</v>
      </c>
      <c r="T3633" t="s">
        <v>8319</v>
      </c>
      <c r="U3633" t="s">
        <v>8361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2">
        <v>41946.936909722222</v>
      </c>
      <c r="L3634" s="12">
        <v>41966.936909722222</v>
      </c>
      <c r="M3634" s="13">
        <f t="shared" si="170"/>
        <v>2014</v>
      </c>
      <c r="N3634" t="b">
        <v>0</v>
      </c>
      <c r="O3634">
        <v>1</v>
      </c>
      <c r="P3634" t="b">
        <v>0</v>
      </c>
      <c r="Q3634" t="s">
        <v>8305</v>
      </c>
      <c r="R3634" s="5">
        <f t="shared" si="168"/>
        <v>0.2</v>
      </c>
      <c r="S3634" s="6">
        <f t="shared" si="169"/>
        <v>100</v>
      </c>
      <c r="T3634" t="s">
        <v>8319</v>
      </c>
      <c r="U3634" t="s">
        <v>8361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2">
        <v>42649.623460648145</v>
      </c>
      <c r="L3635" s="12">
        <v>42693.041666666672</v>
      </c>
      <c r="M3635" s="13">
        <f t="shared" si="170"/>
        <v>2016</v>
      </c>
      <c r="N3635" t="b">
        <v>0</v>
      </c>
      <c r="O3635">
        <v>31</v>
      </c>
      <c r="P3635" t="b">
        <v>0</v>
      </c>
      <c r="Q3635" t="s">
        <v>8305</v>
      </c>
      <c r="R3635" s="5">
        <f t="shared" si="168"/>
        <v>0.35239999999999999</v>
      </c>
      <c r="S3635" s="6">
        <f t="shared" si="169"/>
        <v>56.838709677419352</v>
      </c>
      <c r="T3635" t="s">
        <v>8319</v>
      </c>
      <c r="U3635" t="s">
        <v>8361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2">
        <v>42701.166365740741</v>
      </c>
      <c r="L3636" s="12">
        <v>42749.165972222225</v>
      </c>
      <c r="M3636" s="13">
        <f t="shared" si="170"/>
        <v>2016</v>
      </c>
      <c r="N3636" t="b">
        <v>0</v>
      </c>
      <c r="O3636">
        <v>18</v>
      </c>
      <c r="P3636" t="b">
        <v>0</v>
      </c>
      <c r="Q3636" t="s">
        <v>8305</v>
      </c>
      <c r="R3636" s="5">
        <f t="shared" si="168"/>
        <v>4.2466666666666666E-2</v>
      </c>
      <c r="S3636" s="6">
        <f t="shared" si="169"/>
        <v>176.94444444444446</v>
      </c>
      <c r="T3636" t="s">
        <v>8319</v>
      </c>
      <c r="U3636" t="s">
        <v>8361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2">
        <v>42450.88282407407</v>
      </c>
      <c r="L3637" s="12">
        <v>42480.88282407407</v>
      </c>
      <c r="M3637" s="13">
        <f t="shared" si="170"/>
        <v>2016</v>
      </c>
      <c r="N3637" t="b">
        <v>0</v>
      </c>
      <c r="O3637">
        <v>10</v>
      </c>
      <c r="P3637" t="b">
        <v>0</v>
      </c>
      <c r="Q3637" t="s">
        <v>8305</v>
      </c>
      <c r="R3637" s="5">
        <f t="shared" si="168"/>
        <v>0.36457142857142855</v>
      </c>
      <c r="S3637" s="6">
        <f t="shared" si="169"/>
        <v>127.6</v>
      </c>
      <c r="T3637" t="s">
        <v>8319</v>
      </c>
      <c r="U3637" t="s">
        <v>8361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2">
        <v>42226.694780092599</v>
      </c>
      <c r="L3638" s="12">
        <v>42261.694780092599</v>
      </c>
      <c r="M3638" s="13">
        <f t="shared" si="170"/>
        <v>2015</v>
      </c>
      <c r="N3638" t="b">
        <v>0</v>
      </c>
      <c r="O3638">
        <v>0</v>
      </c>
      <c r="P3638" t="b">
        <v>0</v>
      </c>
      <c r="Q3638" t="s">
        <v>8305</v>
      </c>
      <c r="R3638" s="5">
        <f t="shared" si="168"/>
        <v>0</v>
      </c>
      <c r="S3638" s="6" t="e">
        <f t="shared" si="169"/>
        <v>#DIV/0!</v>
      </c>
      <c r="T3638" t="s">
        <v>8319</v>
      </c>
      <c r="U3638" t="s">
        <v>8361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2">
        <v>41975.700636574074</v>
      </c>
      <c r="L3639" s="12">
        <v>42005.700636574074</v>
      </c>
      <c r="M3639" s="13">
        <f t="shared" si="170"/>
        <v>2014</v>
      </c>
      <c r="N3639" t="b">
        <v>0</v>
      </c>
      <c r="O3639">
        <v>14</v>
      </c>
      <c r="P3639" t="b">
        <v>0</v>
      </c>
      <c r="Q3639" t="s">
        <v>8305</v>
      </c>
      <c r="R3639" s="5">
        <f t="shared" si="168"/>
        <v>0.30866666666666664</v>
      </c>
      <c r="S3639" s="6">
        <f t="shared" si="169"/>
        <v>66.142857142857139</v>
      </c>
      <c r="T3639" t="s">
        <v>8319</v>
      </c>
      <c r="U3639" t="s">
        <v>8361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2">
        <v>42053.672824074078</v>
      </c>
      <c r="L3640" s="12">
        <v>42113.631157407406</v>
      </c>
      <c r="M3640" s="13">
        <f t="shared" si="170"/>
        <v>2015</v>
      </c>
      <c r="N3640" t="b">
        <v>0</v>
      </c>
      <c r="O3640">
        <v>2</v>
      </c>
      <c r="P3640" t="b">
        <v>0</v>
      </c>
      <c r="Q3640" t="s">
        <v>8305</v>
      </c>
      <c r="R3640" s="5">
        <f t="shared" si="168"/>
        <v>6.545454545454546E-2</v>
      </c>
      <c r="S3640" s="6">
        <f t="shared" si="169"/>
        <v>108</v>
      </c>
      <c r="T3640" t="s">
        <v>8319</v>
      </c>
      <c r="U3640" t="s">
        <v>8361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2">
        <v>42590.677152777775</v>
      </c>
      <c r="L3641" s="12">
        <v>42650.632638888885</v>
      </c>
      <c r="M3641" s="13">
        <f t="shared" si="170"/>
        <v>2016</v>
      </c>
      <c r="N3641" t="b">
        <v>0</v>
      </c>
      <c r="O3641">
        <v>1</v>
      </c>
      <c r="P3641" t="b">
        <v>0</v>
      </c>
      <c r="Q3641" t="s">
        <v>8305</v>
      </c>
      <c r="R3641" s="5">
        <f t="shared" si="168"/>
        <v>4.0000000000000003E-5</v>
      </c>
      <c r="S3641" s="6">
        <f t="shared" si="169"/>
        <v>1</v>
      </c>
      <c r="T3641" t="s">
        <v>8319</v>
      </c>
      <c r="U3641" t="s">
        <v>8361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2">
        <v>42104.781597222223</v>
      </c>
      <c r="L3642" s="12">
        <v>42134.781597222223</v>
      </c>
      <c r="M3642" s="13">
        <f t="shared" si="170"/>
        <v>2015</v>
      </c>
      <c r="N3642" t="b">
        <v>0</v>
      </c>
      <c r="O3642">
        <v>3</v>
      </c>
      <c r="P3642" t="b">
        <v>0</v>
      </c>
      <c r="Q3642" t="s">
        <v>8305</v>
      </c>
      <c r="R3642" s="5">
        <f t="shared" si="168"/>
        <v>5.5E-2</v>
      </c>
      <c r="S3642" s="6">
        <f t="shared" si="169"/>
        <v>18.333333333333332</v>
      </c>
      <c r="T3642" t="s">
        <v>8319</v>
      </c>
      <c r="U3642" t="s">
        <v>8361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2">
        <v>41899.627071759263</v>
      </c>
      <c r="L3643" s="12">
        <v>41917.208333333336</v>
      </c>
      <c r="M3643" s="13">
        <f t="shared" si="170"/>
        <v>2014</v>
      </c>
      <c r="N3643" t="b">
        <v>0</v>
      </c>
      <c r="O3643">
        <v>0</v>
      </c>
      <c r="P3643" t="b">
        <v>0</v>
      </c>
      <c r="Q3643" t="s">
        <v>8305</v>
      </c>
      <c r="R3643" s="5">
        <f t="shared" si="168"/>
        <v>0</v>
      </c>
      <c r="S3643" s="6" t="e">
        <f t="shared" si="169"/>
        <v>#DIV/0!</v>
      </c>
      <c r="T3643" t="s">
        <v>8319</v>
      </c>
      <c r="U3643" t="s">
        <v>8361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2">
        <v>42297.816284722227</v>
      </c>
      <c r="L3644" s="12">
        <v>42338.708333333328</v>
      </c>
      <c r="M3644" s="13">
        <f t="shared" si="170"/>
        <v>2015</v>
      </c>
      <c r="N3644" t="b">
        <v>0</v>
      </c>
      <c r="O3644">
        <v>2</v>
      </c>
      <c r="P3644" t="b">
        <v>0</v>
      </c>
      <c r="Q3644" t="s">
        <v>8305</v>
      </c>
      <c r="R3644" s="5">
        <f t="shared" si="168"/>
        <v>2.1428571428571429E-2</v>
      </c>
      <c r="S3644" s="6">
        <f t="shared" si="169"/>
        <v>7.5</v>
      </c>
      <c r="T3644" t="s">
        <v>8319</v>
      </c>
      <c r="U3644" t="s">
        <v>8361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2">
        <v>42285.143969907411</v>
      </c>
      <c r="L3645" s="12">
        <v>42325.185636574075</v>
      </c>
      <c r="M3645" s="13">
        <f t="shared" si="170"/>
        <v>2015</v>
      </c>
      <c r="N3645" t="b">
        <v>0</v>
      </c>
      <c r="O3645">
        <v>0</v>
      </c>
      <c r="P3645" t="b">
        <v>0</v>
      </c>
      <c r="Q3645" t="s">
        <v>8305</v>
      </c>
      <c r="R3645" s="5">
        <f t="shared" si="168"/>
        <v>0</v>
      </c>
      <c r="S3645" s="6" t="e">
        <f t="shared" si="169"/>
        <v>#DIV/0!</v>
      </c>
      <c r="T3645" t="s">
        <v>8319</v>
      </c>
      <c r="U3645" t="s">
        <v>8361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2">
        <v>42409.241747685184</v>
      </c>
      <c r="L3646" s="12">
        <v>42437.207638888889</v>
      </c>
      <c r="M3646" s="13">
        <f t="shared" si="170"/>
        <v>2016</v>
      </c>
      <c r="N3646" t="b">
        <v>0</v>
      </c>
      <c r="O3646">
        <v>12</v>
      </c>
      <c r="P3646" t="b">
        <v>0</v>
      </c>
      <c r="Q3646" t="s">
        <v>8305</v>
      </c>
      <c r="R3646" s="5">
        <f t="shared" si="168"/>
        <v>0.16420000000000001</v>
      </c>
      <c r="S3646" s="6">
        <f t="shared" si="169"/>
        <v>68.416666666666671</v>
      </c>
      <c r="T3646" t="s">
        <v>8319</v>
      </c>
      <c r="U3646" t="s">
        <v>8361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2">
        <v>42665.970347222217</v>
      </c>
      <c r="L3647" s="12">
        <v>42696.012013888889</v>
      </c>
      <c r="M3647" s="13">
        <f t="shared" si="170"/>
        <v>2016</v>
      </c>
      <c r="N3647" t="b">
        <v>0</v>
      </c>
      <c r="O3647">
        <v>1</v>
      </c>
      <c r="P3647" t="b">
        <v>0</v>
      </c>
      <c r="Q3647" t="s">
        <v>8305</v>
      </c>
      <c r="R3647" s="5">
        <f t="shared" si="168"/>
        <v>1E-3</v>
      </c>
      <c r="S3647" s="6">
        <f t="shared" si="169"/>
        <v>1</v>
      </c>
      <c r="T3647" t="s">
        <v>8319</v>
      </c>
      <c r="U3647" t="s">
        <v>8361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2">
        <v>42140.421319444446</v>
      </c>
      <c r="L3648" s="12">
        <v>42171.979166666672</v>
      </c>
      <c r="M3648" s="13">
        <f t="shared" si="170"/>
        <v>2015</v>
      </c>
      <c r="N3648" t="b">
        <v>0</v>
      </c>
      <c r="O3648">
        <v>8</v>
      </c>
      <c r="P3648" t="b">
        <v>0</v>
      </c>
      <c r="Q3648" t="s">
        <v>8305</v>
      </c>
      <c r="R3648" s="5">
        <f t="shared" si="168"/>
        <v>4.8099999999999997E-2</v>
      </c>
      <c r="S3648" s="6">
        <f t="shared" si="169"/>
        <v>60.125</v>
      </c>
      <c r="T3648" t="s">
        <v>8319</v>
      </c>
      <c r="U3648" t="s">
        <v>8361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2">
        <v>42598.749155092592</v>
      </c>
      <c r="L3649" s="12">
        <v>42643.749155092592</v>
      </c>
      <c r="M3649" s="13">
        <f t="shared" si="170"/>
        <v>2016</v>
      </c>
      <c r="N3649" t="b">
        <v>0</v>
      </c>
      <c r="O3649">
        <v>2</v>
      </c>
      <c r="P3649" t="b">
        <v>0</v>
      </c>
      <c r="Q3649" t="s">
        <v>8305</v>
      </c>
      <c r="R3649" s="5">
        <f t="shared" si="168"/>
        <v>0.06</v>
      </c>
      <c r="S3649" s="6">
        <f t="shared" si="169"/>
        <v>15</v>
      </c>
      <c r="T3649" t="s">
        <v>8319</v>
      </c>
      <c r="U3649" t="s">
        <v>8361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2">
        <v>41887.292187500003</v>
      </c>
      <c r="L3650" s="12">
        <v>41917.292187500003</v>
      </c>
      <c r="M3650" s="13">
        <f t="shared" si="170"/>
        <v>2014</v>
      </c>
      <c r="N3650" t="b">
        <v>0</v>
      </c>
      <c r="O3650">
        <v>73</v>
      </c>
      <c r="P3650" t="b">
        <v>1</v>
      </c>
      <c r="Q3650" t="s">
        <v>8271</v>
      </c>
      <c r="R3650" s="5">
        <f t="shared" ref="R3650:R3713" si="171">E3650/D3650</f>
        <v>1.003825</v>
      </c>
      <c r="S3650" s="6">
        <f t="shared" ref="S3650:S3713" si="172">E3650/O3650</f>
        <v>550.04109589041093</v>
      </c>
      <c r="T3650" t="s">
        <v>8319</v>
      </c>
      <c r="U3650" t="s">
        <v>8320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2">
        <v>41780.712893518517</v>
      </c>
      <c r="L3651" s="12">
        <v>41806.712893518517</v>
      </c>
      <c r="M3651" s="13">
        <f t="shared" ref="M3651:M3714" si="173">YEAR(K3651)</f>
        <v>2014</v>
      </c>
      <c r="N3651" t="b">
        <v>0</v>
      </c>
      <c r="O3651">
        <v>8</v>
      </c>
      <c r="P3651" t="b">
        <v>1</v>
      </c>
      <c r="Q3651" t="s">
        <v>8271</v>
      </c>
      <c r="R3651" s="5">
        <f t="shared" si="171"/>
        <v>1.04</v>
      </c>
      <c r="S3651" s="6">
        <f t="shared" si="172"/>
        <v>97.5</v>
      </c>
      <c r="T3651" t="s">
        <v>8319</v>
      </c>
      <c r="U3651" t="s">
        <v>8320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2">
        <v>42381.478981481487</v>
      </c>
      <c r="L3652" s="12">
        <v>42402.478981481487</v>
      </c>
      <c r="M3652" s="13">
        <f t="shared" si="173"/>
        <v>2016</v>
      </c>
      <c r="N3652" t="b">
        <v>0</v>
      </c>
      <c r="O3652">
        <v>17</v>
      </c>
      <c r="P3652" t="b">
        <v>1</v>
      </c>
      <c r="Q3652" t="s">
        <v>8271</v>
      </c>
      <c r="R3652" s="5">
        <f t="shared" si="171"/>
        <v>1</v>
      </c>
      <c r="S3652" s="6">
        <f t="shared" si="172"/>
        <v>29.411764705882351</v>
      </c>
      <c r="T3652" t="s">
        <v>8319</v>
      </c>
      <c r="U3652" t="s">
        <v>8320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2">
        <v>41828.646319444444</v>
      </c>
      <c r="L3653" s="12">
        <v>41861.665972222225</v>
      </c>
      <c r="M3653" s="13">
        <f t="shared" si="173"/>
        <v>2014</v>
      </c>
      <c r="N3653" t="b">
        <v>0</v>
      </c>
      <c r="O3653">
        <v>9</v>
      </c>
      <c r="P3653" t="b">
        <v>1</v>
      </c>
      <c r="Q3653" t="s">
        <v>8271</v>
      </c>
      <c r="R3653" s="5">
        <f t="shared" si="171"/>
        <v>1.04</v>
      </c>
      <c r="S3653" s="6">
        <f t="shared" si="172"/>
        <v>57.777777777777779</v>
      </c>
      <c r="T3653" t="s">
        <v>8319</v>
      </c>
      <c r="U3653" t="s">
        <v>8320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2">
        <v>42596.644699074073</v>
      </c>
      <c r="L3654" s="12">
        <v>42607.165972222225</v>
      </c>
      <c r="M3654" s="13">
        <f t="shared" si="173"/>
        <v>2016</v>
      </c>
      <c r="N3654" t="b">
        <v>0</v>
      </c>
      <c r="O3654">
        <v>17</v>
      </c>
      <c r="P3654" t="b">
        <v>1</v>
      </c>
      <c r="Q3654" t="s">
        <v>8271</v>
      </c>
      <c r="R3654" s="5">
        <f t="shared" si="171"/>
        <v>2.5066666666666668</v>
      </c>
      <c r="S3654" s="6">
        <f t="shared" si="172"/>
        <v>44.235294117647058</v>
      </c>
      <c r="T3654" t="s">
        <v>8319</v>
      </c>
      <c r="U3654" t="s">
        <v>8320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2">
        <v>42191.363506944443</v>
      </c>
      <c r="L3655" s="12">
        <v>42221.363506944443</v>
      </c>
      <c r="M3655" s="13">
        <f t="shared" si="173"/>
        <v>2015</v>
      </c>
      <c r="N3655" t="b">
        <v>0</v>
      </c>
      <c r="O3655">
        <v>33</v>
      </c>
      <c r="P3655" t="b">
        <v>1</v>
      </c>
      <c r="Q3655" t="s">
        <v>8271</v>
      </c>
      <c r="R3655" s="5">
        <f t="shared" si="171"/>
        <v>1.0049999999999999</v>
      </c>
      <c r="S3655" s="6">
        <f t="shared" si="172"/>
        <v>60.909090909090907</v>
      </c>
      <c r="T3655" t="s">
        <v>8319</v>
      </c>
      <c r="U3655" t="s">
        <v>8320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2">
        <v>42440.416504629626</v>
      </c>
      <c r="L3656" s="12">
        <v>42463.708333333328</v>
      </c>
      <c r="M3656" s="13">
        <f t="shared" si="173"/>
        <v>2016</v>
      </c>
      <c r="N3656" t="b">
        <v>0</v>
      </c>
      <c r="O3656">
        <v>38</v>
      </c>
      <c r="P3656" t="b">
        <v>1</v>
      </c>
      <c r="Q3656" t="s">
        <v>8271</v>
      </c>
      <c r="R3656" s="5">
        <f t="shared" si="171"/>
        <v>1.744</v>
      </c>
      <c r="S3656" s="6">
        <f t="shared" si="172"/>
        <v>68.84210526315789</v>
      </c>
      <c r="T3656" t="s">
        <v>8319</v>
      </c>
      <c r="U3656" t="s">
        <v>8320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2">
        <v>42173.803217592591</v>
      </c>
      <c r="L3657" s="12">
        <v>42203.290972222225</v>
      </c>
      <c r="M3657" s="13">
        <f t="shared" si="173"/>
        <v>2015</v>
      </c>
      <c r="N3657" t="b">
        <v>0</v>
      </c>
      <c r="O3657">
        <v>79</v>
      </c>
      <c r="P3657" t="b">
        <v>1</v>
      </c>
      <c r="Q3657" t="s">
        <v>8271</v>
      </c>
      <c r="R3657" s="5">
        <f t="shared" si="171"/>
        <v>1.1626000000000001</v>
      </c>
      <c r="S3657" s="6">
        <f t="shared" si="172"/>
        <v>73.582278481012665</v>
      </c>
      <c r="T3657" t="s">
        <v>8319</v>
      </c>
      <c r="U3657" t="s">
        <v>8320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2">
        <v>42737.910138888896</v>
      </c>
      <c r="L3658" s="12">
        <v>42767.957638888889</v>
      </c>
      <c r="M3658" s="13">
        <f t="shared" si="173"/>
        <v>2017</v>
      </c>
      <c r="N3658" t="b">
        <v>0</v>
      </c>
      <c r="O3658">
        <v>46</v>
      </c>
      <c r="P3658" t="b">
        <v>1</v>
      </c>
      <c r="Q3658" t="s">
        <v>8271</v>
      </c>
      <c r="R3658" s="5">
        <f t="shared" si="171"/>
        <v>1.0582</v>
      </c>
      <c r="S3658" s="6">
        <f t="shared" si="172"/>
        <v>115.02173913043478</v>
      </c>
      <c r="T3658" t="s">
        <v>8319</v>
      </c>
      <c r="U3658" t="s">
        <v>8320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2">
        <v>42499.629849537043</v>
      </c>
      <c r="L3659" s="12">
        <v>42522.904166666667</v>
      </c>
      <c r="M3659" s="13">
        <f t="shared" si="173"/>
        <v>2016</v>
      </c>
      <c r="N3659" t="b">
        <v>0</v>
      </c>
      <c r="O3659">
        <v>20</v>
      </c>
      <c r="P3659" t="b">
        <v>1</v>
      </c>
      <c r="Q3659" t="s">
        <v>8271</v>
      </c>
      <c r="R3659" s="5">
        <f t="shared" si="171"/>
        <v>1.1074999999999999</v>
      </c>
      <c r="S3659" s="6">
        <f t="shared" si="172"/>
        <v>110.75</v>
      </c>
      <c r="T3659" t="s">
        <v>8319</v>
      </c>
      <c r="U3659" t="s">
        <v>8320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2">
        <v>41775.858564814815</v>
      </c>
      <c r="L3660" s="12">
        <v>41822.165972222225</v>
      </c>
      <c r="M3660" s="13">
        <f t="shared" si="173"/>
        <v>2014</v>
      </c>
      <c r="N3660" t="b">
        <v>0</v>
      </c>
      <c r="O3660">
        <v>20</v>
      </c>
      <c r="P3660" t="b">
        <v>1</v>
      </c>
      <c r="Q3660" t="s">
        <v>8271</v>
      </c>
      <c r="R3660" s="5">
        <f t="shared" si="171"/>
        <v>1.0066666666666666</v>
      </c>
      <c r="S3660" s="6">
        <f t="shared" si="172"/>
        <v>75.5</v>
      </c>
      <c r="T3660" t="s">
        <v>8319</v>
      </c>
      <c r="U3660" t="s">
        <v>8320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2">
        <v>42055.277199074073</v>
      </c>
      <c r="L3661" s="12">
        <v>42082.610416666663</v>
      </c>
      <c r="M3661" s="13">
        <f t="shared" si="173"/>
        <v>2015</v>
      </c>
      <c r="N3661" t="b">
        <v>0</v>
      </c>
      <c r="O3661">
        <v>13</v>
      </c>
      <c r="P3661" t="b">
        <v>1</v>
      </c>
      <c r="Q3661" t="s">
        <v>8271</v>
      </c>
      <c r="R3661" s="5">
        <f t="shared" si="171"/>
        <v>1.0203333333333333</v>
      </c>
      <c r="S3661" s="6">
        <f t="shared" si="172"/>
        <v>235.46153846153845</v>
      </c>
      <c r="T3661" t="s">
        <v>8319</v>
      </c>
      <c r="U3661" t="s">
        <v>8320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2">
        <v>41971.881076388891</v>
      </c>
      <c r="L3662" s="12">
        <v>41996.881076388891</v>
      </c>
      <c r="M3662" s="13">
        <f t="shared" si="173"/>
        <v>2014</v>
      </c>
      <c r="N3662" t="b">
        <v>0</v>
      </c>
      <c r="O3662">
        <v>22</v>
      </c>
      <c r="P3662" t="b">
        <v>1</v>
      </c>
      <c r="Q3662" t="s">
        <v>8271</v>
      </c>
      <c r="R3662" s="5">
        <f t="shared" si="171"/>
        <v>1</v>
      </c>
      <c r="S3662" s="6">
        <f t="shared" si="172"/>
        <v>11.363636363636363</v>
      </c>
      <c r="T3662" t="s">
        <v>8319</v>
      </c>
      <c r="U3662" t="s">
        <v>8320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2">
        <v>42447.896666666667</v>
      </c>
      <c r="L3663" s="12">
        <v>42470.166666666672</v>
      </c>
      <c r="M3663" s="13">
        <f t="shared" si="173"/>
        <v>2016</v>
      </c>
      <c r="N3663" t="b">
        <v>0</v>
      </c>
      <c r="O3663">
        <v>36</v>
      </c>
      <c r="P3663" t="b">
        <v>1</v>
      </c>
      <c r="Q3663" t="s">
        <v>8271</v>
      </c>
      <c r="R3663" s="5">
        <f t="shared" si="171"/>
        <v>1.1100000000000001</v>
      </c>
      <c r="S3663" s="6">
        <f t="shared" si="172"/>
        <v>92.5</v>
      </c>
      <c r="T3663" t="s">
        <v>8319</v>
      </c>
      <c r="U3663" t="s">
        <v>8320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2">
        <v>42064.220069444447</v>
      </c>
      <c r="L3664" s="12">
        <v>42094.178402777776</v>
      </c>
      <c r="M3664" s="13">
        <f t="shared" si="173"/>
        <v>2015</v>
      </c>
      <c r="N3664" t="b">
        <v>0</v>
      </c>
      <c r="O3664">
        <v>40</v>
      </c>
      <c r="P3664" t="b">
        <v>1</v>
      </c>
      <c r="Q3664" t="s">
        <v>8271</v>
      </c>
      <c r="R3664" s="5">
        <f t="shared" si="171"/>
        <v>1.0142500000000001</v>
      </c>
      <c r="S3664" s="6">
        <f t="shared" si="172"/>
        <v>202.85</v>
      </c>
      <c r="T3664" t="s">
        <v>8319</v>
      </c>
      <c r="U3664" t="s">
        <v>8320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2">
        <v>42665.451736111107</v>
      </c>
      <c r="L3665" s="12">
        <v>42725.493402777778</v>
      </c>
      <c r="M3665" s="13">
        <f t="shared" si="173"/>
        <v>2016</v>
      </c>
      <c r="N3665" t="b">
        <v>0</v>
      </c>
      <c r="O3665">
        <v>9</v>
      </c>
      <c r="P3665" t="b">
        <v>1</v>
      </c>
      <c r="Q3665" t="s">
        <v>8271</v>
      </c>
      <c r="R3665" s="5">
        <f t="shared" si="171"/>
        <v>1.04</v>
      </c>
      <c r="S3665" s="6">
        <f t="shared" si="172"/>
        <v>26</v>
      </c>
      <c r="T3665" t="s">
        <v>8319</v>
      </c>
      <c r="U3665" t="s">
        <v>8320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2">
        <v>42523.248715277776</v>
      </c>
      <c r="L3666" s="12">
        <v>42537.248715277776</v>
      </c>
      <c r="M3666" s="13">
        <f t="shared" si="173"/>
        <v>2016</v>
      </c>
      <c r="N3666" t="b">
        <v>0</v>
      </c>
      <c r="O3666">
        <v>19</v>
      </c>
      <c r="P3666" t="b">
        <v>1</v>
      </c>
      <c r="Q3666" t="s">
        <v>8271</v>
      </c>
      <c r="R3666" s="5">
        <f t="shared" si="171"/>
        <v>1.09375</v>
      </c>
      <c r="S3666" s="6">
        <f t="shared" si="172"/>
        <v>46.05263157894737</v>
      </c>
      <c r="T3666" t="s">
        <v>8319</v>
      </c>
      <c r="U3666" t="s">
        <v>8320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2">
        <v>42294.808124999996</v>
      </c>
      <c r="L3667" s="12">
        <v>42305.829166666663</v>
      </c>
      <c r="M3667" s="13">
        <f t="shared" si="173"/>
        <v>2015</v>
      </c>
      <c r="N3667" t="b">
        <v>0</v>
      </c>
      <c r="O3667">
        <v>14</v>
      </c>
      <c r="P3667" t="b">
        <v>1</v>
      </c>
      <c r="Q3667" t="s">
        <v>8271</v>
      </c>
      <c r="R3667" s="5">
        <f t="shared" si="171"/>
        <v>1.1516129032258065</v>
      </c>
      <c r="S3667" s="6">
        <f t="shared" si="172"/>
        <v>51</v>
      </c>
      <c r="T3667" t="s">
        <v>8319</v>
      </c>
      <c r="U3667" t="s">
        <v>8320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2">
        <v>41822.90488425926</v>
      </c>
      <c r="L3668" s="12">
        <v>41844.291666666664</v>
      </c>
      <c r="M3668" s="13">
        <f t="shared" si="173"/>
        <v>2014</v>
      </c>
      <c r="N3668" t="b">
        <v>0</v>
      </c>
      <c r="O3668">
        <v>38</v>
      </c>
      <c r="P3668" t="b">
        <v>1</v>
      </c>
      <c r="Q3668" t="s">
        <v>8271</v>
      </c>
      <c r="R3668" s="5">
        <f t="shared" si="171"/>
        <v>1</v>
      </c>
      <c r="S3668" s="6">
        <f t="shared" si="172"/>
        <v>31.578947368421051</v>
      </c>
      <c r="T3668" t="s">
        <v>8319</v>
      </c>
      <c r="U3668" t="s">
        <v>8320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2">
        <v>42173.970127314817</v>
      </c>
      <c r="L3669" s="12">
        <v>42203.970127314817</v>
      </c>
      <c r="M3669" s="13">
        <f t="shared" si="173"/>
        <v>2015</v>
      </c>
      <c r="N3669" t="b">
        <v>0</v>
      </c>
      <c r="O3669">
        <v>58</v>
      </c>
      <c r="P3669" t="b">
        <v>1</v>
      </c>
      <c r="Q3669" t="s">
        <v>8271</v>
      </c>
      <c r="R3669" s="5">
        <f t="shared" si="171"/>
        <v>1.0317033333333334</v>
      </c>
      <c r="S3669" s="6">
        <f t="shared" si="172"/>
        <v>53.363965517241382</v>
      </c>
      <c r="T3669" t="s">
        <v>8319</v>
      </c>
      <c r="U3669" t="s">
        <v>8320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2">
        <v>42185.556157407409</v>
      </c>
      <c r="L3670" s="12">
        <v>42208.772916666669</v>
      </c>
      <c r="M3670" s="13">
        <f t="shared" si="173"/>
        <v>2015</v>
      </c>
      <c r="N3670" t="b">
        <v>0</v>
      </c>
      <c r="O3670">
        <v>28</v>
      </c>
      <c r="P3670" t="b">
        <v>1</v>
      </c>
      <c r="Q3670" t="s">
        <v>8271</v>
      </c>
      <c r="R3670" s="5">
        <f t="shared" si="171"/>
        <v>1.0349999999999999</v>
      </c>
      <c r="S3670" s="6">
        <f t="shared" si="172"/>
        <v>36.964285714285715</v>
      </c>
      <c r="T3670" t="s">
        <v>8319</v>
      </c>
      <c r="U3670" t="s">
        <v>8320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2">
        <v>42136.675196759257</v>
      </c>
      <c r="L3671" s="12">
        <v>42166.675196759257</v>
      </c>
      <c r="M3671" s="13">
        <f t="shared" si="173"/>
        <v>2015</v>
      </c>
      <c r="N3671" t="b">
        <v>0</v>
      </c>
      <c r="O3671">
        <v>17</v>
      </c>
      <c r="P3671" t="b">
        <v>1</v>
      </c>
      <c r="Q3671" t="s">
        <v>8271</v>
      </c>
      <c r="R3671" s="5">
        <f t="shared" si="171"/>
        <v>1.3819999999999999</v>
      </c>
      <c r="S3671" s="6">
        <f t="shared" si="172"/>
        <v>81.294117647058826</v>
      </c>
      <c r="T3671" t="s">
        <v>8319</v>
      </c>
      <c r="U3671" t="s">
        <v>8320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2">
        <v>42142.514016203699</v>
      </c>
      <c r="L3672" s="12">
        <v>42155.958333333328</v>
      </c>
      <c r="M3672" s="13">
        <f t="shared" si="173"/>
        <v>2015</v>
      </c>
      <c r="N3672" t="b">
        <v>0</v>
      </c>
      <c r="O3672">
        <v>12</v>
      </c>
      <c r="P3672" t="b">
        <v>1</v>
      </c>
      <c r="Q3672" t="s">
        <v>8271</v>
      </c>
      <c r="R3672" s="5">
        <f t="shared" si="171"/>
        <v>1.0954545454545455</v>
      </c>
      <c r="S3672" s="6">
        <f t="shared" si="172"/>
        <v>20.083333333333332</v>
      </c>
      <c r="T3672" t="s">
        <v>8319</v>
      </c>
      <c r="U3672" t="s">
        <v>8320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2">
        <v>41820.62809027778</v>
      </c>
      <c r="L3673" s="12">
        <v>41841.165972222225</v>
      </c>
      <c r="M3673" s="13">
        <f t="shared" si="173"/>
        <v>2014</v>
      </c>
      <c r="N3673" t="b">
        <v>0</v>
      </c>
      <c r="O3673">
        <v>40</v>
      </c>
      <c r="P3673" t="b">
        <v>1</v>
      </c>
      <c r="Q3673" t="s">
        <v>8271</v>
      </c>
      <c r="R3673" s="5">
        <f t="shared" si="171"/>
        <v>1.0085714285714287</v>
      </c>
      <c r="S3673" s="6">
        <f t="shared" si="172"/>
        <v>88.25</v>
      </c>
      <c r="T3673" t="s">
        <v>8319</v>
      </c>
      <c r="U3673" t="s">
        <v>8320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2">
        <v>41878.946574074071</v>
      </c>
      <c r="L3674" s="12">
        <v>41908.946574074071</v>
      </c>
      <c r="M3674" s="13">
        <f t="shared" si="173"/>
        <v>2014</v>
      </c>
      <c r="N3674" t="b">
        <v>0</v>
      </c>
      <c r="O3674">
        <v>57</v>
      </c>
      <c r="P3674" t="b">
        <v>1</v>
      </c>
      <c r="Q3674" t="s">
        <v>8271</v>
      </c>
      <c r="R3674" s="5">
        <f t="shared" si="171"/>
        <v>1.0153333333333334</v>
      </c>
      <c r="S3674" s="6">
        <f t="shared" si="172"/>
        <v>53.438596491228068</v>
      </c>
      <c r="T3674" t="s">
        <v>8319</v>
      </c>
      <c r="U3674" t="s">
        <v>8320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2">
        <v>41914.295104166667</v>
      </c>
      <c r="L3675" s="12">
        <v>41948.536111111112</v>
      </c>
      <c r="M3675" s="13">
        <f t="shared" si="173"/>
        <v>2014</v>
      </c>
      <c r="N3675" t="b">
        <v>0</v>
      </c>
      <c r="O3675">
        <v>114</v>
      </c>
      <c r="P3675" t="b">
        <v>1</v>
      </c>
      <c r="Q3675" t="s">
        <v>8271</v>
      </c>
      <c r="R3675" s="5">
        <f t="shared" si="171"/>
        <v>1.13625</v>
      </c>
      <c r="S3675" s="6">
        <f t="shared" si="172"/>
        <v>39.868421052631582</v>
      </c>
      <c r="T3675" t="s">
        <v>8319</v>
      </c>
      <c r="U3675" t="s">
        <v>8320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2">
        <v>42556.873020833329</v>
      </c>
      <c r="L3676" s="12">
        <v>42616.873020833329</v>
      </c>
      <c r="M3676" s="13">
        <f t="shared" si="173"/>
        <v>2016</v>
      </c>
      <c r="N3676" t="b">
        <v>0</v>
      </c>
      <c r="O3676">
        <v>31</v>
      </c>
      <c r="P3676" t="b">
        <v>1</v>
      </c>
      <c r="Q3676" t="s">
        <v>8271</v>
      </c>
      <c r="R3676" s="5">
        <f t="shared" si="171"/>
        <v>1</v>
      </c>
      <c r="S3676" s="6">
        <f t="shared" si="172"/>
        <v>145.16129032258064</v>
      </c>
      <c r="T3676" t="s">
        <v>8319</v>
      </c>
      <c r="U3676" t="s">
        <v>8320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2">
        <v>42493.597013888888</v>
      </c>
      <c r="L3677" s="12">
        <v>42505.958333333328</v>
      </c>
      <c r="M3677" s="13">
        <f t="shared" si="173"/>
        <v>2016</v>
      </c>
      <c r="N3677" t="b">
        <v>0</v>
      </c>
      <c r="O3677">
        <v>3</v>
      </c>
      <c r="P3677" t="b">
        <v>1</v>
      </c>
      <c r="Q3677" t="s">
        <v>8271</v>
      </c>
      <c r="R3677" s="5">
        <f t="shared" si="171"/>
        <v>1.4</v>
      </c>
      <c r="S3677" s="6">
        <f t="shared" si="172"/>
        <v>23.333333333333332</v>
      </c>
      <c r="T3677" t="s">
        <v>8319</v>
      </c>
      <c r="U3677" t="s">
        <v>8320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2">
        <v>41876.815787037034</v>
      </c>
      <c r="L3678" s="12">
        <v>41894.815787037034</v>
      </c>
      <c r="M3678" s="13">
        <f t="shared" si="173"/>
        <v>2014</v>
      </c>
      <c r="N3678" t="b">
        <v>0</v>
      </c>
      <c r="O3678">
        <v>16</v>
      </c>
      <c r="P3678" t="b">
        <v>1</v>
      </c>
      <c r="Q3678" t="s">
        <v>8271</v>
      </c>
      <c r="R3678" s="5">
        <f t="shared" si="171"/>
        <v>1.2875000000000001</v>
      </c>
      <c r="S3678" s="6">
        <f t="shared" si="172"/>
        <v>64.375</v>
      </c>
      <c r="T3678" t="s">
        <v>8319</v>
      </c>
      <c r="U3678" t="s">
        <v>8320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2">
        <v>41802.574282407404</v>
      </c>
      <c r="L3679" s="12">
        <v>41823.165972222225</v>
      </c>
      <c r="M3679" s="13">
        <f t="shared" si="173"/>
        <v>2014</v>
      </c>
      <c r="N3679" t="b">
        <v>0</v>
      </c>
      <c r="O3679">
        <v>199</v>
      </c>
      <c r="P3679" t="b">
        <v>1</v>
      </c>
      <c r="Q3679" t="s">
        <v>8271</v>
      </c>
      <c r="R3679" s="5">
        <f t="shared" si="171"/>
        <v>1.0290416666666666</v>
      </c>
      <c r="S3679" s="6">
        <f t="shared" si="172"/>
        <v>62.052763819095475</v>
      </c>
      <c r="T3679" t="s">
        <v>8319</v>
      </c>
      <c r="U3679" t="s">
        <v>8320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2">
        <v>42120.531226851846</v>
      </c>
      <c r="L3680" s="12">
        <v>42155.531226851846</v>
      </c>
      <c r="M3680" s="13">
        <f t="shared" si="173"/>
        <v>2015</v>
      </c>
      <c r="N3680" t="b">
        <v>0</v>
      </c>
      <c r="O3680">
        <v>31</v>
      </c>
      <c r="P3680" t="b">
        <v>1</v>
      </c>
      <c r="Q3680" t="s">
        <v>8271</v>
      </c>
      <c r="R3680" s="5">
        <f t="shared" si="171"/>
        <v>1.0249999999999999</v>
      </c>
      <c r="S3680" s="6">
        <f t="shared" si="172"/>
        <v>66.129032258064512</v>
      </c>
      <c r="T3680" t="s">
        <v>8319</v>
      </c>
      <c r="U3680" t="s">
        <v>8320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2">
        <v>41786.761354166665</v>
      </c>
      <c r="L3681" s="12">
        <v>41821.207638888889</v>
      </c>
      <c r="M3681" s="13">
        <f t="shared" si="173"/>
        <v>2014</v>
      </c>
      <c r="N3681" t="b">
        <v>0</v>
      </c>
      <c r="O3681">
        <v>30</v>
      </c>
      <c r="P3681" t="b">
        <v>1</v>
      </c>
      <c r="Q3681" t="s">
        <v>8271</v>
      </c>
      <c r="R3681" s="5">
        <f t="shared" si="171"/>
        <v>1.101</v>
      </c>
      <c r="S3681" s="6">
        <f t="shared" si="172"/>
        <v>73.400000000000006</v>
      </c>
      <c r="T3681" t="s">
        <v>8319</v>
      </c>
      <c r="U3681" t="s">
        <v>8320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2">
        <v>42627.454097222217</v>
      </c>
      <c r="L3682" s="12">
        <v>42648.454097222217</v>
      </c>
      <c r="M3682" s="13">
        <f t="shared" si="173"/>
        <v>2016</v>
      </c>
      <c r="N3682" t="b">
        <v>0</v>
      </c>
      <c r="O3682">
        <v>34</v>
      </c>
      <c r="P3682" t="b">
        <v>1</v>
      </c>
      <c r="Q3682" t="s">
        <v>8271</v>
      </c>
      <c r="R3682" s="5">
        <f t="shared" si="171"/>
        <v>1.1276666666666666</v>
      </c>
      <c r="S3682" s="6">
        <f t="shared" si="172"/>
        <v>99.5</v>
      </c>
      <c r="T3682" t="s">
        <v>8319</v>
      </c>
      <c r="U3682" t="s">
        <v>8320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2">
        <v>42374.651504629626</v>
      </c>
      <c r="L3683" s="12">
        <v>42384.651504629626</v>
      </c>
      <c r="M3683" s="13">
        <f t="shared" si="173"/>
        <v>2016</v>
      </c>
      <c r="N3683" t="b">
        <v>0</v>
      </c>
      <c r="O3683">
        <v>18</v>
      </c>
      <c r="P3683" t="b">
        <v>1</v>
      </c>
      <c r="Q3683" t="s">
        <v>8271</v>
      </c>
      <c r="R3683" s="5">
        <f t="shared" si="171"/>
        <v>1.119</v>
      </c>
      <c r="S3683" s="6">
        <f t="shared" si="172"/>
        <v>62.166666666666664</v>
      </c>
      <c r="T3683" t="s">
        <v>8319</v>
      </c>
      <c r="U3683" t="s">
        <v>8320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2">
        <v>41772.685393518521</v>
      </c>
      <c r="L3684" s="12">
        <v>41806.290972222225</v>
      </c>
      <c r="M3684" s="13">
        <f t="shared" si="173"/>
        <v>2014</v>
      </c>
      <c r="N3684" t="b">
        <v>0</v>
      </c>
      <c r="O3684">
        <v>67</v>
      </c>
      <c r="P3684" t="b">
        <v>1</v>
      </c>
      <c r="Q3684" t="s">
        <v>8271</v>
      </c>
      <c r="R3684" s="5">
        <f t="shared" si="171"/>
        <v>1.3919999999999999</v>
      </c>
      <c r="S3684" s="6">
        <f t="shared" si="172"/>
        <v>62.328358208955223</v>
      </c>
      <c r="T3684" t="s">
        <v>8319</v>
      </c>
      <c r="U3684" t="s">
        <v>8320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2">
        <v>42633.116851851853</v>
      </c>
      <c r="L3685" s="12">
        <v>42663.116851851853</v>
      </c>
      <c r="M3685" s="13">
        <f t="shared" si="173"/>
        <v>2016</v>
      </c>
      <c r="N3685" t="b">
        <v>0</v>
      </c>
      <c r="O3685">
        <v>66</v>
      </c>
      <c r="P3685" t="b">
        <v>1</v>
      </c>
      <c r="Q3685" t="s">
        <v>8271</v>
      </c>
      <c r="R3685" s="5">
        <f t="shared" si="171"/>
        <v>1.1085714285714285</v>
      </c>
      <c r="S3685" s="6">
        <f t="shared" si="172"/>
        <v>58.787878787878789</v>
      </c>
      <c r="T3685" t="s">
        <v>8319</v>
      </c>
      <c r="U3685" t="s">
        <v>8320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2">
        <v>42219.180393518516</v>
      </c>
      <c r="L3686" s="12">
        <v>42249.180393518516</v>
      </c>
      <c r="M3686" s="13">
        <f t="shared" si="173"/>
        <v>2015</v>
      </c>
      <c r="N3686" t="b">
        <v>0</v>
      </c>
      <c r="O3686">
        <v>23</v>
      </c>
      <c r="P3686" t="b">
        <v>1</v>
      </c>
      <c r="Q3686" t="s">
        <v>8271</v>
      </c>
      <c r="R3686" s="5">
        <f t="shared" si="171"/>
        <v>1.3906666666666667</v>
      </c>
      <c r="S3686" s="6">
        <f t="shared" si="172"/>
        <v>45.347826086956523</v>
      </c>
      <c r="T3686" t="s">
        <v>8319</v>
      </c>
      <c r="U3686" t="s">
        <v>8320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2">
        <v>41753.593275462961</v>
      </c>
      <c r="L3687" s="12">
        <v>41778.875</v>
      </c>
      <c r="M3687" s="13">
        <f t="shared" si="173"/>
        <v>2014</v>
      </c>
      <c r="N3687" t="b">
        <v>0</v>
      </c>
      <c r="O3687">
        <v>126</v>
      </c>
      <c r="P3687" t="b">
        <v>1</v>
      </c>
      <c r="Q3687" t="s">
        <v>8271</v>
      </c>
      <c r="R3687" s="5">
        <f t="shared" si="171"/>
        <v>1.0569999999999999</v>
      </c>
      <c r="S3687" s="6">
        <f t="shared" si="172"/>
        <v>41.944444444444443</v>
      </c>
      <c r="T3687" t="s">
        <v>8319</v>
      </c>
      <c r="U3687" t="s">
        <v>8320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2">
        <v>42230.662731481483</v>
      </c>
      <c r="L3688" s="12">
        <v>42245.165972222225</v>
      </c>
      <c r="M3688" s="13">
        <f t="shared" si="173"/>
        <v>2015</v>
      </c>
      <c r="N3688" t="b">
        <v>0</v>
      </c>
      <c r="O3688">
        <v>6</v>
      </c>
      <c r="P3688" t="b">
        <v>1</v>
      </c>
      <c r="Q3688" t="s">
        <v>8271</v>
      </c>
      <c r="R3688" s="5">
        <f t="shared" si="171"/>
        <v>1.0142857142857142</v>
      </c>
      <c r="S3688" s="6">
        <f t="shared" si="172"/>
        <v>59.166666666666664</v>
      </c>
      <c r="T3688" t="s">
        <v>8319</v>
      </c>
      <c r="U3688" t="s">
        <v>8320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2">
        <v>41787.218229166669</v>
      </c>
      <c r="L3689" s="12">
        <v>41817.218229166669</v>
      </c>
      <c r="M3689" s="13">
        <f t="shared" si="173"/>
        <v>2014</v>
      </c>
      <c r="N3689" t="b">
        <v>0</v>
      </c>
      <c r="O3689">
        <v>25</v>
      </c>
      <c r="P3689" t="b">
        <v>1</v>
      </c>
      <c r="Q3689" t="s">
        <v>8271</v>
      </c>
      <c r="R3689" s="5">
        <f t="shared" si="171"/>
        <v>1.0024500000000001</v>
      </c>
      <c r="S3689" s="6">
        <f t="shared" si="172"/>
        <v>200.49</v>
      </c>
      <c r="T3689" t="s">
        <v>8319</v>
      </c>
      <c r="U3689" t="s">
        <v>8320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2">
        <v>41829.787083333329</v>
      </c>
      <c r="L3690" s="12">
        <v>41859.787083333329</v>
      </c>
      <c r="M3690" s="13">
        <f t="shared" si="173"/>
        <v>2014</v>
      </c>
      <c r="N3690" t="b">
        <v>0</v>
      </c>
      <c r="O3690">
        <v>39</v>
      </c>
      <c r="P3690" t="b">
        <v>1</v>
      </c>
      <c r="Q3690" t="s">
        <v>8271</v>
      </c>
      <c r="R3690" s="5">
        <f t="shared" si="171"/>
        <v>1.0916666666666666</v>
      </c>
      <c r="S3690" s="6">
        <f t="shared" si="172"/>
        <v>83.974358974358978</v>
      </c>
      <c r="T3690" t="s">
        <v>8319</v>
      </c>
      <c r="U3690" t="s">
        <v>8320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2">
        <v>42147.826840277776</v>
      </c>
      <c r="L3691" s="12">
        <v>42176.934027777781</v>
      </c>
      <c r="M3691" s="13">
        <f t="shared" si="173"/>
        <v>2015</v>
      </c>
      <c r="N3691" t="b">
        <v>0</v>
      </c>
      <c r="O3691">
        <v>62</v>
      </c>
      <c r="P3691" t="b">
        <v>1</v>
      </c>
      <c r="Q3691" t="s">
        <v>8271</v>
      </c>
      <c r="R3691" s="5">
        <f t="shared" si="171"/>
        <v>1.1833333333333333</v>
      </c>
      <c r="S3691" s="6">
        <f t="shared" si="172"/>
        <v>57.258064516129032</v>
      </c>
      <c r="T3691" t="s">
        <v>8319</v>
      </c>
      <c r="U3691" t="s">
        <v>8320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2">
        <v>41940.598182870373</v>
      </c>
      <c r="L3692" s="12">
        <v>41970.639849537038</v>
      </c>
      <c r="M3692" s="13">
        <f t="shared" si="173"/>
        <v>2014</v>
      </c>
      <c r="N3692" t="b">
        <v>0</v>
      </c>
      <c r="O3692">
        <v>31</v>
      </c>
      <c r="P3692" t="b">
        <v>1</v>
      </c>
      <c r="Q3692" t="s">
        <v>8271</v>
      </c>
      <c r="R3692" s="5">
        <f t="shared" si="171"/>
        <v>1.2</v>
      </c>
      <c r="S3692" s="6">
        <f t="shared" si="172"/>
        <v>58.064516129032256</v>
      </c>
      <c r="T3692" t="s">
        <v>8319</v>
      </c>
      <c r="U3692" t="s">
        <v>8320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2">
        <v>42020.700567129628</v>
      </c>
      <c r="L3693" s="12">
        <v>42065.207638888889</v>
      </c>
      <c r="M3693" s="13">
        <f t="shared" si="173"/>
        <v>2015</v>
      </c>
      <c r="N3693" t="b">
        <v>0</v>
      </c>
      <c r="O3693">
        <v>274</v>
      </c>
      <c r="P3693" t="b">
        <v>1</v>
      </c>
      <c r="Q3693" t="s">
        <v>8271</v>
      </c>
      <c r="R3693" s="5">
        <f t="shared" si="171"/>
        <v>1.2796000000000001</v>
      </c>
      <c r="S3693" s="6">
        <f t="shared" si="172"/>
        <v>186.80291970802921</v>
      </c>
      <c r="T3693" t="s">
        <v>8319</v>
      </c>
      <c r="U3693" t="s">
        <v>8320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2">
        <v>41891.96503472222</v>
      </c>
      <c r="L3694" s="12">
        <v>41901</v>
      </c>
      <c r="M3694" s="13">
        <f t="shared" si="173"/>
        <v>2014</v>
      </c>
      <c r="N3694" t="b">
        <v>0</v>
      </c>
      <c r="O3694">
        <v>17</v>
      </c>
      <c r="P3694" t="b">
        <v>1</v>
      </c>
      <c r="Q3694" t="s">
        <v>8271</v>
      </c>
      <c r="R3694" s="5">
        <f t="shared" si="171"/>
        <v>1.26</v>
      </c>
      <c r="S3694" s="6">
        <f t="shared" si="172"/>
        <v>74.117647058823536</v>
      </c>
      <c r="T3694" t="s">
        <v>8319</v>
      </c>
      <c r="U3694" t="s">
        <v>8320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2">
        <v>42309.191307870366</v>
      </c>
      <c r="L3695" s="12">
        <v>42338.9375</v>
      </c>
      <c r="M3695" s="13">
        <f t="shared" si="173"/>
        <v>2015</v>
      </c>
      <c r="N3695" t="b">
        <v>0</v>
      </c>
      <c r="O3695">
        <v>14</v>
      </c>
      <c r="P3695" t="b">
        <v>1</v>
      </c>
      <c r="Q3695" t="s">
        <v>8271</v>
      </c>
      <c r="R3695" s="5">
        <f t="shared" si="171"/>
        <v>1.2912912912912913</v>
      </c>
      <c r="S3695" s="6">
        <f t="shared" si="172"/>
        <v>30.714285714285715</v>
      </c>
      <c r="T3695" t="s">
        <v>8319</v>
      </c>
      <c r="U3695" t="s">
        <v>8320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2">
        <v>42490.133877314816</v>
      </c>
      <c r="L3696" s="12">
        <v>42527.083333333328</v>
      </c>
      <c r="M3696" s="13">
        <f t="shared" si="173"/>
        <v>2016</v>
      </c>
      <c r="N3696" t="b">
        <v>0</v>
      </c>
      <c r="O3696">
        <v>60</v>
      </c>
      <c r="P3696" t="b">
        <v>1</v>
      </c>
      <c r="Q3696" t="s">
        <v>8271</v>
      </c>
      <c r="R3696" s="5">
        <f t="shared" si="171"/>
        <v>1.0742857142857143</v>
      </c>
      <c r="S3696" s="6">
        <f t="shared" si="172"/>
        <v>62.666666666666664</v>
      </c>
      <c r="T3696" t="s">
        <v>8319</v>
      </c>
      <c r="U3696" t="s">
        <v>8320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2">
        <v>41995.870486111111</v>
      </c>
      <c r="L3697" s="12">
        <v>42015.870486111111</v>
      </c>
      <c r="M3697" s="13">
        <f t="shared" si="173"/>
        <v>2014</v>
      </c>
      <c r="N3697" t="b">
        <v>0</v>
      </c>
      <c r="O3697">
        <v>33</v>
      </c>
      <c r="P3697" t="b">
        <v>1</v>
      </c>
      <c r="Q3697" t="s">
        <v>8271</v>
      </c>
      <c r="R3697" s="5">
        <f t="shared" si="171"/>
        <v>1.00125</v>
      </c>
      <c r="S3697" s="6">
        <f t="shared" si="172"/>
        <v>121.36363636363636</v>
      </c>
      <c r="T3697" t="s">
        <v>8319</v>
      </c>
      <c r="U3697" t="s">
        <v>8320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2">
        <v>41988.617083333331</v>
      </c>
      <c r="L3698" s="12">
        <v>42048.617083333331</v>
      </c>
      <c r="M3698" s="13">
        <f t="shared" si="173"/>
        <v>2014</v>
      </c>
      <c r="N3698" t="b">
        <v>0</v>
      </c>
      <c r="O3698">
        <v>78</v>
      </c>
      <c r="P3698" t="b">
        <v>1</v>
      </c>
      <c r="Q3698" t="s">
        <v>8271</v>
      </c>
      <c r="R3698" s="5">
        <f t="shared" si="171"/>
        <v>1.55</v>
      </c>
      <c r="S3698" s="6">
        <f t="shared" si="172"/>
        <v>39.743589743589745</v>
      </c>
      <c r="T3698" t="s">
        <v>8319</v>
      </c>
      <c r="U3698" t="s">
        <v>8320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2">
        <v>42479.465833333335</v>
      </c>
      <c r="L3699" s="12">
        <v>42500.465833333335</v>
      </c>
      <c r="M3699" s="13">
        <f t="shared" si="173"/>
        <v>2016</v>
      </c>
      <c r="N3699" t="b">
        <v>0</v>
      </c>
      <c r="O3699">
        <v>30</v>
      </c>
      <c r="P3699" t="b">
        <v>1</v>
      </c>
      <c r="Q3699" t="s">
        <v>8271</v>
      </c>
      <c r="R3699" s="5">
        <f t="shared" si="171"/>
        <v>1.08</v>
      </c>
      <c r="S3699" s="6">
        <f t="shared" si="172"/>
        <v>72</v>
      </c>
      <c r="T3699" t="s">
        <v>8319</v>
      </c>
      <c r="U3699" t="s">
        <v>8320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2">
        <v>42401.806562500002</v>
      </c>
      <c r="L3700" s="12">
        <v>42431.806562500002</v>
      </c>
      <c r="M3700" s="13">
        <f t="shared" si="173"/>
        <v>2016</v>
      </c>
      <c r="N3700" t="b">
        <v>0</v>
      </c>
      <c r="O3700">
        <v>136</v>
      </c>
      <c r="P3700" t="b">
        <v>1</v>
      </c>
      <c r="Q3700" t="s">
        <v>8271</v>
      </c>
      <c r="R3700" s="5">
        <f t="shared" si="171"/>
        <v>1.1052</v>
      </c>
      <c r="S3700" s="6">
        <f t="shared" si="172"/>
        <v>40.632352941176471</v>
      </c>
      <c r="T3700" t="s">
        <v>8319</v>
      </c>
      <c r="U3700" t="s">
        <v>8320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2">
        <v>41897.602037037039</v>
      </c>
      <c r="L3701" s="12">
        <v>41927.602037037039</v>
      </c>
      <c r="M3701" s="13">
        <f t="shared" si="173"/>
        <v>2014</v>
      </c>
      <c r="N3701" t="b">
        <v>0</v>
      </c>
      <c r="O3701">
        <v>40</v>
      </c>
      <c r="P3701" t="b">
        <v>1</v>
      </c>
      <c r="Q3701" t="s">
        <v>8271</v>
      </c>
      <c r="R3701" s="5">
        <f t="shared" si="171"/>
        <v>1.008</v>
      </c>
      <c r="S3701" s="6">
        <f t="shared" si="172"/>
        <v>63</v>
      </c>
      <c r="T3701" t="s">
        <v>8319</v>
      </c>
      <c r="U3701" t="s">
        <v>8320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2">
        <v>41882.585648148146</v>
      </c>
      <c r="L3702" s="12">
        <v>41912.666666666664</v>
      </c>
      <c r="M3702" s="13">
        <f t="shared" si="173"/>
        <v>2014</v>
      </c>
      <c r="N3702" t="b">
        <v>0</v>
      </c>
      <c r="O3702">
        <v>18</v>
      </c>
      <c r="P3702" t="b">
        <v>1</v>
      </c>
      <c r="Q3702" t="s">
        <v>8271</v>
      </c>
      <c r="R3702" s="5">
        <f t="shared" si="171"/>
        <v>1.212</v>
      </c>
      <c r="S3702" s="6">
        <f t="shared" si="172"/>
        <v>33.666666666666664</v>
      </c>
      <c r="T3702" t="s">
        <v>8319</v>
      </c>
      <c r="U3702" t="s">
        <v>8320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2">
        <v>42129.541585648149</v>
      </c>
      <c r="L3703" s="12">
        <v>42159.541585648149</v>
      </c>
      <c r="M3703" s="13">
        <f t="shared" si="173"/>
        <v>2015</v>
      </c>
      <c r="N3703" t="b">
        <v>0</v>
      </c>
      <c r="O3703">
        <v>39</v>
      </c>
      <c r="P3703" t="b">
        <v>1</v>
      </c>
      <c r="Q3703" t="s">
        <v>8271</v>
      </c>
      <c r="R3703" s="5">
        <f t="shared" si="171"/>
        <v>1.0033333333333334</v>
      </c>
      <c r="S3703" s="6">
        <f t="shared" si="172"/>
        <v>38.589743589743591</v>
      </c>
      <c r="T3703" t="s">
        <v>8319</v>
      </c>
      <c r="U3703" t="s">
        <v>8320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2">
        <v>42524.53800925926</v>
      </c>
      <c r="L3704" s="12">
        <v>42561.957638888889</v>
      </c>
      <c r="M3704" s="13">
        <f t="shared" si="173"/>
        <v>2016</v>
      </c>
      <c r="N3704" t="b">
        <v>0</v>
      </c>
      <c r="O3704">
        <v>21</v>
      </c>
      <c r="P3704" t="b">
        <v>1</v>
      </c>
      <c r="Q3704" t="s">
        <v>8271</v>
      </c>
      <c r="R3704" s="5">
        <f t="shared" si="171"/>
        <v>1.0916666666666666</v>
      </c>
      <c r="S3704" s="6">
        <f t="shared" si="172"/>
        <v>155.95238095238096</v>
      </c>
      <c r="T3704" t="s">
        <v>8319</v>
      </c>
      <c r="U3704" t="s">
        <v>8320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2">
        <v>42556.504490740743</v>
      </c>
      <c r="L3705" s="12">
        <v>42595.290972222225</v>
      </c>
      <c r="M3705" s="13">
        <f t="shared" si="173"/>
        <v>2016</v>
      </c>
      <c r="N3705" t="b">
        <v>0</v>
      </c>
      <c r="O3705">
        <v>30</v>
      </c>
      <c r="P3705" t="b">
        <v>1</v>
      </c>
      <c r="Q3705" t="s">
        <v>8271</v>
      </c>
      <c r="R3705" s="5">
        <f t="shared" si="171"/>
        <v>1.2342857142857142</v>
      </c>
      <c r="S3705" s="6">
        <f t="shared" si="172"/>
        <v>43.2</v>
      </c>
      <c r="T3705" t="s">
        <v>8319</v>
      </c>
      <c r="U3705" t="s">
        <v>8320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2">
        <v>42461.689745370371</v>
      </c>
      <c r="L3706" s="12">
        <v>42521.689745370371</v>
      </c>
      <c r="M3706" s="13">
        <f t="shared" si="173"/>
        <v>2016</v>
      </c>
      <c r="N3706" t="b">
        <v>0</v>
      </c>
      <c r="O3706">
        <v>27</v>
      </c>
      <c r="P3706" t="b">
        <v>1</v>
      </c>
      <c r="Q3706" t="s">
        <v>8271</v>
      </c>
      <c r="R3706" s="5">
        <f t="shared" si="171"/>
        <v>1.3633666666666666</v>
      </c>
      <c r="S3706" s="6">
        <f t="shared" si="172"/>
        <v>15.148518518518518</v>
      </c>
      <c r="T3706" t="s">
        <v>8319</v>
      </c>
      <c r="U3706" t="s">
        <v>8320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2">
        <v>41792.542986111112</v>
      </c>
      <c r="L3707" s="12">
        <v>41813.75</v>
      </c>
      <c r="M3707" s="13">
        <f t="shared" si="173"/>
        <v>2014</v>
      </c>
      <c r="N3707" t="b">
        <v>0</v>
      </c>
      <c r="O3707">
        <v>35</v>
      </c>
      <c r="P3707" t="b">
        <v>1</v>
      </c>
      <c r="Q3707" t="s">
        <v>8271</v>
      </c>
      <c r="R3707" s="5">
        <f t="shared" si="171"/>
        <v>1.0346657233816767</v>
      </c>
      <c r="S3707" s="6">
        <f t="shared" si="172"/>
        <v>83.571428571428569</v>
      </c>
      <c r="T3707" t="s">
        <v>8319</v>
      </c>
      <c r="U3707" t="s">
        <v>8320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2">
        <v>41879.913761574076</v>
      </c>
      <c r="L3708" s="12">
        <v>41894.913761574076</v>
      </c>
      <c r="M3708" s="13">
        <f t="shared" si="173"/>
        <v>2014</v>
      </c>
      <c r="N3708" t="b">
        <v>0</v>
      </c>
      <c r="O3708">
        <v>13</v>
      </c>
      <c r="P3708" t="b">
        <v>1</v>
      </c>
      <c r="Q3708" t="s">
        <v>8271</v>
      </c>
      <c r="R3708" s="5">
        <f t="shared" si="171"/>
        <v>1.2133333333333334</v>
      </c>
      <c r="S3708" s="6">
        <f t="shared" si="172"/>
        <v>140</v>
      </c>
      <c r="T3708" t="s">
        <v>8319</v>
      </c>
      <c r="U3708" t="s">
        <v>8320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2">
        <v>42552.048356481479</v>
      </c>
      <c r="L3709" s="12">
        <v>42573.226388888885</v>
      </c>
      <c r="M3709" s="13">
        <f t="shared" si="173"/>
        <v>2016</v>
      </c>
      <c r="N3709" t="b">
        <v>0</v>
      </c>
      <c r="O3709">
        <v>23</v>
      </c>
      <c r="P3709" t="b">
        <v>1</v>
      </c>
      <c r="Q3709" t="s">
        <v>8271</v>
      </c>
      <c r="R3709" s="5">
        <f t="shared" si="171"/>
        <v>1.86</v>
      </c>
      <c r="S3709" s="6">
        <f t="shared" si="172"/>
        <v>80.869565217391298</v>
      </c>
      <c r="T3709" t="s">
        <v>8319</v>
      </c>
      <c r="U3709" t="s">
        <v>8320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2">
        <v>41810.142199074071</v>
      </c>
      <c r="L3710" s="12">
        <v>41824.142199074071</v>
      </c>
      <c r="M3710" s="13">
        <f t="shared" si="173"/>
        <v>2014</v>
      </c>
      <c r="N3710" t="b">
        <v>0</v>
      </c>
      <c r="O3710">
        <v>39</v>
      </c>
      <c r="P3710" t="b">
        <v>1</v>
      </c>
      <c r="Q3710" t="s">
        <v>8271</v>
      </c>
      <c r="R3710" s="5">
        <f t="shared" si="171"/>
        <v>3</v>
      </c>
      <c r="S3710" s="6">
        <f t="shared" si="172"/>
        <v>53.846153846153847</v>
      </c>
      <c r="T3710" t="s">
        <v>8319</v>
      </c>
      <c r="U3710" t="s">
        <v>8320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2">
        <v>41785.707708333335</v>
      </c>
      <c r="L3711" s="12">
        <v>41815.707708333335</v>
      </c>
      <c r="M3711" s="13">
        <f t="shared" si="173"/>
        <v>2014</v>
      </c>
      <c r="N3711" t="b">
        <v>0</v>
      </c>
      <c r="O3711">
        <v>35</v>
      </c>
      <c r="P3711" t="b">
        <v>1</v>
      </c>
      <c r="Q3711" t="s">
        <v>8271</v>
      </c>
      <c r="R3711" s="5">
        <f t="shared" si="171"/>
        <v>1.0825</v>
      </c>
      <c r="S3711" s="6">
        <f t="shared" si="172"/>
        <v>30.928571428571427</v>
      </c>
      <c r="T3711" t="s">
        <v>8319</v>
      </c>
      <c r="U3711" t="s">
        <v>8320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2">
        <v>42072.576249999998</v>
      </c>
      <c r="L3712" s="12">
        <v>42097.576249999998</v>
      </c>
      <c r="M3712" s="13">
        <f t="shared" si="173"/>
        <v>2015</v>
      </c>
      <c r="N3712" t="b">
        <v>0</v>
      </c>
      <c r="O3712">
        <v>27</v>
      </c>
      <c r="P3712" t="b">
        <v>1</v>
      </c>
      <c r="Q3712" t="s">
        <v>8271</v>
      </c>
      <c r="R3712" s="5">
        <f t="shared" si="171"/>
        <v>1.4115384615384616</v>
      </c>
      <c r="S3712" s="6">
        <f t="shared" si="172"/>
        <v>67.962962962962962</v>
      </c>
      <c r="T3712" t="s">
        <v>8319</v>
      </c>
      <c r="U3712" t="s">
        <v>8320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2">
        <v>41779.724224537036</v>
      </c>
      <c r="L3713" s="12">
        <v>41805.666666666664</v>
      </c>
      <c r="M3713" s="13">
        <f t="shared" si="173"/>
        <v>2014</v>
      </c>
      <c r="N3713" t="b">
        <v>0</v>
      </c>
      <c r="O3713">
        <v>21</v>
      </c>
      <c r="P3713" t="b">
        <v>1</v>
      </c>
      <c r="Q3713" t="s">
        <v>8271</v>
      </c>
      <c r="R3713" s="5">
        <f t="shared" si="171"/>
        <v>1.1399999999999999</v>
      </c>
      <c r="S3713" s="6">
        <f t="shared" si="172"/>
        <v>27.142857142857142</v>
      </c>
      <c r="T3713" t="s">
        <v>8319</v>
      </c>
      <c r="U3713" t="s">
        <v>8320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2">
        <v>42134.172071759262</v>
      </c>
      <c r="L3714" s="12">
        <v>42155.290972222225</v>
      </c>
      <c r="M3714" s="13">
        <f t="shared" si="173"/>
        <v>2015</v>
      </c>
      <c r="N3714" t="b">
        <v>0</v>
      </c>
      <c r="O3714">
        <v>104</v>
      </c>
      <c r="P3714" t="b">
        <v>1</v>
      </c>
      <c r="Q3714" t="s">
        <v>8271</v>
      </c>
      <c r="R3714" s="5">
        <f t="shared" ref="R3714:R3777" si="174">E3714/D3714</f>
        <v>1.5373333333333334</v>
      </c>
      <c r="S3714" s="6">
        <f t="shared" ref="S3714:S3777" si="175">E3714/O3714</f>
        <v>110.86538461538461</v>
      </c>
      <c r="T3714" t="s">
        <v>8319</v>
      </c>
      <c r="U3714" t="s">
        <v>8320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2">
        <v>42505.738032407404</v>
      </c>
      <c r="L3715" s="12">
        <v>42525.738032407404</v>
      </c>
      <c r="M3715" s="13">
        <f t="shared" ref="M3715:M3778" si="176">YEAR(K3715)</f>
        <v>2016</v>
      </c>
      <c r="N3715" t="b">
        <v>0</v>
      </c>
      <c r="O3715">
        <v>19</v>
      </c>
      <c r="P3715" t="b">
        <v>1</v>
      </c>
      <c r="Q3715" t="s">
        <v>8271</v>
      </c>
      <c r="R3715" s="5">
        <f t="shared" si="174"/>
        <v>1.0149999999999999</v>
      </c>
      <c r="S3715" s="6">
        <f t="shared" si="175"/>
        <v>106.84210526315789</v>
      </c>
      <c r="T3715" t="s">
        <v>8319</v>
      </c>
      <c r="U3715" t="s">
        <v>8320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2">
        <v>42118.556331018524</v>
      </c>
      <c r="L3716" s="12">
        <v>42150.165972222225</v>
      </c>
      <c r="M3716" s="13">
        <f t="shared" si="176"/>
        <v>2015</v>
      </c>
      <c r="N3716" t="b">
        <v>0</v>
      </c>
      <c r="O3716">
        <v>97</v>
      </c>
      <c r="P3716" t="b">
        <v>1</v>
      </c>
      <c r="Q3716" t="s">
        <v>8271</v>
      </c>
      <c r="R3716" s="5">
        <f t="shared" si="174"/>
        <v>1.0235000000000001</v>
      </c>
      <c r="S3716" s="6">
        <f t="shared" si="175"/>
        <v>105.51546391752578</v>
      </c>
      <c r="T3716" t="s">
        <v>8319</v>
      </c>
      <c r="U3716" t="s">
        <v>8320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2">
        <v>42036.995590277773</v>
      </c>
      <c r="L3717" s="12">
        <v>42094.536111111112</v>
      </c>
      <c r="M3717" s="13">
        <f t="shared" si="176"/>
        <v>2015</v>
      </c>
      <c r="N3717" t="b">
        <v>0</v>
      </c>
      <c r="O3717">
        <v>27</v>
      </c>
      <c r="P3717" t="b">
        <v>1</v>
      </c>
      <c r="Q3717" t="s">
        <v>8271</v>
      </c>
      <c r="R3717" s="5">
        <f t="shared" si="174"/>
        <v>1.0257142857142858</v>
      </c>
      <c r="S3717" s="6">
        <f t="shared" si="175"/>
        <v>132.96296296296296</v>
      </c>
      <c r="T3717" t="s">
        <v>8319</v>
      </c>
      <c r="U3717" t="s">
        <v>8320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2">
        <v>42360.887835648144</v>
      </c>
      <c r="L3718" s="12">
        <v>42390.887835648144</v>
      </c>
      <c r="M3718" s="13">
        <f t="shared" si="176"/>
        <v>2015</v>
      </c>
      <c r="N3718" t="b">
        <v>0</v>
      </c>
      <c r="O3718">
        <v>24</v>
      </c>
      <c r="P3718" t="b">
        <v>1</v>
      </c>
      <c r="Q3718" t="s">
        <v>8271</v>
      </c>
      <c r="R3718" s="5">
        <f t="shared" si="174"/>
        <v>1.5575000000000001</v>
      </c>
      <c r="S3718" s="6">
        <f t="shared" si="175"/>
        <v>51.916666666666664</v>
      </c>
      <c r="T3718" t="s">
        <v>8319</v>
      </c>
      <c r="U3718" t="s">
        <v>8320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2">
        <v>42102.866307870368</v>
      </c>
      <c r="L3719" s="12">
        <v>42133.866307870368</v>
      </c>
      <c r="M3719" s="13">
        <f t="shared" si="176"/>
        <v>2015</v>
      </c>
      <c r="N3719" t="b">
        <v>0</v>
      </c>
      <c r="O3719">
        <v>13</v>
      </c>
      <c r="P3719" t="b">
        <v>1</v>
      </c>
      <c r="Q3719" t="s">
        <v>8271</v>
      </c>
      <c r="R3719" s="5">
        <f t="shared" si="174"/>
        <v>1.0075000000000001</v>
      </c>
      <c r="S3719" s="6">
        <f t="shared" si="175"/>
        <v>310</v>
      </c>
      <c r="T3719" t="s">
        <v>8319</v>
      </c>
      <c r="U3719" t="s">
        <v>8320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2">
        <v>42032.716145833328</v>
      </c>
      <c r="L3720" s="12">
        <v>42062.716145833328</v>
      </c>
      <c r="M3720" s="13">
        <f t="shared" si="176"/>
        <v>2015</v>
      </c>
      <c r="N3720" t="b">
        <v>0</v>
      </c>
      <c r="O3720">
        <v>46</v>
      </c>
      <c r="P3720" t="b">
        <v>1</v>
      </c>
      <c r="Q3720" t="s">
        <v>8271</v>
      </c>
      <c r="R3720" s="5">
        <f t="shared" si="174"/>
        <v>2.3940000000000001</v>
      </c>
      <c r="S3720" s="6">
        <f t="shared" si="175"/>
        <v>26.021739130434781</v>
      </c>
      <c r="T3720" t="s">
        <v>8319</v>
      </c>
      <c r="U3720" t="s">
        <v>8320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2">
        <v>42147.729930555557</v>
      </c>
      <c r="L3721" s="12">
        <v>42177.729930555557</v>
      </c>
      <c r="M3721" s="13">
        <f t="shared" si="176"/>
        <v>2015</v>
      </c>
      <c r="N3721" t="b">
        <v>0</v>
      </c>
      <c r="O3721">
        <v>4</v>
      </c>
      <c r="P3721" t="b">
        <v>1</v>
      </c>
      <c r="Q3721" t="s">
        <v>8271</v>
      </c>
      <c r="R3721" s="5">
        <f t="shared" si="174"/>
        <v>2.1</v>
      </c>
      <c r="S3721" s="6">
        <f t="shared" si="175"/>
        <v>105</v>
      </c>
      <c r="T3721" t="s">
        <v>8319</v>
      </c>
      <c r="U3721" t="s">
        <v>8320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2">
        <v>42165.993125000001</v>
      </c>
      <c r="L3722" s="12">
        <v>42187.993125000001</v>
      </c>
      <c r="M3722" s="13">
        <f t="shared" si="176"/>
        <v>2015</v>
      </c>
      <c r="N3722" t="b">
        <v>0</v>
      </c>
      <c r="O3722">
        <v>40</v>
      </c>
      <c r="P3722" t="b">
        <v>1</v>
      </c>
      <c r="Q3722" t="s">
        <v>8271</v>
      </c>
      <c r="R3722" s="5">
        <f t="shared" si="174"/>
        <v>1.0451515151515152</v>
      </c>
      <c r="S3722" s="6">
        <f t="shared" si="175"/>
        <v>86.224999999999994</v>
      </c>
      <c r="T3722" t="s">
        <v>8319</v>
      </c>
      <c r="U3722" t="s">
        <v>8320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2">
        <v>41927.936157407406</v>
      </c>
      <c r="L3723" s="12">
        <v>41948.977824074071</v>
      </c>
      <c r="M3723" s="13">
        <f t="shared" si="176"/>
        <v>2014</v>
      </c>
      <c r="N3723" t="b">
        <v>0</v>
      </c>
      <c r="O3723">
        <v>44</v>
      </c>
      <c r="P3723" t="b">
        <v>1</v>
      </c>
      <c r="Q3723" t="s">
        <v>8271</v>
      </c>
      <c r="R3723" s="5">
        <f t="shared" si="174"/>
        <v>1.008</v>
      </c>
      <c r="S3723" s="6">
        <f t="shared" si="175"/>
        <v>114.54545454545455</v>
      </c>
      <c r="T3723" t="s">
        <v>8319</v>
      </c>
      <c r="U3723" t="s">
        <v>8320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2">
        <v>42381.671840277777</v>
      </c>
      <c r="L3724" s="12">
        <v>42411.957638888889</v>
      </c>
      <c r="M3724" s="13">
        <f t="shared" si="176"/>
        <v>2016</v>
      </c>
      <c r="N3724" t="b">
        <v>0</v>
      </c>
      <c r="O3724">
        <v>35</v>
      </c>
      <c r="P3724" t="b">
        <v>1</v>
      </c>
      <c r="Q3724" t="s">
        <v>8271</v>
      </c>
      <c r="R3724" s="5">
        <f t="shared" si="174"/>
        <v>1.1120000000000001</v>
      </c>
      <c r="S3724" s="6">
        <f t="shared" si="175"/>
        <v>47.657142857142858</v>
      </c>
      <c r="T3724" t="s">
        <v>8319</v>
      </c>
      <c r="U3724" t="s">
        <v>8320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2">
        <v>41943.753032407411</v>
      </c>
      <c r="L3725" s="12">
        <v>41973.794699074075</v>
      </c>
      <c r="M3725" s="13">
        <f t="shared" si="176"/>
        <v>2014</v>
      </c>
      <c r="N3725" t="b">
        <v>0</v>
      </c>
      <c r="O3725">
        <v>63</v>
      </c>
      <c r="P3725" t="b">
        <v>1</v>
      </c>
      <c r="Q3725" t="s">
        <v>8271</v>
      </c>
      <c r="R3725" s="5">
        <f t="shared" si="174"/>
        <v>1.0204444444444445</v>
      </c>
      <c r="S3725" s="6">
        <f t="shared" si="175"/>
        <v>72.888888888888886</v>
      </c>
      <c r="T3725" t="s">
        <v>8319</v>
      </c>
      <c r="U3725" t="s">
        <v>8320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2">
        <v>42465.491435185191</v>
      </c>
      <c r="L3726" s="12">
        <v>42494.958333333328</v>
      </c>
      <c r="M3726" s="13">
        <f t="shared" si="176"/>
        <v>2016</v>
      </c>
      <c r="N3726" t="b">
        <v>0</v>
      </c>
      <c r="O3726">
        <v>89</v>
      </c>
      <c r="P3726" t="b">
        <v>1</v>
      </c>
      <c r="Q3726" t="s">
        <v>8271</v>
      </c>
      <c r="R3726" s="5">
        <f t="shared" si="174"/>
        <v>1.0254767441860466</v>
      </c>
      <c r="S3726" s="6">
        <f t="shared" si="175"/>
        <v>49.545505617977533</v>
      </c>
      <c r="T3726" t="s">
        <v>8319</v>
      </c>
      <c r="U3726" t="s">
        <v>8320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2">
        <v>42401.945219907408</v>
      </c>
      <c r="L3727" s="12">
        <v>42418.895833333328</v>
      </c>
      <c r="M3727" s="13">
        <f t="shared" si="176"/>
        <v>2016</v>
      </c>
      <c r="N3727" t="b">
        <v>0</v>
      </c>
      <c r="O3727">
        <v>15</v>
      </c>
      <c r="P3727" t="b">
        <v>1</v>
      </c>
      <c r="Q3727" t="s">
        <v>8271</v>
      </c>
      <c r="R3727" s="5">
        <f t="shared" si="174"/>
        <v>1.27</v>
      </c>
      <c r="S3727" s="6">
        <f t="shared" si="175"/>
        <v>25.4</v>
      </c>
      <c r="T3727" t="s">
        <v>8319</v>
      </c>
      <c r="U3727" t="s">
        <v>8320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2">
        <v>42462.140868055561</v>
      </c>
      <c r="L3728" s="12">
        <v>42489.875</v>
      </c>
      <c r="M3728" s="13">
        <f t="shared" si="176"/>
        <v>2016</v>
      </c>
      <c r="N3728" t="b">
        <v>0</v>
      </c>
      <c r="O3728">
        <v>46</v>
      </c>
      <c r="P3728" t="b">
        <v>1</v>
      </c>
      <c r="Q3728" t="s">
        <v>8271</v>
      </c>
      <c r="R3728" s="5">
        <f t="shared" si="174"/>
        <v>3.3870588235294119</v>
      </c>
      <c r="S3728" s="6">
        <f t="shared" si="175"/>
        <v>62.586956521739133</v>
      </c>
      <c r="T3728" t="s">
        <v>8319</v>
      </c>
      <c r="U3728" t="s">
        <v>8320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2">
        <v>42632.348310185189</v>
      </c>
      <c r="L3729" s="12">
        <v>42663.204861111109</v>
      </c>
      <c r="M3729" s="13">
        <f t="shared" si="176"/>
        <v>2016</v>
      </c>
      <c r="N3729" t="b">
        <v>0</v>
      </c>
      <c r="O3729">
        <v>33</v>
      </c>
      <c r="P3729" t="b">
        <v>1</v>
      </c>
      <c r="Q3729" t="s">
        <v>8271</v>
      </c>
      <c r="R3729" s="5">
        <f t="shared" si="174"/>
        <v>1.0075000000000001</v>
      </c>
      <c r="S3729" s="6">
        <f t="shared" si="175"/>
        <v>61.060606060606062</v>
      </c>
      <c r="T3729" t="s">
        <v>8319</v>
      </c>
      <c r="U3729" t="s">
        <v>8320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2">
        <v>42205.171018518522</v>
      </c>
      <c r="L3730" s="12">
        <v>42235.171018518522</v>
      </c>
      <c r="M3730" s="13">
        <f t="shared" si="176"/>
        <v>2015</v>
      </c>
      <c r="N3730" t="b">
        <v>0</v>
      </c>
      <c r="O3730">
        <v>31</v>
      </c>
      <c r="P3730" t="b">
        <v>0</v>
      </c>
      <c r="Q3730" t="s">
        <v>8271</v>
      </c>
      <c r="R3730" s="5">
        <f t="shared" si="174"/>
        <v>9.3100000000000002E-2</v>
      </c>
      <c r="S3730" s="6">
        <f t="shared" si="175"/>
        <v>60.064516129032256</v>
      </c>
      <c r="T3730" t="s">
        <v>8319</v>
      </c>
      <c r="U3730" t="s">
        <v>8320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2">
        <v>42041.205000000002</v>
      </c>
      <c r="L3731" s="12">
        <v>42086.16333333333</v>
      </c>
      <c r="M3731" s="13">
        <f t="shared" si="176"/>
        <v>2015</v>
      </c>
      <c r="N3731" t="b">
        <v>0</v>
      </c>
      <c r="O3731">
        <v>5</v>
      </c>
      <c r="P3731" t="b">
        <v>0</v>
      </c>
      <c r="Q3731" t="s">
        <v>8271</v>
      </c>
      <c r="R3731" s="5">
        <f t="shared" si="174"/>
        <v>7.2400000000000006E-2</v>
      </c>
      <c r="S3731" s="6">
        <f t="shared" si="175"/>
        <v>72.400000000000006</v>
      </c>
      <c r="T3731" t="s">
        <v>8319</v>
      </c>
      <c r="U3731" t="s">
        <v>8320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2">
        <v>42203.677766203706</v>
      </c>
      <c r="L3732" s="12">
        <v>42233.677766203706</v>
      </c>
      <c r="M3732" s="13">
        <f t="shared" si="176"/>
        <v>2015</v>
      </c>
      <c r="N3732" t="b">
        <v>0</v>
      </c>
      <c r="O3732">
        <v>1</v>
      </c>
      <c r="P3732" t="b">
        <v>0</v>
      </c>
      <c r="Q3732" t="s">
        <v>8271</v>
      </c>
      <c r="R3732" s="5">
        <f t="shared" si="174"/>
        <v>0.1</v>
      </c>
      <c r="S3732" s="6">
        <f t="shared" si="175"/>
        <v>100</v>
      </c>
      <c r="T3732" t="s">
        <v>8319</v>
      </c>
      <c r="U3732" t="s">
        <v>8320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2">
        <v>41983.752847222218</v>
      </c>
      <c r="L3733" s="12">
        <v>42014.140972222223</v>
      </c>
      <c r="M3733" s="13">
        <f t="shared" si="176"/>
        <v>2014</v>
      </c>
      <c r="N3733" t="b">
        <v>0</v>
      </c>
      <c r="O3733">
        <v>12</v>
      </c>
      <c r="P3733" t="b">
        <v>0</v>
      </c>
      <c r="Q3733" t="s">
        <v>8271</v>
      </c>
      <c r="R3733" s="5">
        <f t="shared" si="174"/>
        <v>0.11272727272727273</v>
      </c>
      <c r="S3733" s="6">
        <f t="shared" si="175"/>
        <v>51.666666666666664</v>
      </c>
      <c r="T3733" t="s">
        <v>8319</v>
      </c>
      <c r="U3733" t="s">
        <v>8320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2">
        <v>41968.677465277782</v>
      </c>
      <c r="L3734" s="12">
        <v>42028.5</v>
      </c>
      <c r="M3734" s="13">
        <f t="shared" si="176"/>
        <v>2014</v>
      </c>
      <c r="N3734" t="b">
        <v>0</v>
      </c>
      <c r="O3734">
        <v>4</v>
      </c>
      <c r="P3734" t="b">
        <v>0</v>
      </c>
      <c r="Q3734" t="s">
        <v>8271</v>
      </c>
      <c r="R3734" s="5">
        <f t="shared" si="174"/>
        <v>0.15411764705882353</v>
      </c>
      <c r="S3734" s="6">
        <f t="shared" si="175"/>
        <v>32.75</v>
      </c>
      <c r="T3734" t="s">
        <v>8319</v>
      </c>
      <c r="U3734" t="s">
        <v>8320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2">
        <v>42103.024398148147</v>
      </c>
      <c r="L3735" s="12">
        <v>42112.9375</v>
      </c>
      <c r="M3735" s="13">
        <f t="shared" si="176"/>
        <v>2015</v>
      </c>
      <c r="N3735" t="b">
        <v>0</v>
      </c>
      <c r="O3735">
        <v>0</v>
      </c>
      <c r="P3735" t="b">
        <v>0</v>
      </c>
      <c r="Q3735" t="s">
        <v>8271</v>
      </c>
      <c r="R3735" s="5">
        <f t="shared" si="174"/>
        <v>0</v>
      </c>
      <c r="S3735" s="6" t="e">
        <f t="shared" si="175"/>
        <v>#DIV/0!</v>
      </c>
      <c r="T3735" t="s">
        <v>8319</v>
      </c>
      <c r="U3735" t="s">
        <v>8320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2">
        <v>42089.901574074072</v>
      </c>
      <c r="L3736" s="12">
        <v>42149.901574074072</v>
      </c>
      <c r="M3736" s="13">
        <f t="shared" si="176"/>
        <v>2015</v>
      </c>
      <c r="N3736" t="b">
        <v>0</v>
      </c>
      <c r="O3736">
        <v>7</v>
      </c>
      <c r="P3736" t="b">
        <v>0</v>
      </c>
      <c r="Q3736" t="s">
        <v>8271</v>
      </c>
      <c r="R3736" s="5">
        <f t="shared" si="174"/>
        <v>0.28466666666666668</v>
      </c>
      <c r="S3736" s="6">
        <f t="shared" si="175"/>
        <v>61</v>
      </c>
      <c r="T3736" t="s">
        <v>8319</v>
      </c>
      <c r="U3736" t="s">
        <v>8320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2">
        <v>42122.693159722221</v>
      </c>
      <c r="L3737" s="12">
        <v>42152.693159722221</v>
      </c>
      <c r="M3737" s="13">
        <f t="shared" si="176"/>
        <v>2015</v>
      </c>
      <c r="N3737" t="b">
        <v>0</v>
      </c>
      <c r="O3737">
        <v>2</v>
      </c>
      <c r="P3737" t="b">
        <v>0</v>
      </c>
      <c r="Q3737" t="s">
        <v>8271</v>
      </c>
      <c r="R3737" s="5">
        <f t="shared" si="174"/>
        <v>0.13333333333333333</v>
      </c>
      <c r="S3737" s="6">
        <f t="shared" si="175"/>
        <v>10</v>
      </c>
      <c r="T3737" t="s">
        <v>8319</v>
      </c>
      <c r="U3737" t="s">
        <v>8320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2">
        <v>42048.711724537032</v>
      </c>
      <c r="L3738" s="12">
        <v>42086.75</v>
      </c>
      <c r="M3738" s="13">
        <f t="shared" si="176"/>
        <v>2015</v>
      </c>
      <c r="N3738" t="b">
        <v>0</v>
      </c>
      <c r="O3738">
        <v>1</v>
      </c>
      <c r="P3738" t="b">
        <v>0</v>
      </c>
      <c r="Q3738" t="s">
        <v>8271</v>
      </c>
      <c r="R3738" s="5">
        <f t="shared" si="174"/>
        <v>6.6666666666666671E-3</v>
      </c>
      <c r="S3738" s="6">
        <f t="shared" si="175"/>
        <v>10</v>
      </c>
      <c r="T3738" t="s">
        <v>8319</v>
      </c>
      <c r="U3738" t="s">
        <v>8320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2">
        <v>42297.691006944442</v>
      </c>
      <c r="L3739" s="12">
        <v>42320.290972222225</v>
      </c>
      <c r="M3739" s="13">
        <f t="shared" si="176"/>
        <v>2015</v>
      </c>
      <c r="N3739" t="b">
        <v>0</v>
      </c>
      <c r="O3739">
        <v>4</v>
      </c>
      <c r="P3739" t="b">
        <v>0</v>
      </c>
      <c r="Q3739" t="s">
        <v>8271</v>
      </c>
      <c r="R3739" s="5">
        <f t="shared" si="174"/>
        <v>0.21428571428571427</v>
      </c>
      <c r="S3739" s="6">
        <f t="shared" si="175"/>
        <v>37.5</v>
      </c>
      <c r="T3739" t="s">
        <v>8319</v>
      </c>
      <c r="U3739" t="s">
        <v>8320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2">
        <v>41813.938715277778</v>
      </c>
      <c r="L3740" s="12">
        <v>41835.916666666664</v>
      </c>
      <c r="M3740" s="13">
        <f t="shared" si="176"/>
        <v>2014</v>
      </c>
      <c r="N3740" t="b">
        <v>0</v>
      </c>
      <c r="O3740">
        <v>6</v>
      </c>
      <c r="P3740" t="b">
        <v>0</v>
      </c>
      <c r="Q3740" t="s">
        <v>8271</v>
      </c>
      <c r="R3740" s="5">
        <f t="shared" si="174"/>
        <v>0.18</v>
      </c>
      <c r="S3740" s="6">
        <f t="shared" si="175"/>
        <v>45</v>
      </c>
      <c r="T3740" t="s">
        <v>8319</v>
      </c>
      <c r="U3740" t="s">
        <v>8320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2">
        <v>42548.449861111112</v>
      </c>
      <c r="L3741" s="12">
        <v>42568.449861111112</v>
      </c>
      <c r="M3741" s="13">
        <f t="shared" si="176"/>
        <v>2016</v>
      </c>
      <c r="N3741" t="b">
        <v>0</v>
      </c>
      <c r="O3741">
        <v>8</v>
      </c>
      <c r="P3741" t="b">
        <v>0</v>
      </c>
      <c r="Q3741" t="s">
        <v>8271</v>
      </c>
      <c r="R3741" s="5">
        <f t="shared" si="174"/>
        <v>0.20125000000000001</v>
      </c>
      <c r="S3741" s="6">
        <f t="shared" si="175"/>
        <v>100.625</v>
      </c>
      <c r="T3741" t="s">
        <v>8319</v>
      </c>
      <c r="U3741" t="s">
        <v>8320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2">
        <v>41833.089756944442</v>
      </c>
      <c r="L3742" s="12">
        <v>41863.079143518517</v>
      </c>
      <c r="M3742" s="13">
        <f t="shared" si="176"/>
        <v>2014</v>
      </c>
      <c r="N3742" t="b">
        <v>0</v>
      </c>
      <c r="O3742">
        <v>14</v>
      </c>
      <c r="P3742" t="b">
        <v>0</v>
      </c>
      <c r="Q3742" t="s">
        <v>8271</v>
      </c>
      <c r="R3742" s="5">
        <f t="shared" si="174"/>
        <v>0.17899999999999999</v>
      </c>
      <c r="S3742" s="6">
        <f t="shared" si="175"/>
        <v>25.571428571428573</v>
      </c>
      <c r="T3742" t="s">
        <v>8319</v>
      </c>
      <c r="U3742" t="s">
        <v>8320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2">
        <v>42325.920717592591</v>
      </c>
      <c r="L3743" s="12">
        <v>42355.920717592591</v>
      </c>
      <c r="M3743" s="13">
        <f t="shared" si="176"/>
        <v>2015</v>
      </c>
      <c r="N3743" t="b">
        <v>0</v>
      </c>
      <c r="O3743">
        <v>0</v>
      </c>
      <c r="P3743" t="b">
        <v>0</v>
      </c>
      <c r="Q3743" t="s">
        <v>8271</v>
      </c>
      <c r="R3743" s="5">
        <f t="shared" si="174"/>
        <v>0</v>
      </c>
      <c r="S3743" s="6" t="e">
        <f t="shared" si="175"/>
        <v>#DIV/0!</v>
      </c>
      <c r="T3743" t="s">
        <v>8319</v>
      </c>
      <c r="U3743" t="s">
        <v>8320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2">
        <v>41858.214629629627</v>
      </c>
      <c r="L3744" s="12">
        <v>41888.214629629627</v>
      </c>
      <c r="M3744" s="13">
        <f t="shared" si="176"/>
        <v>2014</v>
      </c>
      <c r="N3744" t="b">
        <v>0</v>
      </c>
      <c r="O3744">
        <v>4</v>
      </c>
      <c r="P3744" t="b">
        <v>0</v>
      </c>
      <c r="Q3744" t="s">
        <v>8271</v>
      </c>
      <c r="R3744" s="5">
        <f t="shared" si="174"/>
        <v>0.02</v>
      </c>
      <c r="S3744" s="6">
        <f t="shared" si="175"/>
        <v>25</v>
      </c>
      <c r="T3744" t="s">
        <v>8319</v>
      </c>
      <c r="U3744" t="s">
        <v>8320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2">
        <v>41793.710231481484</v>
      </c>
      <c r="L3745" s="12">
        <v>41823.710231481484</v>
      </c>
      <c r="M3745" s="13">
        <f t="shared" si="176"/>
        <v>2014</v>
      </c>
      <c r="N3745" t="b">
        <v>0</v>
      </c>
      <c r="O3745">
        <v>0</v>
      </c>
      <c r="P3745" t="b">
        <v>0</v>
      </c>
      <c r="Q3745" t="s">
        <v>8271</v>
      </c>
      <c r="R3745" s="5">
        <f t="shared" si="174"/>
        <v>0</v>
      </c>
      <c r="S3745" s="6" t="e">
        <f t="shared" si="175"/>
        <v>#DIV/0!</v>
      </c>
      <c r="T3745" t="s">
        <v>8319</v>
      </c>
      <c r="U3745" t="s">
        <v>8320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2">
        <v>41793.814259259263</v>
      </c>
      <c r="L3746" s="12">
        <v>41825.165972222225</v>
      </c>
      <c r="M3746" s="13">
        <f t="shared" si="176"/>
        <v>2014</v>
      </c>
      <c r="N3746" t="b">
        <v>0</v>
      </c>
      <c r="O3746">
        <v>0</v>
      </c>
      <c r="P3746" t="b">
        <v>0</v>
      </c>
      <c r="Q3746" t="s">
        <v>8271</v>
      </c>
      <c r="R3746" s="5">
        <f t="shared" si="174"/>
        <v>0</v>
      </c>
      <c r="S3746" s="6" t="e">
        <f t="shared" si="175"/>
        <v>#DIV/0!</v>
      </c>
      <c r="T3746" t="s">
        <v>8319</v>
      </c>
      <c r="U3746" t="s">
        <v>8320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2">
        <v>41831.697939814818</v>
      </c>
      <c r="L3747" s="12">
        <v>41861.697939814818</v>
      </c>
      <c r="M3747" s="13">
        <f t="shared" si="176"/>
        <v>2014</v>
      </c>
      <c r="N3747" t="b">
        <v>0</v>
      </c>
      <c r="O3747">
        <v>1</v>
      </c>
      <c r="P3747" t="b">
        <v>0</v>
      </c>
      <c r="Q3747" t="s">
        <v>8271</v>
      </c>
      <c r="R3747" s="5">
        <f t="shared" si="174"/>
        <v>0.1</v>
      </c>
      <c r="S3747" s="6">
        <f t="shared" si="175"/>
        <v>10</v>
      </c>
      <c r="T3747" t="s">
        <v>8319</v>
      </c>
      <c r="U3747" t="s">
        <v>8320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2">
        <v>42621.389340277776</v>
      </c>
      <c r="L3748" s="12">
        <v>42651.389340277776</v>
      </c>
      <c r="M3748" s="13">
        <f t="shared" si="176"/>
        <v>2016</v>
      </c>
      <c r="N3748" t="b">
        <v>0</v>
      </c>
      <c r="O3748">
        <v>1</v>
      </c>
      <c r="P3748" t="b">
        <v>0</v>
      </c>
      <c r="Q3748" t="s">
        <v>8271</v>
      </c>
      <c r="R3748" s="5">
        <f t="shared" si="174"/>
        <v>2.3764705882352941E-2</v>
      </c>
      <c r="S3748" s="6">
        <f t="shared" si="175"/>
        <v>202</v>
      </c>
      <c r="T3748" t="s">
        <v>8319</v>
      </c>
      <c r="U3748" t="s">
        <v>8320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2">
        <v>42164.299722222218</v>
      </c>
      <c r="L3749" s="12">
        <v>42190.957638888889</v>
      </c>
      <c r="M3749" s="13">
        <f t="shared" si="176"/>
        <v>2015</v>
      </c>
      <c r="N3749" t="b">
        <v>0</v>
      </c>
      <c r="O3749">
        <v>1</v>
      </c>
      <c r="P3749" t="b">
        <v>0</v>
      </c>
      <c r="Q3749" t="s">
        <v>8271</v>
      </c>
      <c r="R3749" s="5">
        <f t="shared" si="174"/>
        <v>0.01</v>
      </c>
      <c r="S3749" s="6">
        <f t="shared" si="175"/>
        <v>25</v>
      </c>
      <c r="T3749" t="s">
        <v>8319</v>
      </c>
      <c r="U3749" t="s">
        <v>8320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2">
        <v>42395.706435185188</v>
      </c>
      <c r="L3750" s="12">
        <v>42416.249305555553</v>
      </c>
      <c r="M3750" s="13">
        <f t="shared" si="176"/>
        <v>2016</v>
      </c>
      <c r="N3750" t="b">
        <v>0</v>
      </c>
      <c r="O3750">
        <v>52</v>
      </c>
      <c r="P3750" t="b">
        <v>1</v>
      </c>
      <c r="Q3750" t="s">
        <v>8305</v>
      </c>
      <c r="R3750" s="5">
        <f t="shared" si="174"/>
        <v>1.0351999999999999</v>
      </c>
      <c r="S3750" s="6">
        <f t="shared" si="175"/>
        <v>99.538461538461533</v>
      </c>
      <c r="T3750" t="s">
        <v>8319</v>
      </c>
      <c r="U3750" t="s">
        <v>8361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2">
        <v>42458.127175925925</v>
      </c>
      <c r="L3751" s="12">
        <v>42489.165972222225</v>
      </c>
      <c r="M3751" s="13">
        <f t="shared" si="176"/>
        <v>2016</v>
      </c>
      <c r="N3751" t="b">
        <v>0</v>
      </c>
      <c r="O3751">
        <v>7</v>
      </c>
      <c r="P3751" t="b">
        <v>1</v>
      </c>
      <c r="Q3751" t="s">
        <v>8305</v>
      </c>
      <c r="R3751" s="5">
        <f t="shared" si="174"/>
        <v>1.05</v>
      </c>
      <c r="S3751" s="6">
        <f t="shared" si="175"/>
        <v>75</v>
      </c>
      <c r="T3751" t="s">
        <v>8319</v>
      </c>
      <c r="U3751" t="s">
        <v>8361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2">
        <v>42016.981574074074</v>
      </c>
      <c r="L3752" s="12">
        <v>42045.332638888889</v>
      </c>
      <c r="M3752" s="13">
        <f t="shared" si="176"/>
        <v>2015</v>
      </c>
      <c r="N3752" t="b">
        <v>0</v>
      </c>
      <c r="O3752">
        <v>28</v>
      </c>
      <c r="P3752" t="b">
        <v>1</v>
      </c>
      <c r="Q3752" t="s">
        <v>8305</v>
      </c>
      <c r="R3752" s="5">
        <f t="shared" si="174"/>
        <v>1.0044999999999999</v>
      </c>
      <c r="S3752" s="6">
        <f t="shared" si="175"/>
        <v>215.25</v>
      </c>
      <c r="T3752" t="s">
        <v>8319</v>
      </c>
      <c r="U3752" t="s">
        <v>8361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2">
        <v>42403.035567129627</v>
      </c>
      <c r="L3753" s="12">
        <v>42462.993900462956</v>
      </c>
      <c r="M3753" s="13">
        <f t="shared" si="176"/>
        <v>2016</v>
      </c>
      <c r="N3753" t="b">
        <v>0</v>
      </c>
      <c r="O3753">
        <v>11</v>
      </c>
      <c r="P3753" t="b">
        <v>1</v>
      </c>
      <c r="Q3753" t="s">
        <v>8305</v>
      </c>
      <c r="R3753" s="5">
        <f t="shared" si="174"/>
        <v>1.3260000000000001</v>
      </c>
      <c r="S3753" s="6">
        <f t="shared" si="175"/>
        <v>120.54545454545455</v>
      </c>
      <c r="T3753" t="s">
        <v>8319</v>
      </c>
      <c r="U3753" t="s">
        <v>8361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2">
        <v>42619.802488425921</v>
      </c>
      <c r="L3754" s="12">
        <v>42659.875</v>
      </c>
      <c r="M3754" s="13">
        <f t="shared" si="176"/>
        <v>2016</v>
      </c>
      <c r="N3754" t="b">
        <v>0</v>
      </c>
      <c r="O3754">
        <v>15</v>
      </c>
      <c r="P3754" t="b">
        <v>1</v>
      </c>
      <c r="Q3754" t="s">
        <v>8305</v>
      </c>
      <c r="R3754" s="5">
        <f t="shared" si="174"/>
        <v>1.1299999999999999</v>
      </c>
      <c r="S3754" s="6">
        <f t="shared" si="175"/>
        <v>37.666666666666664</v>
      </c>
      <c r="T3754" t="s">
        <v>8319</v>
      </c>
      <c r="U3754" t="s">
        <v>8361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2">
        <v>42128.824074074073</v>
      </c>
      <c r="L3755" s="12">
        <v>42158</v>
      </c>
      <c r="M3755" s="13">
        <f t="shared" si="176"/>
        <v>2015</v>
      </c>
      <c r="N3755" t="b">
        <v>0</v>
      </c>
      <c r="O3755">
        <v>30</v>
      </c>
      <c r="P3755" t="b">
        <v>1</v>
      </c>
      <c r="Q3755" t="s">
        <v>8305</v>
      </c>
      <c r="R3755" s="5">
        <f t="shared" si="174"/>
        <v>1.0334000000000001</v>
      </c>
      <c r="S3755" s="6">
        <f t="shared" si="175"/>
        <v>172.23333333333332</v>
      </c>
      <c r="T3755" t="s">
        <v>8319</v>
      </c>
      <c r="U3755" t="s">
        <v>8361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2">
        <v>41808.881215277775</v>
      </c>
      <c r="L3756" s="12">
        <v>41846.207638888889</v>
      </c>
      <c r="M3756" s="13">
        <f t="shared" si="176"/>
        <v>2014</v>
      </c>
      <c r="N3756" t="b">
        <v>0</v>
      </c>
      <c r="O3756">
        <v>27</v>
      </c>
      <c r="P3756" t="b">
        <v>1</v>
      </c>
      <c r="Q3756" t="s">
        <v>8305</v>
      </c>
      <c r="R3756" s="5">
        <f t="shared" si="174"/>
        <v>1.2</v>
      </c>
      <c r="S3756" s="6">
        <f t="shared" si="175"/>
        <v>111.11111111111111</v>
      </c>
      <c r="T3756" t="s">
        <v>8319</v>
      </c>
      <c r="U3756" t="s">
        <v>8361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2">
        <v>42445.866979166662</v>
      </c>
      <c r="L3757" s="12">
        <v>42475.866979166662</v>
      </c>
      <c r="M3757" s="13">
        <f t="shared" si="176"/>
        <v>2016</v>
      </c>
      <c r="N3757" t="b">
        <v>0</v>
      </c>
      <c r="O3757">
        <v>28</v>
      </c>
      <c r="P3757" t="b">
        <v>1</v>
      </c>
      <c r="Q3757" t="s">
        <v>8305</v>
      </c>
      <c r="R3757" s="5">
        <f t="shared" si="174"/>
        <v>1.2963636363636364</v>
      </c>
      <c r="S3757" s="6">
        <f t="shared" si="175"/>
        <v>25.464285714285715</v>
      </c>
      <c r="T3757" t="s">
        <v>8319</v>
      </c>
      <c r="U3757" t="s">
        <v>8361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2">
        <v>41771.814791666664</v>
      </c>
      <c r="L3758" s="12">
        <v>41801.814791666664</v>
      </c>
      <c r="M3758" s="13">
        <f t="shared" si="176"/>
        <v>2014</v>
      </c>
      <c r="N3758" t="b">
        <v>0</v>
      </c>
      <c r="O3758">
        <v>17</v>
      </c>
      <c r="P3758" t="b">
        <v>1</v>
      </c>
      <c r="Q3758" t="s">
        <v>8305</v>
      </c>
      <c r="R3758" s="5">
        <f t="shared" si="174"/>
        <v>1.0111111111111111</v>
      </c>
      <c r="S3758" s="6">
        <f t="shared" si="175"/>
        <v>267.64705882352939</v>
      </c>
      <c r="T3758" t="s">
        <v>8319</v>
      </c>
      <c r="U3758" t="s">
        <v>8361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2">
        <v>41954.850868055553</v>
      </c>
      <c r="L3759" s="12">
        <v>41974.850868055553</v>
      </c>
      <c r="M3759" s="13">
        <f t="shared" si="176"/>
        <v>2014</v>
      </c>
      <c r="N3759" t="b">
        <v>0</v>
      </c>
      <c r="O3759">
        <v>50</v>
      </c>
      <c r="P3759" t="b">
        <v>1</v>
      </c>
      <c r="Q3759" t="s">
        <v>8305</v>
      </c>
      <c r="R3759" s="5">
        <f t="shared" si="174"/>
        <v>1.0851428571428572</v>
      </c>
      <c r="S3759" s="6">
        <f t="shared" si="175"/>
        <v>75.959999999999994</v>
      </c>
      <c r="T3759" t="s">
        <v>8319</v>
      </c>
      <c r="U3759" t="s">
        <v>8361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2">
        <v>41747.471504629626</v>
      </c>
      <c r="L3760" s="12">
        <v>41778.208333333336</v>
      </c>
      <c r="M3760" s="13">
        <f t="shared" si="176"/>
        <v>2014</v>
      </c>
      <c r="N3760" t="b">
        <v>0</v>
      </c>
      <c r="O3760">
        <v>26</v>
      </c>
      <c r="P3760" t="b">
        <v>1</v>
      </c>
      <c r="Q3760" t="s">
        <v>8305</v>
      </c>
      <c r="R3760" s="5">
        <f t="shared" si="174"/>
        <v>1.0233333333333334</v>
      </c>
      <c r="S3760" s="6">
        <f t="shared" si="175"/>
        <v>59.03846153846154</v>
      </c>
      <c r="T3760" t="s">
        <v>8319</v>
      </c>
      <c r="U3760" t="s">
        <v>8361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2">
        <v>42182.108252314814</v>
      </c>
      <c r="L3761" s="12">
        <v>42242.108252314814</v>
      </c>
      <c r="M3761" s="13">
        <f t="shared" si="176"/>
        <v>2015</v>
      </c>
      <c r="N3761" t="b">
        <v>0</v>
      </c>
      <c r="O3761">
        <v>88</v>
      </c>
      <c r="P3761" t="b">
        <v>1</v>
      </c>
      <c r="Q3761" t="s">
        <v>8305</v>
      </c>
      <c r="R3761" s="5">
        <f t="shared" si="174"/>
        <v>1.1024425000000002</v>
      </c>
      <c r="S3761" s="6">
        <f t="shared" si="175"/>
        <v>50.111022727272733</v>
      </c>
      <c r="T3761" t="s">
        <v>8319</v>
      </c>
      <c r="U3761" t="s">
        <v>8361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2">
        <v>41739.525300925925</v>
      </c>
      <c r="L3762" s="12">
        <v>41764.525300925925</v>
      </c>
      <c r="M3762" s="13">
        <f t="shared" si="176"/>
        <v>2014</v>
      </c>
      <c r="N3762" t="b">
        <v>0</v>
      </c>
      <c r="O3762">
        <v>91</v>
      </c>
      <c r="P3762" t="b">
        <v>1</v>
      </c>
      <c r="Q3762" t="s">
        <v>8305</v>
      </c>
      <c r="R3762" s="5">
        <f t="shared" si="174"/>
        <v>1.010154</v>
      </c>
      <c r="S3762" s="6">
        <f t="shared" si="175"/>
        <v>55.502967032967035</v>
      </c>
      <c r="T3762" t="s">
        <v>8319</v>
      </c>
      <c r="U3762" t="s">
        <v>8361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2">
        <v>42173.466863425929</v>
      </c>
      <c r="L3763" s="12">
        <v>42226.958333333328</v>
      </c>
      <c r="M3763" s="13">
        <f t="shared" si="176"/>
        <v>2015</v>
      </c>
      <c r="N3763" t="b">
        <v>0</v>
      </c>
      <c r="O3763">
        <v>3</v>
      </c>
      <c r="P3763" t="b">
        <v>1</v>
      </c>
      <c r="Q3763" t="s">
        <v>8305</v>
      </c>
      <c r="R3763" s="5">
        <f t="shared" si="174"/>
        <v>1</v>
      </c>
      <c r="S3763" s="6">
        <f t="shared" si="175"/>
        <v>166.66666666666666</v>
      </c>
      <c r="T3763" t="s">
        <v>8319</v>
      </c>
      <c r="U3763" t="s">
        <v>8361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2">
        <v>42193.813530092593</v>
      </c>
      <c r="L3764" s="12">
        <v>42218.813530092593</v>
      </c>
      <c r="M3764" s="13">
        <f t="shared" si="176"/>
        <v>2015</v>
      </c>
      <c r="N3764" t="b">
        <v>0</v>
      </c>
      <c r="O3764">
        <v>28</v>
      </c>
      <c r="P3764" t="b">
        <v>1</v>
      </c>
      <c r="Q3764" t="s">
        <v>8305</v>
      </c>
      <c r="R3764" s="5">
        <f t="shared" si="174"/>
        <v>1.0624</v>
      </c>
      <c r="S3764" s="6">
        <f t="shared" si="175"/>
        <v>47.428571428571431</v>
      </c>
      <c r="T3764" t="s">
        <v>8319</v>
      </c>
      <c r="U3764" t="s">
        <v>8361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2">
        <v>42065.750300925924</v>
      </c>
      <c r="L3765" s="12">
        <v>42095.708634259259</v>
      </c>
      <c r="M3765" s="13">
        <f t="shared" si="176"/>
        <v>2015</v>
      </c>
      <c r="N3765" t="b">
        <v>0</v>
      </c>
      <c r="O3765">
        <v>77</v>
      </c>
      <c r="P3765" t="b">
        <v>1</v>
      </c>
      <c r="Q3765" t="s">
        <v>8305</v>
      </c>
      <c r="R3765" s="5">
        <f t="shared" si="174"/>
        <v>1</v>
      </c>
      <c r="S3765" s="6">
        <f t="shared" si="175"/>
        <v>64.935064935064929</v>
      </c>
      <c r="T3765" t="s">
        <v>8319</v>
      </c>
      <c r="U3765" t="s">
        <v>8361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2">
        <v>42499.842962962968</v>
      </c>
      <c r="L3766" s="12">
        <v>42519.024999999994</v>
      </c>
      <c r="M3766" s="13">
        <f t="shared" si="176"/>
        <v>2016</v>
      </c>
      <c r="N3766" t="b">
        <v>0</v>
      </c>
      <c r="O3766">
        <v>27</v>
      </c>
      <c r="P3766" t="b">
        <v>1</v>
      </c>
      <c r="Q3766" t="s">
        <v>8305</v>
      </c>
      <c r="R3766" s="5">
        <f t="shared" si="174"/>
        <v>1</v>
      </c>
      <c r="S3766" s="6">
        <f t="shared" si="175"/>
        <v>55.555555555555557</v>
      </c>
      <c r="T3766" t="s">
        <v>8319</v>
      </c>
      <c r="U3766" t="s">
        <v>8361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2">
        <v>41820.776412037041</v>
      </c>
      <c r="L3767" s="12">
        <v>41850.776412037041</v>
      </c>
      <c r="M3767" s="13">
        <f t="shared" si="176"/>
        <v>2014</v>
      </c>
      <c r="N3767" t="b">
        <v>0</v>
      </c>
      <c r="O3767">
        <v>107</v>
      </c>
      <c r="P3767" t="b">
        <v>1</v>
      </c>
      <c r="Q3767" t="s">
        <v>8305</v>
      </c>
      <c r="R3767" s="5">
        <f t="shared" si="174"/>
        <v>1.1345714285714286</v>
      </c>
      <c r="S3767" s="6">
        <f t="shared" si="175"/>
        <v>74.224299065420567</v>
      </c>
      <c r="T3767" t="s">
        <v>8319</v>
      </c>
      <c r="U3767" t="s">
        <v>8361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2">
        <v>41788.167187500003</v>
      </c>
      <c r="L3768" s="12">
        <v>41823.167187500003</v>
      </c>
      <c r="M3768" s="13">
        <f t="shared" si="176"/>
        <v>2014</v>
      </c>
      <c r="N3768" t="b">
        <v>0</v>
      </c>
      <c r="O3768">
        <v>96</v>
      </c>
      <c r="P3768" t="b">
        <v>1</v>
      </c>
      <c r="Q3768" t="s">
        <v>8305</v>
      </c>
      <c r="R3768" s="5">
        <f t="shared" si="174"/>
        <v>1.0265010000000001</v>
      </c>
      <c r="S3768" s="6">
        <f t="shared" si="175"/>
        <v>106.9271875</v>
      </c>
      <c r="T3768" t="s">
        <v>8319</v>
      </c>
      <c r="U3768" t="s">
        <v>8361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2">
        <v>42050.019641203704</v>
      </c>
      <c r="L3769" s="12">
        <v>42064.207638888889</v>
      </c>
      <c r="M3769" s="13">
        <f t="shared" si="176"/>
        <v>2015</v>
      </c>
      <c r="N3769" t="b">
        <v>0</v>
      </c>
      <c r="O3769">
        <v>56</v>
      </c>
      <c r="P3769" t="b">
        <v>1</v>
      </c>
      <c r="Q3769" t="s">
        <v>8305</v>
      </c>
      <c r="R3769" s="5">
        <f t="shared" si="174"/>
        <v>1.1675</v>
      </c>
      <c r="S3769" s="6">
        <f t="shared" si="175"/>
        <v>41.696428571428569</v>
      </c>
      <c r="T3769" t="s">
        <v>8319</v>
      </c>
      <c r="U3769" t="s">
        <v>8361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2">
        <v>41772.727893518517</v>
      </c>
      <c r="L3770" s="12">
        <v>41802.727893518517</v>
      </c>
      <c r="M3770" s="13">
        <f t="shared" si="176"/>
        <v>2014</v>
      </c>
      <c r="N3770" t="b">
        <v>0</v>
      </c>
      <c r="O3770">
        <v>58</v>
      </c>
      <c r="P3770" t="b">
        <v>1</v>
      </c>
      <c r="Q3770" t="s">
        <v>8305</v>
      </c>
      <c r="R3770" s="5">
        <f t="shared" si="174"/>
        <v>1.0765274999999999</v>
      </c>
      <c r="S3770" s="6">
        <f t="shared" si="175"/>
        <v>74.243275862068955</v>
      </c>
      <c r="T3770" t="s">
        <v>8319</v>
      </c>
      <c r="U3770" t="s">
        <v>8361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2">
        <v>42445.598136574074</v>
      </c>
      <c r="L3771" s="12">
        <v>42475.598136574074</v>
      </c>
      <c r="M3771" s="13">
        <f t="shared" si="176"/>
        <v>2016</v>
      </c>
      <c r="N3771" t="b">
        <v>0</v>
      </c>
      <c r="O3771">
        <v>15</v>
      </c>
      <c r="P3771" t="b">
        <v>1</v>
      </c>
      <c r="Q3771" t="s">
        <v>8305</v>
      </c>
      <c r="R3771" s="5">
        <f t="shared" si="174"/>
        <v>1</v>
      </c>
      <c r="S3771" s="6">
        <f t="shared" si="175"/>
        <v>73.333333333333329</v>
      </c>
      <c r="T3771" t="s">
        <v>8319</v>
      </c>
      <c r="U3771" t="s">
        <v>8361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2">
        <v>42138.930671296301</v>
      </c>
      <c r="L3772" s="12">
        <v>42168.930671296301</v>
      </c>
      <c r="M3772" s="13">
        <f t="shared" si="176"/>
        <v>2015</v>
      </c>
      <c r="N3772" t="b">
        <v>0</v>
      </c>
      <c r="O3772">
        <v>20</v>
      </c>
      <c r="P3772" t="b">
        <v>1</v>
      </c>
      <c r="Q3772" t="s">
        <v>8305</v>
      </c>
      <c r="R3772" s="5">
        <f t="shared" si="174"/>
        <v>1</v>
      </c>
      <c r="S3772" s="6">
        <f t="shared" si="175"/>
        <v>100</v>
      </c>
      <c r="T3772" t="s">
        <v>8319</v>
      </c>
      <c r="U3772" t="s">
        <v>8361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2">
        <v>42493.857083333336</v>
      </c>
      <c r="L3773" s="12">
        <v>42508</v>
      </c>
      <c r="M3773" s="13">
        <f t="shared" si="176"/>
        <v>2016</v>
      </c>
      <c r="N3773" t="b">
        <v>0</v>
      </c>
      <c r="O3773">
        <v>38</v>
      </c>
      <c r="P3773" t="b">
        <v>1</v>
      </c>
      <c r="Q3773" t="s">
        <v>8305</v>
      </c>
      <c r="R3773" s="5">
        <f t="shared" si="174"/>
        <v>1.46</v>
      </c>
      <c r="S3773" s="6">
        <f t="shared" si="175"/>
        <v>38.421052631578945</v>
      </c>
      <c r="T3773" t="s">
        <v>8319</v>
      </c>
      <c r="U3773" t="s">
        <v>8361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2">
        <v>42682.616967592592</v>
      </c>
      <c r="L3774" s="12">
        <v>42703.25</v>
      </c>
      <c r="M3774" s="13">
        <f t="shared" si="176"/>
        <v>2016</v>
      </c>
      <c r="N3774" t="b">
        <v>0</v>
      </c>
      <c r="O3774">
        <v>33</v>
      </c>
      <c r="P3774" t="b">
        <v>1</v>
      </c>
      <c r="Q3774" t="s">
        <v>8305</v>
      </c>
      <c r="R3774" s="5">
        <f t="shared" si="174"/>
        <v>1.1020000000000001</v>
      </c>
      <c r="S3774" s="6">
        <f t="shared" si="175"/>
        <v>166.96969696969697</v>
      </c>
      <c r="T3774" t="s">
        <v>8319</v>
      </c>
      <c r="U3774" t="s">
        <v>8361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2">
        <v>42656.005173611105</v>
      </c>
      <c r="L3775" s="12">
        <v>42689.088888888888</v>
      </c>
      <c r="M3775" s="13">
        <f t="shared" si="176"/>
        <v>2016</v>
      </c>
      <c r="N3775" t="b">
        <v>0</v>
      </c>
      <c r="O3775">
        <v>57</v>
      </c>
      <c r="P3775" t="b">
        <v>1</v>
      </c>
      <c r="Q3775" t="s">
        <v>8305</v>
      </c>
      <c r="R3775" s="5">
        <f t="shared" si="174"/>
        <v>1.0820000000000001</v>
      </c>
      <c r="S3775" s="6">
        <f t="shared" si="175"/>
        <v>94.912280701754383</v>
      </c>
      <c r="T3775" t="s">
        <v>8319</v>
      </c>
      <c r="U3775" t="s">
        <v>8361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2">
        <v>42087.792303240742</v>
      </c>
      <c r="L3776" s="12">
        <v>42103.792303240742</v>
      </c>
      <c r="M3776" s="13">
        <f t="shared" si="176"/>
        <v>2015</v>
      </c>
      <c r="N3776" t="b">
        <v>0</v>
      </c>
      <c r="O3776">
        <v>25</v>
      </c>
      <c r="P3776" t="b">
        <v>1</v>
      </c>
      <c r="Q3776" t="s">
        <v>8305</v>
      </c>
      <c r="R3776" s="5">
        <f t="shared" si="174"/>
        <v>1</v>
      </c>
      <c r="S3776" s="6">
        <f t="shared" si="175"/>
        <v>100</v>
      </c>
      <c r="T3776" t="s">
        <v>8319</v>
      </c>
      <c r="U3776" t="s">
        <v>8361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2">
        <v>42075.942627314813</v>
      </c>
      <c r="L3777" s="12">
        <v>42103.166666666672</v>
      </c>
      <c r="M3777" s="13">
        <f t="shared" si="176"/>
        <v>2015</v>
      </c>
      <c r="N3777" t="b">
        <v>0</v>
      </c>
      <c r="O3777">
        <v>14</v>
      </c>
      <c r="P3777" t="b">
        <v>1</v>
      </c>
      <c r="Q3777" t="s">
        <v>8305</v>
      </c>
      <c r="R3777" s="5">
        <f t="shared" si="174"/>
        <v>1.0024999999999999</v>
      </c>
      <c r="S3777" s="6">
        <f t="shared" si="175"/>
        <v>143.21428571428572</v>
      </c>
      <c r="T3777" t="s">
        <v>8319</v>
      </c>
      <c r="U3777" t="s">
        <v>8361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2">
        <v>41814.367800925924</v>
      </c>
      <c r="L3778" s="12">
        <v>41852.041666666664</v>
      </c>
      <c r="M3778" s="13">
        <f t="shared" si="176"/>
        <v>2014</v>
      </c>
      <c r="N3778" t="b">
        <v>0</v>
      </c>
      <c r="O3778">
        <v>94</v>
      </c>
      <c r="P3778" t="b">
        <v>1</v>
      </c>
      <c r="Q3778" t="s">
        <v>8305</v>
      </c>
      <c r="R3778" s="5">
        <f t="shared" ref="R3778:R3841" si="177">E3778/D3778</f>
        <v>1.0671250000000001</v>
      </c>
      <c r="S3778" s="6">
        <f t="shared" ref="S3778:S3841" si="178">E3778/O3778</f>
        <v>90.819148936170208</v>
      </c>
      <c r="T3778" t="s">
        <v>8319</v>
      </c>
      <c r="U3778" t="s">
        <v>8361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2">
        <v>41887.111354166671</v>
      </c>
      <c r="L3779" s="12">
        <v>41909.166666666664</v>
      </c>
      <c r="M3779" s="13">
        <f t="shared" ref="M3779:M3842" si="179">YEAR(K3779)</f>
        <v>2014</v>
      </c>
      <c r="N3779" t="b">
        <v>0</v>
      </c>
      <c r="O3779">
        <v>59</v>
      </c>
      <c r="P3779" t="b">
        <v>1</v>
      </c>
      <c r="Q3779" t="s">
        <v>8305</v>
      </c>
      <c r="R3779" s="5">
        <f t="shared" si="177"/>
        <v>1.4319999999999999</v>
      </c>
      <c r="S3779" s="6">
        <f t="shared" si="178"/>
        <v>48.542372881355931</v>
      </c>
      <c r="T3779" t="s">
        <v>8319</v>
      </c>
      <c r="U3779" t="s">
        <v>8361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2">
        <v>41989.819212962961</v>
      </c>
      <c r="L3780" s="12">
        <v>42049.819212962961</v>
      </c>
      <c r="M3780" s="13">
        <f t="shared" si="179"/>
        <v>2014</v>
      </c>
      <c r="N3780" t="b">
        <v>0</v>
      </c>
      <c r="O3780">
        <v>36</v>
      </c>
      <c r="P3780" t="b">
        <v>1</v>
      </c>
      <c r="Q3780" t="s">
        <v>8305</v>
      </c>
      <c r="R3780" s="5">
        <f t="shared" si="177"/>
        <v>1.0504166666666668</v>
      </c>
      <c r="S3780" s="6">
        <f t="shared" si="178"/>
        <v>70.027777777777771</v>
      </c>
      <c r="T3780" t="s">
        <v>8319</v>
      </c>
      <c r="U3780" t="s">
        <v>8361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2">
        <v>42425.735416666663</v>
      </c>
      <c r="L3781" s="12">
        <v>42455.693750000006</v>
      </c>
      <c r="M3781" s="13">
        <f t="shared" si="179"/>
        <v>2016</v>
      </c>
      <c r="N3781" t="b">
        <v>0</v>
      </c>
      <c r="O3781">
        <v>115</v>
      </c>
      <c r="P3781" t="b">
        <v>1</v>
      </c>
      <c r="Q3781" t="s">
        <v>8305</v>
      </c>
      <c r="R3781" s="5">
        <f t="shared" si="177"/>
        <v>1.0398000000000001</v>
      </c>
      <c r="S3781" s="6">
        <f t="shared" si="178"/>
        <v>135.62608695652173</v>
      </c>
      <c r="T3781" t="s">
        <v>8319</v>
      </c>
      <c r="U3781" t="s">
        <v>8361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2">
        <v>42166.219733796301</v>
      </c>
      <c r="L3782" s="12">
        <v>42198.837499999994</v>
      </c>
      <c r="M3782" s="13">
        <f t="shared" si="179"/>
        <v>2015</v>
      </c>
      <c r="N3782" t="b">
        <v>0</v>
      </c>
      <c r="O3782">
        <v>30</v>
      </c>
      <c r="P3782" t="b">
        <v>1</v>
      </c>
      <c r="Q3782" t="s">
        <v>8305</v>
      </c>
      <c r="R3782" s="5">
        <f t="shared" si="177"/>
        <v>1.2</v>
      </c>
      <c r="S3782" s="6">
        <f t="shared" si="178"/>
        <v>100</v>
      </c>
      <c r="T3782" t="s">
        <v>8319</v>
      </c>
      <c r="U3782" t="s">
        <v>8361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2">
        <v>41865.882928240739</v>
      </c>
      <c r="L3783" s="12">
        <v>41890.882928240739</v>
      </c>
      <c r="M3783" s="13">
        <f t="shared" si="179"/>
        <v>2014</v>
      </c>
      <c r="N3783" t="b">
        <v>0</v>
      </c>
      <c r="O3783">
        <v>52</v>
      </c>
      <c r="P3783" t="b">
        <v>1</v>
      </c>
      <c r="Q3783" t="s">
        <v>8305</v>
      </c>
      <c r="R3783" s="5">
        <f t="shared" si="177"/>
        <v>1.0966666666666667</v>
      </c>
      <c r="S3783" s="6">
        <f t="shared" si="178"/>
        <v>94.90384615384616</v>
      </c>
      <c r="T3783" t="s">
        <v>8319</v>
      </c>
      <c r="U3783" t="s">
        <v>8361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2">
        <v>42546.862233796302</v>
      </c>
      <c r="L3784" s="12">
        <v>42575.958333333328</v>
      </c>
      <c r="M3784" s="13">
        <f t="shared" si="179"/>
        <v>2016</v>
      </c>
      <c r="N3784" t="b">
        <v>0</v>
      </c>
      <c r="O3784">
        <v>27</v>
      </c>
      <c r="P3784" t="b">
        <v>1</v>
      </c>
      <c r="Q3784" t="s">
        <v>8305</v>
      </c>
      <c r="R3784" s="5">
        <f t="shared" si="177"/>
        <v>1.0175000000000001</v>
      </c>
      <c r="S3784" s="6">
        <f t="shared" si="178"/>
        <v>75.370370370370367</v>
      </c>
      <c r="T3784" t="s">
        <v>8319</v>
      </c>
      <c r="U3784" t="s">
        <v>8361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2">
        <v>42420.140277777777</v>
      </c>
      <c r="L3785" s="12">
        <v>42444.666666666672</v>
      </c>
      <c r="M3785" s="13">
        <f t="shared" si="179"/>
        <v>2016</v>
      </c>
      <c r="N3785" t="b">
        <v>0</v>
      </c>
      <c r="O3785">
        <v>24</v>
      </c>
      <c r="P3785" t="b">
        <v>1</v>
      </c>
      <c r="Q3785" t="s">
        <v>8305</v>
      </c>
      <c r="R3785" s="5">
        <f t="shared" si="177"/>
        <v>1.2891666666666666</v>
      </c>
      <c r="S3785" s="6">
        <f t="shared" si="178"/>
        <v>64.458333333333329</v>
      </c>
      <c r="T3785" t="s">
        <v>8319</v>
      </c>
      <c r="U3785" t="s">
        <v>8361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2">
        <v>42531.980694444443</v>
      </c>
      <c r="L3786" s="12">
        <v>42561.980694444443</v>
      </c>
      <c r="M3786" s="13">
        <f t="shared" si="179"/>
        <v>2016</v>
      </c>
      <c r="N3786" t="b">
        <v>0</v>
      </c>
      <c r="O3786">
        <v>10</v>
      </c>
      <c r="P3786" t="b">
        <v>1</v>
      </c>
      <c r="Q3786" t="s">
        <v>8305</v>
      </c>
      <c r="R3786" s="5">
        <f t="shared" si="177"/>
        <v>1.1499999999999999</v>
      </c>
      <c r="S3786" s="6">
        <f t="shared" si="178"/>
        <v>115</v>
      </c>
      <c r="T3786" t="s">
        <v>8319</v>
      </c>
      <c r="U3786" t="s">
        <v>8361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2">
        <v>42548.63853009259</v>
      </c>
      <c r="L3787" s="12">
        <v>42584.418749999997</v>
      </c>
      <c r="M3787" s="13">
        <f t="shared" si="179"/>
        <v>2016</v>
      </c>
      <c r="N3787" t="b">
        <v>0</v>
      </c>
      <c r="O3787">
        <v>30</v>
      </c>
      <c r="P3787" t="b">
        <v>1</v>
      </c>
      <c r="Q3787" t="s">
        <v>8305</v>
      </c>
      <c r="R3787" s="5">
        <f t="shared" si="177"/>
        <v>1.5075000000000001</v>
      </c>
      <c r="S3787" s="6">
        <f t="shared" si="178"/>
        <v>100.5</v>
      </c>
      <c r="T3787" t="s">
        <v>8319</v>
      </c>
      <c r="U3787" t="s">
        <v>8361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2">
        <v>42487.037905092591</v>
      </c>
      <c r="L3788" s="12">
        <v>42517.037905092591</v>
      </c>
      <c r="M3788" s="13">
        <f t="shared" si="179"/>
        <v>2016</v>
      </c>
      <c r="N3788" t="b">
        <v>0</v>
      </c>
      <c r="O3788">
        <v>71</v>
      </c>
      <c r="P3788" t="b">
        <v>1</v>
      </c>
      <c r="Q3788" t="s">
        <v>8305</v>
      </c>
      <c r="R3788" s="5">
        <f t="shared" si="177"/>
        <v>1.1096666666666666</v>
      </c>
      <c r="S3788" s="6">
        <f t="shared" si="178"/>
        <v>93.774647887323937</v>
      </c>
      <c r="T3788" t="s">
        <v>8319</v>
      </c>
      <c r="U3788" t="s">
        <v>8361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2">
        <v>42167.534791666665</v>
      </c>
      <c r="L3789" s="12">
        <v>42196.165972222225</v>
      </c>
      <c r="M3789" s="13">
        <f t="shared" si="179"/>
        <v>2015</v>
      </c>
      <c r="N3789" t="b">
        <v>0</v>
      </c>
      <c r="O3789">
        <v>10</v>
      </c>
      <c r="P3789" t="b">
        <v>1</v>
      </c>
      <c r="Q3789" t="s">
        <v>8305</v>
      </c>
      <c r="R3789" s="5">
        <f t="shared" si="177"/>
        <v>1.0028571428571429</v>
      </c>
      <c r="S3789" s="6">
        <f t="shared" si="178"/>
        <v>35.1</v>
      </c>
      <c r="T3789" t="s">
        <v>8319</v>
      </c>
      <c r="U3789" t="s">
        <v>8361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2">
        <v>42333.695821759262</v>
      </c>
      <c r="L3790" s="12">
        <v>42361.679166666669</v>
      </c>
      <c r="M3790" s="13">
        <f t="shared" si="179"/>
        <v>2015</v>
      </c>
      <c r="N3790" t="b">
        <v>0</v>
      </c>
      <c r="O3790">
        <v>1</v>
      </c>
      <c r="P3790" t="b">
        <v>0</v>
      </c>
      <c r="Q3790" t="s">
        <v>8305</v>
      </c>
      <c r="R3790" s="5">
        <f t="shared" si="177"/>
        <v>6.6666666666666671E-3</v>
      </c>
      <c r="S3790" s="6">
        <f t="shared" si="178"/>
        <v>500</v>
      </c>
      <c r="T3790" t="s">
        <v>8319</v>
      </c>
      <c r="U3790" t="s">
        <v>8361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2">
        <v>42138.798819444448</v>
      </c>
      <c r="L3791" s="12">
        <v>42170.798819444448</v>
      </c>
      <c r="M3791" s="13">
        <f t="shared" si="179"/>
        <v>2015</v>
      </c>
      <c r="N3791" t="b">
        <v>0</v>
      </c>
      <c r="O3791">
        <v>4</v>
      </c>
      <c r="P3791" t="b">
        <v>0</v>
      </c>
      <c r="Q3791" t="s">
        <v>8305</v>
      </c>
      <c r="R3791" s="5">
        <f t="shared" si="177"/>
        <v>3.267605633802817E-2</v>
      </c>
      <c r="S3791" s="6">
        <f t="shared" si="178"/>
        <v>29</v>
      </c>
      <c r="T3791" t="s">
        <v>8319</v>
      </c>
      <c r="U3791" t="s">
        <v>8361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2">
        <v>42666.666932870372</v>
      </c>
      <c r="L3792" s="12">
        <v>42696.708599537036</v>
      </c>
      <c r="M3792" s="13">
        <f t="shared" si="179"/>
        <v>2016</v>
      </c>
      <c r="N3792" t="b">
        <v>0</v>
      </c>
      <c r="O3792">
        <v>0</v>
      </c>
      <c r="P3792" t="b">
        <v>0</v>
      </c>
      <c r="Q3792" t="s">
        <v>8305</v>
      </c>
      <c r="R3792" s="5">
        <f t="shared" si="177"/>
        <v>0</v>
      </c>
      <c r="S3792" s="6" t="e">
        <f t="shared" si="178"/>
        <v>#DIV/0!</v>
      </c>
      <c r="T3792" t="s">
        <v>8319</v>
      </c>
      <c r="U3792" t="s">
        <v>8361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2">
        <v>41766.692037037035</v>
      </c>
      <c r="L3793" s="12">
        <v>41826.692037037035</v>
      </c>
      <c r="M3793" s="13">
        <f t="shared" si="179"/>
        <v>2014</v>
      </c>
      <c r="N3793" t="b">
        <v>0</v>
      </c>
      <c r="O3793">
        <v>0</v>
      </c>
      <c r="P3793" t="b">
        <v>0</v>
      </c>
      <c r="Q3793" t="s">
        <v>8305</v>
      </c>
      <c r="R3793" s="5">
        <f t="shared" si="177"/>
        <v>0</v>
      </c>
      <c r="S3793" s="6" t="e">
        <f t="shared" si="178"/>
        <v>#DIV/0!</v>
      </c>
      <c r="T3793" t="s">
        <v>8319</v>
      </c>
      <c r="U3793" t="s">
        <v>8361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2">
        <v>42170.447013888886</v>
      </c>
      <c r="L3794" s="12">
        <v>42200.447013888886</v>
      </c>
      <c r="M3794" s="13">
        <f t="shared" si="179"/>
        <v>2015</v>
      </c>
      <c r="N3794" t="b">
        <v>0</v>
      </c>
      <c r="O3794">
        <v>2</v>
      </c>
      <c r="P3794" t="b">
        <v>0</v>
      </c>
      <c r="Q3794" t="s">
        <v>8305</v>
      </c>
      <c r="R3794" s="5">
        <f t="shared" si="177"/>
        <v>2.8E-3</v>
      </c>
      <c r="S3794" s="6">
        <f t="shared" si="178"/>
        <v>17.5</v>
      </c>
      <c r="T3794" t="s">
        <v>8319</v>
      </c>
      <c r="U3794" t="s">
        <v>8361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2">
        <v>41968.938993055555</v>
      </c>
      <c r="L3795" s="12">
        <v>41989.938993055555</v>
      </c>
      <c r="M3795" s="13">
        <f t="shared" si="179"/>
        <v>2014</v>
      </c>
      <c r="N3795" t="b">
        <v>0</v>
      </c>
      <c r="O3795">
        <v>24</v>
      </c>
      <c r="P3795" t="b">
        <v>0</v>
      </c>
      <c r="Q3795" t="s">
        <v>8305</v>
      </c>
      <c r="R3795" s="5">
        <f t="shared" si="177"/>
        <v>0.59657142857142853</v>
      </c>
      <c r="S3795" s="6">
        <f t="shared" si="178"/>
        <v>174</v>
      </c>
      <c r="T3795" t="s">
        <v>8319</v>
      </c>
      <c r="U3795" t="s">
        <v>8361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2">
        <v>42132.58048611111</v>
      </c>
      <c r="L3796" s="12">
        <v>42162.58048611111</v>
      </c>
      <c r="M3796" s="13">
        <f t="shared" si="179"/>
        <v>2015</v>
      </c>
      <c r="N3796" t="b">
        <v>0</v>
      </c>
      <c r="O3796">
        <v>1</v>
      </c>
      <c r="P3796" t="b">
        <v>0</v>
      </c>
      <c r="Q3796" t="s">
        <v>8305</v>
      </c>
      <c r="R3796" s="5">
        <f t="shared" si="177"/>
        <v>0.01</v>
      </c>
      <c r="S3796" s="6">
        <f t="shared" si="178"/>
        <v>50</v>
      </c>
      <c r="T3796" t="s">
        <v>8319</v>
      </c>
      <c r="U3796" t="s">
        <v>8361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2">
        <v>42201.436226851853</v>
      </c>
      <c r="L3797" s="12">
        <v>42244.9375</v>
      </c>
      <c r="M3797" s="13">
        <f t="shared" si="179"/>
        <v>2015</v>
      </c>
      <c r="N3797" t="b">
        <v>0</v>
      </c>
      <c r="O3797">
        <v>2</v>
      </c>
      <c r="P3797" t="b">
        <v>0</v>
      </c>
      <c r="Q3797" t="s">
        <v>8305</v>
      </c>
      <c r="R3797" s="5">
        <f t="shared" si="177"/>
        <v>1.6666666666666666E-2</v>
      </c>
      <c r="S3797" s="6">
        <f t="shared" si="178"/>
        <v>5</v>
      </c>
      <c r="T3797" t="s">
        <v>8319</v>
      </c>
      <c r="U3797" t="s">
        <v>8361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2">
        <v>42689.029583333337</v>
      </c>
      <c r="L3798" s="12">
        <v>42749.029583333337</v>
      </c>
      <c r="M3798" s="13">
        <f t="shared" si="179"/>
        <v>2016</v>
      </c>
      <c r="N3798" t="b">
        <v>0</v>
      </c>
      <c r="O3798">
        <v>1</v>
      </c>
      <c r="P3798" t="b">
        <v>0</v>
      </c>
      <c r="Q3798" t="s">
        <v>8305</v>
      </c>
      <c r="R3798" s="5">
        <f t="shared" si="177"/>
        <v>4.4444444444444447E-5</v>
      </c>
      <c r="S3798" s="6">
        <f t="shared" si="178"/>
        <v>1</v>
      </c>
      <c r="T3798" t="s">
        <v>8319</v>
      </c>
      <c r="U3798" t="s">
        <v>8361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2">
        <v>42084.881539351853</v>
      </c>
      <c r="L3799" s="12">
        <v>42114.881539351853</v>
      </c>
      <c r="M3799" s="13">
        <f t="shared" si="179"/>
        <v>2015</v>
      </c>
      <c r="N3799" t="b">
        <v>0</v>
      </c>
      <c r="O3799">
        <v>37</v>
      </c>
      <c r="P3799" t="b">
        <v>0</v>
      </c>
      <c r="Q3799" t="s">
        <v>8305</v>
      </c>
      <c r="R3799" s="5">
        <f t="shared" si="177"/>
        <v>0.89666666666666661</v>
      </c>
      <c r="S3799" s="6">
        <f t="shared" si="178"/>
        <v>145.40540540540542</v>
      </c>
      <c r="T3799" t="s">
        <v>8319</v>
      </c>
      <c r="U3799" t="s">
        <v>8361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2">
        <v>41831.722777777781</v>
      </c>
      <c r="L3800" s="12">
        <v>41861.722777777781</v>
      </c>
      <c r="M3800" s="13">
        <f t="shared" si="179"/>
        <v>2014</v>
      </c>
      <c r="N3800" t="b">
        <v>0</v>
      </c>
      <c r="O3800">
        <v>5</v>
      </c>
      <c r="P3800" t="b">
        <v>0</v>
      </c>
      <c r="Q3800" t="s">
        <v>8305</v>
      </c>
      <c r="R3800" s="5">
        <f t="shared" si="177"/>
        <v>1.4642857142857143E-2</v>
      </c>
      <c r="S3800" s="6">
        <f t="shared" si="178"/>
        <v>205</v>
      </c>
      <c r="T3800" t="s">
        <v>8319</v>
      </c>
      <c r="U3800" t="s">
        <v>8361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2">
        <v>42410.93105324074</v>
      </c>
      <c r="L3801" s="12">
        <v>42440.93105324074</v>
      </c>
      <c r="M3801" s="13">
        <f t="shared" si="179"/>
        <v>2016</v>
      </c>
      <c r="N3801" t="b">
        <v>0</v>
      </c>
      <c r="O3801">
        <v>4</v>
      </c>
      <c r="P3801" t="b">
        <v>0</v>
      </c>
      <c r="Q3801" t="s">
        <v>8305</v>
      </c>
      <c r="R3801" s="5">
        <f t="shared" si="177"/>
        <v>4.02E-2</v>
      </c>
      <c r="S3801" s="6">
        <f t="shared" si="178"/>
        <v>100.5</v>
      </c>
      <c r="T3801" t="s">
        <v>8319</v>
      </c>
      <c r="U3801" t="s">
        <v>8361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2">
        <v>41982.737071759257</v>
      </c>
      <c r="L3802" s="12">
        <v>42015.207638888889</v>
      </c>
      <c r="M3802" s="13">
        <f t="shared" si="179"/>
        <v>2014</v>
      </c>
      <c r="N3802" t="b">
        <v>0</v>
      </c>
      <c r="O3802">
        <v>16</v>
      </c>
      <c r="P3802" t="b">
        <v>0</v>
      </c>
      <c r="Q3802" t="s">
        <v>8305</v>
      </c>
      <c r="R3802" s="5">
        <f t="shared" si="177"/>
        <v>4.0045454545454544E-2</v>
      </c>
      <c r="S3802" s="6">
        <f t="shared" si="178"/>
        <v>55.0625</v>
      </c>
      <c r="T3802" t="s">
        <v>8319</v>
      </c>
      <c r="U3802" t="s">
        <v>8361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2">
        <v>41975.676111111112</v>
      </c>
      <c r="L3803" s="12">
        <v>42006.676111111112</v>
      </c>
      <c r="M3803" s="13">
        <f t="shared" si="179"/>
        <v>2014</v>
      </c>
      <c r="N3803" t="b">
        <v>0</v>
      </c>
      <c r="O3803">
        <v>9</v>
      </c>
      <c r="P3803" t="b">
        <v>0</v>
      </c>
      <c r="Q3803" t="s">
        <v>8305</v>
      </c>
      <c r="R3803" s="5">
        <f t="shared" si="177"/>
        <v>8.5199999999999998E-2</v>
      </c>
      <c r="S3803" s="6">
        <f t="shared" si="178"/>
        <v>47.333333333333336</v>
      </c>
      <c r="T3803" t="s">
        <v>8319</v>
      </c>
      <c r="U3803" t="s">
        <v>8361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2">
        <v>42269.126226851848</v>
      </c>
      <c r="L3804" s="12">
        <v>42299.126226851848</v>
      </c>
      <c r="M3804" s="13">
        <f t="shared" si="179"/>
        <v>2015</v>
      </c>
      <c r="N3804" t="b">
        <v>0</v>
      </c>
      <c r="O3804">
        <v>0</v>
      </c>
      <c r="P3804" t="b">
        <v>0</v>
      </c>
      <c r="Q3804" t="s">
        <v>8305</v>
      </c>
      <c r="R3804" s="5">
        <f t="shared" si="177"/>
        <v>0</v>
      </c>
      <c r="S3804" s="6" t="e">
        <f t="shared" si="178"/>
        <v>#DIV/0!</v>
      </c>
      <c r="T3804" t="s">
        <v>8319</v>
      </c>
      <c r="U3804" t="s">
        <v>8361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2">
        <v>42403.971851851849</v>
      </c>
      <c r="L3805" s="12">
        <v>42433.971851851849</v>
      </c>
      <c r="M3805" s="13">
        <f t="shared" si="179"/>
        <v>2016</v>
      </c>
      <c r="N3805" t="b">
        <v>0</v>
      </c>
      <c r="O3805">
        <v>40</v>
      </c>
      <c r="P3805" t="b">
        <v>0</v>
      </c>
      <c r="Q3805" t="s">
        <v>8305</v>
      </c>
      <c r="R3805" s="5">
        <f t="shared" si="177"/>
        <v>0.19650000000000001</v>
      </c>
      <c r="S3805" s="6">
        <f t="shared" si="178"/>
        <v>58.95</v>
      </c>
      <c r="T3805" t="s">
        <v>8319</v>
      </c>
      <c r="U3805" t="s">
        <v>8361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2">
        <v>42527.00953703704</v>
      </c>
      <c r="L3806" s="12">
        <v>42582.291666666672</v>
      </c>
      <c r="M3806" s="13">
        <f t="shared" si="179"/>
        <v>2016</v>
      </c>
      <c r="N3806" t="b">
        <v>0</v>
      </c>
      <c r="O3806">
        <v>0</v>
      </c>
      <c r="P3806" t="b">
        <v>0</v>
      </c>
      <c r="Q3806" t="s">
        <v>8305</v>
      </c>
      <c r="R3806" s="5">
        <f t="shared" si="177"/>
        <v>0</v>
      </c>
      <c r="S3806" s="6" t="e">
        <f t="shared" si="178"/>
        <v>#DIV/0!</v>
      </c>
      <c r="T3806" t="s">
        <v>8319</v>
      </c>
      <c r="U3806" t="s">
        <v>8361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2">
        <v>41849.887037037035</v>
      </c>
      <c r="L3807" s="12">
        <v>41909.887037037035</v>
      </c>
      <c r="M3807" s="13">
        <f t="shared" si="179"/>
        <v>2014</v>
      </c>
      <c r="N3807" t="b">
        <v>0</v>
      </c>
      <c r="O3807">
        <v>2</v>
      </c>
      <c r="P3807" t="b">
        <v>0</v>
      </c>
      <c r="Q3807" t="s">
        <v>8305</v>
      </c>
      <c r="R3807" s="5">
        <f t="shared" si="177"/>
        <v>2.0000000000000002E-5</v>
      </c>
      <c r="S3807" s="6">
        <f t="shared" si="178"/>
        <v>1.5</v>
      </c>
      <c r="T3807" t="s">
        <v>8319</v>
      </c>
      <c r="U3807" t="s">
        <v>8361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2">
        <v>41799.259039351848</v>
      </c>
      <c r="L3808" s="12">
        <v>41819.259039351848</v>
      </c>
      <c r="M3808" s="13">
        <f t="shared" si="179"/>
        <v>2014</v>
      </c>
      <c r="N3808" t="b">
        <v>0</v>
      </c>
      <c r="O3808">
        <v>1</v>
      </c>
      <c r="P3808" t="b">
        <v>0</v>
      </c>
      <c r="Q3808" t="s">
        <v>8305</v>
      </c>
      <c r="R3808" s="5">
        <f t="shared" si="177"/>
        <v>6.6666666666666664E-4</v>
      </c>
      <c r="S3808" s="6">
        <f t="shared" si="178"/>
        <v>5</v>
      </c>
      <c r="T3808" t="s">
        <v>8319</v>
      </c>
      <c r="U3808" t="s">
        <v>8361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2">
        <v>42090.909016203703</v>
      </c>
      <c r="L3809" s="12">
        <v>42097.909016203703</v>
      </c>
      <c r="M3809" s="13">
        <f t="shared" si="179"/>
        <v>2015</v>
      </c>
      <c r="N3809" t="b">
        <v>0</v>
      </c>
      <c r="O3809">
        <v>9</v>
      </c>
      <c r="P3809" t="b">
        <v>0</v>
      </c>
      <c r="Q3809" t="s">
        <v>8305</v>
      </c>
      <c r="R3809" s="5">
        <f t="shared" si="177"/>
        <v>0.30333333333333334</v>
      </c>
      <c r="S3809" s="6">
        <f t="shared" si="178"/>
        <v>50.555555555555557</v>
      </c>
      <c r="T3809" t="s">
        <v>8319</v>
      </c>
      <c r="U3809" t="s">
        <v>8361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2">
        <v>42059.453923611116</v>
      </c>
      <c r="L3810" s="12">
        <v>42119.412256944444</v>
      </c>
      <c r="M3810" s="13">
        <f t="shared" si="179"/>
        <v>2015</v>
      </c>
      <c r="N3810" t="b">
        <v>0</v>
      </c>
      <c r="O3810">
        <v>24</v>
      </c>
      <c r="P3810" t="b">
        <v>1</v>
      </c>
      <c r="Q3810" t="s">
        <v>8271</v>
      </c>
      <c r="R3810" s="5">
        <f t="shared" si="177"/>
        <v>1</v>
      </c>
      <c r="S3810" s="6">
        <f t="shared" si="178"/>
        <v>41.666666666666664</v>
      </c>
      <c r="T3810" t="s">
        <v>8319</v>
      </c>
      <c r="U3810" t="s">
        <v>8320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2">
        <v>41800.526701388888</v>
      </c>
      <c r="L3811" s="12">
        <v>41850.958333333336</v>
      </c>
      <c r="M3811" s="13">
        <f t="shared" si="179"/>
        <v>2014</v>
      </c>
      <c r="N3811" t="b">
        <v>0</v>
      </c>
      <c r="O3811">
        <v>38</v>
      </c>
      <c r="P3811" t="b">
        <v>1</v>
      </c>
      <c r="Q3811" t="s">
        <v>8271</v>
      </c>
      <c r="R3811" s="5">
        <f t="shared" si="177"/>
        <v>1.0125</v>
      </c>
      <c r="S3811" s="6">
        <f t="shared" si="178"/>
        <v>53.289473684210527</v>
      </c>
      <c r="T3811" t="s">
        <v>8319</v>
      </c>
      <c r="U3811" t="s">
        <v>8320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2">
        <v>42054.849050925928</v>
      </c>
      <c r="L3812" s="12">
        <v>42084.807384259257</v>
      </c>
      <c r="M3812" s="13">
        <f t="shared" si="179"/>
        <v>2015</v>
      </c>
      <c r="N3812" t="b">
        <v>0</v>
      </c>
      <c r="O3812">
        <v>26</v>
      </c>
      <c r="P3812" t="b">
        <v>1</v>
      </c>
      <c r="Q3812" t="s">
        <v>8271</v>
      </c>
      <c r="R3812" s="5">
        <f t="shared" si="177"/>
        <v>1.2173333333333334</v>
      </c>
      <c r="S3812" s="6">
        <f t="shared" si="178"/>
        <v>70.230769230769226</v>
      </c>
      <c r="T3812" t="s">
        <v>8319</v>
      </c>
      <c r="U3812" t="s">
        <v>8320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2">
        <v>42487.62700231481</v>
      </c>
      <c r="L3813" s="12">
        <v>42521.458333333328</v>
      </c>
      <c r="M3813" s="13">
        <f t="shared" si="179"/>
        <v>2016</v>
      </c>
      <c r="N3813" t="b">
        <v>0</v>
      </c>
      <c r="O3813">
        <v>19</v>
      </c>
      <c r="P3813" t="b">
        <v>1</v>
      </c>
      <c r="Q3813" t="s">
        <v>8271</v>
      </c>
      <c r="R3813" s="5">
        <f t="shared" si="177"/>
        <v>3.3</v>
      </c>
      <c r="S3813" s="6">
        <f t="shared" si="178"/>
        <v>43.421052631578945</v>
      </c>
      <c r="T3813" t="s">
        <v>8319</v>
      </c>
      <c r="U3813" t="s">
        <v>8320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2">
        <v>42109.751250000001</v>
      </c>
      <c r="L3814" s="12">
        <v>42156.165972222225</v>
      </c>
      <c r="M3814" s="13">
        <f t="shared" si="179"/>
        <v>2015</v>
      </c>
      <c r="N3814" t="b">
        <v>0</v>
      </c>
      <c r="O3814">
        <v>11</v>
      </c>
      <c r="P3814" t="b">
        <v>1</v>
      </c>
      <c r="Q3814" t="s">
        <v>8271</v>
      </c>
      <c r="R3814" s="5">
        <f t="shared" si="177"/>
        <v>1.0954999999999999</v>
      </c>
      <c r="S3814" s="6">
        <f t="shared" si="178"/>
        <v>199.18181818181819</v>
      </c>
      <c r="T3814" t="s">
        <v>8319</v>
      </c>
      <c r="U3814" t="s">
        <v>8320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2">
        <v>42497.275706018518</v>
      </c>
      <c r="L3815" s="12">
        <v>42535.904861111107</v>
      </c>
      <c r="M3815" s="13">
        <f t="shared" si="179"/>
        <v>2016</v>
      </c>
      <c r="N3815" t="b">
        <v>0</v>
      </c>
      <c r="O3815">
        <v>27</v>
      </c>
      <c r="P3815" t="b">
        <v>1</v>
      </c>
      <c r="Q3815" t="s">
        <v>8271</v>
      </c>
      <c r="R3815" s="5">
        <f t="shared" si="177"/>
        <v>1.0095190476190474</v>
      </c>
      <c r="S3815" s="6">
        <f t="shared" si="178"/>
        <v>78.518148148148143</v>
      </c>
      <c r="T3815" t="s">
        <v>8319</v>
      </c>
      <c r="U3815" t="s">
        <v>8320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2">
        <v>42058.904074074075</v>
      </c>
      <c r="L3816" s="12">
        <v>42095.165972222225</v>
      </c>
      <c r="M3816" s="13">
        <f t="shared" si="179"/>
        <v>2015</v>
      </c>
      <c r="N3816" t="b">
        <v>0</v>
      </c>
      <c r="O3816">
        <v>34</v>
      </c>
      <c r="P3816" t="b">
        <v>1</v>
      </c>
      <c r="Q3816" t="s">
        <v>8271</v>
      </c>
      <c r="R3816" s="5">
        <f t="shared" si="177"/>
        <v>1.4013333333333333</v>
      </c>
      <c r="S3816" s="6">
        <f t="shared" si="178"/>
        <v>61.823529411764703</v>
      </c>
      <c r="T3816" t="s">
        <v>8319</v>
      </c>
      <c r="U3816" t="s">
        <v>8320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2">
        <v>42207.259918981479</v>
      </c>
      <c r="L3817" s="12">
        <v>42236.958333333328</v>
      </c>
      <c r="M3817" s="13">
        <f t="shared" si="179"/>
        <v>2015</v>
      </c>
      <c r="N3817" t="b">
        <v>0</v>
      </c>
      <c r="O3817">
        <v>20</v>
      </c>
      <c r="P3817" t="b">
        <v>1</v>
      </c>
      <c r="Q3817" t="s">
        <v>8271</v>
      </c>
      <c r="R3817" s="5">
        <f t="shared" si="177"/>
        <v>1.0000100000000001</v>
      </c>
      <c r="S3817" s="6">
        <f t="shared" si="178"/>
        <v>50.000500000000002</v>
      </c>
      <c r="T3817" t="s">
        <v>8319</v>
      </c>
      <c r="U3817" t="s">
        <v>8320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2">
        <v>41807.690081018518</v>
      </c>
      <c r="L3818" s="12">
        <v>41837.690081018518</v>
      </c>
      <c r="M3818" s="13">
        <f t="shared" si="179"/>
        <v>2014</v>
      </c>
      <c r="N3818" t="b">
        <v>0</v>
      </c>
      <c r="O3818">
        <v>37</v>
      </c>
      <c r="P3818" t="b">
        <v>1</v>
      </c>
      <c r="Q3818" t="s">
        <v>8271</v>
      </c>
      <c r="R3818" s="5">
        <f t="shared" si="177"/>
        <v>1.19238</v>
      </c>
      <c r="S3818" s="6">
        <f t="shared" si="178"/>
        <v>48.339729729729726</v>
      </c>
      <c r="T3818" t="s">
        <v>8319</v>
      </c>
      <c r="U3818" t="s">
        <v>8320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2">
        <v>42284.69694444444</v>
      </c>
      <c r="L3819" s="12">
        <v>42301.165972222225</v>
      </c>
      <c r="M3819" s="13">
        <f t="shared" si="179"/>
        <v>2015</v>
      </c>
      <c r="N3819" t="b">
        <v>0</v>
      </c>
      <c r="O3819">
        <v>20</v>
      </c>
      <c r="P3819" t="b">
        <v>1</v>
      </c>
      <c r="Q3819" t="s">
        <v>8271</v>
      </c>
      <c r="R3819" s="5">
        <f t="shared" si="177"/>
        <v>1.0725</v>
      </c>
      <c r="S3819" s="6">
        <f t="shared" si="178"/>
        <v>107.25</v>
      </c>
      <c r="T3819" t="s">
        <v>8319</v>
      </c>
      <c r="U3819" t="s">
        <v>8320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2">
        <v>42045.84238425926</v>
      </c>
      <c r="L3820" s="12">
        <v>42075.800717592589</v>
      </c>
      <c r="M3820" s="13">
        <f t="shared" si="179"/>
        <v>2015</v>
      </c>
      <c r="N3820" t="b">
        <v>0</v>
      </c>
      <c r="O3820">
        <v>10</v>
      </c>
      <c r="P3820" t="b">
        <v>1</v>
      </c>
      <c r="Q3820" t="s">
        <v>8271</v>
      </c>
      <c r="R3820" s="5">
        <f t="shared" si="177"/>
        <v>2.2799999999999998</v>
      </c>
      <c r="S3820" s="6">
        <f t="shared" si="178"/>
        <v>57</v>
      </c>
      <c r="T3820" t="s">
        <v>8319</v>
      </c>
      <c r="U3820" t="s">
        <v>8320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2">
        <v>42184.209537037037</v>
      </c>
      <c r="L3821" s="12">
        <v>42202.876388888893</v>
      </c>
      <c r="M3821" s="13">
        <f t="shared" si="179"/>
        <v>2015</v>
      </c>
      <c r="N3821" t="b">
        <v>0</v>
      </c>
      <c r="O3821">
        <v>26</v>
      </c>
      <c r="P3821" t="b">
        <v>1</v>
      </c>
      <c r="Q3821" t="s">
        <v>8271</v>
      </c>
      <c r="R3821" s="5">
        <f t="shared" si="177"/>
        <v>1.0640000000000001</v>
      </c>
      <c r="S3821" s="6">
        <f t="shared" si="178"/>
        <v>40.92307692307692</v>
      </c>
      <c r="T3821" t="s">
        <v>8319</v>
      </c>
      <c r="U3821" t="s">
        <v>8320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2">
        <v>42160.651817129634</v>
      </c>
      <c r="L3822" s="12">
        <v>42190.651817129634</v>
      </c>
      <c r="M3822" s="13">
        <f t="shared" si="179"/>
        <v>2015</v>
      </c>
      <c r="N3822" t="b">
        <v>0</v>
      </c>
      <c r="O3822">
        <v>20</v>
      </c>
      <c r="P3822" t="b">
        <v>1</v>
      </c>
      <c r="Q3822" t="s">
        <v>8271</v>
      </c>
      <c r="R3822" s="5">
        <f t="shared" si="177"/>
        <v>1.4333333333333333</v>
      </c>
      <c r="S3822" s="6">
        <f t="shared" si="178"/>
        <v>21.5</v>
      </c>
      <c r="T3822" t="s">
        <v>8319</v>
      </c>
      <c r="U3822" t="s">
        <v>8320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2">
        <v>42341.180636574078</v>
      </c>
      <c r="L3823" s="12">
        <v>42373.180636574078</v>
      </c>
      <c r="M3823" s="13">
        <f t="shared" si="179"/>
        <v>2015</v>
      </c>
      <c r="N3823" t="b">
        <v>0</v>
      </c>
      <c r="O3823">
        <v>46</v>
      </c>
      <c r="P3823" t="b">
        <v>1</v>
      </c>
      <c r="Q3823" t="s">
        <v>8271</v>
      </c>
      <c r="R3823" s="5">
        <f t="shared" si="177"/>
        <v>1.0454285714285714</v>
      </c>
      <c r="S3823" s="6">
        <f t="shared" si="178"/>
        <v>79.543478260869563</v>
      </c>
      <c r="T3823" t="s">
        <v>8319</v>
      </c>
      <c r="U3823" t="s">
        <v>8320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2">
        <v>42329.838159722218</v>
      </c>
      <c r="L3824" s="12">
        <v>42388.957638888889</v>
      </c>
      <c r="M3824" s="13">
        <f t="shared" si="179"/>
        <v>2015</v>
      </c>
      <c r="N3824" t="b">
        <v>0</v>
      </c>
      <c r="O3824">
        <v>76</v>
      </c>
      <c r="P3824" t="b">
        <v>1</v>
      </c>
      <c r="Q3824" t="s">
        <v>8271</v>
      </c>
      <c r="R3824" s="5">
        <f t="shared" si="177"/>
        <v>1.1002000000000001</v>
      </c>
      <c r="S3824" s="6">
        <f t="shared" si="178"/>
        <v>72.381578947368425</v>
      </c>
      <c r="T3824" t="s">
        <v>8319</v>
      </c>
      <c r="U3824" t="s">
        <v>8320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2">
        <v>42170.910231481481</v>
      </c>
      <c r="L3825" s="12">
        <v>42205.165972222225</v>
      </c>
      <c r="M3825" s="13">
        <f t="shared" si="179"/>
        <v>2015</v>
      </c>
      <c r="N3825" t="b">
        <v>0</v>
      </c>
      <c r="O3825">
        <v>41</v>
      </c>
      <c r="P3825" t="b">
        <v>1</v>
      </c>
      <c r="Q3825" t="s">
        <v>8271</v>
      </c>
      <c r="R3825" s="5">
        <f t="shared" si="177"/>
        <v>1.06</v>
      </c>
      <c r="S3825" s="6">
        <f t="shared" si="178"/>
        <v>64.634146341463421</v>
      </c>
      <c r="T3825" t="s">
        <v>8319</v>
      </c>
      <c r="U3825" t="s">
        <v>8320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2">
        <v>42571.626192129625</v>
      </c>
      <c r="L3826" s="12">
        <v>42583.570138888885</v>
      </c>
      <c r="M3826" s="13">
        <f t="shared" si="179"/>
        <v>2016</v>
      </c>
      <c r="N3826" t="b">
        <v>0</v>
      </c>
      <c r="O3826">
        <v>7</v>
      </c>
      <c r="P3826" t="b">
        <v>1</v>
      </c>
      <c r="Q3826" t="s">
        <v>8271</v>
      </c>
      <c r="R3826" s="5">
        <f t="shared" si="177"/>
        <v>1.08</v>
      </c>
      <c r="S3826" s="6">
        <f t="shared" si="178"/>
        <v>38.571428571428569</v>
      </c>
      <c r="T3826" t="s">
        <v>8319</v>
      </c>
      <c r="U3826" t="s">
        <v>8320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2">
        <v>42151.069606481484</v>
      </c>
      <c r="L3827" s="12">
        <v>42172.069606481484</v>
      </c>
      <c r="M3827" s="13">
        <f t="shared" si="179"/>
        <v>2015</v>
      </c>
      <c r="N3827" t="b">
        <v>0</v>
      </c>
      <c r="O3827">
        <v>49</v>
      </c>
      <c r="P3827" t="b">
        <v>1</v>
      </c>
      <c r="Q3827" t="s">
        <v>8271</v>
      </c>
      <c r="R3827" s="5">
        <f t="shared" si="177"/>
        <v>1.0542</v>
      </c>
      <c r="S3827" s="6">
        <f t="shared" si="178"/>
        <v>107.57142857142857</v>
      </c>
      <c r="T3827" t="s">
        <v>8319</v>
      </c>
      <c r="U3827" t="s">
        <v>8320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2">
        <v>42101.423541666663</v>
      </c>
      <c r="L3828" s="12">
        <v>42131.423541666663</v>
      </c>
      <c r="M3828" s="13">
        <f t="shared" si="179"/>
        <v>2015</v>
      </c>
      <c r="N3828" t="b">
        <v>0</v>
      </c>
      <c r="O3828">
        <v>26</v>
      </c>
      <c r="P3828" t="b">
        <v>1</v>
      </c>
      <c r="Q3828" t="s">
        <v>8271</v>
      </c>
      <c r="R3828" s="5">
        <f t="shared" si="177"/>
        <v>1.1916666666666667</v>
      </c>
      <c r="S3828" s="6">
        <f t="shared" si="178"/>
        <v>27.5</v>
      </c>
      <c r="T3828" t="s">
        <v>8319</v>
      </c>
      <c r="U3828" t="s">
        <v>8320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2">
        <v>42034.928252314814</v>
      </c>
      <c r="L3829" s="12">
        <v>42090</v>
      </c>
      <c r="M3829" s="13">
        <f t="shared" si="179"/>
        <v>2015</v>
      </c>
      <c r="N3829" t="b">
        <v>0</v>
      </c>
      <c r="O3829">
        <v>65</v>
      </c>
      <c r="P3829" t="b">
        <v>1</v>
      </c>
      <c r="Q3829" t="s">
        <v>8271</v>
      </c>
      <c r="R3829" s="5">
        <f t="shared" si="177"/>
        <v>1.5266666666666666</v>
      </c>
      <c r="S3829" s="6">
        <f t="shared" si="178"/>
        <v>70.461538461538467</v>
      </c>
      <c r="T3829" t="s">
        <v>8319</v>
      </c>
      <c r="U3829" t="s">
        <v>8320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2">
        <v>41944.527627314819</v>
      </c>
      <c r="L3830" s="12">
        <v>42004.569293981483</v>
      </c>
      <c r="M3830" s="13">
        <f t="shared" si="179"/>
        <v>2014</v>
      </c>
      <c r="N3830" t="b">
        <v>0</v>
      </c>
      <c r="O3830">
        <v>28</v>
      </c>
      <c r="P3830" t="b">
        <v>1</v>
      </c>
      <c r="Q3830" t="s">
        <v>8271</v>
      </c>
      <c r="R3830" s="5">
        <f t="shared" si="177"/>
        <v>1</v>
      </c>
      <c r="S3830" s="6">
        <f t="shared" si="178"/>
        <v>178.57142857142858</v>
      </c>
      <c r="T3830" t="s">
        <v>8319</v>
      </c>
      <c r="U3830" t="s">
        <v>8320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2">
        <v>42593.865405092598</v>
      </c>
      <c r="L3831" s="12">
        <v>42613.865405092598</v>
      </c>
      <c r="M3831" s="13">
        <f t="shared" si="179"/>
        <v>2016</v>
      </c>
      <c r="N3831" t="b">
        <v>0</v>
      </c>
      <c r="O3831">
        <v>8</v>
      </c>
      <c r="P3831" t="b">
        <v>1</v>
      </c>
      <c r="Q3831" t="s">
        <v>8271</v>
      </c>
      <c r="R3831" s="5">
        <f t="shared" si="177"/>
        <v>1.002</v>
      </c>
      <c r="S3831" s="6">
        <f t="shared" si="178"/>
        <v>62.625</v>
      </c>
      <c r="T3831" t="s">
        <v>8319</v>
      </c>
      <c r="U3831" t="s">
        <v>8320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2">
        <v>42503.740868055553</v>
      </c>
      <c r="L3832" s="12">
        <v>42517.740868055553</v>
      </c>
      <c r="M3832" s="13">
        <f t="shared" si="179"/>
        <v>2016</v>
      </c>
      <c r="N3832" t="b">
        <v>0</v>
      </c>
      <c r="O3832">
        <v>3</v>
      </c>
      <c r="P3832" t="b">
        <v>1</v>
      </c>
      <c r="Q3832" t="s">
        <v>8271</v>
      </c>
      <c r="R3832" s="5">
        <f t="shared" si="177"/>
        <v>2.25</v>
      </c>
      <c r="S3832" s="6">
        <f t="shared" si="178"/>
        <v>75</v>
      </c>
      <c r="T3832" t="s">
        <v>8319</v>
      </c>
      <c r="U3832" t="s">
        <v>8320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2">
        <v>41927.848900462966</v>
      </c>
      <c r="L3833" s="12">
        <v>41948.890567129631</v>
      </c>
      <c r="M3833" s="13">
        <f t="shared" si="179"/>
        <v>2014</v>
      </c>
      <c r="N3833" t="b">
        <v>0</v>
      </c>
      <c r="O3833">
        <v>9</v>
      </c>
      <c r="P3833" t="b">
        <v>1</v>
      </c>
      <c r="Q3833" t="s">
        <v>8271</v>
      </c>
      <c r="R3833" s="5">
        <f t="shared" si="177"/>
        <v>1.0602199999999999</v>
      </c>
      <c r="S3833" s="6">
        <f t="shared" si="178"/>
        <v>58.901111111111113</v>
      </c>
      <c r="T3833" t="s">
        <v>8319</v>
      </c>
      <c r="U3833" t="s">
        <v>8320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2">
        <v>42375.114988425921</v>
      </c>
      <c r="L3834" s="12">
        <v>42420.114988425921</v>
      </c>
      <c r="M3834" s="13">
        <f t="shared" si="179"/>
        <v>2016</v>
      </c>
      <c r="N3834" t="b">
        <v>0</v>
      </c>
      <c r="O3834">
        <v>9</v>
      </c>
      <c r="P3834" t="b">
        <v>1</v>
      </c>
      <c r="Q3834" t="s">
        <v>8271</v>
      </c>
      <c r="R3834" s="5">
        <f t="shared" si="177"/>
        <v>1.0466666666666666</v>
      </c>
      <c r="S3834" s="6">
        <f t="shared" si="178"/>
        <v>139.55555555555554</v>
      </c>
      <c r="T3834" t="s">
        <v>8319</v>
      </c>
      <c r="U3834" t="s">
        <v>8320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2">
        <v>41963.872361111105</v>
      </c>
      <c r="L3835" s="12">
        <v>41974.797916666663</v>
      </c>
      <c r="M3835" s="13">
        <f t="shared" si="179"/>
        <v>2014</v>
      </c>
      <c r="N3835" t="b">
        <v>0</v>
      </c>
      <c r="O3835">
        <v>20</v>
      </c>
      <c r="P3835" t="b">
        <v>1</v>
      </c>
      <c r="Q3835" t="s">
        <v>8271</v>
      </c>
      <c r="R3835" s="5">
        <f t="shared" si="177"/>
        <v>1.1666666666666667</v>
      </c>
      <c r="S3835" s="6">
        <f t="shared" si="178"/>
        <v>70</v>
      </c>
      <c r="T3835" t="s">
        <v>8319</v>
      </c>
      <c r="U3835" t="s">
        <v>8320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2">
        <v>42143.445219907408</v>
      </c>
      <c r="L3836" s="12">
        <v>42173.445219907408</v>
      </c>
      <c r="M3836" s="13">
        <f t="shared" si="179"/>
        <v>2015</v>
      </c>
      <c r="N3836" t="b">
        <v>0</v>
      </c>
      <c r="O3836">
        <v>57</v>
      </c>
      <c r="P3836" t="b">
        <v>1</v>
      </c>
      <c r="Q3836" t="s">
        <v>8271</v>
      </c>
      <c r="R3836" s="5">
        <f t="shared" si="177"/>
        <v>1.0903333333333334</v>
      </c>
      <c r="S3836" s="6">
        <f t="shared" si="178"/>
        <v>57.385964912280699</v>
      </c>
      <c r="T3836" t="s">
        <v>8319</v>
      </c>
      <c r="U3836" t="s">
        <v>8320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2">
        <v>42460.94222222222</v>
      </c>
      <c r="L3837" s="12">
        <v>42481.94222222222</v>
      </c>
      <c r="M3837" s="13">
        <f t="shared" si="179"/>
        <v>2016</v>
      </c>
      <c r="N3837" t="b">
        <v>0</v>
      </c>
      <c r="O3837">
        <v>8</v>
      </c>
      <c r="P3837" t="b">
        <v>1</v>
      </c>
      <c r="Q3837" t="s">
        <v>8271</v>
      </c>
      <c r="R3837" s="5">
        <f t="shared" si="177"/>
        <v>1.6</v>
      </c>
      <c r="S3837" s="6">
        <f t="shared" si="178"/>
        <v>40</v>
      </c>
      <c r="T3837" t="s">
        <v>8319</v>
      </c>
      <c r="U3837" t="s">
        <v>8320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2">
        <v>42553.926527777774</v>
      </c>
      <c r="L3838" s="12">
        <v>42585.172916666663</v>
      </c>
      <c r="M3838" s="13">
        <f t="shared" si="179"/>
        <v>2016</v>
      </c>
      <c r="N3838" t="b">
        <v>0</v>
      </c>
      <c r="O3838">
        <v>14</v>
      </c>
      <c r="P3838" t="b">
        <v>1</v>
      </c>
      <c r="Q3838" t="s">
        <v>8271</v>
      </c>
      <c r="R3838" s="5">
        <f t="shared" si="177"/>
        <v>1.125</v>
      </c>
      <c r="S3838" s="6">
        <f t="shared" si="178"/>
        <v>64.285714285714292</v>
      </c>
      <c r="T3838" t="s">
        <v>8319</v>
      </c>
      <c r="U3838" t="s">
        <v>8320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2">
        <v>42152.765717592592</v>
      </c>
      <c r="L3839" s="12">
        <v>42188.765717592592</v>
      </c>
      <c r="M3839" s="13">
        <f t="shared" si="179"/>
        <v>2015</v>
      </c>
      <c r="N3839" t="b">
        <v>0</v>
      </c>
      <c r="O3839">
        <v>17</v>
      </c>
      <c r="P3839" t="b">
        <v>1</v>
      </c>
      <c r="Q3839" t="s">
        <v>8271</v>
      </c>
      <c r="R3839" s="5">
        <f t="shared" si="177"/>
        <v>1.0209999999999999</v>
      </c>
      <c r="S3839" s="6">
        <f t="shared" si="178"/>
        <v>120.11764705882354</v>
      </c>
      <c r="T3839" t="s">
        <v>8319</v>
      </c>
      <c r="U3839" t="s">
        <v>8320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2">
        <v>42116.710752314815</v>
      </c>
      <c r="L3840" s="12">
        <v>42146.710752314815</v>
      </c>
      <c r="M3840" s="13">
        <f t="shared" si="179"/>
        <v>2015</v>
      </c>
      <c r="N3840" t="b">
        <v>0</v>
      </c>
      <c r="O3840">
        <v>100</v>
      </c>
      <c r="P3840" t="b">
        <v>1</v>
      </c>
      <c r="Q3840" t="s">
        <v>8271</v>
      </c>
      <c r="R3840" s="5">
        <f t="shared" si="177"/>
        <v>1.00824</v>
      </c>
      <c r="S3840" s="6">
        <f t="shared" si="178"/>
        <v>1008.24</v>
      </c>
      <c r="T3840" t="s">
        <v>8319</v>
      </c>
      <c r="U3840" t="s">
        <v>8320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2">
        <v>42155.142638888887</v>
      </c>
      <c r="L3841" s="12">
        <v>42215.142638888887</v>
      </c>
      <c r="M3841" s="13">
        <f t="shared" si="179"/>
        <v>2015</v>
      </c>
      <c r="N3841" t="b">
        <v>0</v>
      </c>
      <c r="O3841">
        <v>32</v>
      </c>
      <c r="P3841" t="b">
        <v>1</v>
      </c>
      <c r="Q3841" t="s">
        <v>8271</v>
      </c>
      <c r="R3841" s="5">
        <f t="shared" si="177"/>
        <v>1.0125</v>
      </c>
      <c r="S3841" s="6">
        <f t="shared" si="178"/>
        <v>63.28125</v>
      </c>
      <c r="T3841" t="s">
        <v>8319</v>
      </c>
      <c r="U3841" t="s">
        <v>8320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2">
        <v>42432.701724537037</v>
      </c>
      <c r="L3842" s="12">
        <v>42457.660057870366</v>
      </c>
      <c r="M3842" s="13">
        <f t="shared" si="179"/>
        <v>2016</v>
      </c>
      <c r="N3842" t="b">
        <v>0</v>
      </c>
      <c r="O3842">
        <v>3</v>
      </c>
      <c r="P3842" t="b">
        <v>1</v>
      </c>
      <c r="Q3842" t="s">
        <v>8271</v>
      </c>
      <c r="R3842" s="5">
        <f t="shared" ref="R3842:R3905" si="180">E3842/D3842</f>
        <v>65</v>
      </c>
      <c r="S3842" s="6">
        <f t="shared" ref="S3842:S3905" si="181">E3842/O3842</f>
        <v>21.666666666666668</v>
      </c>
      <c r="T3842" t="s">
        <v>8319</v>
      </c>
      <c r="U3842" t="s">
        <v>8320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2">
        <v>41780.785729166666</v>
      </c>
      <c r="L3843" s="12">
        <v>41840.785729166666</v>
      </c>
      <c r="M3843" s="13">
        <f t="shared" ref="M3843:M3906" si="182">YEAR(K3843)</f>
        <v>2014</v>
      </c>
      <c r="N3843" t="b">
        <v>1</v>
      </c>
      <c r="O3843">
        <v>34</v>
      </c>
      <c r="P3843" t="b">
        <v>0</v>
      </c>
      <c r="Q3843" t="s">
        <v>8271</v>
      </c>
      <c r="R3843" s="5">
        <f t="shared" si="180"/>
        <v>8.72E-2</v>
      </c>
      <c r="S3843" s="6">
        <f t="shared" si="181"/>
        <v>25.647058823529413</v>
      </c>
      <c r="T3843" t="s">
        <v>8319</v>
      </c>
      <c r="U3843" t="s">
        <v>8320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2">
        <v>41740.493657407409</v>
      </c>
      <c r="L3844" s="12">
        <v>41770.493657407409</v>
      </c>
      <c r="M3844" s="13">
        <f t="shared" si="182"/>
        <v>2014</v>
      </c>
      <c r="N3844" t="b">
        <v>1</v>
      </c>
      <c r="O3844">
        <v>23</v>
      </c>
      <c r="P3844" t="b">
        <v>0</v>
      </c>
      <c r="Q3844" t="s">
        <v>8271</v>
      </c>
      <c r="R3844" s="5">
        <f t="shared" si="180"/>
        <v>0.21940000000000001</v>
      </c>
      <c r="S3844" s="6">
        <f t="shared" si="181"/>
        <v>47.695652173913047</v>
      </c>
      <c r="T3844" t="s">
        <v>8319</v>
      </c>
      <c r="U3844" t="s">
        <v>8320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2">
        <v>41766.072500000002</v>
      </c>
      <c r="L3845" s="12">
        <v>41791.072500000002</v>
      </c>
      <c r="M3845" s="13">
        <f t="shared" si="182"/>
        <v>2014</v>
      </c>
      <c r="N3845" t="b">
        <v>1</v>
      </c>
      <c r="O3845">
        <v>19</v>
      </c>
      <c r="P3845" t="b">
        <v>0</v>
      </c>
      <c r="Q3845" t="s">
        <v>8271</v>
      </c>
      <c r="R3845" s="5">
        <f t="shared" si="180"/>
        <v>0.21299999999999999</v>
      </c>
      <c r="S3845" s="6">
        <f t="shared" si="181"/>
        <v>56.05263157894737</v>
      </c>
      <c r="T3845" t="s">
        <v>8319</v>
      </c>
      <c r="U3845" t="s">
        <v>8320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2">
        <v>41766.617291666669</v>
      </c>
      <c r="L3846" s="12">
        <v>41793.290972222225</v>
      </c>
      <c r="M3846" s="13">
        <f t="shared" si="182"/>
        <v>2014</v>
      </c>
      <c r="N3846" t="b">
        <v>1</v>
      </c>
      <c r="O3846">
        <v>50</v>
      </c>
      <c r="P3846" t="b">
        <v>0</v>
      </c>
      <c r="Q3846" t="s">
        <v>8271</v>
      </c>
      <c r="R3846" s="5">
        <f t="shared" si="180"/>
        <v>0.41489795918367345</v>
      </c>
      <c r="S3846" s="6">
        <f t="shared" si="181"/>
        <v>81.319999999999993</v>
      </c>
      <c r="T3846" t="s">
        <v>8319</v>
      </c>
      <c r="U3846" t="s">
        <v>8320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2">
        <v>42248.627013888887</v>
      </c>
      <c r="L3847" s="12">
        <v>42278.627013888887</v>
      </c>
      <c r="M3847" s="13">
        <f t="shared" si="182"/>
        <v>2015</v>
      </c>
      <c r="N3847" t="b">
        <v>1</v>
      </c>
      <c r="O3847">
        <v>12</v>
      </c>
      <c r="P3847" t="b">
        <v>0</v>
      </c>
      <c r="Q3847" t="s">
        <v>8271</v>
      </c>
      <c r="R3847" s="5">
        <f t="shared" si="180"/>
        <v>2.1049999999999999E-2</v>
      </c>
      <c r="S3847" s="6">
        <f t="shared" si="181"/>
        <v>70.166666666666671</v>
      </c>
      <c r="T3847" t="s">
        <v>8319</v>
      </c>
      <c r="U3847" t="s">
        <v>8320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2">
        <v>41885.221550925926</v>
      </c>
      <c r="L3848" s="12">
        <v>41916.290972222225</v>
      </c>
      <c r="M3848" s="13">
        <f t="shared" si="182"/>
        <v>2014</v>
      </c>
      <c r="N3848" t="b">
        <v>1</v>
      </c>
      <c r="O3848">
        <v>8</v>
      </c>
      <c r="P3848" t="b">
        <v>0</v>
      </c>
      <c r="Q3848" t="s">
        <v>8271</v>
      </c>
      <c r="R3848" s="5">
        <f t="shared" si="180"/>
        <v>2.7E-2</v>
      </c>
      <c r="S3848" s="6">
        <f t="shared" si="181"/>
        <v>23.625</v>
      </c>
      <c r="T3848" t="s">
        <v>8319</v>
      </c>
      <c r="U3848" t="s">
        <v>8320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2">
        <v>42159.224432870367</v>
      </c>
      <c r="L3849" s="12">
        <v>42204.224432870367</v>
      </c>
      <c r="M3849" s="13">
        <f t="shared" si="182"/>
        <v>2015</v>
      </c>
      <c r="N3849" t="b">
        <v>1</v>
      </c>
      <c r="O3849">
        <v>9</v>
      </c>
      <c r="P3849" t="b">
        <v>0</v>
      </c>
      <c r="Q3849" t="s">
        <v>8271</v>
      </c>
      <c r="R3849" s="5">
        <f t="shared" si="180"/>
        <v>0.16161904761904761</v>
      </c>
      <c r="S3849" s="6">
        <f t="shared" si="181"/>
        <v>188.55555555555554</v>
      </c>
      <c r="T3849" t="s">
        <v>8319</v>
      </c>
      <c r="U3849" t="s">
        <v>8320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2">
        <v>42265.817002314812</v>
      </c>
      <c r="L3850" s="12">
        <v>42295.817002314812</v>
      </c>
      <c r="M3850" s="13">
        <f t="shared" si="182"/>
        <v>2015</v>
      </c>
      <c r="N3850" t="b">
        <v>1</v>
      </c>
      <c r="O3850">
        <v>43</v>
      </c>
      <c r="P3850" t="b">
        <v>0</v>
      </c>
      <c r="Q3850" t="s">
        <v>8271</v>
      </c>
      <c r="R3850" s="5">
        <f t="shared" si="180"/>
        <v>0.16376923076923078</v>
      </c>
      <c r="S3850" s="6">
        <f t="shared" si="181"/>
        <v>49.511627906976742</v>
      </c>
      <c r="T3850" t="s">
        <v>8319</v>
      </c>
      <c r="U3850" t="s">
        <v>8320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2">
        <v>42136.767175925925</v>
      </c>
      <c r="L3851" s="12">
        <v>42166.767175925925</v>
      </c>
      <c r="M3851" s="13">
        <f t="shared" si="182"/>
        <v>2015</v>
      </c>
      <c r="N3851" t="b">
        <v>1</v>
      </c>
      <c r="O3851">
        <v>28</v>
      </c>
      <c r="P3851" t="b">
        <v>0</v>
      </c>
      <c r="Q3851" t="s">
        <v>8271</v>
      </c>
      <c r="R3851" s="5">
        <f t="shared" si="180"/>
        <v>7.0433333333333334E-2</v>
      </c>
      <c r="S3851" s="6">
        <f t="shared" si="181"/>
        <v>75.464285714285708</v>
      </c>
      <c r="T3851" t="s">
        <v>8319</v>
      </c>
      <c r="U3851" t="s">
        <v>8320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2">
        <v>41975.124340277776</v>
      </c>
      <c r="L3852" s="12">
        <v>42005.124340277776</v>
      </c>
      <c r="M3852" s="13">
        <f t="shared" si="182"/>
        <v>2014</v>
      </c>
      <c r="N3852" t="b">
        <v>1</v>
      </c>
      <c r="O3852">
        <v>4</v>
      </c>
      <c r="P3852" t="b">
        <v>0</v>
      </c>
      <c r="Q3852" t="s">
        <v>8271</v>
      </c>
      <c r="R3852" s="5">
        <f t="shared" si="180"/>
        <v>3.7999999999999999E-2</v>
      </c>
      <c r="S3852" s="6">
        <f t="shared" si="181"/>
        <v>9.5</v>
      </c>
      <c r="T3852" t="s">
        <v>8319</v>
      </c>
      <c r="U3852" t="s">
        <v>8320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2">
        <v>42172.439571759256</v>
      </c>
      <c r="L3853" s="12">
        <v>42202.439571759256</v>
      </c>
      <c r="M3853" s="13">
        <f t="shared" si="182"/>
        <v>2015</v>
      </c>
      <c r="N3853" t="b">
        <v>1</v>
      </c>
      <c r="O3853">
        <v>24</v>
      </c>
      <c r="P3853" t="b">
        <v>0</v>
      </c>
      <c r="Q3853" t="s">
        <v>8271</v>
      </c>
      <c r="R3853" s="5">
        <f t="shared" si="180"/>
        <v>0.34079999999999999</v>
      </c>
      <c r="S3853" s="6">
        <f t="shared" si="181"/>
        <v>35.5</v>
      </c>
      <c r="T3853" t="s">
        <v>8319</v>
      </c>
      <c r="U3853" t="s">
        <v>8320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2">
        <v>42065.190694444449</v>
      </c>
      <c r="L3854" s="12">
        <v>42090.149027777778</v>
      </c>
      <c r="M3854" s="13">
        <f t="shared" si="182"/>
        <v>2015</v>
      </c>
      <c r="N3854" t="b">
        <v>0</v>
      </c>
      <c r="O3854">
        <v>2</v>
      </c>
      <c r="P3854" t="b">
        <v>0</v>
      </c>
      <c r="Q3854" t="s">
        <v>8271</v>
      </c>
      <c r="R3854" s="5">
        <f t="shared" si="180"/>
        <v>2E-3</v>
      </c>
      <c r="S3854" s="6">
        <f t="shared" si="181"/>
        <v>10</v>
      </c>
      <c r="T3854" t="s">
        <v>8319</v>
      </c>
      <c r="U3854" t="s">
        <v>8320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2">
        <v>41848.84002314815</v>
      </c>
      <c r="L3855" s="12">
        <v>41883.84002314815</v>
      </c>
      <c r="M3855" s="13">
        <f t="shared" si="182"/>
        <v>2014</v>
      </c>
      <c r="N3855" t="b">
        <v>0</v>
      </c>
      <c r="O3855">
        <v>2</v>
      </c>
      <c r="P3855" t="b">
        <v>0</v>
      </c>
      <c r="Q3855" t="s">
        <v>8271</v>
      </c>
      <c r="R3855" s="5">
        <f t="shared" si="180"/>
        <v>2.5999999999999998E-4</v>
      </c>
      <c r="S3855" s="6">
        <f t="shared" si="181"/>
        <v>13</v>
      </c>
      <c r="T3855" t="s">
        <v>8319</v>
      </c>
      <c r="U3855" t="s">
        <v>8320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2">
        <v>42103.884930555556</v>
      </c>
      <c r="L3856" s="12">
        <v>42133.884930555556</v>
      </c>
      <c r="M3856" s="13">
        <f t="shared" si="182"/>
        <v>2015</v>
      </c>
      <c r="N3856" t="b">
        <v>0</v>
      </c>
      <c r="O3856">
        <v>20</v>
      </c>
      <c r="P3856" t="b">
        <v>0</v>
      </c>
      <c r="Q3856" t="s">
        <v>8271</v>
      </c>
      <c r="R3856" s="5">
        <f t="shared" si="180"/>
        <v>0.16254545454545455</v>
      </c>
      <c r="S3856" s="6">
        <f t="shared" si="181"/>
        <v>89.4</v>
      </c>
      <c r="T3856" t="s">
        <v>8319</v>
      </c>
      <c r="U3856" t="s">
        <v>8320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2">
        <v>42059.970729166671</v>
      </c>
      <c r="L3857" s="12">
        <v>42089.929062499999</v>
      </c>
      <c r="M3857" s="13">
        <f t="shared" si="182"/>
        <v>2015</v>
      </c>
      <c r="N3857" t="b">
        <v>0</v>
      </c>
      <c r="O3857">
        <v>1</v>
      </c>
      <c r="P3857" t="b">
        <v>0</v>
      </c>
      <c r="Q3857" t="s">
        <v>8271</v>
      </c>
      <c r="R3857" s="5">
        <f t="shared" si="180"/>
        <v>2.5000000000000001E-2</v>
      </c>
      <c r="S3857" s="6">
        <f t="shared" si="181"/>
        <v>25</v>
      </c>
      <c r="T3857" t="s">
        <v>8319</v>
      </c>
      <c r="U3857" t="s">
        <v>8320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2">
        <v>42041.743090277778</v>
      </c>
      <c r="L3858" s="12">
        <v>42071.701423611114</v>
      </c>
      <c r="M3858" s="13">
        <f t="shared" si="182"/>
        <v>2015</v>
      </c>
      <c r="N3858" t="b">
        <v>0</v>
      </c>
      <c r="O3858">
        <v>1</v>
      </c>
      <c r="P3858" t="b">
        <v>0</v>
      </c>
      <c r="Q3858" t="s">
        <v>8271</v>
      </c>
      <c r="R3858" s="5">
        <f t="shared" si="180"/>
        <v>2.0000000000000001E-4</v>
      </c>
      <c r="S3858" s="6">
        <f t="shared" si="181"/>
        <v>1</v>
      </c>
      <c r="T3858" t="s">
        <v>8319</v>
      </c>
      <c r="U3858" t="s">
        <v>8320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2">
        <v>41829.73715277778</v>
      </c>
      <c r="L3859" s="12">
        <v>41852.716666666667</v>
      </c>
      <c r="M3859" s="13">
        <f t="shared" si="182"/>
        <v>2014</v>
      </c>
      <c r="N3859" t="b">
        <v>0</v>
      </c>
      <c r="O3859">
        <v>4</v>
      </c>
      <c r="P3859" t="b">
        <v>0</v>
      </c>
      <c r="Q3859" t="s">
        <v>8271</v>
      </c>
      <c r="R3859" s="5">
        <f t="shared" si="180"/>
        <v>5.1999999999999998E-2</v>
      </c>
      <c r="S3859" s="6">
        <f t="shared" si="181"/>
        <v>65</v>
      </c>
      <c r="T3859" t="s">
        <v>8319</v>
      </c>
      <c r="U3859" t="s">
        <v>8320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2">
        <v>42128.431064814817</v>
      </c>
      <c r="L3860" s="12">
        <v>42146.875</v>
      </c>
      <c r="M3860" s="13">
        <f t="shared" si="182"/>
        <v>2015</v>
      </c>
      <c r="N3860" t="b">
        <v>0</v>
      </c>
      <c r="O3860">
        <v>1</v>
      </c>
      <c r="P3860" t="b">
        <v>0</v>
      </c>
      <c r="Q3860" t="s">
        <v>8271</v>
      </c>
      <c r="R3860" s="5">
        <f t="shared" si="180"/>
        <v>0.02</v>
      </c>
      <c r="S3860" s="6">
        <f t="shared" si="181"/>
        <v>10</v>
      </c>
      <c r="T3860" t="s">
        <v>8319</v>
      </c>
      <c r="U3860" t="s">
        <v>8320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2">
        <v>41789.893599537041</v>
      </c>
      <c r="L3861" s="12">
        <v>41815.875</v>
      </c>
      <c r="M3861" s="13">
        <f t="shared" si="182"/>
        <v>2014</v>
      </c>
      <c r="N3861" t="b">
        <v>0</v>
      </c>
      <c r="O3861">
        <v>1</v>
      </c>
      <c r="P3861" t="b">
        <v>0</v>
      </c>
      <c r="Q3861" t="s">
        <v>8271</v>
      </c>
      <c r="R3861" s="5">
        <f t="shared" si="180"/>
        <v>4.0000000000000002E-4</v>
      </c>
      <c r="S3861" s="6">
        <f t="shared" si="181"/>
        <v>1</v>
      </c>
      <c r="T3861" t="s">
        <v>8319</v>
      </c>
      <c r="U3861" t="s">
        <v>8320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2">
        <v>41833.660995370366</v>
      </c>
      <c r="L3862" s="12">
        <v>41863.660995370366</v>
      </c>
      <c r="M3862" s="13">
        <f t="shared" si="182"/>
        <v>2014</v>
      </c>
      <c r="N3862" t="b">
        <v>0</v>
      </c>
      <c r="O3862">
        <v>13</v>
      </c>
      <c r="P3862" t="b">
        <v>0</v>
      </c>
      <c r="Q3862" t="s">
        <v>8271</v>
      </c>
      <c r="R3862" s="5">
        <f t="shared" si="180"/>
        <v>0.17666666666666667</v>
      </c>
      <c r="S3862" s="6">
        <f t="shared" si="181"/>
        <v>81.538461538461533</v>
      </c>
      <c r="T3862" t="s">
        <v>8319</v>
      </c>
      <c r="U3862" t="s">
        <v>8320</v>
      </c>
    </row>
    <row r="3863" spans="1:21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2">
        <v>41914.590011574073</v>
      </c>
      <c r="L3863" s="12">
        <v>41955.907638888893</v>
      </c>
      <c r="M3863" s="13">
        <f t="shared" si="182"/>
        <v>2014</v>
      </c>
      <c r="N3863" t="b">
        <v>0</v>
      </c>
      <c r="O3863">
        <v>1</v>
      </c>
      <c r="P3863" t="b">
        <v>0</v>
      </c>
      <c r="Q3863" t="s">
        <v>8271</v>
      </c>
      <c r="R3863" s="5">
        <f t="shared" si="180"/>
        <v>0.05</v>
      </c>
      <c r="S3863" s="6">
        <f t="shared" si="181"/>
        <v>100</v>
      </c>
      <c r="T3863" t="s">
        <v>8319</v>
      </c>
      <c r="U3863" t="s">
        <v>8320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2">
        <v>42611.261064814811</v>
      </c>
      <c r="L3864" s="12">
        <v>42625.707638888889</v>
      </c>
      <c r="M3864" s="13">
        <f t="shared" si="182"/>
        <v>2016</v>
      </c>
      <c r="N3864" t="b">
        <v>0</v>
      </c>
      <c r="O3864">
        <v>1</v>
      </c>
      <c r="P3864" t="b">
        <v>0</v>
      </c>
      <c r="Q3864" t="s">
        <v>8271</v>
      </c>
      <c r="R3864" s="5">
        <f t="shared" si="180"/>
        <v>1.3333333333333334E-4</v>
      </c>
      <c r="S3864" s="6">
        <f t="shared" si="181"/>
        <v>1</v>
      </c>
      <c r="T3864" t="s">
        <v>8319</v>
      </c>
      <c r="U3864" t="s">
        <v>8320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2">
        <v>42253.633159722223</v>
      </c>
      <c r="L3865" s="12">
        <v>42313.674826388888</v>
      </c>
      <c r="M3865" s="13">
        <f t="shared" si="182"/>
        <v>2015</v>
      </c>
      <c r="N3865" t="b">
        <v>0</v>
      </c>
      <c r="O3865">
        <v>0</v>
      </c>
      <c r="P3865" t="b">
        <v>0</v>
      </c>
      <c r="Q3865" t="s">
        <v>8271</v>
      </c>
      <c r="R3865" s="5">
        <f t="shared" si="180"/>
        <v>0</v>
      </c>
      <c r="S3865" s="6" t="e">
        <f t="shared" si="181"/>
        <v>#DIV/0!</v>
      </c>
      <c r="T3865" t="s">
        <v>8319</v>
      </c>
      <c r="U3865" t="s">
        <v>8320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2">
        <v>42295.891828703709</v>
      </c>
      <c r="L3866" s="12">
        <v>42325.933495370366</v>
      </c>
      <c r="M3866" s="13">
        <f t="shared" si="182"/>
        <v>2015</v>
      </c>
      <c r="N3866" t="b">
        <v>0</v>
      </c>
      <c r="O3866">
        <v>3</v>
      </c>
      <c r="P3866" t="b">
        <v>0</v>
      </c>
      <c r="Q3866" t="s">
        <v>8271</v>
      </c>
      <c r="R3866" s="5">
        <f t="shared" si="180"/>
        <v>1.2E-2</v>
      </c>
      <c r="S3866" s="6">
        <f t="shared" si="181"/>
        <v>20</v>
      </c>
      <c r="T3866" t="s">
        <v>8319</v>
      </c>
      <c r="U3866" t="s">
        <v>8320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2">
        <v>41841.651597222226</v>
      </c>
      <c r="L3867" s="12">
        <v>41881.229166666664</v>
      </c>
      <c r="M3867" s="13">
        <f t="shared" si="182"/>
        <v>2014</v>
      </c>
      <c r="N3867" t="b">
        <v>0</v>
      </c>
      <c r="O3867">
        <v>14</v>
      </c>
      <c r="P3867" t="b">
        <v>0</v>
      </c>
      <c r="Q3867" t="s">
        <v>8271</v>
      </c>
      <c r="R3867" s="5">
        <f t="shared" si="180"/>
        <v>0.26937422295897223</v>
      </c>
      <c r="S3867" s="6">
        <f t="shared" si="181"/>
        <v>46.428571428571431</v>
      </c>
      <c r="T3867" t="s">
        <v>8319</v>
      </c>
      <c r="U3867" t="s">
        <v>8320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2">
        <v>42402.947002314817</v>
      </c>
      <c r="L3868" s="12">
        <v>42452.145138888889</v>
      </c>
      <c r="M3868" s="13">
        <f t="shared" si="182"/>
        <v>2016</v>
      </c>
      <c r="N3868" t="b">
        <v>0</v>
      </c>
      <c r="O3868">
        <v>2</v>
      </c>
      <c r="P3868" t="b">
        <v>0</v>
      </c>
      <c r="Q3868" t="s">
        <v>8271</v>
      </c>
      <c r="R3868" s="5">
        <f t="shared" si="180"/>
        <v>5.4999999999999997E-3</v>
      </c>
      <c r="S3868" s="6">
        <f t="shared" si="181"/>
        <v>5.5</v>
      </c>
      <c r="T3868" t="s">
        <v>8319</v>
      </c>
      <c r="U3868" t="s">
        <v>8320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2">
        <v>42509.814108796301</v>
      </c>
      <c r="L3869" s="12">
        <v>42539.814108796301</v>
      </c>
      <c r="M3869" s="13">
        <f t="shared" si="182"/>
        <v>2016</v>
      </c>
      <c r="N3869" t="b">
        <v>0</v>
      </c>
      <c r="O3869">
        <v>5</v>
      </c>
      <c r="P3869" t="b">
        <v>0</v>
      </c>
      <c r="Q3869" t="s">
        <v>8271</v>
      </c>
      <c r="R3869" s="5">
        <f t="shared" si="180"/>
        <v>0.1255</v>
      </c>
      <c r="S3869" s="6">
        <f t="shared" si="181"/>
        <v>50.2</v>
      </c>
      <c r="T3869" t="s">
        <v>8319</v>
      </c>
      <c r="U3869" t="s">
        <v>8320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2">
        <v>41865.659780092588</v>
      </c>
      <c r="L3870" s="12">
        <v>41890.659780092588</v>
      </c>
      <c r="M3870" s="13">
        <f t="shared" si="182"/>
        <v>2014</v>
      </c>
      <c r="N3870" t="b">
        <v>0</v>
      </c>
      <c r="O3870">
        <v>1</v>
      </c>
      <c r="P3870" t="b">
        <v>0</v>
      </c>
      <c r="Q3870" t="s">
        <v>8305</v>
      </c>
      <c r="R3870" s="5">
        <f t="shared" si="180"/>
        <v>2E-3</v>
      </c>
      <c r="S3870" s="6">
        <f t="shared" si="181"/>
        <v>10</v>
      </c>
      <c r="T3870" t="s">
        <v>8319</v>
      </c>
      <c r="U3870" t="s">
        <v>8361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2">
        <v>42047.724444444444</v>
      </c>
      <c r="L3871" s="12">
        <v>42077.132638888885</v>
      </c>
      <c r="M3871" s="13">
        <f t="shared" si="182"/>
        <v>2015</v>
      </c>
      <c r="N3871" t="b">
        <v>0</v>
      </c>
      <c r="O3871">
        <v>15</v>
      </c>
      <c r="P3871" t="b">
        <v>0</v>
      </c>
      <c r="Q3871" t="s">
        <v>8305</v>
      </c>
      <c r="R3871" s="5">
        <f t="shared" si="180"/>
        <v>3.44748684310884E-2</v>
      </c>
      <c r="S3871" s="6">
        <f t="shared" si="181"/>
        <v>30.133333333333333</v>
      </c>
      <c r="T3871" t="s">
        <v>8319</v>
      </c>
      <c r="U3871" t="s">
        <v>8361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2">
        <v>41793.17219907407</v>
      </c>
      <c r="L3872" s="12">
        <v>41823.17219907407</v>
      </c>
      <c r="M3872" s="13">
        <f t="shared" si="182"/>
        <v>2014</v>
      </c>
      <c r="N3872" t="b">
        <v>0</v>
      </c>
      <c r="O3872">
        <v>10</v>
      </c>
      <c r="P3872" t="b">
        <v>0</v>
      </c>
      <c r="Q3872" t="s">
        <v>8305</v>
      </c>
      <c r="R3872" s="5">
        <f t="shared" si="180"/>
        <v>0.15</v>
      </c>
      <c r="S3872" s="6">
        <f t="shared" si="181"/>
        <v>150</v>
      </c>
      <c r="T3872" t="s">
        <v>8319</v>
      </c>
      <c r="U3872" t="s">
        <v>8361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2">
        <v>42763.780671296292</v>
      </c>
      <c r="L3873" s="12">
        <v>42823.739004629635</v>
      </c>
      <c r="M3873" s="13">
        <f t="shared" si="182"/>
        <v>2017</v>
      </c>
      <c r="N3873" t="b">
        <v>0</v>
      </c>
      <c r="O3873">
        <v>3</v>
      </c>
      <c r="P3873" t="b">
        <v>0</v>
      </c>
      <c r="Q3873" t="s">
        <v>8305</v>
      </c>
      <c r="R3873" s="5">
        <f t="shared" si="180"/>
        <v>2.6666666666666668E-2</v>
      </c>
      <c r="S3873" s="6">
        <f t="shared" si="181"/>
        <v>13.333333333333334</v>
      </c>
      <c r="T3873" t="s">
        <v>8319</v>
      </c>
      <c r="U3873" t="s">
        <v>8361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2">
        <v>42180.145787037036</v>
      </c>
      <c r="L3874" s="12">
        <v>42230.145787037036</v>
      </c>
      <c r="M3874" s="13">
        <f t="shared" si="182"/>
        <v>2015</v>
      </c>
      <c r="N3874" t="b">
        <v>0</v>
      </c>
      <c r="O3874">
        <v>0</v>
      </c>
      <c r="P3874" t="b">
        <v>0</v>
      </c>
      <c r="Q3874" t="s">
        <v>8305</v>
      </c>
      <c r="R3874" s="5">
        <f t="shared" si="180"/>
        <v>0</v>
      </c>
      <c r="S3874" s="6" t="e">
        <f t="shared" si="181"/>
        <v>#DIV/0!</v>
      </c>
      <c r="T3874" t="s">
        <v>8319</v>
      </c>
      <c r="U3874" t="s">
        <v>8361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2">
        <v>42255.696006944447</v>
      </c>
      <c r="L3875" s="12">
        <v>42285.696006944447</v>
      </c>
      <c r="M3875" s="13">
        <f t="shared" si="182"/>
        <v>2015</v>
      </c>
      <c r="N3875" t="b">
        <v>0</v>
      </c>
      <c r="O3875">
        <v>0</v>
      </c>
      <c r="P3875" t="b">
        <v>0</v>
      </c>
      <c r="Q3875" t="s">
        <v>8305</v>
      </c>
      <c r="R3875" s="5">
        <f t="shared" si="180"/>
        <v>0</v>
      </c>
      <c r="S3875" s="6" t="e">
        <f t="shared" si="181"/>
        <v>#DIV/0!</v>
      </c>
      <c r="T3875" t="s">
        <v>8319</v>
      </c>
      <c r="U3875" t="s">
        <v>8361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2">
        <v>42007.016458333332</v>
      </c>
      <c r="L3876" s="12">
        <v>42028.041666666672</v>
      </c>
      <c r="M3876" s="13">
        <f t="shared" si="182"/>
        <v>2015</v>
      </c>
      <c r="N3876" t="b">
        <v>0</v>
      </c>
      <c r="O3876">
        <v>0</v>
      </c>
      <c r="P3876" t="b">
        <v>0</v>
      </c>
      <c r="Q3876" t="s">
        <v>8305</v>
      </c>
      <c r="R3876" s="5">
        <f t="shared" si="180"/>
        <v>0</v>
      </c>
      <c r="S3876" s="6" t="e">
        <f t="shared" si="181"/>
        <v>#DIV/0!</v>
      </c>
      <c r="T3876" t="s">
        <v>8319</v>
      </c>
      <c r="U3876" t="s">
        <v>8361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2">
        <v>42615.346817129626</v>
      </c>
      <c r="L3877" s="12">
        <v>42616.416666666672</v>
      </c>
      <c r="M3877" s="13">
        <f t="shared" si="182"/>
        <v>2016</v>
      </c>
      <c r="N3877" t="b">
        <v>0</v>
      </c>
      <c r="O3877">
        <v>0</v>
      </c>
      <c r="P3877" t="b">
        <v>0</v>
      </c>
      <c r="Q3877" t="s">
        <v>8305</v>
      </c>
      <c r="R3877" s="5">
        <f t="shared" si="180"/>
        <v>0</v>
      </c>
      <c r="S3877" s="6" t="e">
        <f t="shared" si="181"/>
        <v>#DIV/0!</v>
      </c>
      <c r="T3877" t="s">
        <v>8319</v>
      </c>
      <c r="U3877" t="s">
        <v>8361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2">
        <v>42372.624166666668</v>
      </c>
      <c r="L3878" s="12">
        <v>42402.624166666668</v>
      </c>
      <c r="M3878" s="13">
        <f t="shared" si="182"/>
        <v>2016</v>
      </c>
      <c r="N3878" t="b">
        <v>0</v>
      </c>
      <c r="O3878">
        <v>46</v>
      </c>
      <c r="P3878" t="b">
        <v>0</v>
      </c>
      <c r="Q3878" t="s">
        <v>8305</v>
      </c>
      <c r="R3878" s="5">
        <f t="shared" si="180"/>
        <v>0.52794871794871789</v>
      </c>
      <c r="S3878" s="6">
        <f t="shared" si="181"/>
        <v>44.760869565217391</v>
      </c>
      <c r="T3878" t="s">
        <v>8319</v>
      </c>
      <c r="U3878" t="s">
        <v>8361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2">
        <v>42682.67768518519</v>
      </c>
      <c r="L3879" s="12">
        <v>42712.67768518519</v>
      </c>
      <c r="M3879" s="13">
        <f t="shared" si="182"/>
        <v>2016</v>
      </c>
      <c r="N3879" t="b">
        <v>0</v>
      </c>
      <c r="O3879">
        <v>14</v>
      </c>
      <c r="P3879" t="b">
        <v>0</v>
      </c>
      <c r="Q3879" t="s">
        <v>8305</v>
      </c>
      <c r="R3879" s="5">
        <f t="shared" si="180"/>
        <v>4.9639999999999997E-2</v>
      </c>
      <c r="S3879" s="6">
        <f t="shared" si="181"/>
        <v>88.642857142857139</v>
      </c>
      <c r="T3879" t="s">
        <v>8319</v>
      </c>
      <c r="U3879" t="s">
        <v>8361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2">
        <v>42154.818819444445</v>
      </c>
      <c r="L3880" s="12">
        <v>42185.165972222225</v>
      </c>
      <c r="M3880" s="13">
        <f t="shared" si="182"/>
        <v>2015</v>
      </c>
      <c r="N3880" t="b">
        <v>0</v>
      </c>
      <c r="O3880">
        <v>1</v>
      </c>
      <c r="P3880" t="b">
        <v>0</v>
      </c>
      <c r="Q3880" t="s">
        <v>8305</v>
      </c>
      <c r="R3880" s="5">
        <f t="shared" si="180"/>
        <v>5.5555555555555556E-4</v>
      </c>
      <c r="S3880" s="6">
        <f t="shared" si="181"/>
        <v>10</v>
      </c>
      <c r="T3880" t="s">
        <v>8319</v>
      </c>
      <c r="U3880" t="s">
        <v>8361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2">
        <v>41999.861064814817</v>
      </c>
      <c r="L3881" s="12">
        <v>42029.861064814817</v>
      </c>
      <c r="M3881" s="13">
        <f t="shared" si="182"/>
        <v>2014</v>
      </c>
      <c r="N3881" t="b">
        <v>0</v>
      </c>
      <c r="O3881">
        <v>0</v>
      </c>
      <c r="P3881" t="b">
        <v>0</v>
      </c>
      <c r="Q3881" t="s">
        <v>8305</v>
      </c>
      <c r="R3881" s="5">
        <f t="shared" si="180"/>
        <v>0</v>
      </c>
      <c r="S3881" s="6" t="e">
        <f t="shared" si="181"/>
        <v>#DIV/0!</v>
      </c>
      <c r="T3881" t="s">
        <v>8319</v>
      </c>
      <c r="U3881" t="s">
        <v>8361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2">
        <v>41815.815046296295</v>
      </c>
      <c r="L3882" s="12">
        <v>41850.958333333336</v>
      </c>
      <c r="M3882" s="13">
        <f t="shared" si="182"/>
        <v>2014</v>
      </c>
      <c r="N3882" t="b">
        <v>0</v>
      </c>
      <c r="O3882">
        <v>17</v>
      </c>
      <c r="P3882" t="b">
        <v>0</v>
      </c>
      <c r="Q3882" t="s">
        <v>8305</v>
      </c>
      <c r="R3882" s="5">
        <f t="shared" si="180"/>
        <v>0.13066666666666665</v>
      </c>
      <c r="S3882" s="6">
        <f t="shared" si="181"/>
        <v>57.647058823529413</v>
      </c>
      <c r="T3882" t="s">
        <v>8319</v>
      </c>
      <c r="U3882" t="s">
        <v>8361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2">
        <v>42756.018506944441</v>
      </c>
      <c r="L3883" s="12">
        <v>42786.018506944441</v>
      </c>
      <c r="M3883" s="13">
        <f t="shared" si="182"/>
        <v>2017</v>
      </c>
      <c r="N3883" t="b">
        <v>0</v>
      </c>
      <c r="O3883">
        <v>1</v>
      </c>
      <c r="P3883" t="b">
        <v>0</v>
      </c>
      <c r="Q3883" t="s">
        <v>8305</v>
      </c>
      <c r="R3883" s="5">
        <f t="shared" si="180"/>
        <v>0.05</v>
      </c>
      <c r="S3883" s="6">
        <f t="shared" si="181"/>
        <v>25</v>
      </c>
      <c r="T3883" t="s">
        <v>8319</v>
      </c>
      <c r="U3883" t="s">
        <v>8361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2">
        <v>42373.983449074076</v>
      </c>
      <c r="L3884" s="12">
        <v>42400.960416666669</v>
      </c>
      <c r="M3884" s="13">
        <f t="shared" si="182"/>
        <v>2016</v>
      </c>
      <c r="N3884" t="b">
        <v>0</v>
      </c>
      <c r="O3884">
        <v>0</v>
      </c>
      <c r="P3884" t="b">
        <v>0</v>
      </c>
      <c r="Q3884" t="s">
        <v>8305</v>
      </c>
      <c r="R3884" s="5">
        <f t="shared" si="180"/>
        <v>0</v>
      </c>
      <c r="S3884" s="6" t="e">
        <f t="shared" si="181"/>
        <v>#DIV/0!</v>
      </c>
      <c r="T3884" t="s">
        <v>8319</v>
      </c>
      <c r="U3884" t="s">
        <v>8361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2">
        <v>41854.602650462963</v>
      </c>
      <c r="L3885" s="12">
        <v>41884.602650462963</v>
      </c>
      <c r="M3885" s="13">
        <f t="shared" si="182"/>
        <v>2014</v>
      </c>
      <c r="N3885" t="b">
        <v>0</v>
      </c>
      <c r="O3885">
        <v>0</v>
      </c>
      <c r="P3885" t="b">
        <v>0</v>
      </c>
      <c r="Q3885" t="s">
        <v>8305</v>
      </c>
      <c r="R3885" s="5">
        <f t="shared" si="180"/>
        <v>0</v>
      </c>
      <c r="S3885" s="6" t="e">
        <f t="shared" si="181"/>
        <v>#DIV/0!</v>
      </c>
      <c r="T3885" t="s">
        <v>8319</v>
      </c>
      <c r="U3885" t="s">
        <v>8361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2">
        <v>42065.791574074072</v>
      </c>
      <c r="L3886" s="12">
        <v>42090.749907407408</v>
      </c>
      <c r="M3886" s="13">
        <f t="shared" si="182"/>
        <v>2015</v>
      </c>
      <c r="N3886" t="b">
        <v>0</v>
      </c>
      <c r="O3886">
        <v>0</v>
      </c>
      <c r="P3886" t="b">
        <v>0</v>
      </c>
      <c r="Q3886" t="s">
        <v>8305</v>
      </c>
      <c r="R3886" s="5">
        <f t="shared" si="180"/>
        <v>0</v>
      </c>
      <c r="S3886" s="6" t="e">
        <f t="shared" si="181"/>
        <v>#DIV/0!</v>
      </c>
      <c r="T3886" t="s">
        <v>8319</v>
      </c>
      <c r="U3886" t="s">
        <v>8361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2">
        <v>42469.951284722221</v>
      </c>
      <c r="L3887" s="12">
        <v>42499.951284722221</v>
      </c>
      <c r="M3887" s="13">
        <f t="shared" si="182"/>
        <v>2016</v>
      </c>
      <c r="N3887" t="b">
        <v>0</v>
      </c>
      <c r="O3887">
        <v>0</v>
      </c>
      <c r="P3887" t="b">
        <v>0</v>
      </c>
      <c r="Q3887" t="s">
        <v>8305</v>
      </c>
      <c r="R3887" s="5">
        <f t="shared" si="180"/>
        <v>0</v>
      </c>
      <c r="S3887" s="6" t="e">
        <f t="shared" si="181"/>
        <v>#DIV/0!</v>
      </c>
      <c r="T3887" t="s">
        <v>8319</v>
      </c>
      <c r="U3887" t="s">
        <v>8361</v>
      </c>
    </row>
    <row r="3888" spans="1:21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2">
        <v>41954.228032407409</v>
      </c>
      <c r="L3888" s="12">
        <v>41984.228032407409</v>
      </c>
      <c r="M3888" s="13">
        <f t="shared" si="182"/>
        <v>2014</v>
      </c>
      <c r="N3888" t="b">
        <v>0</v>
      </c>
      <c r="O3888">
        <v>0</v>
      </c>
      <c r="P3888" t="b">
        <v>0</v>
      </c>
      <c r="Q3888" t="s">
        <v>8305</v>
      </c>
      <c r="R3888" s="5">
        <f t="shared" si="180"/>
        <v>0</v>
      </c>
      <c r="S3888" s="6" t="e">
        <f t="shared" si="181"/>
        <v>#DIV/0!</v>
      </c>
      <c r="T3888" t="s">
        <v>8319</v>
      </c>
      <c r="U3888" t="s">
        <v>8361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2">
        <v>42079.857974537037</v>
      </c>
      <c r="L3889" s="12">
        <v>42125.916666666672</v>
      </c>
      <c r="M3889" s="13">
        <f t="shared" si="182"/>
        <v>2015</v>
      </c>
      <c r="N3889" t="b">
        <v>0</v>
      </c>
      <c r="O3889">
        <v>2</v>
      </c>
      <c r="P3889" t="b">
        <v>0</v>
      </c>
      <c r="Q3889" t="s">
        <v>8305</v>
      </c>
      <c r="R3889" s="5">
        <f t="shared" si="180"/>
        <v>1.7500000000000002E-2</v>
      </c>
      <c r="S3889" s="6">
        <f t="shared" si="181"/>
        <v>17.5</v>
      </c>
      <c r="T3889" t="s">
        <v>8319</v>
      </c>
      <c r="U3889" t="s">
        <v>8361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2">
        <v>42762.545810185184</v>
      </c>
      <c r="L3890" s="12">
        <v>42792.545810185184</v>
      </c>
      <c r="M3890" s="13">
        <f t="shared" si="182"/>
        <v>2017</v>
      </c>
      <c r="N3890" t="b">
        <v>0</v>
      </c>
      <c r="O3890">
        <v>14</v>
      </c>
      <c r="P3890" t="b">
        <v>0</v>
      </c>
      <c r="Q3890" t="s">
        <v>8271</v>
      </c>
      <c r="R3890" s="5">
        <f t="shared" si="180"/>
        <v>0.27100000000000002</v>
      </c>
      <c r="S3890" s="6">
        <f t="shared" si="181"/>
        <v>38.714285714285715</v>
      </c>
      <c r="T3890" t="s">
        <v>8319</v>
      </c>
      <c r="U3890" t="s">
        <v>8320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2">
        <v>41977.004976851851</v>
      </c>
      <c r="L3891" s="12">
        <v>42008.976388888885</v>
      </c>
      <c r="M3891" s="13">
        <f t="shared" si="182"/>
        <v>2014</v>
      </c>
      <c r="N3891" t="b">
        <v>0</v>
      </c>
      <c r="O3891">
        <v>9</v>
      </c>
      <c r="P3891" t="b">
        <v>0</v>
      </c>
      <c r="Q3891" t="s">
        <v>8271</v>
      </c>
      <c r="R3891" s="5">
        <f t="shared" si="180"/>
        <v>1.4749999999999999E-2</v>
      </c>
      <c r="S3891" s="6">
        <f t="shared" si="181"/>
        <v>13.111111111111111</v>
      </c>
      <c r="T3891" t="s">
        <v>8319</v>
      </c>
      <c r="U3891" t="s">
        <v>8320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2">
        <v>42171.758611111116</v>
      </c>
      <c r="L3892" s="12">
        <v>42231.758611111116</v>
      </c>
      <c r="M3892" s="13">
        <f t="shared" si="182"/>
        <v>2015</v>
      </c>
      <c r="N3892" t="b">
        <v>0</v>
      </c>
      <c r="O3892">
        <v>8</v>
      </c>
      <c r="P3892" t="b">
        <v>0</v>
      </c>
      <c r="Q3892" t="s">
        <v>8271</v>
      </c>
      <c r="R3892" s="5">
        <f t="shared" si="180"/>
        <v>0.16826666666666668</v>
      </c>
      <c r="S3892" s="6">
        <f t="shared" si="181"/>
        <v>315.5</v>
      </c>
      <c r="T3892" t="s">
        <v>8319</v>
      </c>
      <c r="U3892" t="s">
        <v>8320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2">
        <v>42056.1324537037</v>
      </c>
      <c r="L3893" s="12">
        <v>42086.207638888889</v>
      </c>
      <c r="M3893" s="13">
        <f t="shared" si="182"/>
        <v>2015</v>
      </c>
      <c r="N3893" t="b">
        <v>0</v>
      </c>
      <c r="O3893">
        <v>7</v>
      </c>
      <c r="P3893" t="b">
        <v>0</v>
      </c>
      <c r="Q3893" t="s">
        <v>8271</v>
      </c>
      <c r="R3893" s="5">
        <f t="shared" si="180"/>
        <v>0.32500000000000001</v>
      </c>
      <c r="S3893" s="6">
        <f t="shared" si="181"/>
        <v>37.142857142857146</v>
      </c>
      <c r="T3893" t="s">
        <v>8319</v>
      </c>
      <c r="U3893" t="s">
        <v>8320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2">
        <v>41867.652280092596</v>
      </c>
      <c r="L3894" s="12">
        <v>41875.291666666664</v>
      </c>
      <c r="M3894" s="13">
        <f t="shared" si="182"/>
        <v>2014</v>
      </c>
      <c r="N3894" t="b">
        <v>0</v>
      </c>
      <c r="O3894">
        <v>0</v>
      </c>
      <c r="P3894" t="b">
        <v>0</v>
      </c>
      <c r="Q3894" t="s">
        <v>8271</v>
      </c>
      <c r="R3894" s="5">
        <f t="shared" si="180"/>
        <v>0</v>
      </c>
      <c r="S3894" s="6" t="e">
        <f t="shared" si="181"/>
        <v>#DIV/0!</v>
      </c>
      <c r="T3894" t="s">
        <v>8319</v>
      </c>
      <c r="U3894" t="s">
        <v>8320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2">
        <v>41779.657870370371</v>
      </c>
      <c r="L3895" s="12">
        <v>41821.25</v>
      </c>
      <c r="M3895" s="13">
        <f t="shared" si="182"/>
        <v>2014</v>
      </c>
      <c r="N3895" t="b">
        <v>0</v>
      </c>
      <c r="O3895">
        <v>84</v>
      </c>
      <c r="P3895" t="b">
        <v>0</v>
      </c>
      <c r="Q3895" t="s">
        <v>8271</v>
      </c>
      <c r="R3895" s="5">
        <f t="shared" si="180"/>
        <v>0.2155</v>
      </c>
      <c r="S3895" s="6">
        <f t="shared" si="181"/>
        <v>128.27380952380952</v>
      </c>
      <c r="T3895" t="s">
        <v>8319</v>
      </c>
      <c r="U3895" t="s">
        <v>8320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2">
        <v>42679.958472222221</v>
      </c>
      <c r="L3896" s="12">
        <v>42710.207638888889</v>
      </c>
      <c r="M3896" s="13">
        <f t="shared" si="182"/>
        <v>2016</v>
      </c>
      <c r="N3896" t="b">
        <v>0</v>
      </c>
      <c r="O3896">
        <v>11</v>
      </c>
      <c r="P3896" t="b">
        <v>0</v>
      </c>
      <c r="Q3896" t="s">
        <v>8271</v>
      </c>
      <c r="R3896" s="5">
        <f t="shared" si="180"/>
        <v>3.4666666666666665E-2</v>
      </c>
      <c r="S3896" s="6">
        <f t="shared" si="181"/>
        <v>47.272727272727273</v>
      </c>
      <c r="T3896" t="s">
        <v>8319</v>
      </c>
      <c r="U3896" t="s">
        <v>8320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2">
        <v>42032.250208333338</v>
      </c>
      <c r="L3897" s="12">
        <v>42063.250208333338</v>
      </c>
      <c r="M3897" s="13">
        <f t="shared" si="182"/>
        <v>2015</v>
      </c>
      <c r="N3897" t="b">
        <v>0</v>
      </c>
      <c r="O3897">
        <v>1</v>
      </c>
      <c r="P3897" t="b">
        <v>0</v>
      </c>
      <c r="Q3897" t="s">
        <v>8271</v>
      </c>
      <c r="R3897" s="5">
        <f t="shared" si="180"/>
        <v>0.05</v>
      </c>
      <c r="S3897" s="6">
        <f t="shared" si="181"/>
        <v>50</v>
      </c>
      <c r="T3897" t="s">
        <v>8319</v>
      </c>
      <c r="U3897" t="s">
        <v>8320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2">
        <v>41793.191875000004</v>
      </c>
      <c r="L3898" s="12">
        <v>41807.191875000004</v>
      </c>
      <c r="M3898" s="13">
        <f t="shared" si="182"/>
        <v>2014</v>
      </c>
      <c r="N3898" t="b">
        <v>0</v>
      </c>
      <c r="O3898">
        <v>4</v>
      </c>
      <c r="P3898" t="b">
        <v>0</v>
      </c>
      <c r="Q3898" t="s">
        <v>8271</v>
      </c>
      <c r="R3898" s="5">
        <f t="shared" si="180"/>
        <v>0.10625</v>
      </c>
      <c r="S3898" s="6">
        <f t="shared" si="181"/>
        <v>42.5</v>
      </c>
      <c r="T3898" t="s">
        <v>8319</v>
      </c>
      <c r="U3898" t="s">
        <v>8320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2">
        <v>41982.87364583333</v>
      </c>
      <c r="L3899" s="12">
        <v>42012.87364583333</v>
      </c>
      <c r="M3899" s="13">
        <f t="shared" si="182"/>
        <v>2014</v>
      </c>
      <c r="N3899" t="b">
        <v>0</v>
      </c>
      <c r="O3899">
        <v>10</v>
      </c>
      <c r="P3899" t="b">
        <v>0</v>
      </c>
      <c r="Q3899" t="s">
        <v>8271</v>
      </c>
      <c r="R3899" s="5">
        <f t="shared" si="180"/>
        <v>0.17599999999999999</v>
      </c>
      <c r="S3899" s="6">
        <f t="shared" si="181"/>
        <v>44</v>
      </c>
      <c r="T3899" t="s">
        <v>8319</v>
      </c>
      <c r="U3899" t="s">
        <v>8320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2">
        <v>42193.482291666667</v>
      </c>
      <c r="L3900" s="12">
        <v>42233.666666666672</v>
      </c>
      <c r="M3900" s="13">
        <f t="shared" si="182"/>
        <v>2015</v>
      </c>
      <c r="N3900" t="b">
        <v>0</v>
      </c>
      <c r="O3900">
        <v>16</v>
      </c>
      <c r="P3900" t="b">
        <v>0</v>
      </c>
      <c r="Q3900" t="s">
        <v>8271</v>
      </c>
      <c r="R3900" s="5">
        <f t="shared" si="180"/>
        <v>0.3256</v>
      </c>
      <c r="S3900" s="6">
        <f t="shared" si="181"/>
        <v>50.875</v>
      </c>
      <c r="T3900" t="s">
        <v>8319</v>
      </c>
      <c r="U3900" t="s">
        <v>8320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2">
        <v>41843.775011574071</v>
      </c>
      <c r="L3901" s="12">
        <v>41863.775011574071</v>
      </c>
      <c r="M3901" s="13">
        <f t="shared" si="182"/>
        <v>2014</v>
      </c>
      <c r="N3901" t="b">
        <v>0</v>
      </c>
      <c r="O3901">
        <v>2</v>
      </c>
      <c r="P3901" t="b">
        <v>0</v>
      </c>
      <c r="Q3901" t="s">
        <v>8271</v>
      </c>
      <c r="R3901" s="5">
        <f t="shared" si="180"/>
        <v>1.2500000000000001E-2</v>
      </c>
      <c r="S3901" s="6">
        <f t="shared" si="181"/>
        <v>62.5</v>
      </c>
      <c r="T3901" t="s">
        <v>8319</v>
      </c>
      <c r="U3901" t="s">
        <v>8320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2">
        <v>42136.092488425929</v>
      </c>
      <c r="L3902" s="12">
        <v>42166.092488425929</v>
      </c>
      <c r="M3902" s="13">
        <f t="shared" si="182"/>
        <v>2015</v>
      </c>
      <c r="N3902" t="b">
        <v>0</v>
      </c>
      <c r="O3902">
        <v>5</v>
      </c>
      <c r="P3902" t="b">
        <v>0</v>
      </c>
      <c r="Q3902" t="s">
        <v>8271</v>
      </c>
      <c r="R3902" s="5">
        <f t="shared" si="180"/>
        <v>5.3999999999999999E-2</v>
      </c>
      <c r="S3902" s="6">
        <f t="shared" si="181"/>
        <v>27</v>
      </c>
      <c r="T3902" t="s">
        <v>8319</v>
      </c>
      <c r="U3902" t="s">
        <v>8320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2">
        <v>42317.826377314821</v>
      </c>
      <c r="L3903" s="12">
        <v>42357.826377314821</v>
      </c>
      <c r="M3903" s="13">
        <f t="shared" si="182"/>
        <v>2015</v>
      </c>
      <c r="N3903" t="b">
        <v>0</v>
      </c>
      <c r="O3903">
        <v>1</v>
      </c>
      <c r="P3903" t="b">
        <v>0</v>
      </c>
      <c r="Q3903" t="s">
        <v>8271</v>
      </c>
      <c r="R3903" s="5">
        <f t="shared" si="180"/>
        <v>8.3333333333333332E-3</v>
      </c>
      <c r="S3903" s="6">
        <f t="shared" si="181"/>
        <v>25</v>
      </c>
      <c r="T3903" t="s">
        <v>8319</v>
      </c>
      <c r="U3903" t="s">
        <v>8320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2">
        <v>42663.468078703707</v>
      </c>
      <c r="L3904" s="12">
        <v>42688.509745370371</v>
      </c>
      <c r="M3904" s="13">
        <f t="shared" si="182"/>
        <v>2016</v>
      </c>
      <c r="N3904" t="b">
        <v>0</v>
      </c>
      <c r="O3904">
        <v>31</v>
      </c>
      <c r="P3904" t="b">
        <v>0</v>
      </c>
      <c r="Q3904" t="s">
        <v>8271</v>
      </c>
      <c r="R3904" s="5">
        <f t="shared" si="180"/>
        <v>0.48833333333333334</v>
      </c>
      <c r="S3904" s="6">
        <f t="shared" si="181"/>
        <v>47.258064516129032</v>
      </c>
      <c r="T3904" t="s">
        <v>8319</v>
      </c>
      <c r="U3904" t="s">
        <v>8320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2">
        <v>42186.01116898148</v>
      </c>
      <c r="L3905" s="12">
        <v>42230.818055555559</v>
      </c>
      <c r="M3905" s="13">
        <f t="shared" si="182"/>
        <v>2015</v>
      </c>
      <c r="N3905" t="b">
        <v>0</v>
      </c>
      <c r="O3905">
        <v>0</v>
      </c>
      <c r="P3905" t="b">
        <v>0</v>
      </c>
      <c r="Q3905" t="s">
        <v>8271</v>
      </c>
      <c r="R3905" s="5">
        <f t="shared" si="180"/>
        <v>0</v>
      </c>
      <c r="S3905" s="6" t="e">
        <f t="shared" si="181"/>
        <v>#DIV/0!</v>
      </c>
      <c r="T3905" t="s">
        <v>8319</v>
      </c>
      <c r="U3905" t="s">
        <v>8320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2">
        <v>42095.229166666672</v>
      </c>
      <c r="L3906" s="12">
        <v>42109.211111111115</v>
      </c>
      <c r="M3906" s="13">
        <f t="shared" si="182"/>
        <v>2015</v>
      </c>
      <c r="N3906" t="b">
        <v>0</v>
      </c>
      <c r="O3906">
        <v>2</v>
      </c>
      <c r="P3906" t="b">
        <v>0</v>
      </c>
      <c r="Q3906" t="s">
        <v>8271</v>
      </c>
      <c r="R3906" s="5">
        <f t="shared" ref="R3906:R3969" si="183">E3906/D3906</f>
        <v>2.9999999999999997E-4</v>
      </c>
      <c r="S3906" s="6">
        <f t="shared" ref="S3906:S3969" si="184">E3906/O3906</f>
        <v>1.5</v>
      </c>
      <c r="T3906" t="s">
        <v>8319</v>
      </c>
      <c r="U3906" t="s">
        <v>8320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2">
        <v>42124.623877314814</v>
      </c>
      <c r="L3907" s="12">
        <v>42166.958333333328</v>
      </c>
      <c r="M3907" s="13">
        <f t="shared" ref="M3907:M3970" si="185">YEAR(K3907)</f>
        <v>2015</v>
      </c>
      <c r="N3907" t="b">
        <v>0</v>
      </c>
      <c r="O3907">
        <v>7</v>
      </c>
      <c r="P3907" t="b">
        <v>0</v>
      </c>
      <c r="Q3907" t="s">
        <v>8271</v>
      </c>
      <c r="R3907" s="5">
        <f t="shared" si="183"/>
        <v>0.11533333333333333</v>
      </c>
      <c r="S3907" s="6">
        <f t="shared" si="184"/>
        <v>24.714285714285715</v>
      </c>
      <c r="T3907" t="s">
        <v>8319</v>
      </c>
      <c r="U3907" t="s">
        <v>8320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2">
        <v>42143.917743055557</v>
      </c>
      <c r="L3908" s="12">
        <v>42181.559027777781</v>
      </c>
      <c r="M3908" s="13">
        <f t="shared" si="185"/>
        <v>2015</v>
      </c>
      <c r="N3908" t="b">
        <v>0</v>
      </c>
      <c r="O3908">
        <v>16</v>
      </c>
      <c r="P3908" t="b">
        <v>0</v>
      </c>
      <c r="Q3908" t="s">
        <v>8271</v>
      </c>
      <c r="R3908" s="5">
        <f t="shared" si="183"/>
        <v>0.67333333333333334</v>
      </c>
      <c r="S3908" s="6">
        <f t="shared" si="184"/>
        <v>63.125</v>
      </c>
      <c r="T3908" t="s">
        <v>8319</v>
      </c>
      <c r="U3908" t="s">
        <v>8320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2">
        <v>41906.819513888891</v>
      </c>
      <c r="L3909" s="12">
        <v>41938.838888888888</v>
      </c>
      <c r="M3909" s="13">
        <f t="shared" si="185"/>
        <v>2014</v>
      </c>
      <c r="N3909" t="b">
        <v>0</v>
      </c>
      <c r="O3909">
        <v>4</v>
      </c>
      <c r="P3909" t="b">
        <v>0</v>
      </c>
      <c r="Q3909" t="s">
        <v>8271</v>
      </c>
      <c r="R3909" s="5">
        <f t="shared" si="183"/>
        <v>0.153</v>
      </c>
      <c r="S3909" s="6">
        <f t="shared" si="184"/>
        <v>38.25</v>
      </c>
      <c r="T3909" t="s">
        <v>8319</v>
      </c>
      <c r="U3909" t="s">
        <v>8320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2">
        <v>41834.135370370372</v>
      </c>
      <c r="L3910" s="12">
        <v>41849.135370370372</v>
      </c>
      <c r="M3910" s="13">
        <f t="shared" si="185"/>
        <v>2014</v>
      </c>
      <c r="N3910" t="b">
        <v>0</v>
      </c>
      <c r="O3910">
        <v>4</v>
      </c>
      <c r="P3910" t="b">
        <v>0</v>
      </c>
      <c r="Q3910" t="s">
        <v>8271</v>
      </c>
      <c r="R3910" s="5">
        <f t="shared" si="183"/>
        <v>8.666666666666667E-2</v>
      </c>
      <c r="S3910" s="6">
        <f t="shared" si="184"/>
        <v>16.25</v>
      </c>
      <c r="T3910" t="s">
        <v>8319</v>
      </c>
      <c r="U3910" t="s">
        <v>8320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2">
        <v>41863.359282407408</v>
      </c>
      <c r="L3911" s="12">
        <v>41893.359282407408</v>
      </c>
      <c r="M3911" s="13">
        <f t="shared" si="185"/>
        <v>2014</v>
      </c>
      <c r="N3911" t="b">
        <v>0</v>
      </c>
      <c r="O3911">
        <v>4</v>
      </c>
      <c r="P3911" t="b">
        <v>0</v>
      </c>
      <c r="Q3911" t="s">
        <v>8271</v>
      </c>
      <c r="R3911" s="5">
        <f t="shared" si="183"/>
        <v>2.2499999999999998E-3</v>
      </c>
      <c r="S3911" s="6">
        <f t="shared" si="184"/>
        <v>33.75</v>
      </c>
      <c r="T3911" t="s">
        <v>8319</v>
      </c>
      <c r="U3911" t="s">
        <v>8320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2">
        <v>42224.756909722222</v>
      </c>
      <c r="L3912" s="12">
        <v>42254.756909722222</v>
      </c>
      <c r="M3912" s="13">
        <f t="shared" si="185"/>
        <v>2015</v>
      </c>
      <c r="N3912" t="b">
        <v>0</v>
      </c>
      <c r="O3912">
        <v>3</v>
      </c>
      <c r="P3912" t="b">
        <v>0</v>
      </c>
      <c r="Q3912" t="s">
        <v>8271</v>
      </c>
      <c r="R3912" s="5">
        <f t="shared" si="183"/>
        <v>3.0833333333333334E-2</v>
      </c>
      <c r="S3912" s="6">
        <f t="shared" si="184"/>
        <v>61.666666666666664</v>
      </c>
      <c r="T3912" t="s">
        <v>8319</v>
      </c>
      <c r="U3912" t="s">
        <v>8320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2">
        <v>41939.8122337963</v>
      </c>
      <c r="L3913" s="12">
        <v>41969.853900462964</v>
      </c>
      <c r="M3913" s="13">
        <f t="shared" si="185"/>
        <v>2014</v>
      </c>
      <c r="N3913" t="b">
        <v>0</v>
      </c>
      <c r="O3913">
        <v>36</v>
      </c>
      <c r="P3913" t="b">
        <v>0</v>
      </c>
      <c r="Q3913" t="s">
        <v>8271</v>
      </c>
      <c r="R3913" s="5">
        <f t="shared" si="183"/>
        <v>0.37412499999999999</v>
      </c>
      <c r="S3913" s="6">
        <f t="shared" si="184"/>
        <v>83.138888888888886</v>
      </c>
      <c r="T3913" t="s">
        <v>8319</v>
      </c>
      <c r="U3913" t="s">
        <v>8320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2">
        <v>42059.270023148143</v>
      </c>
      <c r="L3914" s="12">
        <v>42119.190972222219</v>
      </c>
      <c r="M3914" s="13">
        <f t="shared" si="185"/>
        <v>2015</v>
      </c>
      <c r="N3914" t="b">
        <v>0</v>
      </c>
      <c r="O3914">
        <v>1</v>
      </c>
      <c r="P3914" t="b">
        <v>0</v>
      </c>
      <c r="Q3914" t="s">
        <v>8271</v>
      </c>
      <c r="R3914" s="5">
        <f t="shared" si="183"/>
        <v>6.666666666666667E-5</v>
      </c>
      <c r="S3914" s="6">
        <f t="shared" si="184"/>
        <v>1</v>
      </c>
      <c r="T3914" t="s">
        <v>8319</v>
      </c>
      <c r="U3914" t="s">
        <v>8320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2">
        <v>42308.211215277777</v>
      </c>
      <c r="L3915" s="12">
        <v>42338.252881944441</v>
      </c>
      <c r="M3915" s="13">
        <f t="shared" si="185"/>
        <v>2015</v>
      </c>
      <c r="N3915" t="b">
        <v>0</v>
      </c>
      <c r="O3915">
        <v>7</v>
      </c>
      <c r="P3915" t="b">
        <v>0</v>
      </c>
      <c r="Q3915" t="s">
        <v>8271</v>
      </c>
      <c r="R3915" s="5">
        <f t="shared" si="183"/>
        <v>0.1</v>
      </c>
      <c r="S3915" s="6">
        <f t="shared" si="184"/>
        <v>142.85714285714286</v>
      </c>
      <c r="T3915" t="s">
        <v>8319</v>
      </c>
      <c r="U3915" t="s">
        <v>8320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2">
        <v>42114.818935185183</v>
      </c>
      <c r="L3916" s="12">
        <v>42134.957638888889</v>
      </c>
      <c r="M3916" s="13">
        <f t="shared" si="185"/>
        <v>2015</v>
      </c>
      <c r="N3916" t="b">
        <v>0</v>
      </c>
      <c r="O3916">
        <v>27</v>
      </c>
      <c r="P3916" t="b">
        <v>0</v>
      </c>
      <c r="Q3916" t="s">
        <v>8271</v>
      </c>
      <c r="R3916" s="5">
        <f t="shared" si="183"/>
        <v>0.36359999999999998</v>
      </c>
      <c r="S3916" s="6">
        <f t="shared" si="184"/>
        <v>33.666666666666664</v>
      </c>
      <c r="T3916" t="s">
        <v>8319</v>
      </c>
      <c r="U3916" t="s">
        <v>8320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2">
        <v>42492.98505787037</v>
      </c>
      <c r="L3917" s="12">
        <v>42522.98505787037</v>
      </c>
      <c r="M3917" s="13">
        <f t="shared" si="185"/>
        <v>2016</v>
      </c>
      <c r="N3917" t="b">
        <v>0</v>
      </c>
      <c r="O3917">
        <v>1</v>
      </c>
      <c r="P3917" t="b">
        <v>0</v>
      </c>
      <c r="Q3917" t="s">
        <v>8271</v>
      </c>
      <c r="R3917" s="5">
        <f t="shared" si="183"/>
        <v>3.3333333333333335E-3</v>
      </c>
      <c r="S3917" s="6">
        <f t="shared" si="184"/>
        <v>5</v>
      </c>
      <c r="T3917" t="s">
        <v>8319</v>
      </c>
      <c r="U3917" t="s">
        <v>8320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2">
        <v>42494.471666666665</v>
      </c>
      <c r="L3918" s="12">
        <v>42524.471666666665</v>
      </c>
      <c r="M3918" s="13">
        <f t="shared" si="185"/>
        <v>2016</v>
      </c>
      <c r="N3918" t="b">
        <v>0</v>
      </c>
      <c r="O3918">
        <v>0</v>
      </c>
      <c r="P3918" t="b">
        <v>0</v>
      </c>
      <c r="Q3918" t="s">
        <v>8271</v>
      </c>
      <c r="R3918" s="5">
        <f t="shared" si="183"/>
        <v>0</v>
      </c>
      <c r="S3918" s="6" t="e">
        <f t="shared" si="184"/>
        <v>#DIV/0!</v>
      </c>
      <c r="T3918" t="s">
        <v>8319</v>
      </c>
      <c r="U3918" t="s">
        <v>8320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2">
        <v>41863.527326388888</v>
      </c>
      <c r="L3919" s="12">
        <v>41893.527326388888</v>
      </c>
      <c r="M3919" s="13">
        <f t="shared" si="185"/>
        <v>2014</v>
      </c>
      <c r="N3919" t="b">
        <v>0</v>
      </c>
      <c r="O3919">
        <v>1</v>
      </c>
      <c r="P3919" t="b">
        <v>0</v>
      </c>
      <c r="Q3919" t="s">
        <v>8271</v>
      </c>
      <c r="R3919" s="5">
        <f t="shared" si="183"/>
        <v>2.8571428571428571E-3</v>
      </c>
      <c r="S3919" s="6">
        <f t="shared" si="184"/>
        <v>10</v>
      </c>
      <c r="T3919" t="s">
        <v>8319</v>
      </c>
      <c r="U3919" t="s">
        <v>8320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2">
        <v>41843.664618055554</v>
      </c>
      <c r="L3920" s="12">
        <v>41855.666666666664</v>
      </c>
      <c r="M3920" s="13">
        <f t="shared" si="185"/>
        <v>2014</v>
      </c>
      <c r="N3920" t="b">
        <v>0</v>
      </c>
      <c r="O3920">
        <v>3</v>
      </c>
      <c r="P3920" t="b">
        <v>0</v>
      </c>
      <c r="Q3920" t="s">
        <v>8271</v>
      </c>
      <c r="R3920" s="5">
        <f t="shared" si="183"/>
        <v>2E-3</v>
      </c>
      <c r="S3920" s="6">
        <f t="shared" si="184"/>
        <v>40</v>
      </c>
      <c r="T3920" t="s">
        <v>8319</v>
      </c>
      <c r="U3920" t="s">
        <v>8320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2">
        <v>42358.684872685189</v>
      </c>
      <c r="L3921" s="12">
        <v>42387</v>
      </c>
      <c r="M3921" s="13">
        <f t="shared" si="185"/>
        <v>2015</v>
      </c>
      <c r="N3921" t="b">
        <v>0</v>
      </c>
      <c r="O3921">
        <v>3</v>
      </c>
      <c r="P3921" t="b">
        <v>0</v>
      </c>
      <c r="Q3921" t="s">
        <v>8271</v>
      </c>
      <c r="R3921" s="5">
        <f t="shared" si="183"/>
        <v>1.7999999999999999E-2</v>
      </c>
      <c r="S3921" s="6">
        <f t="shared" si="184"/>
        <v>30</v>
      </c>
      <c r="T3921" t="s">
        <v>8319</v>
      </c>
      <c r="U3921" t="s">
        <v>8320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2">
        <v>42657.38726851852</v>
      </c>
      <c r="L3922" s="12">
        <v>42687.428935185191</v>
      </c>
      <c r="M3922" s="13">
        <f t="shared" si="185"/>
        <v>2016</v>
      </c>
      <c r="N3922" t="b">
        <v>0</v>
      </c>
      <c r="O3922">
        <v>3</v>
      </c>
      <c r="P3922" t="b">
        <v>0</v>
      </c>
      <c r="Q3922" t="s">
        <v>8271</v>
      </c>
      <c r="R3922" s="5">
        <f t="shared" si="183"/>
        <v>5.3999999999999999E-2</v>
      </c>
      <c r="S3922" s="6">
        <f t="shared" si="184"/>
        <v>45</v>
      </c>
      <c r="T3922" t="s">
        <v>8319</v>
      </c>
      <c r="U3922" t="s">
        <v>8320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2">
        <v>41926.542303240742</v>
      </c>
      <c r="L3923" s="12">
        <v>41938.75</v>
      </c>
      <c r="M3923" s="13">
        <f t="shared" si="185"/>
        <v>2014</v>
      </c>
      <c r="N3923" t="b">
        <v>0</v>
      </c>
      <c r="O3923">
        <v>0</v>
      </c>
      <c r="P3923" t="b">
        <v>0</v>
      </c>
      <c r="Q3923" t="s">
        <v>8271</v>
      </c>
      <c r="R3923" s="5">
        <f t="shared" si="183"/>
        <v>0</v>
      </c>
      <c r="S3923" s="6" t="e">
        <f t="shared" si="184"/>
        <v>#DIV/0!</v>
      </c>
      <c r="T3923" t="s">
        <v>8319</v>
      </c>
      <c r="U3923" t="s">
        <v>8320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2">
        <v>42020.768634259264</v>
      </c>
      <c r="L3924" s="12">
        <v>42065.958333333328</v>
      </c>
      <c r="M3924" s="13">
        <f t="shared" si="185"/>
        <v>2015</v>
      </c>
      <c r="N3924" t="b">
        <v>0</v>
      </c>
      <c r="O3924">
        <v>6</v>
      </c>
      <c r="P3924" t="b">
        <v>0</v>
      </c>
      <c r="Q3924" t="s">
        <v>8271</v>
      </c>
      <c r="R3924" s="5">
        <f t="shared" si="183"/>
        <v>8.1333333333333327E-2</v>
      </c>
      <c r="S3924" s="6">
        <f t="shared" si="184"/>
        <v>10.166666666666666</v>
      </c>
      <c r="T3924" t="s">
        <v>8319</v>
      </c>
      <c r="U3924" t="s">
        <v>8320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2">
        <v>42075.979988425926</v>
      </c>
      <c r="L3925" s="12">
        <v>42103.979988425926</v>
      </c>
      <c r="M3925" s="13">
        <f t="shared" si="185"/>
        <v>2015</v>
      </c>
      <c r="N3925" t="b">
        <v>0</v>
      </c>
      <c r="O3925">
        <v>17</v>
      </c>
      <c r="P3925" t="b">
        <v>0</v>
      </c>
      <c r="Q3925" t="s">
        <v>8271</v>
      </c>
      <c r="R3925" s="5">
        <f t="shared" si="183"/>
        <v>0.12034782608695652</v>
      </c>
      <c r="S3925" s="6">
        <f t="shared" si="184"/>
        <v>81.411764705882348</v>
      </c>
      <c r="T3925" t="s">
        <v>8319</v>
      </c>
      <c r="U3925" t="s">
        <v>8320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2">
        <v>41786.959745370368</v>
      </c>
      <c r="L3926" s="12">
        <v>41816.959745370368</v>
      </c>
      <c r="M3926" s="13">
        <f t="shared" si="185"/>
        <v>2014</v>
      </c>
      <c r="N3926" t="b">
        <v>0</v>
      </c>
      <c r="O3926">
        <v>40</v>
      </c>
      <c r="P3926" t="b">
        <v>0</v>
      </c>
      <c r="Q3926" t="s">
        <v>8271</v>
      </c>
      <c r="R3926" s="5">
        <f t="shared" si="183"/>
        <v>0.15266666666666667</v>
      </c>
      <c r="S3926" s="6">
        <f t="shared" si="184"/>
        <v>57.25</v>
      </c>
      <c r="T3926" t="s">
        <v>8319</v>
      </c>
      <c r="U3926" t="s">
        <v>8320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2">
        <v>41820.870821759258</v>
      </c>
      <c r="L3927" s="12">
        <v>41850.870821759258</v>
      </c>
      <c r="M3927" s="13">
        <f t="shared" si="185"/>
        <v>2014</v>
      </c>
      <c r="N3927" t="b">
        <v>0</v>
      </c>
      <c r="O3927">
        <v>3</v>
      </c>
      <c r="P3927" t="b">
        <v>0</v>
      </c>
      <c r="Q3927" t="s">
        <v>8271</v>
      </c>
      <c r="R3927" s="5">
        <f t="shared" si="183"/>
        <v>0.1</v>
      </c>
      <c r="S3927" s="6">
        <f t="shared" si="184"/>
        <v>5</v>
      </c>
      <c r="T3927" t="s">
        <v>8319</v>
      </c>
      <c r="U3927" t="s">
        <v>8320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2">
        <v>41970.085046296299</v>
      </c>
      <c r="L3928" s="12">
        <v>42000.085046296299</v>
      </c>
      <c r="M3928" s="13">
        <f t="shared" si="185"/>
        <v>2014</v>
      </c>
      <c r="N3928" t="b">
        <v>0</v>
      </c>
      <c r="O3928">
        <v>1</v>
      </c>
      <c r="P3928" t="b">
        <v>0</v>
      </c>
      <c r="Q3928" t="s">
        <v>8271</v>
      </c>
      <c r="R3928" s="5">
        <f t="shared" si="183"/>
        <v>3.0000000000000001E-3</v>
      </c>
      <c r="S3928" s="6">
        <f t="shared" si="184"/>
        <v>15</v>
      </c>
      <c r="T3928" t="s">
        <v>8319</v>
      </c>
      <c r="U3928" t="s">
        <v>8320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2">
        <v>41830.267407407409</v>
      </c>
      <c r="L3929" s="12">
        <v>41860.267407407409</v>
      </c>
      <c r="M3929" s="13">
        <f t="shared" si="185"/>
        <v>2014</v>
      </c>
      <c r="N3929" t="b">
        <v>0</v>
      </c>
      <c r="O3929">
        <v>2</v>
      </c>
      <c r="P3929" t="b">
        <v>0</v>
      </c>
      <c r="Q3929" t="s">
        <v>8271</v>
      </c>
      <c r="R3929" s="5">
        <f t="shared" si="183"/>
        <v>0.01</v>
      </c>
      <c r="S3929" s="6">
        <f t="shared" si="184"/>
        <v>12.5</v>
      </c>
      <c r="T3929" t="s">
        <v>8319</v>
      </c>
      <c r="U3929" t="s">
        <v>8320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2">
        <v>42265.683182870373</v>
      </c>
      <c r="L3930" s="12">
        <v>42293.207638888889</v>
      </c>
      <c r="M3930" s="13">
        <f t="shared" si="185"/>
        <v>2015</v>
      </c>
      <c r="N3930" t="b">
        <v>0</v>
      </c>
      <c r="O3930">
        <v>7</v>
      </c>
      <c r="P3930" t="b">
        <v>0</v>
      </c>
      <c r="Q3930" t="s">
        <v>8271</v>
      </c>
      <c r="R3930" s="5">
        <f t="shared" si="183"/>
        <v>0.13020000000000001</v>
      </c>
      <c r="S3930" s="6">
        <f t="shared" si="184"/>
        <v>93</v>
      </c>
      <c r="T3930" t="s">
        <v>8319</v>
      </c>
      <c r="U3930" t="s">
        <v>8320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2">
        <v>42601.827141203699</v>
      </c>
      <c r="L3931" s="12">
        <v>42631.827141203699</v>
      </c>
      <c r="M3931" s="13">
        <f t="shared" si="185"/>
        <v>2016</v>
      </c>
      <c r="N3931" t="b">
        <v>0</v>
      </c>
      <c r="O3931">
        <v>14</v>
      </c>
      <c r="P3931" t="b">
        <v>0</v>
      </c>
      <c r="Q3931" t="s">
        <v>8271</v>
      </c>
      <c r="R3931" s="5">
        <f t="shared" si="183"/>
        <v>2.265E-2</v>
      </c>
      <c r="S3931" s="6">
        <f t="shared" si="184"/>
        <v>32.357142857142854</v>
      </c>
      <c r="T3931" t="s">
        <v>8319</v>
      </c>
      <c r="U3931" t="s">
        <v>8320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2">
        <v>42433.338749999995</v>
      </c>
      <c r="L3932" s="12">
        <v>42461.25</v>
      </c>
      <c r="M3932" s="13">
        <f t="shared" si="185"/>
        <v>2016</v>
      </c>
      <c r="N3932" t="b">
        <v>0</v>
      </c>
      <c r="O3932">
        <v>0</v>
      </c>
      <c r="P3932" t="b">
        <v>0</v>
      </c>
      <c r="Q3932" t="s">
        <v>8271</v>
      </c>
      <c r="R3932" s="5">
        <f t="shared" si="183"/>
        <v>0</v>
      </c>
      <c r="S3932" s="6" t="e">
        <f t="shared" si="184"/>
        <v>#DIV/0!</v>
      </c>
      <c r="T3932" t="s">
        <v>8319</v>
      </c>
      <c r="U3932" t="s">
        <v>8320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2">
        <v>42228.151701388888</v>
      </c>
      <c r="L3933" s="12">
        <v>42253.151701388888</v>
      </c>
      <c r="M3933" s="13">
        <f t="shared" si="185"/>
        <v>2015</v>
      </c>
      <c r="N3933" t="b">
        <v>0</v>
      </c>
      <c r="O3933">
        <v>0</v>
      </c>
      <c r="P3933" t="b">
        <v>0</v>
      </c>
      <c r="Q3933" t="s">
        <v>8271</v>
      </c>
      <c r="R3933" s="5">
        <f t="shared" si="183"/>
        <v>0</v>
      </c>
      <c r="S3933" s="6" t="e">
        <f t="shared" si="184"/>
        <v>#DIV/0!</v>
      </c>
      <c r="T3933" t="s">
        <v>8319</v>
      </c>
      <c r="U3933" t="s">
        <v>8320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2">
        <v>42415.168564814812</v>
      </c>
      <c r="L3934" s="12">
        <v>42445.126898148148</v>
      </c>
      <c r="M3934" s="13">
        <f t="shared" si="185"/>
        <v>2016</v>
      </c>
      <c r="N3934" t="b">
        <v>0</v>
      </c>
      <c r="O3934">
        <v>1</v>
      </c>
      <c r="P3934" t="b">
        <v>0</v>
      </c>
      <c r="Q3934" t="s">
        <v>8271</v>
      </c>
      <c r="R3934" s="5">
        <f t="shared" si="183"/>
        <v>8.3333333333333331E-5</v>
      </c>
      <c r="S3934" s="6">
        <f t="shared" si="184"/>
        <v>1</v>
      </c>
      <c r="T3934" t="s">
        <v>8319</v>
      </c>
      <c r="U3934" t="s">
        <v>8320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2">
        <v>42538.968310185184</v>
      </c>
      <c r="L3935" s="12">
        <v>42568.029861111107</v>
      </c>
      <c r="M3935" s="13">
        <f t="shared" si="185"/>
        <v>2016</v>
      </c>
      <c r="N3935" t="b">
        <v>0</v>
      </c>
      <c r="O3935">
        <v>12</v>
      </c>
      <c r="P3935" t="b">
        <v>0</v>
      </c>
      <c r="Q3935" t="s">
        <v>8271</v>
      </c>
      <c r="R3935" s="5">
        <f t="shared" si="183"/>
        <v>0.15742857142857142</v>
      </c>
      <c r="S3935" s="6">
        <f t="shared" si="184"/>
        <v>91.833333333333329</v>
      </c>
      <c r="T3935" t="s">
        <v>8319</v>
      </c>
      <c r="U3935" t="s">
        <v>8320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2">
        <v>42233.671747685185</v>
      </c>
      <c r="L3936" s="12">
        <v>42278.541666666672</v>
      </c>
      <c r="M3936" s="13">
        <f t="shared" si="185"/>
        <v>2015</v>
      </c>
      <c r="N3936" t="b">
        <v>0</v>
      </c>
      <c r="O3936">
        <v>12</v>
      </c>
      <c r="P3936" t="b">
        <v>0</v>
      </c>
      <c r="Q3936" t="s">
        <v>8271</v>
      </c>
      <c r="R3936" s="5">
        <f t="shared" si="183"/>
        <v>0.11</v>
      </c>
      <c r="S3936" s="6">
        <f t="shared" si="184"/>
        <v>45.833333333333336</v>
      </c>
      <c r="T3936" t="s">
        <v>8319</v>
      </c>
      <c r="U3936" t="s">
        <v>8320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2">
        <v>42221.656782407401</v>
      </c>
      <c r="L3937" s="12">
        <v>42281.656782407401</v>
      </c>
      <c r="M3937" s="13">
        <f t="shared" si="185"/>
        <v>2015</v>
      </c>
      <c r="N3937" t="b">
        <v>0</v>
      </c>
      <c r="O3937">
        <v>23</v>
      </c>
      <c r="P3937" t="b">
        <v>0</v>
      </c>
      <c r="Q3937" t="s">
        <v>8271</v>
      </c>
      <c r="R3937" s="5">
        <f t="shared" si="183"/>
        <v>0.43833333333333335</v>
      </c>
      <c r="S3937" s="6">
        <f t="shared" si="184"/>
        <v>57.173913043478258</v>
      </c>
      <c r="T3937" t="s">
        <v>8319</v>
      </c>
      <c r="U3937" t="s">
        <v>8320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2">
        <v>42675.262962962966</v>
      </c>
      <c r="L3938" s="12">
        <v>42705.304629629631</v>
      </c>
      <c r="M3938" s="13">
        <f t="shared" si="185"/>
        <v>2016</v>
      </c>
      <c r="N3938" t="b">
        <v>0</v>
      </c>
      <c r="O3938">
        <v>0</v>
      </c>
      <c r="P3938" t="b">
        <v>0</v>
      </c>
      <c r="Q3938" t="s">
        <v>8271</v>
      </c>
      <c r="R3938" s="5">
        <f t="shared" si="183"/>
        <v>0</v>
      </c>
      <c r="S3938" s="6" t="e">
        <f t="shared" si="184"/>
        <v>#DIV/0!</v>
      </c>
      <c r="T3938" t="s">
        <v>8319</v>
      </c>
      <c r="U3938" t="s">
        <v>8320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2">
        <v>42534.631481481483</v>
      </c>
      <c r="L3939" s="12">
        <v>42562.631481481483</v>
      </c>
      <c r="M3939" s="13">
        <f t="shared" si="185"/>
        <v>2016</v>
      </c>
      <c r="N3939" t="b">
        <v>0</v>
      </c>
      <c r="O3939">
        <v>10</v>
      </c>
      <c r="P3939" t="b">
        <v>0</v>
      </c>
      <c r="Q3939" t="s">
        <v>8271</v>
      </c>
      <c r="R3939" s="5">
        <f t="shared" si="183"/>
        <v>0.86135181975736563</v>
      </c>
      <c r="S3939" s="6">
        <f t="shared" si="184"/>
        <v>248.5</v>
      </c>
      <c r="T3939" t="s">
        <v>8319</v>
      </c>
      <c r="U3939" t="s">
        <v>8320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2">
        <v>42151.905717592599</v>
      </c>
      <c r="L3940" s="12">
        <v>42182.905717592599</v>
      </c>
      <c r="M3940" s="13">
        <f t="shared" si="185"/>
        <v>2015</v>
      </c>
      <c r="N3940" t="b">
        <v>0</v>
      </c>
      <c r="O3940">
        <v>5</v>
      </c>
      <c r="P3940" t="b">
        <v>0</v>
      </c>
      <c r="Q3940" t="s">
        <v>8271</v>
      </c>
      <c r="R3940" s="5">
        <f t="shared" si="183"/>
        <v>0.12196620583717357</v>
      </c>
      <c r="S3940" s="6">
        <f t="shared" si="184"/>
        <v>79.400000000000006</v>
      </c>
      <c r="T3940" t="s">
        <v>8319</v>
      </c>
      <c r="U3940" t="s">
        <v>8320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2">
        <v>41915.400219907409</v>
      </c>
      <c r="L3941" s="12">
        <v>41919.1875</v>
      </c>
      <c r="M3941" s="13">
        <f t="shared" si="185"/>
        <v>2014</v>
      </c>
      <c r="N3941" t="b">
        <v>0</v>
      </c>
      <c r="O3941">
        <v>1</v>
      </c>
      <c r="P3941" t="b">
        <v>0</v>
      </c>
      <c r="Q3941" t="s">
        <v>8271</v>
      </c>
      <c r="R3941" s="5">
        <f t="shared" si="183"/>
        <v>1E-3</v>
      </c>
      <c r="S3941" s="6">
        <f t="shared" si="184"/>
        <v>5</v>
      </c>
      <c r="T3941" t="s">
        <v>8319</v>
      </c>
      <c r="U3941" t="s">
        <v>8320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2">
        <v>41961.492488425924</v>
      </c>
      <c r="L3942" s="12">
        <v>42006.492488425924</v>
      </c>
      <c r="M3942" s="13">
        <f t="shared" si="185"/>
        <v>2014</v>
      </c>
      <c r="N3942" t="b">
        <v>0</v>
      </c>
      <c r="O3942">
        <v>2</v>
      </c>
      <c r="P3942" t="b">
        <v>0</v>
      </c>
      <c r="Q3942" t="s">
        <v>8271</v>
      </c>
      <c r="R3942" s="5">
        <f t="shared" si="183"/>
        <v>2.2000000000000001E-3</v>
      </c>
      <c r="S3942" s="6">
        <f t="shared" si="184"/>
        <v>5.5</v>
      </c>
      <c r="T3942" t="s">
        <v>8319</v>
      </c>
      <c r="U3942" t="s">
        <v>8320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2">
        <v>41940.587233796294</v>
      </c>
      <c r="L3943" s="12">
        <v>41968.041666666672</v>
      </c>
      <c r="M3943" s="13">
        <f t="shared" si="185"/>
        <v>2014</v>
      </c>
      <c r="N3943" t="b">
        <v>0</v>
      </c>
      <c r="O3943">
        <v>2</v>
      </c>
      <c r="P3943" t="b">
        <v>0</v>
      </c>
      <c r="Q3943" t="s">
        <v>8271</v>
      </c>
      <c r="R3943" s="5">
        <f t="shared" si="183"/>
        <v>9.0909090909090905E-3</v>
      </c>
      <c r="S3943" s="6">
        <f t="shared" si="184"/>
        <v>25</v>
      </c>
      <c r="T3943" t="s">
        <v>8319</v>
      </c>
      <c r="U3943" t="s">
        <v>8320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2">
        <v>42111.904097222221</v>
      </c>
      <c r="L3944" s="12">
        <v>42171.904097222221</v>
      </c>
      <c r="M3944" s="13">
        <f t="shared" si="185"/>
        <v>2015</v>
      </c>
      <c r="N3944" t="b">
        <v>0</v>
      </c>
      <c r="O3944">
        <v>0</v>
      </c>
      <c r="P3944" t="b">
        <v>0</v>
      </c>
      <c r="Q3944" t="s">
        <v>8271</v>
      </c>
      <c r="R3944" s="5">
        <f t="shared" si="183"/>
        <v>0</v>
      </c>
      <c r="S3944" s="6" t="e">
        <f t="shared" si="184"/>
        <v>#DIV/0!</v>
      </c>
      <c r="T3944" t="s">
        <v>8319</v>
      </c>
      <c r="U3944" t="s">
        <v>8320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2">
        <v>42279.778564814813</v>
      </c>
      <c r="L3945" s="12">
        <v>42310.701388888891</v>
      </c>
      <c r="M3945" s="13">
        <f t="shared" si="185"/>
        <v>2015</v>
      </c>
      <c r="N3945" t="b">
        <v>0</v>
      </c>
      <c r="O3945">
        <v>13</v>
      </c>
      <c r="P3945" t="b">
        <v>0</v>
      </c>
      <c r="Q3945" t="s">
        <v>8271</v>
      </c>
      <c r="R3945" s="5">
        <f t="shared" si="183"/>
        <v>0.35639999999999999</v>
      </c>
      <c r="S3945" s="6">
        <f t="shared" si="184"/>
        <v>137.07692307692307</v>
      </c>
      <c r="T3945" t="s">
        <v>8319</v>
      </c>
      <c r="U3945" t="s">
        <v>8320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2">
        <v>42213.662905092591</v>
      </c>
      <c r="L3946" s="12">
        <v>42243.662905092591</v>
      </c>
      <c r="M3946" s="13">
        <f t="shared" si="185"/>
        <v>2015</v>
      </c>
      <c r="N3946" t="b">
        <v>0</v>
      </c>
      <c r="O3946">
        <v>0</v>
      </c>
      <c r="P3946" t="b">
        <v>0</v>
      </c>
      <c r="Q3946" t="s">
        <v>8271</v>
      </c>
      <c r="R3946" s="5">
        <f t="shared" si="183"/>
        <v>0</v>
      </c>
      <c r="S3946" s="6" t="e">
        <f t="shared" si="184"/>
        <v>#DIV/0!</v>
      </c>
      <c r="T3946" t="s">
        <v>8319</v>
      </c>
      <c r="U3946" t="s">
        <v>8320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2">
        <v>42109.801712962959</v>
      </c>
      <c r="L3947" s="12">
        <v>42139.801712962959</v>
      </c>
      <c r="M3947" s="13">
        <f t="shared" si="185"/>
        <v>2015</v>
      </c>
      <c r="N3947" t="b">
        <v>0</v>
      </c>
      <c r="O3947">
        <v>1</v>
      </c>
      <c r="P3947" t="b">
        <v>0</v>
      </c>
      <c r="Q3947" t="s">
        <v>8271</v>
      </c>
      <c r="R3947" s="5">
        <f t="shared" si="183"/>
        <v>2.5000000000000001E-3</v>
      </c>
      <c r="S3947" s="6">
        <f t="shared" si="184"/>
        <v>5</v>
      </c>
      <c r="T3947" t="s">
        <v>8319</v>
      </c>
      <c r="U3947" t="s">
        <v>8320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2">
        <v>42031.833587962959</v>
      </c>
      <c r="L3948" s="12">
        <v>42063.333333333328</v>
      </c>
      <c r="M3948" s="13">
        <f t="shared" si="185"/>
        <v>2015</v>
      </c>
      <c r="N3948" t="b">
        <v>0</v>
      </c>
      <c r="O3948">
        <v>5</v>
      </c>
      <c r="P3948" t="b">
        <v>0</v>
      </c>
      <c r="Q3948" t="s">
        <v>8271</v>
      </c>
      <c r="R3948" s="5">
        <f t="shared" si="183"/>
        <v>3.2500000000000001E-2</v>
      </c>
      <c r="S3948" s="6">
        <f t="shared" si="184"/>
        <v>39</v>
      </c>
      <c r="T3948" t="s">
        <v>8319</v>
      </c>
      <c r="U3948" t="s">
        <v>8320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2">
        <v>42615.142870370371</v>
      </c>
      <c r="L3949" s="12">
        <v>42645.142870370371</v>
      </c>
      <c r="M3949" s="13">
        <f t="shared" si="185"/>
        <v>2016</v>
      </c>
      <c r="N3949" t="b">
        <v>0</v>
      </c>
      <c r="O3949">
        <v>2</v>
      </c>
      <c r="P3949" t="b">
        <v>0</v>
      </c>
      <c r="Q3949" t="s">
        <v>8271</v>
      </c>
      <c r="R3949" s="5">
        <f t="shared" si="183"/>
        <v>3.3666666666666664E-2</v>
      </c>
      <c r="S3949" s="6">
        <f t="shared" si="184"/>
        <v>50.5</v>
      </c>
      <c r="T3949" t="s">
        <v>8319</v>
      </c>
      <c r="U3949" t="s">
        <v>8320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2">
        <v>41829.325497685182</v>
      </c>
      <c r="L3950" s="12">
        <v>41889.325497685182</v>
      </c>
      <c r="M3950" s="13">
        <f t="shared" si="185"/>
        <v>2014</v>
      </c>
      <c r="N3950" t="b">
        <v>0</v>
      </c>
      <c r="O3950">
        <v>0</v>
      </c>
      <c r="P3950" t="b">
        <v>0</v>
      </c>
      <c r="Q3950" t="s">
        <v>8271</v>
      </c>
      <c r="R3950" s="5">
        <f t="shared" si="183"/>
        <v>0</v>
      </c>
      <c r="S3950" s="6" t="e">
        <f t="shared" si="184"/>
        <v>#DIV/0!</v>
      </c>
      <c r="T3950" t="s">
        <v>8319</v>
      </c>
      <c r="U3950" t="s">
        <v>8320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2">
        <v>42016.120613425926</v>
      </c>
      <c r="L3951" s="12">
        <v>42046.120613425926</v>
      </c>
      <c r="M3951" s="13">
        <f t="shared" si="185"/>
        <v>2015</v>
      </c>
      <c r="N3951" t="b">
        <v>0</v>
      </c>
      <c r="O3951">
        <v>32</v>
      </c>
      <c r="P3951" t="b">
        <v>0</v>
      </c>
      <c r="Q3951" t="s">
        <v>8271</v>
      </c>
      <c r="R3951" s="5">
        <f t="shared" si="183"/>
        <v>0.15770000000000001</v>
      </c>
      <c r="S3951" s="6">
        <f t="shared" si="184"/>
        <v>49.28125</v>
      </c>
      <c r="T3951" t="s">
        <v>8319</v>
      </c>
      <c r="U3951" t="s">
        <v>8320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2">
        <v>42439.702314814815</v>
      </c>
      <c r="L3952" s="12">
        <v>42468.774305555555</v>
      </c>
      <c r="M3952" s="13">
        <f t="shared" si="185"/>
        <v>2016</v>
      </c>
      <c r="N3952" t="b">
        <v>0</v>
      </c>
      <c r="O3952">
        <v>1</v>
      </c>
      <c r="P3952" t="b">
        <v>0</v>
      </c>
      <c r="Q3952" t="s">
        <v>8271</v>
      </c>
      <c r="R3952" s="5">
        <f t="shared" si="183"/>
        <v>6.2500000000000003E-3</v>
      </c>
      <c r="S3952" s="6">
        <f t="shared" si="184"/>
        <v>25</v>
      </c>
      <c r="T3952" t="s">
        <v>8319</v>
      </c>
      <c r="U3952" t="s">
        <v>8320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2">
        <v>42433.825717592597</v>
      </c>
      <c r="L3953" s="12">
        <v>42493.784050925926</v>
      </c>
      <c r="M3953" s="13">
        <f t="shared" si="185"/>
        <v>2016</v>
      </c>
      <c r="N3953" t="b">
        <v>0</v>
      </c>
      <c r="O3953">
        <v>1</v>
      </c>
      <c r="P3953" t="b">
        <v>0</v>
      </c>
      <c r="Q3953" t="s">
        <v>8271</v>
      </c>
      <c r="R3953" s="5">
        <f t="shared" si="183"/>
        <v>5.0000000000000004E-6</v>
      </c>
      <c r="S3953" s="6">
        <f t="shared" si="184"/>
        <v>1</v>
      </c>
      <c r="T3953" t="s">
        <v>8319</v>
      </c>
      <c r="U3953" t="s">
        <v>8320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2">
        <v>42243.790393518517</v>
      </c>
      <c r="L3954" s="12">
        <v>42303.790393518517</v>
      </c>
      <c r="M3954" s="13">
        <f t="shared" si="185"/>
        <v>2015</v>
      </c>
      <c r="N3954" t="b">
        <v>0</v>
      </c>
      <c r="O3954">
        <v>1</v>
      </c>
      <c r="P3954" t="b">
        <v>0</v>
      </c>
      <c r="Q3954" t="s">
        <v>8271</v>
      </c>
      <c r="R3954" s="5">
        <f t="shared" si="183"/>
        <v>9.6153846153846159E-4</v>
      </c>
      <c r="S3954" s="6">
        <f t="shared" si="184"/>
        <v>25</v>
      </c>
      <c r="T3954" t="s">
        <v>8319</v>
      </c>
      <c r="U3954" t="s">
        <v>8320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2">
        <v>42550.048449074078</v>
      </c>
      <c r="L3955" s="12">
        <v>42580.978472222225</v>
      </c>
      <c r="M3955" s="13">
        <f t="shared" si="185"/>
        <v>2016</v>
      </c>
      <c r="N3955" t="b">
        <v>0</v>
      </c>
      <c r="O3955">
        <v>0</v>
      </c>
      <c r="P3955" t="b">
        <v>0</v>
      </c>
      <c r="Q3955" t="s">
        <v>8271</v>
      </c>
      <c r="R3955" s="5">
        <f t="shared" si="183"/>
        <v>0</v>
      </c>
      <c r="S3955" s="6" t="e">
        <f t="shared" si="184"/>
        <v>#DIV/0!</v>
      </c>
      <c r="T3955" t="s">
        <v>8319</v>
      </c>
      <c r="U3955" t="s">
        <v>8320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2">
        <v>41774.651203703703</v>
      </c>
      <c r="L3956" s="12">
        <v>41834.651203703703</v>
      </c>
      <c r="M3956" s="13">
        <f t="shared" si="185"/>
        <v>2014</v>
      </c>
      <c r="N3956" t="b">
        <v>0</v>
      </c>
      <c r="O3956">
        <v>0</v>
      </c>
      <c r="P3956" t="b">
        <v>0</v>
      </c>
      <c r="Q3956" t="s">
        <v>8271</v>
      </c>
      <c r="R3956" s="5">
        <f t="shared" si="183"/>
        <v>0</v>
      </c>
      <c r="S3956" s="6" t="e">
        <f t="shared" si="184"/>
        <v>#DIV/0!</v>
      </c>
      <c r="T3956" t="s">
        <v>8319</v>
      </c>
      <c r="U3956" t="s">
        <v>8320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2">
        <v>42306.848854166667</v>
      </c>
      <c r="L3957" s="12">
        <v>42336.890520833331</v>
      </c>
      <c r="M3957" s="13">
        <f t="shared" si="185"/>
        <v>2015</v>
      </c>
      <c r="N3957" t="b">
        <v>0</v>
      </c>
      <c r="O3957">
        <v>8</v>
      </c>
      <c r="P3957" t="b">
        <v>0</v>
      </c>
      <c r="Q3957" t="s">
        <v>8271</v>
      </c>
      <c r="R3957" s="5">
        <f t="shared" si="183"/>
        <v>0.24285714285714285</v>
      </c>
      <c r="S3957" s="6">
        <f t="shared" si="184"/>
        <v>53.125</v>
      </c>
      <c r="T3957" t="s">
        <v>8319</v>
      </c>
      <c r="U3957" t="s">
        <v>8320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2">
        <v>42457.932025462964</v>
      </c>
      <c r="L3958" s="12">
        <v>42485.013888888891</v>
      </c>
      <c r="M3958" s="13">
        <f t="shared" si="185"/>
        <v>2016</v>
      </c>
      <c r="N3958" t="b">
        <v>0</v>
      </c>
      <c r="O3958">
        <v>0</v>
      </c>
      <c r="P3958" t="b">
        <v>0</v>
      </c>
      <c r="Q3958" t="s">
        <v>8271</v>
      </c>
      <c r="R3958" s="5">
        <f t="shared" si="183"/>
        <v>0</v>
      </c>
      <c r="S3958" s="6" t="e">
        <f t="shared" si="184"/>
        <v>#DIV/0!</v>
      </c>
      <c r="T3958" t="s">
        <v>8319</v>
      </c>
      <c r="U3958" t="s">
        <v>8320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2">
        <v>42513.976319444439</v>
      </c>
      <c r="L3959" s="12">
        <v>42559.976319444439</v>
      </c>
      <c r="M3959" s="13">
        <f t="shared" si="185"/>
        <v>2016</v>
      </c>
      <c r="N3959" t="b">
        <v>0</v>
      </c>
      <c r="O3959">
        <v>1</v>
      </c>
      <c r="P3959" t="b">
        <v>0</v>
      </c>
      <c r="Q3959" t="s">
        <v>8271</v>
      </c>
      <c r="R3959" s="5">
        <f t="shared" si="183"/>
        <v>2.5000000000000001E-4</v>
      </c>
      <c r="S3959" s="6">
        <f t="shared" si="184"/>
        <v>7</v>
      </c>
      <c r="T3959" t="s">
        <v>8319</v>
      </c>
      <c r="U3959" t="s">
        <v>8320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2">
        <v>41816.950370370374</v>
      </c>
      <c r="L3960" s="12">
        <v>41853.583333333336</v>
      </c>
      <c r="M3960" s="13">
        <f t="shared" si="185"/>
        <v>2014</v>
      </c>
      <c r="N3960" t="b">
        <v>0</v>
      </c>
      <c r="O3960">
        <v>16</v>
      </c>
      <c r="P3960" t="b">
        <v>0</v>
      </c>
      <c r="Q3960" t="s">
        <v>8271</v>
      </c>
      <c r="R3960" s="5">
        <f t="shared" si="183"/>
        <v>0.32050000000000001</v>
      </c>
      <c r="S3960" s="6">
        <f t="shared" si="184"/>
        <v>40.0625</v>
      </c>
      <c r="T3960" t="s">
        <v>8319</v>
      </c>
      <c r="U3960" t="s">
        <v>8320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2">
        <v>41880.788842592592</v>
      </c>
      <c r="L3961" s="12">
        <v>41910.788842592592</v>
      </c>
      <c r="M3961" s="13">
        <f t="shared" si="185"/>
        <v>2014</v>
      </c>
      <c r="N3961" t="b">
        <v>0</v>
      </c>
      <c r="O3961">
        <v>12</v>
      </c>
      <c r="P3961" t="b">
        <v>0</v>
      </c>
      <c r="Q3961" t="s">
        <v>8271</v>
      </c>
      <c r="R3961" s="5">
        <f t="shared" si="183"/>
        <v>0.24333333333333335</v>
      </c>
      <c r="S3961" s="6">
        <f t="shared" si="184"/>
        <v>24.333333333333332</v>
      </c>
      <c r="T3961" t="s">
        <v>8319</v>
      </c>
      <c r="U3961" t="s">
        <v>8320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2">
        <v>42342.845555555556</v>
      </c>
      <c r="L3962" s="12">
        <v>42372.845555555556</v>
      </c>
      <c r="M3962" s="13">
        <f t="shared" si="185"/>
        <v>2015</v>
      </c>
      <c r="N3962" t="b">
        <v>0</v>
      </c>
      <c r="O3962">
        <v>4</v>
      </c>
      <c r="P3962" t="b">
        <v>0</v>
      </c>
      <c r="Q3962" t="s">
        <v>8271</v>
      </c>
      <c r="R3962" s="5">
        <f t="shared" si="183"/>
        <v>1.4999999999999999E-2</v>
      </c>
      <c r="S3962" s="6">
        <f t="shared" si="184"/>
        <v>11.25</v>
      </c>
      <c r="T3962" t="s">
        <v>8319</v>
      </c>
      <c r="U3962" t="s">
        <v>8320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2">
        <v>41745.891319444447</v>
      </c>
      <c r="L3963" s="12">
        <v>41767.891319444447</v>
      </c>
      <c r="M3963" s="13">
        <f t="shared" si="185"/>
        <v>2014</v>
      </c>
      <c r="N3963" t="b">
        <v>0</v>
      </c>
      <c r="O3963">
        <v>2</v>
      </c>
      <c r="P3963" t="b">
        <v>0</v>
      </c>
      <c r="Q3963" t="s">
        <v>8271</v>
      </c>
      <c r="R3963" s="5">
        <f t="shared" si="183"/>
        <v>4.1999999999999997E-3</v>
      </c>
      <c r="S3963" s="6">
        <f t="shared" si="184"/>
        <v>10.5</v>
      </c>
      <c r="T3963" t="s">
        <v>8319</v>
      </c>
      <c r="U3963" t="s">
        <v>8320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2">
        <v>42311.621458333335</v>
      </c>
      <c r="L3964" s="12">
        <v>42336.621458333335</v>
      </c>
      <c r="M3964" s="13">
        <f t="shared" si="185"/>
        <v>2015</v>
      </c>
      <c r="N3964" t="b">
        <v>0</v>
      </c>
      <c r="O3964">
        <v>3</v>
      </c>
      <c r="P3964" t="b">
        <v>0</v>
      </c>
      <c r="Q3964" t="s">
        <v>8271</v>
      </c>
      <c r="R3964" s="5">
        <f t="shared" si="183"/>
        <v>3.214285714285714E-2</v>
      </c>
      <c r="S3964" s="6">
        <f t="shared" si="184"/>
        <v>15</v>
      </c>
      <c r="T3964" t="s">
        <v>8319</v>
      </c>
      <c r="U3964" t="s">
        <v>8320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2">
        <v>42296.154131944444</v>
      </c>
      <c r="L3965" s="12">
        <v>42326.195798611108</v>
      </c>
      <c r="M3965" s="13">
        <f t="shared" si="185"/>
        <v>2015</v>
      </c>
      <c r="N3965" t="b">
        <v>0</v>
      </c>
      <c r="O3965">
        <v>0</v>
      </c>
      <c r="P3965" t="b">
        <v>0</v>
      </c>
      <c r="Q3965" t="s">
        <v>8271</v>
      </c>
      <c r="R3965" s="5">
        <f t="shared" si="183"/>
        <v>0</v>
      </c>
      <c r="S3965" s="6" t="e">
        <f t="shared" si="184"/>
        <v>#DIV/0!</v>
      </c>
      <c r="T3965" t="s">
        <v>8319</v>
      </c>
      <c r="U3965" t="s">
        <v>8320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2">
        <v>42053.722060185188</v>
      </c>
      <c r="L3966" s="12">
        <v>42113.680393518516</v>
      </c>
      <c r="M3966" s="13">
        <f t="shared" si="185"/>
        <v>2015</v>
      </c>
      <c r="N3966" t="b">
        <v>0</v>
      </c>
      <c r="O3966">
        <v>3</v>
      </c>
      <c r="P3966" t="b">
        <v>0</v>
      </c>
      <c r="Q3966" t="s">
        <v>8271</v>
      </c>
      <c r="R3966" s="5">
        <f t="shared" si="183"/>
        <v>6.3E-2</v>
      </c>
      <c r="S3966" s="6">
        <f t="shared" si="184"/>
        <v>42</v>
      </c>
      <c r="T3966" t="s">
        <v>8319</v>
      </c>
      <c r="U3966" t="s">
        <v>8320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2">
        <v>42414.235879629632</v>
      </c>
      <c r="L3967" s="12">
        <v>42474.194212962961</v>
      </c>
      <c r="M3967" s="13">
        <f t="shared" si="185"/>
        <v>2016</v>
      </c>
      <c r="N3967" t="b">
        <v>0</v>
      </c>
      <c r="O3967">
        <v>4</v>
      </c>
      <c r="P3967" t="b">
        <v>0</v>
      </c>
      <c r="Q3967" t="s">
        <v>8271</v>
      </c>
      <c r="R3967" s="5">
        <f t="shared" si="183"/>
        <v>0.14249999999999999</v>
      </c>
      <c r="S3967" s="6">
        <f t="shared" si="184"/>
        <v>71.25</v>
      </c>
      <c r="T3967" t="s">
        <v>8319</v>
      </c>
      <c r="U3967" t="s">
        <v>8320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2">
        <v>41801.711550925924</v>
      </c>
      <c r="L3968" s="12">
        <v>41844.124305555553</v>
      </c>
      <c r="M3968" s="13">
        <f t="shared" si="185"/>
        <v>2014</v>
      </c>
      <c r="N3968" t="b">
        <v>0</v>
      </c>
      <c r="O3968">
        <v>2</v>
      </c>
      <c r="P3968" t="b">
        <v>0</v>
      </c>
      <c r="Q3968" t="s">
        <v>8271</v>
      </c>
      <c r="R3968" s="5">
        <f t="shared" si="183"/>
        <v>6.0000000000000001E-3</v>
      </c>
      <c r="S3968" s="6">
        <f t="shared" si="184"/>
        <v>22.5</v>
      </c>
      <c r="T3968" t="s">
        <v>8319</v>
      </c>
      <c r="U3968" t="s">
        <v>8320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2">
        <v>42770.290590277778</v>
      </c>
      <c r="L3969" s="12">
        <v>42800.290590277778</v>
      </c>
      <c r="M3969" s="13">
        <f t="shared" si="185"/>
        <v>2017</v>
      </c>
      <c r="N3969" t="b">
        <v>0</v>
      </c>
      <c r="O3969">
        <v>10</v>
      </c>
      <c r="P3969" t="b">
        <v>0</v>
      </c>
      <c r="Q3969" t="s">
        <v>8271</v>
      </c>
      <c r="R3969" s="5">
        <f t="shared" si="183"/>
        <v>0.2411764705882353</v>
      </c>
      <c r="S3969" s="6">
        <f t="shared" si="184"/>
        <v>41</v>
      </c>
      <c r="T3969" t="s">
        <v>8319</v>
      </c>
      <c r="U3969" t="s">
        <v>8320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2">
        <v>42452.815659722226</v>
      </c>
      <c r="L3970" s="12">
        <v>42512.815659722226</v>
      </c>
      <c r="M3970" s="13">
        <f t="shared" si="185"/>
        <v>2016</v>
      </c>
      <c r="N3970" t="b">
        <v>0</v>
      </c>
      <c r="O3970">
        <v>11</v>
      </c>
      <c r="P3970" t="b">
        <v>0</v>
      </c>
      <c r="Q3970" t="s">
        <v>8271</v>
      </c>
      <c r="R3970" s="5">
        <f t="shared" ref="R3970:R4033" si="186">E3970/D3970</f>
        <v>0.10539999999999999</v>
      </c>
      <c r="S3970" s="6">
        <f t="shared" ref="S3970:S4033" si="187">E3970/O3970</f>
        <v>47.909090909090907</v>
      </c>
      <c r="T3970" t="s">
        <v>8319</v>
      </c>
      <c r="U3970" t="s">
        <v>8320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2">
        <v>42601.854699074072</v>
      </c>
      <c r="L3971" s="12">
        <v>42611.163194444445</v>
      </c>
      <c r="M3971" s="13">
        <f t="shared" ref="M3971:M4034" si="188">YEAR(K3971)</f>
        <v>2016</v>
      </c>
      <c r="N3971" t="b">
        <v>0</v>
      </c>
      <c r="O3971">
        <v>6</v>
      </c>
      <c r="P3971" t="b">
        <v>0</v>
      </c>
      <c r="Q3971" t="s">
        <v>8271</v>
      </c>
      <c r="R3971" s="5">
        <f t="shared" si="186"/>
        <v>7.4690265486725665E-2</v>
      </c>
      <c r="S3971" s="6">
        <f t="shared" si="187"/>
        <v>35.166666666666664</v>
      </c>
      <c r="T3971" t="s">
        <v>8319</v>
      </c>
      <c r="U3971" t="s">
        <v>8320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2">
        <v>42447.863553240735</v>
      </c>
      <c r="L3972" s="12">
        <v>42477.863553240735</v>
      </c>
      <c r="M3972" s="13">
        <f t="shared" si="188"/>
        <v>2016</v>
      </c>
      <c r="N3972" t="b">
        <v>0</v>
      </c>
      <c r="O3972">
        <v>2</v>
      </c>
      <c r="P3972" t="b">
        <v>0</v>
      </c>
      <c r="Q3972" t="s">
        <v>8271</v>
      </c>
      <c r="R3972" s="5">
        <f t="shared" si="186"/>
        <v>7.3333333333333334E-4</v>
      </c>
      <c r="S3972" s="6">
        <f t="shared" si="187"/>
        <v>5.5</v>
      </c>
      <c r="T3972" t="s">
        <v>8319</v>
      </c>
      <c r="U3972" t="s">
        <v>8320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2">
        <v>41811.536180555559</v>
      </c>
      <c r="L3973" s="12">
        <v>41841.536180555559</v>
      </c>
      <c r="M3973" s="13">
        <f t="shared" si="188"/>
        <v>2014</v>
      </c>
      <c r="N3973" t="b">
        <v>0</v>
      </c>
      <c r="O3973">
        <v>6</v>
      </c>
      <c r="P3973" t="b">
        <v>0</v>
      </c>
      <c r="Q3973" t="s">
        <v>8271</v>
      </c>
      <c r="R3973" s="5">
        <f t="shared" si="186"/>
        <v>9.7142857142857135E-3</v>
      </c>
      <c r="S3973" s="6">
        <f t="shared" si="187"/>
        <v>22.666666666666668</v>
      </c>
      <c r="T3973" t="s">
        <v>8319</v>
      </c>
      <c r="U3973" t="s">
        <v>8320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2">
        <v>41981.067523148144</v>
      </c>
      <c r="L3974" s="12">
        <v>42041.067523148144</v>
      </c>
      <c r="M3974" s="13">
        <f t="shared" si="188"/>
        <v>2014</v>
      </c>
      <c r="N3974" t="b">
        <v>0</v>
      </c>
      <c r="O3974">
        <v>8</v>
      </c>
      <c r="P3974" t="b">
        <v>0</v>
      </c>
      <c r="Q3974" t="s">
        <v>8271</v>
      </c>
      <c r="R3974" s="5">
        <f t="shared" si="186"/>
        <v>0.21099999999999999</v>
      </c>
      <c r="S3974" s="6">
        <f t="shared" si="187"/>
        <v>26.375</v>
      </c>
      <c r="T3974" t="s">
        <v>8319</v>
      </c>
      <c r="U3974" t="s">
        <v>8320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2">
        <v>42469.68414351852</v>
      </c>
      <c r="L3975" s="12">
        <v>42499.166666666672</v>
      </c>
      <c r="M3975" s="13">
        <f t="shared" si="188"/>
        <v>2016</v>
      </c>
      <c r="N3975" t="b">
        <v>0</v>
      </c>
      <c r="O3975">
        <v>37</v>
      </c>
      <c r="P3975" t="b">
        <v>0</v>
      </c>
      <c r="Q3975" t="s">
        <v>8271</v>
      </c>
      <c r="R3975" s="5">
        <f t="shared" si="186"/>
        <v>0.78100000000000003</v>
      </c>
      <c r="S3975" s="6">
        <f t="shared" si="187"/>
        <v>105.54054054054055</v>
      </c>
      <c r="T3975" t="s">
        <v>8319</v>
      </c>
      <c r="U3975" t="s">
        <v>8320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2">
        <v>42493.546851851846</v>
      </c>
      <c r="L3976" s="12">
        <v>42523.546851851846</v>
      </c>
      <c r="M3976" s="13">
        <f t="shared" si="188"/>
        <v>2016</v>
      </c>
      <c r="N3976" t="b">
        <v>0</v>
      </c>
      <c r="O3976">
        <v>11</v>
      </c>
      <c r="P3976" t="b">
        <v>0</v>
      </c>
      <c r="Q3976" t="s">
        <v>8271</v>
      </c>
      <c r="R3976" s="5">
        <f t="shared" si="186"/>
        <v>0.32</v>
      </c>
      <c r="S3976" s="6">
        <f t="shared" si="187"/>
        <v>29.09090909090909</v>
      </c>
      <c r="T3976" t="s">
        <v>8319</v>
      </c>
      <c r="U3976" t="s">
        <v>8320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2">
        <v>42534.866875</v>
      </c>
      <c r="L3977" s="12">
        <v>42564.866875</v>
      </c>
      <c r="M3977" s="13">
        <f t="shared" si="188"/>
        <v>2016</v>
      </c>
      <c r="N3977" t="b">
        <v>0</v>
      </c>
      <c r="O3977">
        <v>0</v>
      </c>
      <c r="P3977" t="b">
        <v>0</v>
      </c>
      <c r="Q3977" t="s">
        <v>8271</v>
      </c>
      <c r="R3977" s="5">
        <f t="shared" si="186"/>
        <v>0</v>
      </c>
      <c r="S3977" s="6" t="e">
        <f t="shared" si="187"/>
        <v>#DIV/0!</v>
      </c>
      <c r="T3977" t="s">
        <v>8319</v>
      </c>
      <c r="U3977" t="s">
        <v>8320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2">
        <v>41830.858344907407</v>
      </c>
      <c r="L3978" s="12">
        <v>41852.291666666664</v>
      </c>
      <c r="M3978" s="13">
        <f t="shared" si="188"/>
        <v>2014</v>
      </c>
      <c r="N3978" t="b">
        <v>0</v>
      </c>
      <c r="O3978">
        <v>10</v>
      </c>
      <c r="P3978" t="b">
        <v>0</v>
      </c>
      <c r="Q3978" t="s">
        <v>8271</v>
      </c>
      <c r="R3978" s="5">
        <f t="shared" si="186"/>
        <v>0.47692307692307695</v>
      </c>
      <c r="S3978" s="6">
        <f t="shared" si="187"/>
        <v>62</v>
      </c>
      <c r="T3978" t="s">
        <v>8319</v>
      </c>
      <c r="U3978" t="s">
        <v>8320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2">
        <v>42543.788564814815</v>
      </c>
      <c r="L3979" s="12">
        <v>42573.788564814815</v>
      </c>
      <c r="M3979" s="13">
        <f t="shared" si="188"/>
        <v>2016</v>
      </c>
      <c r="N3979" t="b">
        <v>0</v>
      </c>
      <c r="O3979">
        <v>6</v>
      </c>
      <c r="P3979" t="b">
        <v>0</v>
      </c>
      <c r="Q3979" t="s">
        <v>8271</v>
      </c>
      <c r="R3979" s="5">
        <f t="shared" si="186"/>
        <v>1.4500000000000001E-2</v>
      </c>
      <c r="S3979" s="6">
        <f t="shared" si="187"/>
        <v>217.5</v>
      </c>
      <c r="T3979" t="s">
        <v>8319</v>
      </c>
      <c r="U3979" t="s">
        <v>8320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2">
        <v>41975.642974537041</v>
      </c>
      <c r="L3980" s="12">
        <v>42035.642974537041</v>
      </c>
      <c r="M3980" s="13">
        <f t="shared" si="188"/>
        <v>2014</v>
      </c>
      <c r="N3980" t="b">
        <v>0</v>
      </c>
      <c r="O3980">
        <v>8</v>
      </c>
      <c r="P3980" t="b">
        <v>0</v>
      </c>
      <c r="Q3980" t="s">
        <v>8271</v>
      </c>
      <c r="R3980" s="5">
        <f t="shared" si="186"/>
        <v>0.107</v>
      </c>
      <c r="S3980" s="6">
        <f t="shared" si="187"/>
        <v>26.75</v>
      </c>
      <c r="T3980" t="s">
        <v>8319</v>
      </c>
      <c r="U3980" t="s">
        <v>8320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2">
        <v>42069.903437500005</v>
      </c>
      <c r="L3981" s="12">
        <v>42092.833333333328</v>
      </c>
      <c r="M3981" s="13">
        <f t="shared" si="188"/>
        <v>2015</v>
      </c>
      <c r="N3981" t="b">
        <v>0</v>
      </c>
      <c r="O3981">
        <v>6</v>
      </c>
      <c r="P3981" t="b">
        <v>0</v>
      </c>
      <c r="Q3981" t="s">
        <v>8271</v>
      </c>
      <c r="R3981" s="5">
        <f t="shared" si="186"/>
        <v>1.8333333333333333E-2</v>
      </c>
      <c r="S3981" s="6">
        <f t="shared" si="187"/>
        <v>18.333333333333332</v>
      </c>
      <c r="T3981" t="s">
        <v>8319</v>
      </c>
      <c r="U3981" t="s">
        <v>8320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2">
        <v>41795.598923611113</v>
      </c>
      <c r="L3982" s="12">
        <v>41825.598923611113</v>
      </c>
      <c r="M3982" s="13">
        <f t="shared" si="188"/>
        <v>2014</v>
      </c>
      <c r="N3982" t="b">
        <v>0</v>
      </c>
      <c r="O3982">
        <v>7</v>
      </c>
      <c r="P3982" t="b">
        <v>0</v>
      </c>
      <c r="Q3982" t="s">
        <v>8271</v>
      </c>
      <c r="R3982" s="5">
        <f t="shared" si="186"/>
        <v>0.18</v>
      </c>
      <c r="S3982" s="6">
        <f t="shared" si="187"/>
        <v>64.285714285714292</v>
      </c>
      <c r="T3982" t="s">
        <v>8319</v>
      </c>
      <c r="U3982" t="s">
        <v>8320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2">
        <v>42508.179965277777</v>
      </c>
      <c r="L3983" s="12">
        <v>42568.179965277777</v>
      </c>
      <c r="M3983" s="13">
        <f t="shared" si="188"/>
        <v>2016</v>
      </c>
      <c r="N3983" t="b">
        <v>0</v>
      </c>
      <c r="O3983">
        <v>7</v>
      </c>
      <c r="P3983" t="b">
        <v>0</v>
      </c>
      <c r="Q3983" t="s">
        <v>8271</v>
      </c>
      <c r="R3983" s="5">
        <f t="shared" si="186"/>
        <v>4.0833333333333333E-2</v>
      </c>
      <c r="S3983" s="6">
        <f t="shared" si="187"/>
        <v>175</v>
      </c>
      <c r="T3983" t="s">
        <v>8319</v>
      </c>
      <c r="U3983" t="s">
        <v>8320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2">
        <v>42132.809953703705</v>
      </c>
      <c r="L3984" s="12">
        <v>42192.809953703705</v>
      </c>
      <c r="M3984" s="13">
        <f t="shared" si="188"/>
        <v>2015</v>
      </c>
      <c r="N3984" t="b">
        <v>0</v>
      </c>
      <c r="O3984">
        <v>5</v>
      </c>
      <c r="P3984" t="b">
        <v>0</v>
      </c>
      <c r="Q3984" t="s">
        <v>8271</v>
      </c>
      <c r="R3984" s="5">
        <f t="shared" si="186"/>
        <v>0.2</v>
      </c>
      <c r="S3984" s="6">
        <f t="shared" si="187"/>
        <v>34</v>
      </c>
      <c r="T3984" t="s">
        <v>8319</v>
      </c>
      <c r="U3984" t="s">
        <v>8320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2">
        <v>41747.86986111111</v>
      </c>
      <c r="L3985" s="12">
        <v>41779.290972222225</v>
      </c>
      <c r="M3985" s="13">
        <f t="shared" si="188"/>
        <v>2014</v>
      </c>
      <c r="N3985" t="b">
        <v>0</v>
      </c>
      <c r="O3985">
        <v>46</v>
      </c>
      <c r="P3985" t="b">
        <v>0</v>
      </c>
      <c r="Q3985" t="s">
        <v>8271</v>
      </c>
      <c r="R3985" s="5">
        <f t="shared" si="186"/>
        <v>0.34802513464991025</v>
      </c>
      <c r="S3985" s="6">
        <f t="shared" si="187"/>
        <v>84.282608695652172</v>
      </c>
      <c r="T3985" t="s">
        <v>8319</v>
      </c>
      <c r="U3985" t="s">
        <v>8320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2">
        <v>41920.963472222218</v>
      </c>
      <c r="L3986" s="12">
        <v>41951</v>
      </c>
      <c r="M3986" s="13">
        <f t="shared" si="188"/>
        <v>2014</v>
      </c>
      <c r="N3986" t="b">
        <v>0</v>
      </c>
      <c r="O3986">
        <v>10</v>
      </c>
      <c r="P3986" t="b">
        <v>0</v>
      </c>
      <c r="Q3986" t="s">
        <v>8271</v>
      </c>
      <c r="R3986" s="5">
        <f t="shared" si="186"/>
        <v>6.3333333333333339E-2</v>
      </c>
      <c r="S3986" s="6">
        <f t="shared" si="187"/>
        <v>9.5</v>
      </c>
      <c r="T3986" t="s">
        <v>8319</v>
      </c>
      <c r="U3986" t="s">
        <v>8320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2">
        <v>42399.707407407404</v>
      </c>
      <c r="L3987" s="12">
        <v>42420.878472222219</v>
      </c>
      <c r="M3987" s="13">
        <f t="shared" si="188"/>
        <v>2016</v>
      </c>
      <c r="N3987" t="b">
        <v>0</v>
      </c>
      <c r="O3987">
        <v>19</v>
      </c>
      <c r="P3987" t="b">
        <v>0</v>
      </c>
      <c r="Q3987" t="s">
        <v>8271</v>
      </c>
      <c r="R3987" s="5">
        <f t="shared" si="186"/>
        <v>0.32050000000000001</v>
      </c>
      <c r="S3987" s="6">
        <f t="shared" si="187"/>
        <v>33.736842105263158</v>
      </c>
      <c r="T3987" t="s">
        <v>8319</v>
      </c>
      <c r="U3987" t="s">
        <v>8320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2">
        <v>42467.548541666663</v>
      </c>
      <c r="L3988" s="12">
        <v>42496.544444444444</v>
      </c>
      <c r="M3988" s="13">
        <f t="shared" si="188"/>
        <v>2016</v>
      </c>
      <c r="N3988" t="b">
        <v>0</v>
      </c>
      <c r="O3988">
        <v>13</v>
      </c>
      <c r="P3988" t="b">
        <v>0</v>
      </c>
      <c r="Q3988" t="s">
        <v>8271</v>
      </c>
      <c r="R3988" s="5">
        <f t="shared" si="186"/>
        <v>9.7600000000000006E-2</v>
      </c>
      <c r="S3988" s="6">
        <f t="shared" si="187"/>
        <v>37.53846153846154</v>
      </c>
      <c r="T3988" t="s">
        <v>8319</v>
      </c>
      <c r="U3988" t="s">
        <v>8320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2">
        <v>41765.92465277778</v>
      </c>
      <c r="L3989" s="12">
        <v>41775.92465277778</v>
      </c>
      <c r="M3989" s="13">
        <f t="shared" si="188"/>
        <v>2014</v>
      </c>
      <c r="N3989" t="b">
        <v>0</v>
      </c>
      <c r="O3989">
        <v>13</v>
      </c>
      <c r="P3989" t="b">
        <v>0</v>
      </c>
      <c r="Q3989" t="s">
        <v>8271</v>
      </c>
      <c r="R3989" s="5">
        <f t="shared" si="186"/>
        <v>0.3775</v>
      </c>
      <c r="S3989" s="6">
        <f t="shared" si="187"/>
        <v>11.615384615384615</v>
      </c>
      <c r="T3989" t="s">
        <v>8319</v>
      </c>
      <c r="U3989" t="s">
        <v>8320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2">
        <v>42230.08116898148</v>
      </c>
      <c r="L3990" s="12">
        <v>42245.08116898148</v>
      </c>
      <c r="M3990" s="13">
        <f t="shared" si="188"/>
        <v>2015</v>
      </c>
      <c r="N3990" t="b">
        <v>0</v>
      </c>
      <c r="O3990">
        <v>4</v>
      </c>
      <c r="P3990" t="b">
        <v>0</v>
      </c>
      <c r="Q3990" t="s">
        <v>8271</v>
      </c>
      <c r="R3990" s="5">
        <f t="shared" si="186"/>
        <v>2.1333333333333333E-2</v>
      </c>
      <c r="S3990" s="6">
        <f t="shared" si="187"/>
        <v>8</v>
      </c>
      <c r="T3990" t="s">
        <v>8319</v>
      </c>
      <c r="U3990" t="s">
        <v>8320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2">
        <v>42286.749780092592</v>
      </c>
      <c r="L3991" s="12">
        <v>42316.791446759264</v>
      </c>
      <c r="M3991" s="13">
        <f t="shared" si="188"/>
        <v>2015</v>
      </c>
      <c r="N3991" t="b">
        <v>0</v>
      </c>
      <c r="O3991">
        <v>0</v>
      </c>
      <c r="P3991" t="b">
        <v>0</v>
      </c>
      <c r="Q3991" t="s">
        <v>8271</v>
      </c>
      <c r="R3991" s="5">
        <f t="shared" si="186"/>
        <v>0</v>
      </c>
      <c r="S3991" s="6" t="e">
        <f t="shared" si="187"/>
        <v>#DIV/0!</v>
      </c>
      <c r="T3991" t="s">
        <v>8319</v>
      </c>
      <c r="U3991" t="s">
        <v>8320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2">
        <v>42401.672372685185</v>
      </c>
      <c r="L3992" s="12">
        <v>42431.672372685185</v>
      </c>
      <c r="M3992" s="13">
        <f t="shared" si="188"/>
        <v>2016</v>
      </c>
      <c r="N3992" t="b">
        <v>0</v>
      </c>
      <c r="O3992">
        <v>3</v>
      </c>
      <c r="P3992" t="b">
        <v>0</v>
      </c>
      <c r="Q3992" t="s">
        <v>8271</v>
      </c>
      <c r="R3992" s="5">
        <f t="shared" si="186"/>
        <v>4.1818181818181817E-2</v>
      </c>
      <c r="S3992" s="6">
        <f t="shared" si="187"/>
        <v>23</v>
      </c>
      <c r="T3992" t="s">
        <v>8319</v>
      </c>
      <c r="U3992" t="s">
        <v>8320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2">
        <v>42125.644467592589</v>
      </c>
      <c r="L3993" s="12">
        <v>42155.644467592589</v>
      </c>
      <c r="M3993" s="13">
        <f t="shared" si="188"/>
        <v>2015</v>
      </c>
      <c r="N3993" t="b">
        <v>0</v>
      </c>
      <c r="O3993">
        <v>1</v>
      </c>
      <c r="P3993" t="b">
        <v>0</v>
      </c>
      <c r="Q3993" t="s">
        <v>8271</v>
      </c>
      <c r="R3993" s="5">
        <f t="shared" si="186"/>
        <v>0.2</v>
      </c>
      <c r="S3993" s="6">
        <f t="shared" si="187"/>
        <v>100</v>
      </c>
      <c r="T3993" t="s">
        <v>8319</v>
      </c>
      <c r="U3993" t="s">
        <v>8320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2">
        <v>42289.94049768518</v>
      </c>
      <c r="L3994" s="12">
        <v>42349.982164351852</v>
      </c>
      <c r="M3994" s="13">
        <f t="shared" si="188"/>
        <v>2015</v>
      </c>
      <c r="N3994" t="b">
        <v>0</v>
      </c>
      <c r="O3994">
        <v>9</v>
      </c>
      <c r="P3994" t="b">
        <v>0</v>
      </c>
      <c r="Q3994" t="s">
        <v>8271</v>
      </c>
      <c r="R3994" s="5">
        <f t="shared" si="186"/>
        <v>5.4100000000000002E-2</v>
      </c>
      <c r="S3994" s="6">
        <f t="shared" si="187"/>
        <v>60.111111111111114</v>
      </c>
      <c r="T3994" t="s">
        <v>8319</v>
      </c>
      <c r="U3994" t="s">
        <v>8320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2">
        <v>42107.864722222221</v>
      </c>
      <c r="L3995" s="12">
        <v>42137.864722222221</v>
      </c>
      <c r="M3995" s="13">
        <f t="shared" si="188"/>
        <v>2015</v>
      </c>
      <c r="N3995" t="b">
        <v>0</v>
      </c>
      <c r="O3995">
        <v>1</v>
      </c>
      <c r="P3995" t="b">
        <v>0</v>
      </c>
      <c r="Q3995" t="s">
        <v>8271</v>
      </c>
      <c r="R3995" s="5">
        <f t="shared" si="186"/>
        <v>6.0000000000000002E-5</v>
      </c>
      <c r="S3995" s="6">
        <f t="shared" si="187"/>
        <v>3</v>
      </c>
      <c r="T3995" t="s">
        <v>8319</v>
      </c>
      <c r="U3995" t="s">
        <v>8320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2">
        <v>41809.389930555553</v>
      </c>
      <c r="L3996" s="12">
        <v>41839.389930555553</v>
      </c>
      <c r="M3996" s="13">
        <f t="shared" si="188"/>
        <v>2014</v>
      </c>
      <c r="N3996" t="b">
        <v>0</v>
      </c>
      <c r="O3996">
        <v>1</v>
      </c>
      <c r="P3996" t="b">
        <v>0</v>
      </c>
      <c r="Q3996" t="s">
        <v>8271</v>
      </c>
      <c r="R3996" s="5">
        <f t="shared" si="186"/>
        <v>2.5000000000000001E-3</v>
      </c>
      <c r="S3996" s="6">
        <f t="shared" si="187"/>
        <v>5</v>
      </c>
      <c r="T3996" t="s">
        <v>8319</v>
      </c>
      <c r="U3996" t="s">
        <v>8320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2">
        <v>42019.683761574073</v>
      </c>
      <c r="L3997" s="12">
        <v>42049.477083333331</v>
      </c>
      <c r="M3997" s="13">
        <f t="shared" si="188"/>
        <v>2015</v>
      </c>
      <c r="N3997" t="b">
        <v>0</v>
      </c>
      <c r="O3997">
        <v>4</v>
      </c>
      <c r="P3997" t="b">
        <v>0</v>
      </c>
      <c r="Q3997" t="s">
        <v>8271</v>
      </c>
      <c r="R3997" s="5">
        <f t="shared" si="186"/>
        <v>0.35</v>
      </c>
      <c r="S3997" s="6">
        <f t="shared" si="187"/>
        <v>17.5</v>
      </c>
      <c r="T3997" t="s">
        <v>8319</v>
      </c>
      <c r="U3997" t="s">
        <v>8320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2">
        <v>41950.26694444444</v>
      </c>
      <c r="L3998" s="12">
        <v>41963.669444444444</v>
      </c>
      <c r="M3998" s="13">
        <f t="shared" si="188"/>
        <v>2014</v>
      </c>
      <c r="N3998" t="b">
        <v>0</v>
      </c>
      <c r="O3998">
        <v>17</v>
      </c>
      <c r="P3998" t="b">
        <v>0</v>
      </c>
      <c r="Q3998" t="s">
        <v>8271</v>
      </c>
      <c r="R3998" s="5">
        <f t="shared" si="186"/>
        <v>0.16566666666666666</v>
      </c>
      <c r="S3998" s="6">
        <f t="shared" si="187"/>
        <v>29.235294117647058</v>
      </c>
      <c r="T3998" t="s">
        <v>8319</v>
      </c>
      <c r="U3998" t="s">
        <v>8320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2">
        <v>42069.391446759255</v>
      </c>
      <c r="L3999" s="12">
        <v>42099.349780092598</v>
      </c>
      <c r="M3999" s="13">
        <f t="shared" si="188"/>
        <v>2015</v>
      </c>
      <c r="N3999" t="b">
        <v>0</v>
      </c>
      <c r="O3999">
        <v>0</v>
      </c>
      <c r="P3999" t="b">
        <v>0</v>
      </c>
      <c r="Q3999" t="s">
        <v>8271</v>
      </c>
      <c r="R3999" s="5">
        <f t="shared" si="186"/>
        <v>0</v>
      </c>
      <c r="S3999" s="6" t="e">
        <f t="shared" si="187"/>
        <v>#DIV/0!</v>
      </c>
      <c r="T3999" t="s">
        <v>8319</v>
      </c>
      <c r="U3999" t="s">
        <v>8320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2">
        <v>42061.963263888887</v>
      </c>
      <c r="L4000" s="12">
        <v>42091.921597222223</v>
      </c>
      <c r="M4000" s="13">
        <f t="shared" si="188"/>
        <v>2015</v>
      </c>
      <c r="N4000" t="b">
        <v>0</v>
      </c>
      <c r="O4000">
        <v>12</v>
      </c>
      <c r="P4000" t="b">
        <v>0</v>
      </c>
      <c r="Q4000" t="s">
        <v>8271</v>
      </c>
      <c r="R4000" s="5">
        <f t="shared" si="186"/>
        <v>0.57199999999999995</v>
      </c>
      <c r="S4000" s="6">
        <f t="shared" si="187"/>
        <v>59.583333333333336</v>
      </c>
      <c r="T4000" t="s">
        <v>8319</v>
      </c>
      <c r="U4000" t="s">
        <v>8320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2">
        <v>41842.828680555554</v>
      </c>
      <c r="L4001" s="12">
        <v>41882.827650462961</v>
      </c>
      <c r="M4001" s="13">
        <f t="shared" si="188"/>
        <v>2014</v>
      </c>
      <c r="N4001" t="b">
        <v>0</v>
      </c>
      <c r="O4001">
        <v>14</v>
      </c>
      <c r="P4001" t="b">
        <v>0</v>
      </c>
      <c r="Q4001" t="s">
        <v>8271</v>
      </c>
      <c r="R4001" s="5">
        <f t="shared" si="186"/>
        <v>0.16514285714285715</v>
      </c>
      <c r="S4001" s="6">
        <f t="shared" si="187"/>
        <v>82.571428571428569</v>
      </c>
      <c r="T4001" t="s">
        <v>8319</v>
      </c>
      <c r="U4001" t="s">
        <v>8320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2">
        <v>42437.64534722222</v>
      </c>
      <c r="L4002" s="12">
        <v>42497.603680555556</v>
      </c>
      <c r="M4002" s="13">
        <f t="shared" si="188"/>
        <v>2016</v>
      </c>
      <c r="N4002" t="b">
        <v>0</v>
      </c>
      <c r="O4002">
        <v>1</v>
      </c>
      <c r="P4002" t="b">
        <v>0</v>
      </c>
      <c r="Q4002" t="s">
        <v>8271</v>
      </c>
      <c r="R4002" s="5">
        <f t="shared" si="186"/>
        <v>1.25E-3</v>
      </c>
      <c r="S4002" s="6">
        <f t="shared" si="187"/>
        <v>10</v>
      </c>
      <c r="T4002" t="s">
        <v>8319</v>
      </c>
      <c r="U4002" t="s">
        <v>8320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2">
        <v>42775.964212962965</v>
      </c>
      <c r="L4003" s="12">
        <v>42795.791666666672</v>
      </c>
      <c r="M4003" s="13">
        <f t="shared" si="188"/>
        <v>2017</v>
      </c>
      <c r="N4003" t="b">
        <v>0</v>
      </c>
      <c r="O4003">
        <v>14</v>
      </c>
      <c r="P4003" t="b">
        <v>0</v>
      </c>
      <c r="Q4003" t="s">
        <v>8271</v>
      </c>
      <c r="R4003" s="5">
        <f t="shared" si="186"/>
        <v>0.3775</v>
      </c>
      <c r="S4003" s="6">
        <f t="shared" si="187"/>
        <v>32.357142857142854</v>
      </c>
      <c r="T4003" t="s">
        <v>8319</v>
      </c>
      <c r="U4003" t="s">
        <v>8320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2">
        <v>41879.043530092589</v>
      </c>
      <c r="L4004" s="12">
        <v>41909.043530092589</v>
      </c>
      <c r="M4004" s="13">
        <f t="shared" si="188"/>
        <v>2014</v>
      </c>
      <c r="N4004" t="b">
        <v>0</v>
      </c>
      <c r="O4004">
        <v>4</v>
      </c>
      <c r="P4004" t="b">
        <v>0</v>
      </c>
      <c r="Q4004" t="s">
        <v>8271</v>
      </c>
      <c r="R4004" s="5">
        <f t="shared" si="186"/>
        <v>1.84E-2</v>
      </c>
      <c r="S4004" s="6">
        <f t="shared" si="187"/>
        <v>5.75</v>
      </c>
      <c r="T4004" t="s">
        <v>8319</v>
      </c>
      <c r="U4004" t="s">
        <v>8320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2">
        <v>42020.587349537032</v>
      </c>
      <c r="L4005" s="12">
        <v>42050.587349537032</v>
      </c>
      <c r="M4005" s="13">
        <f t="shared" si="188"/>
        <v>2015</v>
      </c>
      <c r="N4005" t="b">
        <v>0</v>
      </c>
      <c r="O4005">
        <v>2</v>
      </c>
      <c r="P4005" t="b">
        <v>0</v>
      </c>
      <c r="Q4005" t="s">
        <v>8271</v>
      </c>
      <c r="R4005" s="5">
        <f t="shared" si="186"/>
        <v>0.10050000000000001</v>
      </c>
      <c r="S4005" s="6">
        <f t="shared" si="187"/>
        <v>100.5</v>
      </c>
      <c r="T4005" t="s">
        <v>8319</v>
      </c>
      <c r="U4005" t="s">
        <v>8320</v>
      </c>
    </row>
    <row r="4006" spans="1:21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2">
        <v>41890.16269675926</v>
      </c>
      <c r="L4006" s="12">
        <v>41920.16269675926</v>
      </c>
      <c r="M4006" s="13">
        <f t="shared" si="188"/>
        <v>2014</v>
      </c>
      <c r="N4006" t="b">
        <v>0</v>
      </c>
      <c r="O4006">
        <v>1</v>
      </c>
      <c r="P4006" t="b">
        <v>0</v>
      </c>
      <c r="Q4006" t="s">
        <v>8271</v>
      </c>
      <c r="R4006" s="5">
        <f t="shared" si="186"/>
        <v>2E-3</v>
      </c>
      <c r="S4006" s="6">
        <f t="shared" si="187"/>
        <v>1</v>
      </c>
      <c r="T4006" t="s">
        <v>8319</v>
      </c>
      <c r="U4006" t="s">
        <v>8320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2">
        <v>41872.807696759257</v>
      </c>
      <c r="L4007" s="12">
        <v>41932.807696759257</v>
      </c>
      <c r="M4007" s="13">
        <f t="shared" si="188"/>
        <v>2014</v>
      </c>
      <c r="N4007" t="b">
        <v>0</v>
      </c>
      <c r="O4007">
        <v>2</v>
      </c>
      <c r="P4007" t="b">
        <v>0</v>
      </c>
      <c r="Q4007" t="s">
        <v>8271</v>
      </c>
      <c r="R4007" s="5">
        <f t="shared" si="186"/>
        <v>1.3333333333333334E-2</v>
      </c>
      <c r="S4007" s="6">
        <f t="shared" si="187"/>
        <v>20</v>
      </c>
      <c r="T4007" t="s">
        <v>8319</v>
      </c>
      <c r="U4007" t="s">
        <v>8320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2">
        <v>42391.772997685184</v>
      </c>
      <c r="L4008" s="12">
        <v>42416.772997685184</v>
      </c>
      <c r="M4008" s="13">
        <f t="shared" si="188"/>
        <v>2016</v>
      </c>
      <c r="N4008" t="b">
        <v>0</v>
      </c>
      <c r="O4008">
        <v>1</v>
      </c>
      <c r="P4008" t="b">
        <v>0</v>
      </c>
      <c r="Q4008" t="s">
        <v>8271</v>
      </c>
      <c r="R4008" s="5">
        <f t="shared" si="186"/>
        <v>6.666666666666667E-5</v>
      </c>
      <c r="S4008" s="6">
        <f t="shared" si="187"/>
        <v>2</v>
      </c>
      <c r="T4008" t="s">
        <v>8319</v>
      </c>
      <c r="U4008" t="s">
        <v>8320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2">
        <v>41848.772928240738</v>
      </c>
      <c r="L4009" s="12">
        <v>41877.686111111114</v>
      </c>
      <c r="M4009" s="13">
        <f t="shared" si="188"/>
        <v>2014</v>
      </c>
      <c r="N4009" t="b">
        <v>0</v>
      </c>
      <c r="O4009">
        <v>1</v>
      </c>
      <c r="P4009" t="b">
        <v>0</v>
      </c>
      <c r="Q4009" t="s">
        <v>8271</v>
      </c>
      <c r="R4009" s="5">
        <f t="shared" si="186"/>
        <v>2.5000000000000001E-3</v>
      </c>
      <c r="S4009" s="6">
        <f t="shared" si="187"/>
        <v>5</v>
      </c>
      <c r="T4009" t="s">
        <v>8319</v>
      </c>
      <c r="U4009" t="s">
        <v>8320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2">
        <v>42177.964201388888</v>
      </c>
      <c r="L4010" s="12">
        <v>42207.964201388888</v>
      </c>
      <c r="M4010" s="13">
        <f t="shared" si="188"/>
        <v>2015</v>
      </c>
      <c r="N4010" t="b">
        <v>0</v>
      </c>
      <c r="O4010">
        <v>4</v>
      </c>
      <c r="P4010" t="b">
        <v>0</v>
      </c>
      <c r="Q4010" t="s">
        <v>8271</v>
      </c>
      <c r="R4010" s="5">
        <f t="shared" si="186"/>
        <v>0.06</v>
      </c>
      <c r="S4010" s="6">
        <f t="shared" si="187"/>
        <v>15</v>
      </c>
      <c r="T4010" t="s">
        <v>8319</v>
      </c>
      <c r="U4010" t="s">
        <v>8320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2">
        <v>41851.700925925928</v>
      </c>
      <c r="L4011" s="12">
        <v>41891.700925925928</v>
      </c>
      <c r="M4011" s="13">
        <f t="shared" si="188"/>
        <v>2014</v>
      </c>
      <c r="N4011" t="b">
        <v>0</v>
      </c>
      <c r="O4011">
        <v>3</v>
      </c>
      <c r="P4011" t="b">
        <v>0</v>
      </c>
      <c r="Q4011" t="s">
        <v>8271</v>
      </c>
      <c r="R4011" s="5">
        <f t="shared" si="186"/>
        <v>3.8860103626943004E-2</v>
      </c>
      <c r="S4011" s="6">
        <f t="shared" si="187"/>
        <v>25</v>
      </c>
      <c r="T4011" t="s">
        <v>8319</v>
      </c>
      <c r="U4011" t="s">
        <v>8320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2">
        <v>41921.770439814813</v>
      </c>
      <c r="L4012" s="12">
        <v>41938.770439814813</v>
      </c>
      <c r="M4012" s="13">
        <f t="shared" si="188"/>
        <v>2014</v>
      </c>
      <c r="N4012" t="b">
        <v>0</v>
      </c>
      <c r="O4012">
        <v>38</v>
      </c>
      <c r="P4012" t="b">
        <v>0</v>
      </c>
      <c r="Q4012" t="s">
        <v>8271</v>
      </c>
      <c r="R4012" s="5">
        <f t="shared" si="186"/>
        <v>0.24194444444444443</v>
      </c>
      <c r="S4012" s="6">
        <f t="shared" si="187"/>
        <v>45.842105263157897</v>
      </c>
      <c r="T4012" t="s">
        <v>8319</v>
      </c>
      <c r="U4012" t="s">
        <v>8320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2">
        <v>42002.54488425926</v>
      </c>
      <c r="L4013" s="12">
        <v>42032.54488425926</v>
      </c>
      <c r="M4013" s="13">
        <f t="shared" si="188"/>
        <v>2014</v>
      </c>
      <c r="N4013" t="b">
        <v>0</v>
      </c>
      <c r="O4013">
        <v>4</v>
      </c>
      <c r="P4013" t="b">
        <v>0</v>
      </c>
      <c r="Q4013" t="s">
        <v>8271</v>
      </c>
      <c r="R4013" s="5">
        <f t="shared" si="186"/>
        <v>7.5999999999999998E-2</v>
      </c>
      <c r="S4013" s="6">
        <f t="shared" si="187"/>
        <v>4.75</v>
      </c>
      <c r="T4013" t="s">
        <v>8319</v>
      </c>
      <c r="U4013" t="s">
        <v>8320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2">
        <v>42096.544548611113</v>
      </c>
      <c r="L4014" s="12">
        <v>42126.544548611113</v>
      </c>
      <c r="M4014" s="13">
        <f t="shared" si="188"/>
        <v>2015</v>
      </c>
      <c r="N4014" t="b">
        <v>0</v>
      </c>
      <c r="O4014">
        <v>0</v>
      </c>
      <c r="P4014" t="b">
        <v>0</v>
      </c>
      <c r="Q4014" t="s">
        <v>8271</v>
      </c>
      <c r="R4014" s="5">
        <f t="shared" si="186"/>
        <v>0</v>
      </c>
      <c r="S4014" s="6" t="e">
        <f t="shared" si="187"/>
        <v>#DIV/0!</v>
      </c>
      <c r="T4014" t="s">
        <v>8319</v>
      </c>
      <c r="U4014" t="s">
        <v>8320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2">
        <v>42021.301192129627</v>
      </c>
      <c r="L4015" s="12">
        <v>42051.301192129627</v>
      </c>
      <c r="M4015" s="13">
        <f t="shared" si="188"/>
        <v>2015</v>
      </c>
      <c r="N4015" t="b">
        <v>0</v>
      </c>
      <c r="O4015">
        <v>2</v>
      </c>
      <c r="P4015" t="b">
        <v>0</v>
      </c>
      <c r="Q4015" t="s">
        <v>8271</v>
      </c>
      <c r="R4015" s="5">
        <f t="shared" si="186"/>
        <v>1.2999999999999999E-2</v>
      </c>
      <c r="S4015" s="6">
        <f t="shared" si="187"/>
        <v>13</v>
      </c>
      <c r="T4015" t="s">
        <v>8319</v>
      </c>
      <c r="U4015" t="s">
        <v>8320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2">
        <v>42419.246168981481</v>
      </c>
      <c r="L4016" s="12">
        <v>42434.246168981481</v>
      </c>
      <c r="M4016" s="13">
        <f t="shared" si="188"/>
        <v>2016</v>
      </c>
      <c r="N4016" t="b">
        <v>0</v>
      </c>
      <c r="O4016">
        <v>0</v>
      </c>
      <c r="P4016" t="b">
        <v>0</v>
      </c>
      <c r="Q4016" t="s">
        <v>8271</v>
      </c>
      <c r="R4016" s="5">
        <f t="shared" si="186"/>
        <v>0</v>
      </c>
      <c r="S4016" s="6" t="e">
        <f t="shared" si="187"/>
        <v>#DIV/0!</v>
      </c>
      <c r="T4016" t="s">
        <v>8319</v>
      </c>
      <c r="U4016" t="s">
        <v>8320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2">
        <v>42174.780821759254</v>
      </c>
      <c r="L4017" s="12">
        <v>42204.780821759254</v>
      </c>
      <c r="M4017" s="13">
        <f t="shared" si="188"/>
        <v>2015</v>
      </c>
      <c r="N4017" t="b">
        <v>0</v>
      </c>
      <c r="O4017">
        <v>1</v>
      </c>
      <c r="P4017" t="b">
        <v>0</v>
      </c>
      <c r="Q4017" t="s">
        <v>8271</v>
      </c>
      <c r="R4017" s="5">
        <f t="shared" si="186"/>
        <v>1.4285714285714287E-4</v>
      </c>
      <c r="S4017" s="6">
        <f t="shared" si="187"/>
        <v>1</v>
      </c>
      <c r="T4017" t="s">
        <v>8319</v>
      </c>
      <c r="U4017" t="s">
        <v>8320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2">
        <v>41869.872685185182</v>
      </c>
      <c r="L4018" s="12">
        <v>41899.872685185182</v>
      </c>
      <c r="M4018" s="13">
        <f t="shared" si="188"/>
        <v>2014</v>
      </c>
      <c r="N4018" t="b">
        <v>0</v>
      </c>
      <c r="O4018">
        <v>7</v>
      </c>
      <c r="P4018" t="b">
        <v>0</v>
      </c>
      <c r="Q4018" t="s">
        <v>8271</v>
      </c>
      <c r="R4018" s="5">
        <f t="shared" si="186"/>
        <v>0.14000000000000001</v>
      </c>
      <c r="S4018" s="6">
        <f t="shared" si="187"/>
        <v>10</v>
      </c>
      <c r="T4018" t="s">
        <v>8319</v>
      </c>
      <c r="U4018" t="s">
        <v>8320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2">
        <v>41856.672152777777</v>
      </c>
      <c r="L4019" s="12">
        <v>41886.672152777777</v>
      </c>
      <c r="M4019" s="13">
        <f t="shared" si="188"/>
        <v>2014</v>
      </c>
      <c r="N4019" t="b">
        <v>0</v>
      </c>
      <c r="O4019">
        <v>2</v>
      </c>
      <c r="P4019" t="b">
        <v>0</v>
      </c>
      <c r="Q4019" t="s">
        <v>8271</v>
      </c>
      <c r="R4019" s="5">
        <f t="shared" si="186"/>
        <v>1.0500000000000001E-2</v>
      </c>
      <c r="S4019" s="6">
        <f t="shared" si="187"/>
        <v>52.5</v>
      </c>
      <c r="T4019" t="s">
        <v>8319</v>
      </c>
      <c r="U4019" t="s">
        <v>8320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2">
        <v>42620.91097222222</v>
      </c>
      <c r="L4020" s="12">
        <v>42650.91097222222</v>
      </c>
      <c r="M4020" s="13">
        <f t="shared" si="188"/>
        <v>2016</v>
      </c>
      <c r="N4020" t="b">
        <v>0</v>
      </c>
      <c r="O4020">
        <v>4</v>
      </c>
      <c r="P4020" t="b">
        <v>0</v>
      </c>
      <c r="Q4020" t="s">
        <v>8271</v>
      </c>
      <c r="R4020" s="5">
        <f t="shared" si="186"/>
        <v>8.666666666666667E-2</v>
      </c>
      <c r="S4020" s="6">
        <f t="shared" si="187"/>
        <v>32.5</v>
      </c>
      <c r="T4020" t="s">
        <v>8319</v>
      </c>
      <c r="U4020" t="s">
        <v>8320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2">
        <v>42417.675879629634</v>
      </c>
      <c r="L4021" s="12">
        <v>42475.686111111107</v>
      </c>
      <c r="M4021" s="13">
        <f t="shared" si="188"/>
        <v>2016</v>
      </c>
      <c r="N4021" t="b">
        <v>0</v>
      </c>
      <c r="O4021">
        <v>4</v>
      </c>
      <c r="P4021" t="b">
        <v>0</v>
      </c>
      <c r="Q4021" t="s">
        <v>8271</v>
      </c>
      <c r="R4021" s="5">
        <f t="shared" si="186"/>
        <v>8.2857142857142851E-3</v>
      </c>
      <c r="S4021" s="6">
        <f t="shared" si="187"/>
        <v>7.25</v>
      </c>
      <c r="T4021" t="s">
        <v>8319</v>
      </c>
      <c r="U4021" t="s">
        <v>8320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2">
        <v>42057.190960648149</v>
      </c>
      <c r="L4022" s="12">
        <v>42087.149293981478</v>
      </c>
      <c r="M4022" s="13">
        <f t="shared" si="188"/>
        <v>2015</v>
      </c>
      <c r="N4022" t="b">
        <v>0</v>
      </c>
      <c r="O4022">
        <v>3</v>
      </c>
      <c r="P4022" t="b">
        <v>0</v>
      </c>
      <c r="Q4022" t="s">
        <v>8271</v>
      </c>
      <c r="R4022" s="5">
        <f t="shared" si="186"/>
        <v>0.16666666666666666</v>
      </c>
      <c r="S4022" s="6">
        <f t="shared" si="187"/>
        <v>33.333333333333336</v>
      </c>
      <c r="T4022" t="s">
        <v>8319</v>
      </c>
      <c r="U4022" t="s">
        <v>8320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2">
        <v>41878.911550925928</v>
      </c>
      <c r="L4023" s="12">
        <v>41938.911550925928</v>
      </c>
      <c r="M4023" s="13">
        <f t="shared" si="188"/>
        <v>2014</v>
      </c>
      <c r="N4023" t="b">
        <v>0</v>
      </c>
      <c r="O4023">
        <v>2</v>
      </c>
      <c r="P4023" t="b">
        <v>0</v>
      </c>
      <c r="Q4023" t="s">
        <v>8271</v>
      </c>
      <c r="R4023" s="5">
        <f t="shared" si="186"/>
        <v>8.3333333333333332E-3</v>
      </c>
      <c r="S4023" s="6">
        <f t="shared" si="187"/>
        <v>62.5</v>
      </c>
      <c r="T4023" t="s">
        <v>8319</v>
      </c>
      <c r="U4023" t="s">
        <v>8320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2">
        <v>41990.584108796291</v>
      </c>
      <c r="L4024" s="12">
        <v>42036.120833333334</v>
      </c>
      <c r="M4024" s="13">
        <f t="shared" si="188"/>
        <v>2014</v>
      </c>
      <c r="N4024" t="b">
        <v>0</v>
      </c>
      <c r="O4024">
        <v>197</v>
      </c>
      <c r="P4024" t="b">
        <v>0</v>
      </c>
      <c r="Q4024" t="s">
        <v>8271</v>
      </c>
      <c r="R4024" s="5">
        <f t="shared" si="186"/>
        <v>0.69561111111111107</v>
      </c>
      <c r="S4024" s="6">
        <f t="shared" si="187"/>
        <v>63.558375634517766</v>
      </c>
      <c r="T4024" t="s">
        <v>8319</v>
      </c>
      <c r="U4024" t="s">
        <v>8320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2">
        <v>42408.999571759254</v>
      </c>
      <c r="L4025" s="12">
        <v>42453.957905092597</v>
      </c>
      <c r="M4025" s="13">
        <f t="shared" si="188"/>
        <v>2016</v>
      </c>
      <c r="N4025" t="b">
        <v>0</v>
      </c>
      <c r="O4025">
        <v>0</v>
      </c>
      <c r="P4025" t="b">
        <v>0</v>
      </c>
      <c r="Q4025" t="s">
        <v>8271</v>
      </c>
      <c r="R4025" s="5">
        <f t="shared" si="186"/>
        <v>0</v>
      </c>
      <c r="S4025" s="6" t="e">
        <f t="shared" si="187"/>
        <v>#DIV/0!</v>
      </c>
      <c r="T4025" t="s">
        <v>8319</v>
      </c>
      <c r="U4025" t="s">
        <v>8320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2">
        <v>42217.670104166667</v>
      </c>
      <c r="L4026" s="12">
        <v>42247.670104166667</v>
      </c>
      <c r="M4026" s="13">
        <f t="shared" si="188"/>
        <v>2015</v>
      </c>
      <c r="N4026" t="b">
        <v>0</v>
      </c>
      <c r="O4026">
        <v>1</v>
      </c>
      <c r="P4026" t="b">
        <v>0</v>
      </c>
      <c r="Q4026" t="s">
        <v>8271</v>
      </c>
      <c r="R4026" s="5">
        <f t="shared" si="186"/>
        <v>1.2500000000000001E-2</v>
      </c>
      <c r="S4026" s="6">
        <f t="shared" si="187"/>
        <v>10</v>
      </c>
      <c r="T4026" t="s">
        <v>8319</v>
      </c>
      <c r="U4026" t="s">
        <v>8320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2">
        <v>42151.237685185188</v>
      </c>
      <c r="L4027" s="12">
        <v>42211.237685185188</v>
      </c>
      <c r="M4027" s="13">
        <f t="shared" si="188"/>
        <v>2015</v>
      </c>
      <c r="N4027" t="b">
        <v>0</v>
      </c>
      <c r="O4027">
        <v>4</v>
      </c>
      <c r="P4027" t="b">
        <v>0</v>
      </c>
      <c r="Q4027" t="s">
        <v>8271</v>
      </c>
      <c r="R4027" s="5">
        <f t="shared" si="186"/>
        <v>0.05</v>
      </c>
      <c r="S4027" s="6">
        <f t="shared" si="187"/>
        <v>62.5</v>
      </c>
      <c r="T4027" t="s">
        <v>8319</v>
      </c>
      <c r="U4027" t="s">
        <v>8320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2">
        <v>42282.655543981484</v>
      </c>
      <c r="L4028" s="12">
        <v>42342.697210648148</v>
      </c>
      <c r="M4028" s="13">
        <f t="shared" si="188"/>
        <v>2015</v>
      </c>
      <c r="N4028" t="b">
        <v>0</v>
      </c>
      <c r="O4028">
        <v>0</v>
      </c>
      <c r="P4028" t="b">
        <v>0</v>
      </c>
      <c r="Q4028" t="s">
        <v>8271</v>
      </c>
      <c r="R4028" s="5">
        <f t="shared" si="186"/>
        <v>0</v>
      </c>
      <c r="S4028" s="6" t="e">
        <f t="shared" si="187"/>
        <v>#DIV/0!</v>
      </c>
      <c r="T4028" t="s">
        <v>8319</v>
      </c>
      <c r="U4028" t="s">
        <v>8320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2">
        <v>42768.97084490741</v>
      </c>
      <c r="L4029" s="12">
        <v>42789.041666666672</v>
      </c>
      <c r="M4029" s="13">
        <f t="shared" si="188"/>
        <v>2017</v>
      </c>
      <c r="N4029" t="b">
        <v>0</v>
      </c>
      <c r="O4029">
        <v>7</v>
      </c>
      <c r="P4029" t="b">
        <v>0</v>
      </c>
      <c r="Q4029" t="s">
        <v>8271</v>
      </c>
      <c r="R4029" s="5">
        <f t="shared" si="186"/>
        <v>7.166666666666667E-2</v>
      </c>
      <c r="S4029" s="6">
        <f t="shared" si="187"/>
        <v>30.714285714285715</v>
      </c>
      <c r="T4029" t="s">
        <v>8319</v>
      </c>
      <c r="U4029" t="s">
        <v>8320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2">
        <v>41765.938657407409</v>
      </c>
      <c r="L4030" s="12">
        <v>41795.938657407409</v>
      </c>
      <c r="M4030" s="13">
        <f t="shared" si="188"/>
        <v>2014</v>
      </c>
      <c r="N4030" t="b">
        <v>0</v>
      </c>
      <c r="O4030">
        <v>11</v>
      </c>
      <c r="P4030" t="b">
        <v>0</v>
      </c>
      <c r="Q4030" t="s">
        <v>8271</v>
      </c>
      <c r="R4030" s="5">
        <f t="shared" si="186"/>
        <v>0.28050000000000003</v>
      </c>
      <c r="S4030" s="6">
        <f t="shared" si="187"/>
        <v>51</v>
      </c>
      <c r="T4030" t="s">
        <v>8319</v>
      </c>
      <c r="U4030" t="s">
        <v>8320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2">
        <v>42322.025115740747</v>
      </c>
      <c r="L4031" s="12">
        <v>42352.025115740747</v>
      </c>
      <c r="M4031" s="13">
        <f t="shared" si="188"/>
        <v>2015</v>
      </c>
      <c r="N4031" t="b">
        <v>0</v>
      </c>
      <c r="O4031">
        <v>0</v>
      </c>
      <c r="P4031" t="b">
        <v>0</v>
      </c>
      <c r="Q4031" t="s">
        <v>8271</v>
      </c>
      <c r="R4031" s="5">
        <f t="shared" si="186"/>
        <v>0</v>
      </c>
      <c r="S4031" s="6" t="e">
        <f t="shared" si="187"/>
        <v>#DIV/0!</v>
      </c>
      <c r="T4031" t="s">
        <v>8319</v>
      </c>
      <c r="U4031" t="s">
        <v>8320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2">
        <v>42374.655081018514</v>
      </c>
      <c r="L4032" s="12">
        <v>42403.784027777772</v>
      </c>
      <c r="M4032" s="13">
        <f t="shared" si="188"/>
        <v>2016</v>
      </c>
      <c r="N4032" t="b">
        <v>0</v>
      </c>
      <c r="O4032">
        <v>6</v>
      </c>
      <c r="P4032" t="b">
        <v>0</v>
      </c>
      <c r="Q4032" t="s">
        <v>8271</v>
      </c>
      <c r="R4032" s="5">
        <f t="shared" si="186"/>
        <v>0.16</v>
      </c>
      <c r="S4032" s="6">
        <f t="shared" si="187"/>
        <v>66.666666666666671</v>
      </c>
      <c r="T4032" t="s">
        <v>8319</v>
      </c>
      <c r="U4032" t="s">
        <v>8320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2">
        <v>41941.585231481484</v>
      </c>
      <c r="L4033" s="12">
        <v>41991.626898148148</v>
      </c>
      <c r="M4033" s="13">
        <f t="shared" si="188"/>
        <v>2014</v>
      </c>
      <c r="N4033" t="b">
        <v>0</v>
      </c>
      <c r="O4033">
        <v>0</v>
      </c>
      <c r="P4033" t="b">
        <v>0</v>
      </c>
      <c r="Q4033" t="s">
        <v>8271</v>
      </c>
      <c r="R4033" s="5">
        <f t="shared" si="186"/>
        <v>0</v>
      </c>
      <c r="S4033" s="6" t="e">
        <f t="shared" si="187"/>
        <v>#DIV/0!</v>
      </c>
      <c r="T4033" t="s">
        <v>8319</v>
      </c>
      <c r="U4033" t="s">
        <v>8320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2">
        <v>42293.809212962966</v>
      </c>
      <c r="L4034" s="12">
        <v>42353.85087962963</v>
      </c>
      <c r="M4034" s="13">
        <f t="shared" si="188"/>
        <v>2015</v>
      </c>
      <c r="N4034" t="b">
        <v>0</v>
      </c>
      <c r="O4034">
        <v>7</v>
      </c>
      <c r="P4034" t="b">
        <v>0</v>
      </c>
      <c r="Q4034" t="s">
        <v>8271</v>
      </c>
      <c r="R4034" s="5">
        <f t="shared" ref="R4034:R4097" si="189">E4034/D4034</f>
        <v>6.8287037037037035E-2</v>
      </c>
      <c r="S4034" s="6">
        <f t="shared" ref="S4034:S4097" si="190">E4034/O4034</f>
        <v>59</v>
      </c>
      <c r="T4034" t="s">
        <v>8319</v>
      </c>
      <c r="U4034" t="s">
        <v>8320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2">
        <v>42614.268796296295</v>
      </c>
      <c r="L4035" s="12">
        <v>42645.375</v>
      </c>
      <c r="M4035" s="13">
        <f t="shared" ref="M4035:M4098" si="191">YEAR(K4035)</f>
        <v>2016</v>
      </c>
      <c r="N4035" t="b">
        <v>0</v>
      </c>
      <c r="O4035">
        <v>94</v>
      </c>
      <c r="P4035" t="b">
        <v>0</v>
      </c>
      <c r="Q4035" t="s">
        <v>8271</v>
      </c>
      <c r="R4035" s="5">
        <f t="shared" si="189"/>
        <v>0.25698702928870293</v>
      </c>
      <c r="S4035" s="6">
        <f t="shared" si="190"/>
        <v>65.340319148936175</v>
      </c>
      <c r="T4035" t="s">
        <v>8319</v>
      </c>
      <c r="U4035" t="s">
        <v>8320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2">
        <v>42067.947337962964</v>
      </c>
      <c r="L4036" s="12">
        <v>42097.905671296292</v>
      </c>
      <c r="M4036" s="13">
        <f t="shared" si="191"/>
        <v>2015</v>
      </c>
      <c r="N4036" t="b">
        <v>0</v>
      </c>
      <c r="O4036">
        <v>2</v>
      </c>
      <c r="P4036" t="b">
        <v>0</v>
      </c>
      <c r="Q4036" t="s">
        <v>8271</v>
      </c>
      <c r="R4036" s="5">
        <f t="shared" si="189"/>
        <v>1.4814814814814815E-2</v>
      </c>
      <c r="S4036" s="6">
        <f t="shared" si="190"/>
        <v>100</v>
      </c>
      <c r="T4036" t="s">
        <v>8319</v>
      </c>
      <c r="U4036" t="s">
        <v>8320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2">
        <v>41903.882951388885</v>
      </c>
      <c r="L4037" s="12">
        <v>41933.882951388885</v>
      </c>
      <c r="M4037" s="13">
        <f t="shared" si="191"/>
        <v>2014</v>
      </c>
      <c r="N4037" t="b">
        <v>0</v>
      </c>
      <c r="O4037">
        <v>25</v>
      </c>
      <c r="P4037" t="b">
        <v>0</v>
      </c>
      <c r="Q4037" t="s">
        <v>8271</v>
      </c>
      <c r="R4037" s="5">
        <f t="shared" si="189"/>
        <v>0.36849999999999999</v>
      </c>
      <c r="S4037" s="6">
        <f t="shared" si="190"/>
        <v>147.4</v>
      </c>
      <c r="T4037" t="s">
        <v>8319</v>
      </c>
      <c r="U4037" t="s">
        <v>8320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2">
        <v>41804.937083333331</v>
      </c>
      <c r="L4038" s="12">
        <v>41821.9375</v>
      </c>
      <c r="M4038" s="13">
        <f t="shared" si="191"/>
        <v>2014</v>
      </c>
      <c r="N4038" t="b">
        <v>0</v>
      </c>
      <c r="O4038">
        <v>17</v>
      </c>
      <c r="P4038" t="b">
        <v>0</v>
      </c>
      <c r="Q4038" t="s">
        <v>8271</v>
      </c>
      <c r="R4038" s="5">
        <f t="shared" si="189"/>
        <v>0.47049999999999997</v>
      </c>
      <c r="S4038" s="6">
        <f t="shared" si="190"/>
        <v>166.05882352941177</v>
      </c>
      <c r="T4038" t="s">
        <v>8319</v>
      </c>
      <c r="U4038" t="s">
        <v>8320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2">
        <v>42497.070775462969</v>
      </c>
      <c r="L4039" s="12">
        <v>42514.600694444445</v>
      </c>
      <c r="M4039" s="13">
        <f t="shared" si="191"/>
        <v>2016</v>
      </c>
      <c r="N4039" t="b">
        <v>0</v>
      </c>
      <c r="O4039">
        <v>2</v>
      </c>
      <c r="P4039" t="b">
        <v>0</v>
      </c>
      <c r="Q4039" t="s">
        <v>8271</v>
      </c>
      <c r="R4039" s="5">
        <f t="shared" si="189"/>
        <v>0.11428571428571428</v>
      </c>
      <c r="S4039" s="6">
        <f t="shared" si="190"/>
        <v>40</v>
      </c>
      <c r="T4039" t="s">
        <v>8319</v>
      </c>
      <c r="U4039" t="s">
        <v>8320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2">
        <v>41869.798726851855</v>
      </c>
      <c r="L4040" s="12">
        <v>41929.798726851855</v>
      </c>
      <c r="M4040" s="13">
        <f t="shared" si="191"/>
        <v>2014</v>
      </c>
      <c r="N4040" t="b">
        <v>0</v>
      </c>
      <c r="O4040">
        <v>4</v>
      </c>
      <c r="P4040" t="b">
        <v>0</v>
      </c>
      <c r="Q4040" t="s">
        <v>8271</v>
      </c>
      <c r="R4040" s="5">
        <f t="shared" si="189"/>
        <v>0.12039999999999999</v>
      </c>
      <c r="S4040" s="6">
        <f t="shared" si="190"/>
        <v>75.25</v>
      </c>
      <c r="T4040" t="s">
        <v>8319</v>
      </c>
      <c r="U4040" t="s">
        <v>8320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2">
        <v>42305.670914351853</v>
      </c>
      <c r="L4041" s="12">
        <v>42339.249305555553</v>
      </c>
      <c r="M4041" s="13">
        <f t="shared" si="191"/>
        <v>2015</v>
      </c>
      <c r="N4041" t="b">
        <v>0</v>
      </c>
      <c r="O4041">
        <v>5</v>
      </c>
      <c r="P4041" t="b">
        <v>0</v>
      </c>
      <c r="Q4041" t="s">
        <v>8271</v>
      </c>
      <c r="R4041" s="5">
        <f t="shared" si="189"/>
        <v>0.6</v>
      </c>
      <c r="S4041" s="6">
        <f t="shared" si="190"/>
        <v>60</v>
      </c>
      <c r="T4041" t="s">
        <v>8319</v>
      </c>
      <c r="U4041" t="s">
        <v>8320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2">
        <v>42144.231527777782</v>
      </c>
      <c r="L4042" s="12">
        <v>42203.125</v>
      </c>
      <c r="M4042" s="13">
        <f t="shared" si="191"/>
        <v>2015</v>
      </c>
      <c r="N4042" t="b">
        <v>0</v>
      </c>
      <c r="O4042">
        <v>2</v>
      </c>
      <c r="P4042" t="b">
        <v>0</v>
      </c>
      <c r="Q4042" t="s">
        <v>8271</v>
      </c>
      <c r="R4042" s="5">
        <f t="shared" si="189"/>
        <v>0.3125</v>
      </c>
      <c r="S4042" s="6">
        <f t="shared" si="190"/>
        <v>1250</v>
      </c>
      <c r="T4042" t="s">
        <v>8319</v>
      </c>
      <c r="U4042" t="s">
        <v>8320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2">
        <v>42559.474004629628</v>
      </c>
      <c r="L4043" s="12">
        <v>42619.474004629628</v>
      </c>
      <c r="M4043" s="13">
        <f t="shared" si="191"/>
        <v>2016</v>
      </c>
      <c r="N4043" t="b">
        <v>0</v>
      </c>
      <c r="O4043">
        <v>2</v>
      </c>
      <c r="P4043" t="b">
        <v>0</v>
      </c>
      <c r="Q4043" t="s">
        <v>8271</v>
      </c>
      <c r="R4043" s="5">
        <f t="shared" si="189"/>
        <v>4.1999999999999997E-3</v>
      </c>
      <c r="S4043" s="6">
        <f t="shared" si="190"/>
        <v>10.5</v>
      </c>
      <c r="T4043" t="s">
        <v>8319</v>
      </c>
      <c r="U4043" t="s">
        <v>8320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2">
        <v>41995.084074074075</v>
      </c>
      <c r="L4044" s="12">
        <v>42024.802777777775</v>
      </c>
      <c r="M4044" s="13">
        <f t="shared" si="191"/>
        <v>2014</v>
      </c>
      <c r="N4044" t="b">
        <v>0</v>
      </c>
      <c r="O4044">
        <v>3</v>
      </c>
      <c r="P4044" t="b">
        <v>0</v>
      </c>
      <c r="Q4044" t="s">
        <v>8271</v>
      </c>
      <c r="R4044" s="5">
        <f t="shared" si="189"/>
        <v>2.0999999999999999E-3</v>
      </c>
      <c r="S4044" s="6">
        <f t="shared" si="190"/>
        <v>7</v>
      </c>
      <c r="T4044" t="s">
        <v>8319</v>
      </c>
      <c r="U4044" t="s">
        <v>8320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2">
        <v>41948.957465277781</v>
      </c>
      <c r="L4045" s="12">
        <v>41963.957465277781</v>
      </c>
      <c r="M4045" s="13">
        <f t="shared" si="191"/>
        <v>2014</v>
      </c>
      <c r="N4045" t="b">
        <v>0</v>
      </c>
      <c r="O4045">
        <v>0</v>
      </c>
      <c r="P4045" t="b">
        <v>0</v>
      </c>
      <c r="Q4045" t="s">
        <v>8271</v>
      </c>
      <c r="R4045" s="5">
        <f t="shared" si="189"/>
        <v>0</v>
      </c>
      <c r="S4045" s="6" t="e">
        <f t="shared" si="190"/>
        <v>#DIV/0!</v>
      </c>
      <c r="T4045" t="s">
        <v>8319</v>
      </c>
      <c r="U4045" t="s">
        <v>8320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2">
        <v>42074.219699074078</v>
      </c>
      <c r="L4046" s="12">
        <v>42104.208333333328</v>
      </c>
      <c r="M4046" s="13">
        <f t="shared" si="191"/>
        <v>2015</v>
      </c>
      <c r="N4046" t="b">
        <v>0</v>
      </c>
      <c r="O4046">
        <v>4</v>
      </c>
      <c r="P4046" t="b">
        <v>0</v>
      </c>
      <c r="Q4046" t="s">
        <v>8271</v>
      </c>
      <c r="R4046" s="5">
        <f t="shared" si="189"/>
        <v>0.375</v>
      </c>
      <c r="S4046" s="6">
        <f t="shared" si="190"/>
        <v>56.25</v>
      </c>
      <c r="T4046" t="s">
        <v>8319</v>
      </c>
      <c r="U4046" t="s">
        <v>8320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2">
        <v>41842.201261574075</v>
      </c>
      <c r="L4047" s="12">
        <v>41872.201261574075</v>
      </c>
      <c r="M4047" s="13">
        <f t="shared" si="191"/>
        <v>2014</v>
      </c>
      <c r="N4047" t="b">
        <v>0</v>
      </c>
      <c r="O4047">
        <v>1</v>
      </c>
      <c r="P4047" t="b">
        <v>0</v>
      </c>
      <c r="Q4047" t="s">
        <v>8271</v>
      </c>
      <c r="R4047" s="5">
        <f t="shared" si="189"/>
        <v>2.0000000000000001E-4</v>
      </c>
      <c r="S4047" s="6">
        <f t="shared" si="190"/>
        <v>1</v>
      </c>
      <c r="T4047" t="s">
        <v>8319</v>
      </c>
      <c r="U4047" t="s">
        <v>8320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2">
        <v>41904.650578703702</v>
      </c>
      <c r="L4048" s="12">
        <v>41934.650578703702</v>
      </c>
      <c r="M4048" s="13">
        <f t="shared" si="191"/>
        <v>2014</v>
      </c>
      <c r="N4048" t="b">
        <v>0</v>
      </c>
      <c r="O4048">
        <v>12</v>
      </c>
      <c r="P4048" t="b">
        <v>0</v>
      </c>
      <c r="Q4048" t="s">
        <v>8271</v>
      </c>
      <c r="R4048" s="5">
        <f t="shared" si="189"/>
        <v>8.2142857142857142E-2</v>
      </c>
      <c r="S4048" s="6">
        <f t="shared" si="190"/>
        <v>38.333333333333336</v>
      </c>
      <c r="T4048" t="s">
        <v>8319</v>
      </c>
      <c r="U4048" t="s">
        <v>8320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2">
        <v>41991.022488425922</v>
      </c>
      <c r="L4049" s="12">
        <v>42015.041666666672</v>
      </c>
      <c r="M4049" s="13">
        <f t="shared" si="191"/>
        <v>2014</v>
      </c>
      <c r="N4049" t="b">
        <v>0</v>
      </c>
      <c r="O4049">
        <v>4</v>
      </c>
      <c r="P4049" t="b">
        <v>0</v>
      </c>
      <c r="Q4049" t="s">
        <v>8271</v>
      </c>
      <c r="R4049" s="5">
        <f t="shared" si="189"/>
        <v>2.1999999999999999E-2</v>
      </c>
      <c r="S4049" s="6">
        <f t="shared" si="190"/>
        <v>27.5</v>
      </c>
      <c r="T4049" t="s">
        <v>8319</v>
      </c>
      <c r="U4049" t="s">
        <v>8320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2">
        <v>42436.509108796294</v>
      </c>
      <c r="L4050" s="12">
        <v>42471.467442129629</v>
      </c>
      <c r="M4050" s="13">
        <f t="shared" si="191"/>
        <v>2016</v>
      </c>
      <c r="N4050" t="b">
        <v>0</v>
      </c>
      <c r="O4050">
        <v>91</v>
      </c>
      <c r="P4050" t="b">
        <v>0</v>
      </c>
      <c r="Q4050" t="s">
        <v>8271</v>
      </c>
      <c r="R4050" s="5">
        <f t="shared" si="189"/>
        <v>0.17652941176470588</v>
      </c>
      <c r="S4050" s="6">
        <f t="shared" si="190"/>
        <v>32.978021978021978</v>
      </c>
      <c r="T4050" t="s">
        <v>8319</v>
      </c>
      <c r="U4050" t="s">
        <v>8320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2">
        <v>42169.958506944444</v>
      </c>
      <c r="L4051" s="12">
        <v>42199.958506944444</v>
      </c>
      <c r="M4051" s="13">
        <f t="shared" si="191"/>
        <v>2015</v>
      </c>
      <c r="N4051" t="b">
        <v>0</v>
      </c>
      <c r="O4051">
        <v>1</v>
      </c>
      <c r="P4051" t="b">
        <v>0</v>
      </c>
      <c r="Q4051" t="s">
        <v>8271</v>
      </c>
      <c r="R4051" s="5">
        <f t="shared" si="189"/>
        <v>8.0000000000000004E-4</v>
      </c>
      <c r="S4051" s="6">
        <f t="shared" si="190"/>
        <v>16</v>
      </c>
      <c r="T4051" t="s">
        <v>8319</v>
      </c>
      <c r="U4051" t="s">
        <v>8320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2">
        <v>41905.636469907404</v>
      </c>
      <c r="L4052" s="12">
        <v>41935.636469907404</v>
      </c>
      <c r="M4052" s="13">
        <f t="shared" si="191"/>
        <v>2014</v>
      </c>
      <c r="N4052" t="b">
        <v>0</v>
      </c>
      <c r="O4052">
        <v>1</v>
      </c>
      <c r="P4052" t="b">
        <v>0</v>
      </c>
      <c r="Q4052" t="s">
        <v>8271</v>
      </c>
      <c r="R4052" s="5">
        <f t="shared" si="189"/>
        <v>6.6666666666666664E-4</v>
      </c>
      <c r="S4052" s="6">
        <f t="shared" si="190"/>
        <v>1</v>
      </c>
      <c r="T4052" t="s">
        <v>8319</v>
      </c>
      <c r="U4052" t="s">
        <v>8320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2">
        <v>41761.810150462967</v>
      </c>
      <c r="L4053" s="12">
        <v>41768.286805555559</v>
      </c>
      <c r="M4053" s="13">
        <f t="shared" si="191"/>
        <v>2014</v>
      </c>
      <c r="N4053" t="b">
        <v>0</v>
      </c>
      <c r="O4053">
        <v>0</v>
      </c>
      <c r="P4053" t="b">
        <v>0</v>
      </c>
      <c r="Q4053" t="s">
        <v>8271</v>
      </c>
      <c r="R4053" s="5">
        <f t="shared" si="189"/>
        <v>0</v>
      </c>
      <c r="S4053" s="6" t="e">
        <f t="shared" si="190"/>
        <v>#DIV/0!</v>
      </c>
      <c r="T4053" t="s">
        <v>8319</v>
      </c>
      <c r="U4053" t="s">
        <v>8320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2">
        <v>41865.878657407404</v>
      </c>
      <c r="L4054" s="12">
        <v>41925.878657407404</v>
      </c>
      <c r="M4054" s="13">
        <f t="shared" si="191"/>
        <v>2014</v>
      </c>
      <c r="N4054" t="b">
        <v>0</v>
      </c>
      <c r="O4054">
        <v>13</v>
      </c>
      <c r="P4054" t="b">
        <v>0</v>
      </c>
      <c r="Q4054" t="s">
        <v>8271</v>
      </c>
      <c r="R4054" s="5">
        <f t="shared" si="189"/>
        <v>0.37533333333333335</v>
      </c>
      <c r="S4054" s="6">
        <f t="shared" si="190"/>
        <v>86.615384615384613</v>
      </c>
      <c r="T4054" t="s">
        <v>8319</v>
      </c>
      <c r="U4054" t="s">
        <v>8320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2">
        <v>41928.690138888887</v>
      </c>
      <c r="L4055" s="12">
        <v>41958.833333333328</v>
      </c>
      <c r="M4055" s="13">
        <f t="shared" si="191"/>
        <v>2014</v>
      </c>
      <c r="N4055" t="b">
        <v>0</v>
      </c>
      <c r="O4055">
        <v>2</v>
      </c>
      <c r="P4055" t="b">
        <v>0</v>
      </c>
      <c r="Q4055" t="s">
        <v>8271</v>
      </c>
      <c r="R4055" s="5">
        <f t="shared" si="189"/>
        <v>0.22</v>
      </c>
      <c r="S4055" s="6">
        <f t="shared" si="190"/>
        <v>55</v>
      </c>
      <c r="T4055" t="s">
        <v>8319</v>
      </c>
      <c r="U4055" t="s">
        <v>8320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2">
        <v>42613.841261574074</v>
      </c>
      <c r="L4056" s="12">
        <v>42644.166666666672</v>
      </c>
      <c r="M4056" s="13">
        <f t="shared" si="191"/>
        <v>2016</v>
      </c>
      <c r="N4056" t="b">
        <v>0</v>
      </c>
      <c r="O4056">
        <v>0</v>
      </c>
      <c r="P4056" t="b">
        <v>0</v>
      </c>
      <c r="Q4056" t="s">
        <v>8271</v>
      </c>
      <c r="R4056" s="5">
        <f t="shared" si="189"/>
        <v>0</v>
      </c>
      <c r="S4056" s="6" t="e">
        <f t="shared" si="190"/>
        <v>#DIV/0!</v>
      </c>
      <c r="T4056" t="s">
        <v>8319</v>
      </c>
      <c r="U4056" t="s">
        <v>8320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2">
        <v>41779.648506944446</v>
      </c>
      <c r="L4057" s="12">
        <v>41809.648506944446</v>
      </c>
      <c r="M4057" s="13">
        <f t="shared" si="191"/>
        <v>2014</v>
      </c>
      <c r="N4057" t="b">
        <v>0</v>
      </c>
      <c r="O4057">
        <v>21</v>
      </c>
      <c r="P4057" t="b">
        <v>0</v>
      </c>
      <c r="Q4057" t="s">
        <v>8271</v>
      </c>
      <c r="R4057" s="5">
        <f t="shared" si="189"/>
        <v>0.1762</v>
      </c>
      <c r="S4057" s="6">
        <f t="shared" si="190"/>
        <v>41.952380952380949</v>
      </c>
      <c r="T4057" t="s">
        <v>8319</v>
      </c>
      <c r="U4057" t="s">
        <v>8320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2">
        <v>42534.933321759265</v>
      </c>
      <c r="L4058" s="12">
        <v>42554.832638888889</v>
      </c>
      <c r="M4058" s="13">
        <f t="shared" si="191"/>
        <v>2016</v>
      </c>
      <c r="N4058" t="b">
        <v>0</v>
      </c>
      <c r="O4058">
        <v>9</v>
      </c>
      <c r="P4058" t="b">
        <v>0</v>
      </c>
      <c r="Q4058" t="s">
        <v>8271</v>
      </c>
      <c r="R4058" s="5">
        <f t="shared" si="189"/>
        <v>0.53</v>
      </c>
      <c r="S4058" s="6">
        <f t="shared" si="190"/>
        <v>88.333333333333329</v>
      </c>
      <c r="T4058" t="s">
        <v>8319</v>
      </c>
      <c r="U4058" t="s">
        <v>8320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2">
        <v>42310.968518518523</v>
      </c>
      <c r="L4059" s="12">
        <v>42333.958333333328</v>
      </c>
      <c r="M4059" s="13">
        <f t="shared" si="191"/>
        <v>2015</v>
      </c>
      <c r="N4059" t="b">
        <v>0</v>
      </c>
      <c r="O4059">
        <v>6</v>
      </c>
      <c r="P4059" t="b">
        <v>0</v>
      </c>
      <c r="Q4059" t="s">
        <v>8271</v>
      </c>
      <c r="R4059" s="5">
        <f t="shared" si="189"/>
        <v>0.22142857142857142</v>
      </c>
      <c r="S4059" s="6">
        <f t="shared" si="190"/>
        <v>129.16666666666666</v>
      </c>
      <c r="T4059" t="s">
        <v>8319</v>
      </c>
      <c r="U4059" t="s">
        <v>8320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2">
        <v>42446.060694444444</v>
      </c>
      <c r="L4060" s="12">
        <v>42461.165972222225</v>
      </c>
      <c r="M4060" s="13">
        <f t="shared" si="191"/>
        <v>2016</v>
      </c>
      <c r="N4060" t="b">
        <v>0</v>
      </c>
      <c r="O4060">
        <v>4</v>
      </c>
      <c r="P4060" t="b">
        <v>0</v>
      </c>
      <c r="Q4060" t="s">
        <v>8271</v>
      </c>
      <c r="R4060" s="5">
        <f t="shared" si="189"/>
        <v>2.5333333333333333E-2</v>
      </c>
      <c r="S4060" s="6">
        <f t="shared" si="190"/>
        <v>23.75</v>
      </c>
      <c r="T4060" t="s">
        <v>8319</v>
      </c>
      <c r="U4060" t="s">
        <v>8320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2">
        <v>41866.640648148146</v>
      </c>
      <c r="L4061" s="12">
        <v>41898.125</v>
      </c>
      <c r="M4061" s="13">
        <f t="shared" si="191"/>
        <v>2014</v>
      </c>
      <c r="N4061" t="b">
        <v>0</v>
      </c>
      <c r="O4061">
        <v>7</v>
      </c>
      <c r="P4061" t="b">
        <v>0</v>
      </c>
      <c r="Q4061" t="s">
        <v>8271</v>
      </c>
      <c r="R4061" s="5">
        <f t="shared" si="189"/>
        <v>2.5000000000000001E-2</v>
      </c>
      <c r="S4061" s="6">
        <f t="shared" si="190"/>
        <v>35.714285714285715</v>
      </c>
      <c r="T4061" t="s">
        <v>8319</v>
      </c>
      <c r="U4061" t="s">
        <v>8320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2">
        <v>41779.695092592592</v>
      </c>
      <c r="L4062" s="12">
        <v>41813.666666666664</v>
      </c>
      <c r="M4062" s="13">
        <f t="shared" si="191"/>
        <v>2014</v>
      </c>
      <c r="N4062" t="b">
        <v>0</v>
      </c>
      <c r="O4062">
        <v>5</v>
      </c>
      <c r="P4062" t="b">
        <v>0</v>
      </c>
      <c r="Q4062" t="s">
        <v>8271</v>
      </c>
      <c r="R4062" s="5">
        <f t="shared" si="189"/>
        <v>2.8500000000000001E-2</v>
      </c>
      <c r="S4062" s="6">
        <f t="shared" si="190"/>
        <v>57</v>
      </c>
      <c r="T4062" t="s">
        <v>8319</v>
      </c>
      <c r="U4062" t="s">
        <v>8320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2">
        <v>42421.141469907408</v>
      </c>
      <c r="L4063" s="12">
        <v>42481.099803240737</v>
      </c>
      <c r="M4063" s="13">
        <f t="shared" si="191"/>
        <v>2016</v>
      </c>
      <c r="N4063" t="b">
        <v>0</v>
      </c>
      <c r="O4063">
        <v>0</v>
      </c>
      <c r="P4063" t="b">
        <v>0</v>
      </c>
      <c r="Q4063" t="s">
        <v>8271</v>
      </c>
      <c r="R4063" s="5">
        <f t="shared" si="189"/>
        <v>0</v>
      </c>
      <c r="S4063" s="6" t="e">
        <f t="shared" si="190"/>
        <v>#DIV/0!</v>
      </c>
      <c r="T4063" t="s">
        <v>8319</v>
      </c>
      <c r="U4063" t="s">
        <v>8320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2">
        <v>42523.739212962959</v>
      </c>
      <c r="L4064" s="12">
        <v>42553.739212962959</v>
      </c>
      <c r="M4064" s="13">
        <f t="shared" si="191"/>
        <v>2016</v>
      </c>
      <c r="N4064" t="b">
        <v>0</v>
      </c>
      <c r="O4064">
        <v>3</v>
      </c>
      <c r="P4064" t="b">
        <v>0</v>
      </c>
      <c r="Q4064" t="s">
        <v>8271</v>
      </c>
      <c r="R4064" s="5">
        <f t="shared" si="189"/>
        <v>2.4500000000000001E-2</v>
      </c>
      <c r="S4064" s="6">
        <f t="shared" si="190"/>
        <v>163.33333333333334</v>
      </c>
      <c r="T4064" t="s">
        <v>8319</v>
      </c>
      <c r="U4064" t="s">
        <v>8320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2">
        <v>41787.681527777779</v>
      </c>
      <c r="L4065" s="12">
        <v>41817.681527777779</v>
      </c>
      <c r="M4065" s="13">
        <f t="shared" si="191"/>
        <v>2014</v>
      </c>
      <c r="N4065" t="b">
        <v>0</v>
      </c>
      <c r="O4065">
        <v>9</v>
      </c>
      <c r="P4065" t="b">
        <v>0</v>
      </c>
      <c r="Q4065" t="s">
        <v>8271</v>
      </c>
      <c r="R4065" s="5">
        <f t="shared" si="189"/>
        <v>1.4210526315789474E-2</v>
      </c>
      <c r="S4065" s="6">
        <f t="shared" si="190"/>
        <v>15</v>
      </c>
      <c r="T4065" t="s">
        <v>8319</v>
      </c>
      <c r="U4065" t="s">
        <v>8320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2">
        <v>42093.588263888887</v>
      </c>
      <c r="L4066" s="12">
        <v>42123.588263888887</v>
      </c>
      <c r="M4066" s="13">
        <f t="shared" si="191"/>
        <v>2015</v>
      </c>
      <c r="N4066" t="b">
        <v>0</v>
      </c>
      <c r="O4066">
        <v>6</v>
      </c>
      <c r="P4066" t="b">
        <v>0</v>
      </c>
      <c r="Q4066" t="s">
        <v>8271</v>
      </c>
      <c r="R4066" s="5">
        <f t="shared" si="189"/>
        <v>0.1925</v>
      </c>
      <c r="S4066" s="6">
        <f t="shared" si="190"/>
        <v>64.166666666666671</v>
      </c>
      <c r="T4066" t="s">
        <v>8319</v>
      </c>
      <c r="U4066" t="s">
        <v>8320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2">
        <v>41833.951516203706</v>
      </c>
      <c r="L4067" s="12">
        <v>41863.951516203706</v>
      </c>
      <c r="M4067" s="13">
        <f t="shared" si="191"/>
        <v>2014</v>
      </c>
      <c r="N4067" t="b">
        <v>0</v>
      </c>
      <c r="O4067">
        <v>4</v>
      </c>
      <c r="P4067" t="b">
        <v>0</v>
      </c>
      <c r="Q4067" t="s">
        <v>8271</v>
      </c>
      <c r="R4067" s="5">
        <f t="shared" si="189"/>
        <v>6.7499999999999999E-3</v>
      </c>
      <c r="S4067" s="6">
        <f t="shared" si="190"/>
        <v>6.75</v>
      </c>
      <c r="T4067" t="s">
        <v>8319</v>
      </c>
      <c r="U4067" t="s">
        <v>8320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2">
        <v>42479.039212962962</v>
      </c>
      <c r="L4068" s="12">
        <v>42509.039212962962</v>
      </c>
      <c r="M4068" s="13">
        <f t="shared" si="191"/>
        <v>2016</v>
      </c>
      <c r="N4068" t="b">
        <v>0</v>
      </c>
      <c r="O4068">
        <v>1</v>
      </c>
      <c r="P4068" t="b">
        <v>0</v>
      </c>
      <c r="Q4068" t="s">
        <v>8271</v>
      </c>
      <c r="R4068" s="5">
        <f t="shared" si="189"/>
        <v>1.6666666666666668E-3</v>
      </c>
      <c r="S4068" s="6">
        <f t="shared" si="190"/>
        <v>25</v>
      </c>
      <c r="T4068" t="s">
        <v>8319</v>
      </c>
      <c r="U4068" t="s">
        <v>8320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2">
        <v>42235.117476851854</v>
      </c>
      <c r="L4069" s="12">
        <v>42275.117476851854</v>
      </c>
      <c r="M4069" s="13">
        <f t="shared" si="191"/>
        <v>2015</v>
      </c>
      <c r="N4069" t="b">
        <v>0</v>
      </c>
      <c r="O4069">
        <v>17</v>
      </c>
      <c r="P4069" t="b">
        <v>0</v>
      </c>
      <c r="Q4069" t="s">
        <v>8271</v>
      </c>
      <c r="R4069" s="5">
        <f t="shared" si="189"/>
        <v>0.60899999999999999</v>
      </c>
      <c r="S4069" s="6">
        <f t="shared" si="190"/>
        <v>179.11764705882354</v>
      </c>
      <c r="T4069" t="s">
        <v>8319</v>
      </c>
      <c r="U4069" t="s">
        <v>8320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2">
        <v>42718.963599537034</v>
      </c>
      <c r="L4070" s="12">
        <v>42748.961805555555</v>
      </c>
      <c r="M4070" s="13">
        <f t="shared" si="191"/>
        <v>2016</v>
      </c>
      <c r="N4070" t="b">
        <v>0</v>
      </c>
      <c r="O4070">
        <v>1</v>
      </c>
      <c r="P4070" t="b">
        <v>0</v>
      </c>
      <c r="Q4070" t="s">
        <v>8271</v>
      </c>
      <c r="R4070" s="5">
        <f t="shared" si="189"/>
        <v>0.01</v>
      </c>
      <c r="S4070" s="6">
        <f t="shared" si="190"/>
        <v>34.950000000000003</v>
      </c>
      <c r="T4070" t="s">
        <v>8319</v>
      </c>
      <c r="U4070" t="s">
        <v>8320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2">
        <v>42022.661527777775</v>
      </c>
      <c r="L4071" s="12">
        <v>42063.5</v>
      </c>
      <c r="M4071" s="13">
        <f t="shared" si="191"/>
        <v>2015</v>
      </c>
      <c r="N4071" t="b">
        <v>0</v>
      </c>
      <c r="O4071">
        <v>13</v>
      </c>
      <c r="P4071" t="b">
        <v>0</v>
      </c>
      <c r="Q4071" t="s">
        <v>8271</v>
      </c>
      <c r="R4071" s="5">
        <f t="shared" si="189"/>
        <v>0.34399999999999997</v>
      </c>
      <c r="S4071" s="6">
        <f t="shared" si="190"/>
        <v>33.07692307692308</v>
      </c>
      <c r="T4071" t="s">
        <v>8319</v>
      </c>
      <c r="U4071" t="s">
        <v>8320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2">
        <v>42031.666898148149</v>
      </c>
      <c r="L4072" s="12">
        <v>42064.125</v>
      </c>
      <c r="M4072" s="13">
        <f t="shared" si="191"/>
        <v>2015</v>
      </c>
      <c r="N4072" t="b">
        <v>0</v>
      </c>
      <c r="O4072">
        <v>6</v>
      </c>
      <c r="P4072" t="b">
        <v>0</v>
      </c>
      <c r="Q4072" t="s">
        <v>8271</v>
      </c>
      <c r="R4072" s="5">
        <f t="shared" si="189"/>
        <v>0.16500000000000001</v>
      </c>
      <c r="S4072" s="6">
        <f t="shared" si="190"/>
        <v>27.5</v>
      </c>
      <c r="T4072" t="s">
        <v>8319</v>
      </c>
      <c r="U4072" t="s">
        <v>8320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2">
        <v>42700.804756944446</v>
      </c>
      <c r="L4073" s="12">
        <v>42730.804756944446</v>
      </c>
      <c r="M4073" s="13">
        <f t="shared" si="191"/>
        <v>2016</v>
      </c>
      <c r="N4073" t="b">
        <v>0</v>
      </c>
      <c r="O4073">
        <v>0</v>
      </c>
      <c r="P4073" t="b">
        <v>0</v>
      </c>
      <c r="Q4073" t="s">
        <v>8271</v>
      </c>
      <c r="R4073" s="5">
        <f t="shared" si="189"/>
        <v>0</v>
      </c>
      <c r="S4073" s="6" t="e">
        <f t="shared" si="190"/>
        <v>#DIV/0!</v>
      </c>
      <c r="T4073" t="s">
        <v>8319</v>
      </c>
      <c r="U4073" t="s">
        <v>8320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2">
        <v>41812.77443287037</v>
      </c>
      <c r="L4074" s="12">
        <v>41872.77443287037</v>
      </c>
      <c r="M4074" s="13">
        <f t="shared" si="191"/>
        <v>2014</v>
      </c>
      <c r="N4074" t="b">
        <v>0</v>
      </c>
      <c r="O4074">
        <v>2</v>
      </c>
      <c r="P4074" t="b">
        <v>0</v>
      </c>
      <c r="Q4074" t="s">
        <v>8271</v>
      </c>
      <c r="R4074" s="5">
        <f t="shared" si="189"/>
        <v>4.0000000000000001E-3</v>
      </c>
      <c r="S4074" s="6">
        <f t="shared" si="190"/>
        <v>2</v>
      </c>
      <c r="T4074" t="s">
        <v>8319</v>
      </c>
      <c r="U4074" t="s">
        <v>8320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2">
        <v>42078.34520833334</v>
      </c>
      <c r="L4075" s="12">
        <v>42133.166666666672</v>
      </c>
      <c r="M4075" s="13">
        <f t="shared" si="191"/>
        <v>2015</v>
      </c>
      <c r="N4075" t="b">
        <v>0</v>
      </c>
      <c r="O4075">
        <v>2</v>
      </c>
      <c r="P4075" t="b">
        <v>0</v>
      </c>
      <c r="Q4075" t="s">
        <v>8271</v>
      </c>
      <c r="R4075" s="5">
        <f t="shared" si="189"/>
        <v>1.0571428571428572E-2</v>
      </c>
      <c r="S4075" s="6">
        <f t="shared" si="190"/>
        <v>18.5</v>
      </c>
      <c r="T4075" t="s">
        <v>8319</v>
      </c>
      <c r="U4075" t="s">
        <v>8320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2">
        <v>42283.552951388891</v>
      </c>
      <c r="L4076" s="12">
        <v>42313.594618055555</v>
      </c>
      <c r="M4076" s="13">
        <f t="shared" si="191"/>
        <v>2015</v>
      </c>
      <c r="N4076" t="b">
        <v>0</v>
      </c>
      <c r="O4076">
        <v>21</v>
      </c>
      <c r="P4076" t="b">
        <v>0</v>
      </c>
      <c r="Q4076" t="s">
        <v>8271</v>
      </c>
      <c r="R4076" s="5">
        <f t="shared" si="189"/>
        <v>0.26727272727272727</v>
      </c>
      <c r="S4076" s="6">
        <f t="shared" si="190"/>
        <v>35</v>
      </c>
      <c r="T4076" t="s">
        <v>8319</v>
      </c>
      <c r="U4076" t="s">
        <v>8320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2">
        <v>41779.045937499999</v>
      </c>
      <c r="L4077" s="12">
        <v>41820.727777777778</v>
      </c>
      <c r="M4077" s="13">
        <f t="shared" si="191"/>
        <v>2014</v>
      </c>
      <c r="N4077" t="b">
        <v>0</v>
      </c>
      <c r="O4077">
        <v>13</v>
      </c>
      <c r="P4077" t="b">
        <v>0</v>
      </c>
      <c r="Q4077" t="s">
        <v>8271</v>
      </c>
      <c r="R4077" s="5">
        <f t="shared" si="189"/>
        <v>0.28799999999999998</v>
      </c>
      <c r="S4077" s="6">
        <f t="shared" si="190"/>
        <v>44.307692307692307</v>
      </c>
      <c r="T4077" t="s">
        <v>8319</v>
      </c>
      <c r="U4077" t="s">
        <v>8320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2">
        <v>41905.795706018522</v>
      </c>
      <c r="L4078" s="12">
        <v>41933.82708333333</v>
      </c>
      <c r="M4078" s="13">
        <f t="shared" si="191"/>
        <v>2014</v>
      </c>
      <c r="N4078" t="b">
        <v>0</v>
      </c>
      <c r="O4078">
        <v>0</v>
      </c>
      <c r="P4078" t="b">
        <v>0</v>
      </c>
      <c r="Q4078" t="s">
        <v>8271</v>
      </c>
      <c r="R4078" s="5">
        <f t="shared" si="189"/>
        <v>0</v>
      </c>
      <c r="S4078" s="6" t="e">
        <f t="shared" si="190"/>
        <v>#DIV/0!</v>
      </c>
      <c r="T4078" t="s">
        <v>8319</v>
      </c>
      <c r="U4078" t="s">
        <v>8320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2">
        <v>42695.7105787037</v>
      </c>
      <c r="L4079" s="12">
        <v>42725.7105787037</v>
      </c>
      <c r="M4079" s="13">
        <f t="shared" si="191"/>
        <v>2016</v>
      </c>
      <c r="N4079" t="b">
        <v>0</v>
      </c>
      <c r="O4079">
        <v>6</v>
      </c>
      <c r="P4079" t="b">
        <v>0</v>
      </c>
      <c r="Q4079" t="s">
        <v>8271</v>
      </c>
      <c r="R4079" s="5">
        <f t="shared" si="189"/>
        <v>8.8999999999999996E-2</v>
      </c>
      <c r="S4079" s="6">
        <f t="shared" si="190"/>
        <v>222.5</v>
      </c>
      <c r="T4079" t="s">
        <v>8319</v>
      </c>
      <c r="U4079" t="s">
        <v>8320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2">
        <v>42732.787523148145</v>
      </c>
      <c r="L4080" s="12">
        <v>42762.787523148145</v>
      </c>
      <c r="M4080" s="13">
        <f t="shared" si="191"/>
        <v>2016</v>
      </c>
      <c r="N4080" t="b">
        <v>0</v>
      </c>
      <c r="O4080">
        <v>0</v>
      </c>
      <c r="P4080" t="b">
        <v>0</v>
      </c>
      <c r="Q4080" t="s">
        <v>8271</v>
      </c>
      <c r="R4080" s="5">
        <f t="shared" si="189"/>
        <v>0</v>
      </c>
      <c r="S4080" s="6" t="e">
        <f t="shared" si="190"/>
        <v>#DIV/0!</v>
      </c>
      <c r="T4080" t="s">
        <v>8319</v>
      </c>
      <c r="U4080" t="s">
        <v>8320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2">
        <v>42510.938900462963</v>
      </c>
      <c r="L4081" s="12">
        <v>42540.938900462963</v>
      </c>
      <c r="M4081" s="13">
        <f t="shared" si="191"/>
        <v>2016</v>
      </c>
      <c r="N4081" t="b">
        <v>0</v>
      </c>
      <c r="O4081">
        <v>1</v>
      </c>
      <c r="P4081" t="b">
        <v>0</v>
      </c>
      <c r="Q4081" t="s">
        <v>8271</v>
      </c>
      <c r="R4081" s="5">
        <f t="shared" si="189"/>
        <v>1.6666666666666668E-3</v>
      </c>
      <c r="S4081" s="6">
        <f t="shared" si="190"/>
        <v>5</v>
      </c>
      <c r="T4081" t="s">
        <v>8319</v>
      </c>
      <c r="U4081" t="s">
        <v>8320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2">
        <v>42511.698101851856</v>
      </c>
      <c r="L4082" s="12">
        <v>42535.787500000006</v>
      </c>
      <c r="M4082" s="13">
        <f t="shared" si="191"/>
        <v>2016</v>
      </c>
      <c r="N4082" t="b">
        <v>0</v>
      </c>
      <c r="O4082">
        <v>0</v>
      </c>
      <c r="P4082" t="b">
        <v>0</v>
      </c>
      <c r="Q4082" t="s">
        <v>8271</v>
      </c>
      <c r="R4082" s="5">
        <f t="shared" si="189"/>
        <v>0</v>
      </c>
      <c r="S4082" s="6" t="e">
        <f t="shared" si="190"/>
        <v>#DIV/0!</v>
      </c>
      <c r="T4082" t="s">
        <v>8319</v>
      </c>
      <c r="U4082" t="s">
        <v>8320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2">
        <v>42041.581307870365</v>
      </c>
      <c r="L4083" s="12">
        <v>42071.539641203708</v>
      </c>
      <c r="M4083" s="13">
        <f t="shared" si="191"/>
        <v>2015</v>
      </c>
      <c r="N4083" t="b">
        <v>0</v>
      </c>
      <c r="O4083">
        <v>12</v>
      </c>
      <c r="P4083" t="b">
        <v>0</v>
      </c>
      <c r="Q4083" t="s">
        <v>8271</v>
      </c>
      <c r="R4083" s="5">
        <f t="shared" si="189"/>
        <v>0.15737410071942445</v>
      </c>
      <c r="S4083" s="6">
        <f t="shared" si="190"/>
        <v>29.166666666666668</v>
      </c>
      <c r="T4083" t="s">
        <v>8319</v>
      </c>
      <c r="U4083" t="s">
        <v>8320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2">
        <v>42307.189270833333</v>
      </c>
      <c r="L4084" s="12">
        <v>42322.958333333328</v>
      </c>
      <c r="M4084" s="13">
        <f t="shared" si="191"/>
        <v>2015</v>
      </c>
      <c r="N4084" t="b">
        <v>0</v>
      </c>
      <c r="O4084">
        <v>2</v>
      </c>
      <c r="P4084" t="b">
        <v>0</v>
      </c>
      <c r="Q4084" t="s">
        <v>8271</v>
      </c>
      <c r="R4084" s="5">
        <f t="shared" si="189"/>
        <v>0.02</v>
      </c>
      <c r="S4084" s="6">
        <f t="shared" si="190"/>
        <v>1.5</v>
      </c>
      <c r="T4084" t="s">
        <v>8319</v>
      </c>
      <c r="U4084" t="s">
        <v>8320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2">
        <v>42353.761759259258</v>
      </c>
      <c r="L4085" s="12">
        <v>42383.761759259258</v>
      </c>
      <c r="M4085" s="13">
        <f t="shared" si="191"/>
        <v>2015</v>
      </c>
      <c r="N4085" t="b">
        <v>0</v>
      </c>
      <c r="O4085">
        <v>6</v>
      </c>
      <c r="P4085" t="b">
        <v>0</v>
      </c>
      <c r="Q4085" t="s">
        <v>8271</v>
      </c>
      <c r="R4085" s="5">
        <f t="shared" si="189"/>
        <v>0.21685714285714286</v>
      </c>
      <c r="S4085" s="6">
        <f t="shared" si="190"/>
        <v>126.5</v>
      </c>
      <c r="T4085" t="s">
        <v>8319</v>
      </c>
      <c r="U4085" t="s">
        <v>8320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2">
        <v>42622.436412037037</v>
      </c>
      <c r="L4086" s="12">
        <v>42652.436412037037</v>
      </c>
      <c r="M4086" s="13">
        <f t="shared" si="191"/>
        <v>2016</v>
      </c>
      <c r="N4086" t="b">
        <v>0</v>
      </c>
      <c r="O4086">
        <v>1</v>
      </c>
      <c r="P4086" t="b">
        <v>0</v>
      </c>
      <c r="Q4086" t="s">
        <v>8271</v>
      </c>
      <c r="R4086" s="5">
        <f t="shared" si="189"/>
        <v>3.3333333333333335E-3</v>
      </c>
      <c r="S4086" s="6">
        <f t="shared" si="190"/>
        <v>10</v>
      </c>
      <c r="T4086" t="s">
        <v>8319</v>
      </c>
      <c r="U4086" t="s">
        <v>8320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2">
        <v>42058.603877314818</v>
      </c>
      <c r="L4087" s="12">
        <v>42087.165972222225</v>
      </c>
      <c r="M4087" s="13">
        <f t="shared" si="191"/>
        <v>2015</v>
      </c>
      <c r="N4087" t="b">
        <v>0</v>
      </c>
      <c r="O4087">
        <v>1</v>
      </c>
      <c r="P4087" t="b">
        <v>0</v>
      </c>
      <c r="Q4087" t="s">
        <v>8271</v>
      </c>
      <c r="R4087" s="5">
        <f t="shared" si="189"/>
        <v>2.8571428571428571E-3</v>
      </c>
      <c r="S4087" s="6">
        <f t="shared" si="190"/>
        <v>10</v>
      </c>
      <c r="T4087" t="s">
        <v>8319</v>
      </c>
      <c r="U4087" t="s">
        <v>8320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2">
        <v>42304.940960648149</v>
      </c>
      <c r="L4088" s="12">
        <v>42329.166666666672</v>
      </c>
      <c r="M4088" s="13">
        <f t="shared" si="191"/>
        <v>2015</v>
      </c>
      <c r="N4088" t="b">
        <v>0</v>
      </c>
      <c r="O4088">
        <v>5</v>
      </c>
      <c r="P4088" t="b">
        <v>0</v>
      </c>
      <c r="Q4088" t="s">
        <v>8271</v>
      </c>
      <c r="R4088" s="5">
        <f t="shared" si="189"/>
        <v>4.7E-2</v>
      </c>
      <c r="S4088" s="6">
        <f t="shared" si="190"/>
        <v>9.4</v>
      </c>
      <c r="T4088" t="s">
        <v>8319</v>
      </c>
      <c r="U4088" t="s">
        <v>8320</v>
      </c>
    </row>
    <row r="4089" spans="1:21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2">
        <v>42538.742893518516</v>
      </c>
      <c r="L4089" s="12">
        <v>42568.742893518516</v>
      </c>
      <c r="M4089" s="13">
        <f t="shared" si="191"/>
        <v>2016</v>
      </c>
      <c r="N4089" t="b">
        <v>0</v>
      </c>
      <c r="O4089">
        <v>0</v>
      </c>
      <c r="P4089" t="b">
        <v>0</v>
      </c>
      <c r="Q4089" t="s">
        <v>8271</v>
      </c>
      <c r="R4089" s="5">
        <f t="shared" si="189"/>
        <v>0</v>
      </c>
      <c r="S4089" s="6" t="e">
        <f t="shared" si="190"/>
        <v>#DIV/0!</v>
      </c>
      <c r="T4089" t="s">
        <v>8319</v>
      </c>
      <c r="U4089" t="s">
        <v>8320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2">
        <v>41990.612546296295</v>
      </c>
      <c r="L4090" s="12">
        <v>42020.434722222228</v>
      </c>
      <c r="M4090" s="13">
        <f t="shared" si="191"/>
        <v>2014</v>
      </c>
      <c r="N4090" t="b">
        <v>0</v>
      </c>
      <c r="O4090">
        <v>3</v>
      </c>
      <c r="P4090" t="b">
        <v>0</v>
      </c>
      <c r="Q4090" t="s">
        <v>8271</v>
      </c>
      <c r="R4090" s="5">
        <f t="shared" si="189"/>
        <v>0.108</v>
      </c>
      <c r="S4090" s="6">
        <f t="shared" si="190"/>
        <v>72</v>
      </c>
      <c r="T4090" t="s">
        <v>8319</v>
      </c>
      <c r="U4090" t="s">
        <v>8320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2">
        <v>42122.732499999998</v>
      </c>
      <c r="L4091" s="12">
        <v>42155.732638888891</v>
      </c>
      <c r="M4091" s="13">
        <f t="shared" si="191"/>
        <v>2015</v>
      </c>
      <c r="N4091" t="b">
        <v>0</v>
      </c>
      <c r="O4091">
        <v>8</v>
      </c>
      <c r="P4091" t="b">
        <v>0</v>
      </c>
      <c r="Q4091" t="s">
        <v>8271</v>
      </c>
      <c r="R4091" s="5">
        <f t="shared" si="189"/>
        <v>4.8000000000000001E-2</v>
      </c>
      <c r="S4091" s="6">
        <f t="shared" si="190"/>
        <v>30</v>
      </c>
      <c r="T4091" t="s">
        <v>8319</v>
      </c>
      <c r="U4091" t="s">
        <v>8320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2">
        <v>42209.67288194444</v>
      </c>
      <c r="L4092" s="12">
        <v>42223.625</v>
      </c>
      <c r="M4092" s="13">
        <f t="shared" si="191"/>
        <v>2015</v>
      </c>
      <c r="N4092" t="b">
        <v>0</v>
      </c>
      <c r="O4092">
        <v>3</v>
      </c>
      <c r="P4092" t="b">
        <v>0</v>
      </c>
      <c r="Q4092" t="s">
        <v>8271</v>
      </c>
      <c r="R4092" s="5">
        <f t="shared" si="189"/>
        <v>3.2000000000000001E-2</v>
      </c>
      <c r="S4092" s="6">
        <f t="shared" si="190"/>
        <v>10.666666666666666</v>
      </c>
      <c r="T4092" t="s">
        <v>8319</v>
      </c>
      <c r="U4092" t="s">
        <v>8320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2">
        <v>41990.506377314814</v>
      </c>
      <c r="L4093" s="12">
        <v>42020.506377314814</v>
      </c>
      <c r="M4093" s="13">
        <f t="shared" si="191"/>
        <v>2014</v>
      </c>
      <c r="N4093" t="b">
        <v>0</v>
      </c>
      <c r="O4093">
        <v>8</v>
      </c>
      <c r="P4093" t="b">
        <v>0</v>
      </c>
      <c r="Q4093" t="s">
        <v>8271</v>
      </c>
      <c r="R4093" s="5">
        <f t="shared" si="189"/>
        <v>0.1275</v>
      </c>
      <c r="S4093" s="6">
        <f t="shared" si="190"/>
        <v>25.5</v>
      </c>
      <c r="T4093" t="s">
        <v>8319</v>
      </c>
      <c r="U4093" t="s">
        <v>8320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2">
        <v>42039.194988425923</v>
      </c>
      <c r="L4094" s="12">
        <v>42099.153321759266</v>
      </c>
      <c r="M4094" s="13">
        <f t="shared" si="191"/>
        <v>2015</v>
      </c>
      <c r="N4094" t="b">
        <v>0</v>
      </c>
      <c r="O4094">
        <v>1</v>
      </c>
      <c r="P4094" t="b">
        <v>0</v>
      </c>
      <c r="Q4094" t="s">
        <v>8271</v>
      </c>
      <c r="R4094" s="5">
        <f t="shared" si="189"/>
        <v>1.8181818181818181E-4</v>
      </c>
      <c r="S4094" s="6">
        <f t="shared" si="190"/>
        <v>20</v>
      </c>
      <c r="T4094" t="s">
        <v>8319</v>
      </c>
      <c r="U4094" t="s">
        <v>8320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2">
        <v>42178.815891203703</v>
      </c>
      <c r="L4095" s="12">
        <v>42238.815891203703</v>
      </c>
      <c r="M4095" s="13">
        <f t="shared" si="191"/>
        <v>2015</v>
      </c>
      <c r="N4095" t="b">
        <v>0</v>
      </c>
      <c r="O4095">
        <v>4</v>
      </c>
      <c r="P4095" t="b">
        <v>0</v>
      </c>
      <c r="Q4095" t="s">
        <v>8271</v>
      </c>
      <c r="R4095" s="5">
        <f t="shared" si="189"/>
        <v>2.4E-2</v>
      </c>
      <c r="S4095" s="6">
        <f t="shared" si="190"/>
        <v>15</v>
      </c>
      <c r="T4095" t="s">
        <v>8319</v>
      </c>
      <c r="U4095" t="s">
        <v>8320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2">
        <v>41890.086805555555</v>
      </c>
      <c r="L4096" s="12">
        <v>41934.207638888889</v>
      </c>
      <c r="M4096" s="13">
        <f t="shared" si="191"/>
        <v>2014</v>
      </c>
      <c r="N4096" t="b">
        <v>0</v>
      </c>
      <c r="O4096">
        <v>8</v>
      </c>
      <c r="P4096" t="b">
        <v>0</v>
      </c>
      <c r="Q4096" t="s">
        <v>8271</v>
      </c>
      <c r="R4096" s="5">
        <f t="shared" si="189"/>
        <v>0.36499999999999999</v>
      </c>
      <c r="S4096" s="6">
        <f t="shared" si="190"/>
        <v>91.25</v>
      </c>
      <c r="T4096" t="s">
        <v>8319</v>
      </c>
      <c r="U4096" t="s">
        <v>8320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2">
        <v>42693.031828703708</v>
      </c>
      <c r="L4097" s="12">
        <v>42723.031828703708</v>
      </c>
      <c r="M4097" s="13">
        <f t="shared" si="191"/>
        <v>2016</v>
      </c>
      <c r="N4097" t="b">
        <v>0</v>
      </c>
      <c r="O4097">
        <v>1</v>
      </c>
      <c r="P4097" t="b">
        <v>0</v>
      </c>
      <c r="Q4097" t="s">
        <v>8271</v>
      </c>
      <c r="R4097" s="5">
        <f t="shared" si="189"/>
        <v>2.6666666666666668E-2</v>
      </c>
      <c r="S4097" s="6">
        <f t="shared" si="190"/>
        <v>800</v>
      </c>
      <c r="T4097" t="s">
        <v>8319</v>
      </c>
      <c r="U4097" t="s">
        <v>8320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2">
        <v>42750.530312499999</v>
      </c>
      <c r="L4098" s="12">
        <v>42794.368749999994</v>
      </c>
      <c r="M4098" s="13">
        <f t="shared" si="191"/>
        <v>2017</v>
      </c>
      <c r="N4098" t="b">
        <v>0</v>
      </c>
      <c r="O4098">
        <v>5</v>
      </c>
      <c r="P4098" t="b">
        <v>0</v>
      </c>
      <c r="Q4098" t="s">
        <v>8271</v>
      </c>
      <c r="R4098" s="5">
        <f t="shared" ref="R4098:R4115" si="192">E4098/D4098</f>
        <v>0.11428571428571428</v>
      </c>
      <c r="S4098" s="6">
        <f t="shared" ref="S4098:S4115" si="193">E4098/O4098</f>
        <v>80</v>
      </c>
      <c r="T4098" t="s">
        <v>8319</v>
      </c>
      <c r="U4098" t="s">
        <v>8320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2">
        <v>42344.824502314819</v>
      </c>
      <c r="L4099" s="12">
        <v>42400.996527777781</v>
      </c>
      <c r="M4099" s="13">
        <f t="shared" ref="M4099:M4115" si="194">YEAR(K4099)</f>
        <v>2015</v>
      </c>
      <c r="N4099" t="b">
        <v>0</v>
      </c>
      <c r="O4099">
        <v>0</v>
      </c>
      <c r="P4099" t="b">
        <v>0</v>
      </c>
      <c r="Q4099" t="s">
        <v>8271</v>
      </c>
      <c r="R4099" s="5">
        <f t="shared" si="192"/>
        <v>0</v>
      </c>
      <c r="S4099" s="6" t="e">
        <f t="shared" si="193"/>
        <v>#DIV/0!</v>
      </c>
      <c r="T4099" t="s">
        <v>8319</v>
      </c>
      <c r="U4099" t="s">
        <v>8320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2">
        <v>42495.722187499996</v>
      </c>
      <c r="L4100" s="12">
        <v>42525.722187499996</v>
      </c>
      <c r="M4100" s="13">
        <f t="shared" si="194"/>
        <v>2016</v>
      </c>
      <c r="N4100" t="b">
        <v>0</v>
      </c>
      <c r="O4100">
        <v>0</v>
      </c>
      <c r="P4100" t="b">
        <v>0</v>
      </c>
      <c r="Q4100" t="s">
        <v>8271</v>
      </c>
      <c r="R4100" s="5">
        <f t="shared" si="192"/>
        <v>0</v>
      </c>
      <c r="S4100" s="6" t="e">
        <f t="shared" si="193"/>
        <v>#DIV/0!</v>
      </c>
      <c r="T4100" t="s">
        <v>8319</v>
      </c>
      <c r="U4100" t="s">
        <v>8320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2">
        <v>42570.850381944445</v>
      </c>
      <c r="L4101" s="12">
        <v>42615.850381944445</v>
      </c>
      <c r="M4101" s="13">
        <f t="shared" si="194"/>
        <v>2016</v>
      </c>
      <c r="N4101" t="b">
        <v>0</v>
      </c>
      <c r="O4101">
        <v>1</v>
      </c>
      <c r="P4101" t="b">
        <v>0</v>
      </c>
      <c r="Q4101" t="s">
        <v>8271</v>
      </c>
      <c r="R4101" s="5">
        <f t="shared" si="192"/>
        <v>1.1111111111111112E-2</v>
      </c>
      <c r="S4101" s="6">
        <f t="shared" si="193"/>
        <v>50</v>
      </c>
      <c r="T4101" t="s">
        <v>8319</v>
      </c>
      <c r="U4101" t="s">
        <v>8320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2">
        <v>41927.124884259261</v>
      </c>
      <c r="L4102" s="12">
        <v>41937.124884259261</v>
      </c>
      <c r="M4102" s="13">
        <f t="shared" si="194"/>
        <v>2014</v>
      </c>
      <c r="N4102" t="b">
        <v>0</v>
      </c>
      <c r="O4102">
        <v>0</v>
      </c>
      <c r="P4102" t="b">
        <v>0</v>
      </c>
      <c r="Q4102" t="s">
        <v>8271</v>
      </c>
      <c r="R4102" s="5">
        <f t="shared" si="192"/>
        <v>0</v>
      </c>
      <c r="S4102" s="6" t="e">
        <f t="shared" si="193"/>
        <v>#DIV/0!</v>
      </c>
      <c r="T4102" t="s">
        <v>8319</v>
      </c>
      <c r="U4102" t="s">
        <v>8320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2">
        <v>42730.903726851851</v>
      </c>
      <c r="L4103" s="12">
        <v>42760.903726851851</v>
      </c>
      <c r="M4103" s="13">
        <f t="shared" si="194"/>
        <v>2016</v>
      </c>
      <c r="N4103" t="b">
        <v>0</v>
      </c>
      <c r="O4103">
        <v>0</v>
      </c>
      <c r="P4103" t="b">
        <v>0</v>
      </c>
      <c r="Q4103" t="s">
        <v>8271</v>
      </c>
      <c r="R4103" s="5">
        <f t="shared" si="192"/>
        <v>0</v>
      </c>
      <c r="S4103" s="6" t="e">
        <f t="shared" si="193"/>
        <v>#DIV/0!</v>
      </c>
      <c r="T4103" t="s">
        <v>8319</v>
      </c>
      <c r="U4103" t="s">
        <v>8320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2">
        <v>42475.848067129627</v>
      </c>
      <c r="L4104" s="12">
        <v>42505.848067129627</v>
      </c>
      <c r="M4104" s="13">
        <f t="shared" si="194"/>
        <v>2016</v>
      </c>
      <c r="N4104" t="b">
        <v>0</v>
      </c>
      <c r="O4104">
        <v>6</v>
      </c>
      <c r="P4104" t="b">
        <v>0</v>
      </c>
      <c r="Q4104" t="s">
        <v>8271</v>
      </c>
      <c r="R4104" s="5">
        <f t="shared" si="192"/>
        <v>0.27400000000000002</v>
      </c>
      <c r="S4104" s="6">
        <f t="shared" si="193"/>
        <v>22.833333333333332</v>
      </c>
      <c r="T4104" t="s">
        <v>8319</v>
      </c>
      <c r="U4104" t="s">
        <v>8320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2">
        <v>42188.83293981482</v>
      </c>
      <c r="L4105" s="12">
        <v>42242.772222222222</v>
      </c>
      <c r="M4105" s="13">
        <f t="shared" si="194"/>
        <v>2015</v>
      </c>
      <c r="N4105" t="b">
        <v>0</v>
      </c>
      <c r="O4105">
        <v>6</v>
      </c>
      <c r="P4105" t="b">
        <v>0</v>
      </c>
      <c r="Q4105" t="s">
        <v>8271</v>
      </c>
      <c r="R4105" s="5">
        <f t="shared" si="192"/>
        <v>0.1</v>
      </c>
      <c r="S4105" s="6">
        <f t="shared" si="193"/>
        <v>16.666666666666668</v>
      </c>
      <c r="T4105" t="s">
        <v>8319</v>
      </c>
      <c r="U4105" t="s">
        <v>8320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2">
        <v>42640.278171296297</v>
      </c>
      <c r="L4106" s="12">
        <v>42670.278171296297</v>
      </c>
      <c r="M4106" s="13">
        <f t="shared" si="194"/>
        <v>2016</v>
      </c>
      <c r="N4106" t="b">
        <v>0</v>
      </c>
      <c r="O4106">
        <v>14</v>
      </c>
      <c r="P4106" t="b">
        <v>0</v>
      </c>
      <c r="Q4106" t="s">
        <v>8271</v>
      </c>
      <c r="R4106" s="5">
        <f t="shared" si="192"/>
        <v>0.21366666666666667</v>
      </c>
      <c r="S4106" s="6">
        <f t="shared" si="193"/>
        <v>45.785714285714285</v>
      </c>
      <c r="T4106" t="s">
        <v>8319</v>
      </c>
      <c r="U4106" t="s">
        <v>8320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2">
        <v>42697.010520833333</v>
      </c>
      <c r="L4107" s="12">
        <v>42730.010520833333</v>
      </c>
      <c r="M4107" s="13">
        <f t="shared" si="194"/>
        <v>2016</v>
      </c>
      <c r="N4107" t="b">
        <v>0</v>
      </c>
      <c r="O4107">
        <v>6</v>
      </c>
      <c r="P4107" t="b">
        <v>0</v>
      </c>
      <c r="Q4107" t="s">
        <v>8271</v>
      </c>
      <c r="R4107" s="5">
        <f t="shared" si="192"/>
        <v>6.9696969696969702E-2</v>
      </c>
      <c r="S4107" s="6">
        <f t="shared" si="193"/>
        <v>383.33333333333331</v>
      </c>
      <c r="T4107" t="s">
        <v>8319</v>
      </c>
      <c r="U4107" t="s">
        <v>8320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2">
        <v>42053.049375000002</v>
      </c>
      <c r="L4108" s="12">
        <v>42096.041666666672</v>
      </c>
      <c r="M4108" s="13">
        <f t="shared" si="194"/>
        <v>2015</v>
      </c>
      <c r="N4108" t="b">
        <v>0</v>
      </c>
      <c r="O4108">
        <v>33</v>
      </c>
      <c r="P4108" t="b">
        <v>0</v>
      </c>
      <c r="Q4108" t="s">
        <v>8271</v>
      </c>
      <c r="R4108" s="5">
        <f t="shared" si="192"/>
        <v>0.70599999999999996</v>
      </c>
      <c r="S4108" s="6">
        <f t="shared" si="193"/>
        <v>106.96969696969697</v>
      </c>
      <c r="T4108" t="s">
        <v>8319</v>
      </c>
      <c r="U4108" t="s">
        <v>8320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2">
        <v>41883.916678240741</v>
      </c>
      <c r="L4109" s="12">
        <v>41906.916678240741</v>
      </c>
      <c r="M4109" s="13">
        <f t="shared" si="194"/>
        <v>2014</v>
      </c>
      <c r="N4109" t="b">
        <v>0</v>
      </c>
      <c r="O4109">
        <v>4</v>
      </c>
      <c r="P4109" t="b">
        <v>0</v>
      </c>
      <c r="Q4109" t="s">
        <v>8271</v>
      </c>
      <c r="R4109" s="5">
        <f t="shared" si="192"/>
        <v>2.0500000000000001E-2</v>
      </c>
      <c r="S4109" s="6">
        <f t="shared" si="193"/>
        <v>10.25</v>
      </c>
      <c r="T4109" t="s">
        <v>8319</v>
      </c>
      <c r="U4109" t="s">
        <v>8320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2">
        <v>42767.031678240746</v>
      </c>
      <c r="L4110" s="12">
        <v>42797.208333333328</v>
      </c>
      <c r="M4110" s="13">
        <f t="shared" si="194"/>
        <v>2017</v>
      </c>
      <c r="N4110" t="b">
        <v>0</v>
      </c>
      <c r="O4110">
        <v>1</v>
      </c>
      <c r="P4110" t="b">
        <v>0</v>
      </c>
      <c r="Q4110" t="s">
        <v>8271</v>
      </c>
      <c r="R4110" s="5">
        <f t="shared" si="192"/>
        <v>1.9666666666666666E-2</v>
      </c>
      <c r="S4110" s="6">
        <f t="shared" si="193"/>
        <v>59</v>
      </c>
      <c r="T4110" t="s">
        <v>8319</v>
      </c>
      <c r="U4110" t="s">
        <v>8320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2">
        <v>42307.539398148147</v>
      </c>
      <c r="L4111" s="12">
        <v>42337.581064814818</v>
      </c>
      <c r="M4111" s="13">
        <f t="shared" si="194"/>
        <v>2015</v>
      </c>
      <c r="N4111" t="b">
        <v>0</v>
      </c>
      <c r="O4111">
        <v>0</v>
      </c>
      <c r="P4111" t="b">
        <v>0</v>
      </c>
      <c r="Q4111" t="s">
        <v>8271</v>
      </c>
      <c r="R4111" s="5">
        <f t="shared" si="192"/>
        <v>0</v>
      </c>
      <c r="S4111" s="6" t="e">
        <f t="shared" si="193"/>
        <v>#DIV/0!</v>
      </c>
      <c r="T4111" t="s">
        <v>8319</v>
      </c>
      <c r="U4111" t="s">
        <v>8320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2">
        <v>42512.626747685179</v>
      </c>
      <c r="L4112" s="12">
        <v>42572.626747685179</v>
      </c>
      <c r="M4112" s="13">
        <f t="shared" si="194"/>
        <v>2016</v>
      </c>
      <c r="N4112" t="b">
        <v>0</v>
      </c>
      <c r="O4112">
        <v>6</v>
      </c>
      <c r="P4112" t="b">
        <v>0</v>
      </c>
      <c r="Q4112" t="s">
        <v>8271</v>
      </c>
      <c r="R4112" s="5">
        <f t="shared" si="192"/>
        <v>0.28666666666666668</v>
      </c>
      <c r="S4112" s="6">
        <f t="shared" si="193"/>
        <v>14.333333333333334</v>
      </c>
      <c r="T4112" t="s">
        <v>8319</v>
      </c>
      <c r="U4112" t="s">
        <v>8320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2">
        <v>42029.135879629626</v>
      </c>
      <c r="L4113" s="12">
        <v>42059.135879629626</v>
      </c>
      <c r="M4113" s="13">
        <f t="shared" si="194"/>
        <v>2015</v>
      </c>
      <c r="N4113" t="b">
        <v>0</v>
      </c>
      <c r="O4113">
        <v>6</v>
      </c>
      <c r="P4113" t="b">
        <v>0</v>
      </c>
      <c r="Q4113" t="s">
        <v>8271</v>
      </c>
      <c r="R4113" s="5">
        <f t="shared" si="192"/>
        <v>3.1333333333333331E-2</v>
      </c>
      <c r="S4113" s="6">
        <f t="shared" si="193"/>
        <v>15.666666666666666</v>
      </c>
      <c r="T4113" t="s">
        <v>8319</v>
      </c>
      <c r="U4113" t="s">
        <v>8320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2">
        <v>42400.946597222224</v>
      </c>
      <c r="L4114" s="12">
        <v>42428</v>
      </c>
      <c r="M4114" s="13">
        <f t="shared" si="194"/>
        <v>2016</v>
      </c>
      <c r="N4114" t="b">
        <v>0</v>
      </c>
      <c r="O4114">
        <v>1</v>
      </c>
      <c r="P4114" t="b">
        <v>0</v>
      </c>
      <c r="Q4114" t="s">
        <v>8271</v>
      </c>
      <c r="R4114" s="5">
        <f t="shared" si="192"/>
        <v>4.0000000000000002E-4</v>
      </c>
      <c r="S4114" s="6">
        <f t="shared" si="193"/>
        <v>1</v>
      </c>
      <c r="T4114" t="s">
        <v>8319</v>
      </c>
      <c r="U4114" t="s">
        <v>8320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2">
        <v>42358.573182870372</v>
      </c>
      <c r="L4115" s="12">
        <v>42377.273611111115</v>
      </c>
      <c r="M4115" s="13">
        <f t="shared" si="194"/>
        <v>2015</v>
      </c>
      <c r="N4115" t="b">
        <v>0</v>
      </c>
      <c r="O4115">
        <v>3</v>
      </c>
      <c r="P4115" t="b">
        <v>0</v>
      </c>
      <c r="Q4115" t="s">
        <v>8271</v>
      </c>
      <c r="R4115" s="5">
        <f t="shared" si="192"/>
        <v>2E-3</v>
      </c>
      <c r="S4115" s="6">
        <f t="shared" si="193"/>
        <v>1</v>
      </c>
      <c r="T4115" t="s">
        <v>8319</v>
      </c>
      <c r="U4115" t="s">
        <v>8320</v>
      </c>
    </row>
  </sheetData>
  <autoFilter ref="A1:R4115" xr:uid="{00000000-0009-0000-0000-000003000000}"/>
  <conditionalFormatting sqref="F1:F1048576">
    <cfRule type="containsText" dxfId="32" priority="2" operator="containsText" text="canceled">
      <formula>NOT(ISERROR(SEARCH("canceled",F1)))</formula>
    </cfRule>
    <cfRule type="containsText" dxfId="31" priority="3" operator="containsText" text="live">
      <formula>NOT(ISERROR(SEARCH("live",F1)))</formula>
    </cfRule>
    <cfRule type="containsText" dxfId="30" priority="4" operator="containsText" text="failed">
      <formula>NOT(ISERROR(SEARCH("failed",F1)))</formula>
    </cfRule>
    <cfRule type="containsText" dxfId="29" priority="5" operator="containsText" text="successful">
      <formula>NOT(ISERROR(SEARCH("successful",F1)))</formula>
    </cfRule>
  </conditionalFormatting>
  <conditionalFormatting sqref="R1:R1048576 S1:U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C19" sqref="C19"/>
    </sheetView>
  </sheetViews>
  <sheetFormatPr defaultRowHeight="15" x14ac:dyDescent="0.25"/>
  <cols>
    <col min="1" max="1" width="23.140625" bestFit="1" customWidth="1"/>
    <col min="2" max="2" width="8.8554687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customWidth="1"/>
    <col min="11" max="11" width="11.28515625" bestFit="1" customWidth="1"/>
  </cols>
  <sheetData>
    <row r="1" spans="1:6" x14ac:dyDescent="0.25">
      <c r="A1" s="7" t="s">
        <v>8223</v>
      </c>
      <c r="B1" s="8" t="s">
        <v>8363</v>
      </c>
    </row>
    <row r="3" spans="1:6" x14ac:dyDescent="0.25">
      <c r="A3" s="7" t="s">
        <v>8364</v>
      </c>
      <c r="B3" s="7" t="s">
        <v>8362</v>
      </c>
      <c r="C3" s="8"/>
      <c r="D3" s="8"/>
      <c r="E3" s="8"/>
      <c r="F3" s="8"/>
    </row>
    <row r="4" spans="1:6" x14ac:dyDescent="0.25">
      <c r="A4" s="7" t="s">
        <v>8308</v>
      </c>
      <c r="B4" s="8" t="s">
        <v>8220</v>
      </c>
      <c r="C4" s="8" t="s">
        <v>8221</v>
      </c>
      <c r="D4" s="8" t="s">
        <v>8222</v>
      </c>
      <c r="E4" s="8" t="s">
        <v>8219</v>
      </c>
      <c r="F4" s="8" t="s">
        <v>8310</v>
      </c>
    </row>
    <row r="5" spans="1:6" x14ac:dyDescent="0.25">
      <c r="A5" s="9" t="s">
        <v>8312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5">
      <c r="A6" s="9" t="s">
        <v>8338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5">
      <c r="A7" s="9" t="s">
        <v>8335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5">
      <c r="A8" s="9" t="s">
        <v>8333</v>
      </c>
      <c r="B8" s="10">
        <v>24</v>
      </c>
      <c r="C8" s="10"/>
      <c r="D8" s="10"/>
      <c r="E8" s="10"/>
      <c r="F8" s="10">
        <v>24</v>
      </c>
    </row>
    <row r="9" spans="1:6" x14ac:dyDescent="0.25">
      <c r="A9" s="9" t="s">
        <v>8327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5">
      <c r="A10" s="9" t="s">
        <v>8340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5">
      <c r="A11" s="9" t="s">
        <v>8324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5">
      <c r="A12" s="9" t="s">
        <v>8321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5">
      <c r="A13" s="9" t="s">
        <v>8319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5">
      <c r="A14" s="9" t="s">
        <v>8310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workbookViewId="0">
      <selection activeCell="K36" sqref="K36"/>
    </sheetView>
  </sheetViews>
  <sheetFormatPr defaultRowHeight="15" x14ac:dyDescent="0.25"/>
  <cols>
    <col min="1" max="1" width="27.28515625" customWidth="1"/>
    <col min="2" max="2" width="16.28515625" customWidth="1"/>
    <col min="3" max="3" width="6.140625" customWidth="1"/>
    <col min="4" max="4" width="4.28515625" customWidth="1"/>
    <col min="5" max="5" width="10" customWidth="1"/>
    <col min="6" max="6" width="11.28515625" customWidth="1"/>
    <col min="7" max="7" width="11.28515625" bestFit="1" customWidth="1"/>
  </cols>
  <sheetData>
    <row r="1" spans="1:6" x14ac:dyDescent="0.25">
      <c r="A1" s="7" t="s">
        <v>8223</v>
      </c>
      <c r="B1" s="8" t="s">
        <v>8363</v>
      </c>
    </row>
    <row r="2" spans="1:6" x14ac:dyDescent="0.25">
      <c r="A2" s="7" t="s">
        <v>8308</v>
      </c>
      <c r="B2" s="8" t="s">
        <v>8363</v>
      </c>
    </row>
    <row r="4" spans="1:6" x14ac:dyDescent="0.25">
      <c r="A4" s="7" t="s">
        <v>8365</v>
      </c>
      <c r="B4" s="7" t="s">
        <v>8311</v>
      </c>
      <c r="C4" s="8"/>
      <c r="D4" s="8"/>
      <c r="E4" s="8"/>
      <c r="F4" s="8"/>
    </row>
    <row r="5" spans="1:6" x14ac:dyDescent="0.25">
      <c r="A5" s="7" t="s">
        <v>8309</v>
      </c>
      <c r="B5" s="8" t="s">
        <v>8220</v>
      </c>
      <c r="C5" s="8" t="s">
        <v>8221</v>
      </c>
      <c r="D5" s="8" t="s">
        <v>8222</v>
      </c>
      <c r="E5" s="8" t="s">
        <v>8219</v>
      </c>
      <c r="F5" s="8" t="s">
        <v>8310</v>
      </c>
    </row>
    <row r="6" spans="1:6" x14ac:dyDescent="0.25">
      <c r="A6" s="9" t="s">
        <v>8318</v>
      </c>
      <c r="B6" s="10"/>
      <c r="C6" s="10">
        <v>100</v>
      </c>
      <c r="D6" s="10"/>
      <c r="E6" s="10"/>
      <c r="F6" s="10">
        <v>100</v>
      </c>
    </row>
    <row r="7" spans="1:6" x14ac:dyDescent="0.25">
      <c r="A7" s="9" t="s">
        <v>8346</v>
      </c>
      <c r="B7" s="10">
        <v>20</v>
      </c>
      <c r="C7" s="10"/>
      <c r="D7" s="10"/>
      <c r="E7" s="10"/>
      <c r="F7" s="10">
        <v>20</v>
      </c>
    </row>
    <row r="8" spans="1:6" x14ac:dyDescent="0.25">
      <c r="A8" s="9" t="s">
        <v>8334</v>
      </c>
      <c r="B8" s="10">
        <v>24</v>
      </c>
      <c r="C8" s="10"/>
      <c r="D8" s="10"/>
      <c r="E8" s="10"/>
      <c r="F8" s="10">
        <v>24</v>
      </c>
    </row>
    <row r="9" spans="1:6" x14ac:dyDescent="0.25">
      <c r="A9" s="9" t="s">
        <v>8360</v>
      </c>
      <c r="B9" s="10"/>
      <c r="C9" s="10">
        <v>40</v>
      </c>
      <c r="D9" s="10"/>
      <c r="E9" s="10"/>
      <c r="F9" s="10">
        <v>40</v>
      </c>
    </row>
    <row r="10" spans="1:6" x14ac:dyDescent="0.25">
      <c r="A10" s="9" t="s">
        <v>8356</v>
      </c>
      <c r="B10" s="10"/>
      <c r="C10" s="10"/>
      <c r="D10" s="10"/>
      <c r="E10" s="10">
        <v>40</v>
      </c>
      <c r="F10" s="10">
        <v>40</v>
      </c>
    </row>
    <row r="11" spans="1:6" x14ac:dyDescent="0.25">
      <c r="A11" s="9" t="s">
        <v>8317</v>
      </c>
      <c r="B11" s="10"/>
      <c r="C11" s="10"/>
      <c r="D11" s="10"/>
      <c r="E11" s="10">
        <v>180</v>
      </c>
      <c r="F11" s="10">
        <v>180</v>
      </c>
    </row>
    <row r="12" spans="1:6" x14ac:dyDescent="0.25">
      <c r="A12" s="9" t="s">
        <v>8316</v>
      </c>
      <c r="B12" s="10"/>
      <c r="C12" s="10">
        <v>80</v>
      </c>
      <c r="D12" s="10"/>
      <c r="E12" s="10"/>
      <c r="F12" s="10">
        <v>80</v>
      </c>
    </row>
    <row r="13" spans="1:6" x14ac:dyDescent="0.25">
      <c r="A13" s="9" t="s">
        <v>8332</v>
      </c>
      <c r="B13" s="10"/>
      <c r="C13" s="10"/>
      <c r="D13" s="10"/>
      <c r="E13" s="10">
        <v>40</v>
      </c>
      <c r="F13" s="10">
        <v>40</v>
      </c>
    </row>
    <row r="14" spans="1:6" x14ac:dyDescent="0.25">
      <c r="A14" s="9" t="s">
        <v>8349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25">
      <c r="A15" s="9" t="s">
        <v>8326</v>
      </c>
      <c r="B15" s="10"/>
      <c r="C15" s="10">
        <v>40</v>
      </c>
      <c r="D15" s="10"/>
      <c r="E15" s="10"/>
      <c r="F15" s="10">
        <v>40</v>
      </c>
    </row>
    <row r="16" spans="1:6" x14ac:dyDescent="0.25">
      <c r="A16" s="9" t="s">
        <v>8339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25">
      <c r="A17" s="9" t="s">
        <v>8350</v>
      </c>
      <c r="B17" s="10"/>
      <c r="C17" s="10">
        <v>20</v>
      </c>
      <c r="D17" s="10"/>
      <c r="E17" s="10"/>
      <c r="F17" s="10">
        <v>20</v>
      </c>
    </row>
    <row r="18" spans="1:6" x14ac:dyDescent="0.25">
      <c r="A18" s="9" t="s">
        <v>8351</v>
      </c>
      <c r="B18" s="10"/>
      <c r="C18" s="10"/>
      <c r="D18" s="10"/>
      <c r="E18" s="10">
        <v>140</v>
      </c>
      <c r="F18" s="10">
        <v>140</v>
      </c>
    </row>
    <row r="19" spans="1:6" x14ac:dyDescent="0.25">
      <c r="A19" s="9" t="s">
        <v>8331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25">
      <c r="A20" s="9" t="s">
        <v>8330</v>
      </c>
      <c r="B20" s="10"/>
      <c r="C20" s="10">
        <v>60</v>
      </c>
      <c r="D20" s="10"/>
      <c r="E20" s="10"/>
      <c r="F20" s="10">
        <v>60</v>
      </c>
    </row>
    <row r="21" spans="1:6" x14ac:dyDescent="0.25">
      <c r="A21" s="9" t="s">
        <v>8358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25">
      <c r="A22" s="9" t="s">
        <v>8329</v>
      </c>
      <c r="B22" s="10"/>
      <c r="C22" s="10"/>
      <c r="D22" s="10"/>
      <c r="E22" s="10">
        <v>20</v>
      </c>
      <c r="F22" s="10">
        <v>20</v>
      </c>
    </row>
    <row r="23" spans="1:6" x14ac:dyDescent="0.25">
      <c r="A23" s="9" t="s">
        <v>8337</v>
      </c>
      <c r="B23" s="10"/>
      <c r="C23" s="10">
        <v>40</v>
      </c>
      <c r="D23" s="10"/>
      <c r="E23" s="10"/>
      <c r="F23" s="10">
        <v>40</v>
      </c>
    </row>
    <row r="24" spans="1:6" x14ac:dyDescent="0.25">
      <c r="A24" s="9" t="s">
        <v>8361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25">
      <c r="A25" s="9" t="s">
        <v>8345</v>
      </c>
      <c r="B25" s="10"/>
      <c r="C25" s="10">
        <v>20</v>
      </c>
      <c r="D25" s="10"/>
      <c r="E25" s="10"/>
      <c r="F25" s="10">
        <v>20</v>
      </c>
    </row>
    <row r="26" spans="1:6" x14ac:dyDescent="0.25">
      <c r="A26" s="9" t="s">
        <v>8325</v>
      </c>
      <c r="B26" s="10"/>
      <c r="C26" s="10"/>
      <c r="D26" s="10"/>
      <c r="E26" s="10">
        <v>60</v>
      </c>
      <c r="F26" s="10">
        <v>60</v>
      </c>
    </row>
    <row r="27" spans="1:6" x14ac:dyDescent="0.25">
      <c r="A27" s="9" t="s">
        <v>8352</v>
      </c>
      <c r="B27" s="10"/>
      <c r="C27" s="10">
        <v>20</v>
      </c>
      <c r="D27" s="10"/>
      <c r="E27" s="10"/>
      <c r="F27" s="10">
        <v>20</v>
      </c>
    </row>
    <row r="28" spans="1:6" x14ac:dyDescent="0.25">
      <c r="A28" s="9" t="s">
        <v>8341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25">
      <c r="A29" s="9" t="s">
        <v>8347</v>
      </c>
      <c r="B29" s="10"/>
      <c r="C29" s="10">
        <v>20</v>
      </c>
      <c r="D29" s="10"/>
      <c r="E29" s="10"/>
      <c r="F29" s="10">
        <v>20</v>
      </c>
    </row>
    <row r="30" spans="1:6" x14ac:dyDescent="0.25">
      <c r="A30" s="9" t="s">
        <v>8320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5">
      <c r="A31" s="9" t="s">
        <v>8348</v>
      </c>
      <c r="B31" s="10"/>
      <c r="C31" s="10"/>
      <c r="D31" s="10"/>
      <c r="E31" s="10">
        <v>40</v>
      </c>
      <c r="F31" s="10">
        <v>40</v>
      </c>
    </row>
    <row r="32" spans="1:6" x14ac:dyDescent="0.25">
      <c r="A32" s="9" t="s">
        <v>8344</v>
      </c>
      <c r="B32" s="10"/>
      <c r="C32" s="10"/>
      <c r="D32" s="10"/>
      <c r="E32" s="10">
        <v>20</v>
      </c>
      <c r="F32" s="10">
        <v>20</v>
      </c>
    </row>
    <row r="33" spans="1:6" x14ac:dyDescent="0.25">
      <c r="A33" s="9" t="s">
        <v>8355</v>
      </c>
      <c r="B33" s="10"/>
      <c r="C33" s="10">
        <v>20</v>
      </c>
      <c r="D33" s="10"/>
      <c r="E33" s="10"/>
      <c r="F33" s="10">
        <v>20</v>
      </c>
    </row>
    <row r="34" spans="1:6" x14ac:dyDescent="0.25">
      <c r="A34" s="9" t="s">
        <v>8328</v>
      </c>
      <c r="B34" s="10"/>
      <c r="C34" s="10"/>
      <c r="D34" s="10"/>
      <c r="E34" s="10">
        <v>260</v>
      </c>
      <c r="F34" s="10">
        <v>260</v>
      </c>
    </row>
    <row r="35" spans="1:6" x14ac:dyDescent="0.25">
      <c r="A35" s="9" t="s">
        <v>8315</v>
      </c>
      <c r="B35" s="10">
        <v>40</v>
      </c>
      <c r="C35" s="10"/>
      <c r="D35" s="10"/>
      <c r="E35" s="10"/>
      <c r="F35" s="10">
        <v>40</v>
      </c>
    </row>
    <row r="36" spans="1:6" x14ac:dyDescent="0.25">
      <c r="A36" s="9" t="s">
        <v>8314</v>
      </c>
      <c r="B36" s="10"/>
      <c r="C36" s="10"/>
      <c r="D36" s="10"/>
      <c r="E36" s="10">
        <v>60</v>
      </c>
      <c r="F36" s="10">
        <v>60</v>
      </c>
    </row>
    <row r="37" spans="1:6" x14ac:dyDescent="0.25">
      <c r="A37" s="9" t="s">
        <v>8354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25">
      <c r="A38" s="9" t="s">
        <v>8357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25">
      <c r="A39" s="9" t="s">
        <v>8359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25">
      <c r="A40" s="9" t="s">
        <v>8353</v>
      </c>
      <c r="B40" s="10"/>
      <c r="C40" s="10"/>
      <c r="D40" s="10"/>
      <c r="E40" s="10">
        <v>80</v>
      </c>
      <c r="F40" s="10">
        <v>80</v>
      </c>
    </row>
    <row r="41" spans="1:6" x14ac:dyDescent="0.25">
      <c r="A41" s="9" t="s">
        <v>8313</v>
      </c>
      <c r="B41" s="10"/>
      <c r="C41" s="10"/>
      <c r="D41" s="10"/>
      <c r="E41" s="10">
        <v>60</v>
      </c>
      <c r="F41" s="10">
        <v>60</v>
      </c>
    </row>
    <row r="42" spans="1:6" x14ac:dyDescent="0.25">
      <c r="A42" s="9" t="s">
        <v>8343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5">
      <c r="A43" s="9" t="s">
        <v>8336</v>
      </c>
      <c r="B43" s="10"/>
      <c r="C43" s="10">
        <v>100</v>
      </c>
      <c r="D43" s="10"/>
      <c r="E43" s="10"/>
      <c r="F43" s="10">
        <v>100</v>
      </c>
    </row>
    <row r="44" spans="1:6" x14ac:dyDescent="0.25">
      <c r="A44" s="9" t="s">
        <v>8323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25">
      <c r="A45" s="9" t="s">
        <v>8322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25">
      <c r="A46" s="9" t="s">
        <v>8342</v>
      </c>
      <c r="B46" s="10">
        <v>20</v>
      </c>
      <c r="C46" s="10"/>
      <c r="D46" s="10"/>
      <c r="E46" s="10"/>
      <c r="F46" s="10">
        <v>20</v>
      </c>
    </row>
    <row r="47" spans="1:6" x14ac:dyDescent="0.25">
      <c r="A47" s="9" t="s">
        <v>8310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D978-8D7C-40B4-9B1B-15733A3929AC}">
  <dimension ref="A1:F18"/>
  <sheetViews>
    <sheetView workbookViewId="0">
      <selection activeCell="I13" sqref="I13"/>
    </sheetView>
  </sheetViews>
  <sheetFormatPr defaultRowHeight="15" x14ac:dyDescent="0.25"/>
  <cols>
    <col min="1" max="1" width="22.7109375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8308</v>
      </c>
      <c r="B1" s="8" t="s">
        <v>8363</v>
      </c>
    </row>
    <row r="2" spans="1:6" x14ac:dyDescent="0.25">
      <c r="A2" s="7" t="s">
        <v>8381</v>
      </c>
      <c r="B2" s="8" t="s">
        <v>8363</v>
      </c>
    </row>
    <row r="4" spans="1:6" x14ac:dyDescent="0.25">
      <c r="A4" s="7" t="s">
        <v>8380</v>
      </c>
      <c r="B4" s="7" t="s">
        <v>8362</v>
      </c>
      <c r="C4" s="8"/>
      <c r="D4" s="8"/>
      <c r="E4" s="8"/>
      <c r="F4" s="8"/>
    </row>
    <row r="5" spans="1:6" x14ac:dyDescent="0.25">
      <c r="A5" s="7" t="s">
        <v>8382</v>
      </c>
      <c r="B5" s="8" t="s">
        <v>8220</v>
      </c>
      <c r="C5" s="8" t="s">
        <v>8221</v>
      </c>
      <c r="D5" s="8" t="s">
        <v>8222</v>
      </c>
      <c r="E5" s="8" t="s">
        <v>8219</v>
      </c>
      <c r="F5" s="8" t="s">
        <v>8310</v>
      </c>
    </row>
    <row r="6" spans="1:6" x14ac:dyDescent="0.25">
      <c r="A6" s="15" t="s">
        <v>8374</v>
      </c>
      <c r="B6" s="10">
        <v>34</v>
      </c>
      <c r="C6" s="10">
        <v>149</v>
      </c>
      <c r="D6" s="10">
        <v>2</v>
      </c>
      <c r="E6" s="10">
        <v>182</v>
      </c>
      <c r="F6" s="10">
        <v>367</v>
      </c>
    </row>
    <row r="7" spans="1:6" x14ac:dyDescent="0.25">
      <c r="A7" s="15" t="s">
        <v>8375</v>
      </c>
      <c r="B7" s="10">
        <v>27</v>
      </c>
      <c r="C7" s="10">
        <v>106</v>
      </c>
      <c r="D7" s="10">
        <v>18</v>
      </c>
      <c r="E7" s="10">
        <v>202</v>
      </c>
      <c r="F7" s="10">
        <v>353</v>
      </c>
    </row>
    <row r="8" spans="1:6" x14ac:dyDescent="0.25">
      <c r="A8" s="15" t="s">
        <v>8376</v>
      </c>
      <c r="B8" s="10">
        <v>28</v>
      </c>
      <c r="C8" s="10">
        <v>108</v>
      </c>
      <c r="D8" s="10">
        <v>30</v>
      </c>
      <c r="E8" s="10">
        <v>180</v>
      </c>
      <c r="F8" s="10">
        <v>346</v>
      </c>
    </row>
    <row r="9" spans="1:6" x14ac:dyDescent="0.25">
      <c r="A9" s="15" t="s">
        <v>8377</v>
      </c>
      <c r="B9" s="10">
        <v>27</v>
      </c>
      <c r="C9" s="10">
        <v>102</v>
      </c>
      <c r="D9" s="10"/>
      <c r="E9" s="10">
        <v>192</v>
      </c>
      <c r="F9" s="10">
        <v>321</v>
      </c>
    </row>
    <row r="10" spans="1:6" x14ac:dyDescent="0.25">
      <c r="A10" s="15" t="s">
        <v>8368</v>
      </c>
      <c r="B10" s="10">
        <v>26</v>
      </c>
      <c r="C10" s="10">
        <v>126</v>
      </c>
      <c r="D10" s="10"/>
      <c r="E10" s="10">
        <v>234</v>
      </c>
      <c r="F10" s="10">
        <v>386</v>
      </c>
    </row>
    <row r="11" spans="1:6" x14ac:dyDescent="0.25">
      <c r="A11" s="15" t="s">
        <v>8378</v>
      </c>
      <c r="B11" s="10">
        <v>27</v>
      </c>
      <c r="C11" s="10">
        <v>147</v>
      </c>
      <c r="D11" s="10"/>
      <c r="E11" s="10">
        <v>211</v>
      </c>
      <c r="F11" s="10">
        <v>385</v>
      </c>
    </row>
    <row r="12" spans="1:6" x14ac:dyDescent="0.25">
      <c r="A12" s="15" t="s">
        <v>8369</v>
      </c>
      <c r="B12" s="10">
        <v>43</v>
      </c>
      <c r="C12" s="10">
        <v>150</v>
      </c>
      <c r="D12" s="10"/>
      <c r="E12" s="10">
        <v>194</v>
      </c>
      <c r="F12" s="10">
        <v>387</v>
      </c>
    </row>
    <row r="13" spans="1:6" x14ac:dyDescent="0.25">
      <c r="A13" s="15" t="s">
        <v>8370</v>
      </c>
      <c r="B13" s="10">
        <v>33</v>
      </c>
      <c r="C13" s="10">
        <v>134</v>
      </c>
      <c r="D13" s="10"/>
      <c r="E13" s="10">
        <v>166</v>
      </c>
      <c r="F13" s="10">
        <v>333</v>
      </c>
    </row>
    <row r="14" spans="1:6" x14ac:dyDescent="0.25">
      <c r="A14" s="15" t="s">
        <v>8371</v>
      </c>
      <c r="B14" s="10">
        <v>24</v>
      </c>
      <c r="C14" s="10">
        <v>127</v>
      </c>
      <c r="D14" s="10"/>
      <c r="E14" s="10">
        <v>147</v>
      </c>
      <c r="F14" s="10">
        <v>298</v>
      </c>
    </row>
    <row r="15" spans="1:6" x14ac:dyDescent="0.25">
      <c r="A15" s="15" t="s">
        <v>8372</v>
      </c>
      <c r="B15" s="10">
        <v>20</v>
      </c>
      <c r="C15" s="10">
        <v>149</v>
      </c>
      <c r="D15" s="10"/>
      <c r="E15" s="10">
        <v>183</v>
      </c>
      <c r="F15" s="10">
        <v>352</v>
      </c>
    </row>
    <row r="16" spans="1:6" x14ac:dyDescent="0.25">
      <c r="A16" s="15" t="s">
        <v>8373</v>
      </c>
      <c r="B16" s="10">
        <v>37</v>
      </c>
      <c r="C16" s="10">
        <v>114</v>
      </c>
      <c r="D16" s="10"/>
      <c r="E16" s="10">
        <v>183</v>
      </c>
      <c r="F16" s="10">
        <v>334</v>
      </c>
    </row>
    <row r="17" spans="1:6" x14ac:dyDescent="0.25">
      <c r="A17" s="15" t="s">
        <v>8379</v>
      </c>
      <c r="B17" s="10">
        <v>23</v>
      </c>
      <c r="C17" s="10">
        <v>118</v>
      </c>
      <c r="D17" s="10"/>
      <c r="E17" s="10">
        <v>111</v>
      </c>
      <c r="F17" s="10">
        <v>252</v>
      </c>
    </row>
    <row r="18" spans="1:6" x14ac:dyDescent="0.25">
      <c r="A18" s="15" t="s">
        <v>8310</v>
      </c>
      <c r="B18" s="10">
        <v>349</v>
      </c>
      <c r="C18" s="10">
        <v>1530</v>
      </c>
      <c r="D18" s="10">
        <v>50</v>
      </c>
      <c r="E18" s="10">
        <v>2185</v>
      </c>
      <c r="F18" s="10">
        <v>4114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C6DD-8092-4A91-AED4-FF42F25AF7A7}">
  <dimension ref="A1:H13"/>
  <sheetViews>
    <sheetView tabSelected="1" topLeftCell="A7" workbookViewId="0">
      <selection activeCell="I9" sqref="I9"/>
    </sheetView>
  </sheetViews>
  <sheetFormatPr defaultRowHeight="15" x14ac:dyDescent="0.25"/>
  <cols>
    <col min="1" max="1" width="24.57031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12.140625" bestFit="1" customWidth="1"/>
    <col min="7" max="7" width="8.42578125" bestFit="1" customWidth="1"/>
    <col min="8" max="8" width="11.140625" bestFit="1" customWidth="1"/>
  </cols>
  <sheetData>
    <row r="1" spans="1:8" x14ac:dyDescent="0.25">
      <c r="A1" s="16" t="s">
        <v>8383</v>
      </c>
      <c r="B1" s="16" t="s">
        <v>8384</v>
      </c>
      <c r="C1" s="16" t="s">
        <v>8385</v>
      </c>
      <c r="D1" s="16" t="s">
        <v>8386</v>
      </c>
      <c r="E1" s="16" t="s">
        <v>8387</v>
      </c>
      <c r="F1" s="16" t="s">
        <v>8388</v>
      </c>
      <c r="G1" s="16" t="s">
        <v>8389</v>
      </c>
      <c r="H1" s="16" t="s">
        <v>8390</v>
      </c>
    </row>
    <row r="2" spans="1:8" x14ac:dyDescent="0.25">
      <c r="A2" t="s">
        <v>8391</v>
      </c>
      <c r="B2">
        <f>COUNTIFS(Summary!D:D,"&lt;1000",Summary!F:F,"successful")</f>
        <v>322</v>
      </c>
      <c r="C2">
        <f>COUNTIFS(Summary!D:D,"&lt;1000",Summary!F:F,"failed")</f>
        <v>113</v>
      </c>
      <c r="D2">
        <f>COUNTIFS(Summary!D:D,"&lt;1000",Summary!F:F,"canceled")</f>
        <v>18</v>
      </c>
      <c r="E2">
        <f>SUM(B2:D2)</f>
        <v>453</v>
      </c>
      <c r="F2" s="5">
        <f>B2/E2</f>
        <v>0.71081677704194257</v>
      </c>
      <c r="G2" s="5">
        <f>C2/E2</f>
        <v>0.24944812362030905</v>
      </c>
      <c r="H2" s="5">
        <f>D2/E2</f>
        <v>3.9735099337748346E-2</v>
      </c>
    </row>
    <row r="3" spans="1:8" x14ac:dyDescent="0.25">
      <c r="A3" t="s">
        <v>8392</v>
      </c>
      <c r="B3">
        <f>COUNTIFS(Summary!D:D,"&gt;=1000",Summary!D:D,"&lt;=4999",Summary!F:F,"successful")</f>
        <v>932</v>
      </c>
      <c r="C3">
        <f>COUNTIFS(Summary!D:D,"&gt;=1000",Summary!D:D,"&lt;=4999",Summary!F:F,"failed")</f>
        <v>420</v>
      </c>
      <c r="D3">
        <f>COUNTIFS(Summary!D:D,"&gt;=1000",Summary!D:D,"&lt;=4999",Summary!F:F,"canceled")</f>
        <v>60</v>
      </c>
      <c r="E3">
        <f t="shared" ref="E3:E13" si="0">SUM(B3:D3)</f>
        <v>1412</v>
      </c>
      <c r="F3" s="5">
        <f t="shared" ref="F3:F13" si="1">B3/E3</f>
        <v>0.66005665722379603</v>
      </c>
      <c r="G3" s="5">
        <f t="shared" ref="G3:G13" si="2">C3/E3</f>
        <v>0.29745042492917845</v>
      </c>
      <c r="H3" s="5">
        <f t="shared" ref="H3:H11" si="3">D3/E3</f>
        <v>4.2492917847025496E-2</v>
      </c>
    </row>
    <row r="4" spans="1:8" x14ac:dyDescent="0.25">
      <c r="A4" t="s">
        <v>8393</v>
      </c>
      <c r="B4">
        <f>COUNTIFS(Summary!D:D,"&gt;=5000",Summary!D:D,"&lt;=9999",Summary!F:F,"successful")</f>
        <v>381</v>
      </c>
      <c r="C4">
        <f>COUNTIFS(Summary!D:D,"&gt;=5000",Summary!D:D,"&lt;=9999",Summary!F:F,"failed")</f>
        <v>283</v>
      </c>
      <c r="D4">
        <f>COUNTIFS(Summary!D:D,"&gt;=5000",Summary!D:D,"&lt;=9999",Summary!F:F,"canceled")</f>
        <v>52</v>
      </c>
      <c r="E4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8" x14ac:dyDescent="0.25">
      <c r="A5" t="s">
        <v>8394</v>
      </c>
      <c r="B5">
        <f>COUNTIFS(Summary!D:D,"&gt;=10000",Summary!D:D,"&lt;=14999",Summary!F:F,"successful")</f>
        <v>168</v>
      </c>
      <c r="C5">
        <f>COUNTIFS(Summary!D:D,"&gt;=10000",Summary!D:D,"&lt;=14999",Summary!F:F,"failed")</f>
        <v>144</v>
      </c>
      <c r="D5">
        <f>COUNTIFS(Summary!D:D,"&gt;=10000",Summary!D:D,"&lt;=14999",Summary!F:F,"canceled")</f>
        <v>40</v>
      </c>
      <c r="E5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8" x14ac:dyDescent="0.25">
      <c r="A6" t="s">
        <v>8395</v>
      </c>
      <c r="B6">
        <f>COUNTIFS(Summary!D:D,"&gt;=15000",Summary!D:D,"&lt;=19999",Summary!F:F,"successful")</f>
        <v>94</v>
      </c>
      <c r="C6">
        <f>COUNTIFS(Summary!D:D,"&gt;=15000",Summary!D:D,"&lt;=19999",Summary!F:F,"failed")</f>
        <v>90</v>
      </c>
      <c r="D6">
        <f>COUNTIFS(Summary!D:D,"&gt;=15000",Summary!D:D,"&lt;=19999",Summary!F:F,"canceled")</f>
        <v>17</v>
      </c>
      <c r="E6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8" x14ac:dyDescent="0.25">
      <c r="A7" t="s">
        <v>8396</v>
      </c>
      <c r="B7">
        <f>COUNTIFS(Summary!D:D,"&gt;=20000",Summary!D:D,"&lt;=24999",Summary!F:F,"successful")</f>
        <v>62</v>
      </c>
      <c r="C7">
        <f>COUNTIFS(Summary!D:D,"&gt;=20000",Summary!D:D,"&lt;=24999",Summary!F:F,"failed")</f>
        <v>72</v>
      </c>
      <c r="D7">
        <f>COUNTIFS(Summary!D:D,"&gt;=20000",Summary!D:D,"&lt;=24999",Summary!F:F,"canceled")</f>
        <v>14</v>
      </c>
      <c r="E7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8" x14ac:dyDescent="0.25">
      <c r="A8" t="s">
        <v>8397</v>
      </c>
      <c r="B8">
        <f>COUNTIFS(Summary!D:D,"&gt;=25000",Summary!D:D,"&lt;=29999",Summary!F:F,"successful")</f>
        <v>55</v>
      </c>
      <c r="C8">
        <f>COUNTIFS(Summary!D:D,"&gt;=25000",Summary!D:D,"&lt;=29999",Summary!F:F,"failed")</f>
        <v>64</v>
      </c>
      <c r="D8">
        <f>COUNTIFS(Summary!D:D,"&gt;=25000",Summary!D:D,"&lt;=29999",Summary!F:F,"canceled")</f>
        <v>18</v>
      </c>
      <c r="E8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8" x14ac:dyDescent="0.25">
      <c r="A9" t="s">
        <v>8398</v>
      </c>
      <c r="B9">
        <f>COUNTIFS(Summary!D:D,"&gt;=30000",Summary!D:D,"&lt;=34999",Summary!F:F,"successful")</f>
        <v>32</v>
      </c>
      <c r="C9">
        <f>COUNTIFS(Summary!D:D,"&gt;=30000",Summary!D:D,"&lt;=34999",Summary!F:F,"failed")</f>
        <v>37</v>
      </c>
      <c r="D9">
        <f>COUNTIFS(Summary!D:D,"&gt;=30000",Summary!D:D,"&lt;=34999",Summary!F:F,"canceled")</f>
        <v>13</v>
      </c>
      <c r="E9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8" x14ac:dyDescent="0.25">
      <c r="A10" t="s">
        <v>8399</v>
      </c>
      <c r="B10">
        <f>COUNTIFS(Summary!D:D,"&gt;=35000",Summary!D:D,"&lt;=39999",Summary!F:F,"successful")</f>
        <v>26</v>
      </c>
      <c r="C10">
        <f>COUNTIFS(Summary!D:D,"&gt;=35000",Summary!D:D,"&lt;=39999",Summary!F:F,"failed")</f>
        <v>22</v>
      </c>
      <c r="D10">
        <f>COUNTIFS(Summary!D:D,"&gt;=35000",Summary!D:D,"&lt;=39999",Summary!F:F,"canceled")</f>
        <v>7</v>
      </c>
      <c r="E10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8" x14ac:dyDescent="0.25">
      <c r="A11" t="s">
        <v>8400</v>
      </c>
      <c r="B11">
        <f>COUNTIFS(Summary!D:D,"&gt;=40000",Summary!D:D,"&lt;=44999",Summary!F:F,"successful")</f>
        <v>21</v>
      </c>
      <c r="C11">
        <f>COUNTIFS(Summary!D:D,"&gt;=40000",Summary!D:D,"&lt;=44999",Summary!F:F,"failed")</f>
        <v>16</v>
      </c>
      <c r="D11">
        <f>COUNTIFS(Summary!D:D,"&gt;=40000",Summary!D:D,"&lt;=44999",Summary!F:F,"canceled")</f>
        <v>6</v>
      </c>
      <c r="E11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8" x14ac:dyDescent="0.25">
      <c r="A12" t="s">
        <v>8401</v>
      </c>
      <c r="B12">
        <f>COUNTIFS(Summary!D:D,"&gt;=45000",Summary!D:D,"&lt;=49999",Summary!F:F,"successful")</f>
        <v>6</v>
      </c>
      <c r="C12">
        <f>COUNTIFS(Summary!D:D,"&gt;=45000",Summary!D:D,"&lt;=49999",Summary!F:F,"failed")</f>
        <v>11</v>
      </c>
      <c r="D12">
        <f>COUNTIFS(Summary!D:D,"&gt;=45000",Summary!D:D,"&lt;=49999",Summary!F:F,"canceled")</f>
        <v>4</v>
      </c>
      <c r="E12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>D12/E12</f>
        <v>0.19047619047619047</v>
      </c>
    </row>
    <row r="13" spans="1:8" x14ac:dyDescent="0.25">
      <c r="A13" t="s">
        <v>8402</v>
      </c>
      <c r="B13">
        <f>COUNTIFS(Summary!D:D,"&gt;=50000",Summary!F:F,"successful")</f>
        <v>86</v>
      </c>
      <c r="C13">
        <f>COUNTIFS(Summary!D:D,"&gt;=50000",Summary!F:F,"failed")</f>
        <v>258</v>
      </c>
      <c r="D13">
        <f>COUNTIFS(Summary!D:D,"&gt;=50000",Summary!F:F,"canceled")</f>
        <v>100</v>
      </c>
      <c r="E13">
        <f t="shared" si="0"/>
        <v>444</v>
      </c>
      <c r="F13" s="5">
        <f t="shared" si="1"/>
        <v>0.19369369369369369</v>
      </c>
      <c r="G13" s="5">
        <f t="shared" si="2"/>
        <v>0.58108108108108103</v>
      </c>
      <c r="H13" s="5">
        <f>D13/E13</f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Category</vt:lpstr>
      <vt:lpstr>Sub-Category</vt:lpstr>
      <vt:lpstr>Year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Moore, Justin (Synchrony Financial)</cp:lastModifiedBy>
  <dcterms:created xsi:type="dcterms:W3CDTF">2017-04-20T15:17:24Z</dcterms:created>
  <dcterms:modified xsi:type="dcterms:W3CDTF">2019-08-15T18:16:51Z</dcterms:modified>
</cp:coreProperties>
</file>