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5D1042F4-61E1-4E69-9FDC-41EDE3C7FD56}" xr6:coauthVersionLast="47" xr6:coauthVersionMax="47" xr10:uidLastSave="{00000000-0000-0000-0000-000000000000}"/>
  <bookViews>
    <workbookView xWindow="28680" yWindow="-120" windowWidth="29040" windowHeight="15720" xr2:uid="{1BBF007F-8DEA-4C7D-8111-7665026D3D2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I8" i="1"/>
  <c r="H8" i="1"/>
  <c r="G8" i="1"/>
  <c r="F8" i="1"/>
  <c r="E8" i="1"/>
  <c r="D8" i="1"/>
  <c r="C8" i="1"/>
  <c r="L7" i="1"/>
  <c r="K7" i="1"/>
  <c r="M7" i="1" s="1"/>
  <c r="L6" i="1"/>
  <c r="M6" i="1" s="1"/>
  <c r="K6" i="1"/>
  <c r="L5" i="1"/>
  <c r="K5" i="1"/>
  <c r="E5" i="1"/>
  <c r="M5" i="1" s="1"/>
  <c r="L4" i="1"/>
  <c r="L8" i="1" s="1"/>
  <c r="K4" i="1"/>
  <c r="K8" i="1" s="1"/>
  <c r="M4" i="1" l="1"/>
  <c r="M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aqilah</author>
  </authors>
  <commentList>
    <comment ref="C6" authorId="0" shapeId="0" xr:uid="{D2E849EF-CD59-49CB-8149-283E875E3159}">
      <text>
        <r>
          <rPr>
            <b/>
            <sz val="9"/>
            <color indexed="81"/>
            <rFont val="Tahoma"/>
            <family val="2"/>
          </rPr>
          <t>aqilah:</t>
        </r>
        <r>
          <rPr>
            <sz val="9"/>
            <color indexed="81"/>
            <rFont val="Tahoma"/>
            <family val="2"/>
          </rPr>
          <t xml:space="preserve">
Kenaikan mendadak kerana kutipan di Kompleks Mahkamah Jalan Duta</t>
        </r>
      </text>
    </comment>
    <comment ref="C7" authorId="0" shapeId="0" xr:uid="{13D17622-CA94-4F21-95F3-84AEF4EDE30D}">
      <text>
        <r>
          <rPr>
            <b/>
            <sz val="9"/>
            <color indexed="81"/>
            <rFont val="Tahoma"/>
            <family val="2"/>
          </rPr>
          <t>aqilah:</t>
        </r>
        <r>
          <rPr>
            <sz val="9"/>
            <color indexed="81"/>
            <rFont val="Tahoma"/>
            <family val="2"/>
          </rPr>
          <t xml:space="preserve">
Kenaikan mendadak kerana serahan kawasan bagi Medan Mara</t>
        </r>
      </text>
    </comment>
  </commentList>
</comments>
</file>

<file path=xl/sharedStrings.xml><?xml version="1.0" encoding="utf-8"?>
<sst xmlns="http://schemas.openxmlformats.org/spreadsheetml/2006/main" count="12" uniqueCount="11">
  <si>
    <t>JENIS\TAHUN</t>
  </si>
  <si>
    <t>JUMLAH (RM)</t>
  </si>
  <si>
    <t>LANDED</t>
  </si>
  <si>
    <t>NON-LANDED</t>
  </si>
  <si>
    <t>INSTITUSI</t>
  </si>
  <si>
    <t>KOMERSIAL</t>
  </si>
  <si>
    <r>
      <t xml:space="preserve">ANALISA TUNTUTAN PEMBAYARAN </t>
    </r>
    <r>
      <rPr>
        <b/>
        <u/>
        <sz val="16"/>
        <color theme="1"/>
        <rFont val="Aptos Narrow"/>
        <family val="2"/>
        <scheme val="minor"/>
      </rPr>
      <t>KUTIPAN</t>
    </r>
    <r>
      <rPr>
        <b/>
        <sz val="16"/>
        <color theme="1"/>
        <rFont val="Aptos Narrow"/>
        <family val="2"/>
        <scheme val="minor"/>
      </rPr>
      <t xml:space="preserve"> SISA PEPEJAL MENGIKUT TAHUN DAN JENIS PERKHIDMATAN </t>
    </r>
  </si>
  <si>
    <t>31 DISEMBER 2022</t>
  </si>
  <si>
    <t>BAHAGIAN ALAM SEKITAR</t>
  </si>
  <si>
    <t>JABATAN KESIHATAN DAN ALAM SEKITAR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</si>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</sst>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0"/>
    <numFmt numFmtId="166" formatCode="_(* #,##0_);_(* \(#,##0\);_(* &quot;-&quot;??_);_(@_)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6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64" fontId="3" fillId="6" borderId="0" xfId="0" applyNumberFormat="1" applyFont="1" applyFill="1" applyAlignment="1">
      <alignment horizontal="center" vertical="center"/>
    </xf>
    <xf numFmtId="164" fontId="3" fillId="7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164" fontId="3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164" fontId="3" fillId="11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164" fontId="3" fillId="1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Protection="1">
      <protection hidden="1"/>
    </xf>
    <xf numFmtId="0" fontId="0" fillId="0" borderId="0" xfId="0" applyProtection="1">
      <protection hidden="1"/>
    </xf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0" fillId="0" borderId="0" xfId="0" applyNumberFormat="1"/>
    <xf numFmtId="0" fontId="0" fillId="0" borderId="0" xfId="0" applyAlignment="1">
      <alignment vertical="center"/>
    </xf>
    <xf numFmtId="49" fontId="8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ANALISA TUNTUTAN PEMBAYARAN </a:t>
            </a:r>
            <a:r>
              <a:rPr lang="en-US" u="sng"/>
              <a:t>KUTIPAN</a:t>
            </a:r>
            <a:r>
              <a:rPr lang="en-US"/>
              <a:t> SISA PEPEJAL MENGIKUT JENIS PERKHIDMATAN BAGI TAHUN 2013 - 2022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[1]KUTIPAN!$B$4</c:f>
              <c:strCache>
                <c:ptCount val="1"/>
                <c:pt idx="0">
                  <c:v>LANDED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[1]KUTIPAN!$C$3:$L$3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[1]KUTIPAN!$C$4:$L$4</c:f>
              <c:numCache>
                <c:formatCode>_(* #,##0.00_);_(* \(#,##0.00\);_(* "-"??_);_(@_)</c:formatCode>
                <c:ptCount val="10"/>
                <c:pt idx="0">
                  <c:v>8689.2000000000025</c:v>
                </c:pt>
                <c:pt idx="1">
                  <c:v>2176.1999999999998</c:v>
                </c:pt>
                <c:pt idx="2">
                  <c:v>6731.3999999999987</c:v>
                </c:pt>
                <c:pt idx="3">
                  <c:v>5912.3999999999987</c:v>
                </c:pt>
                <c:pt idx="4">
                  <c:v>2940.6</c:v>
                </c:pt>
                <c:pt idx="5">
                  <c:v>1162.1999999999998</c:v>
                </c:pt>
                <c:pt idx="6">
                  <c:v>280.8</c:v>
                </c:pt>
                <c:pt idx="7">
                  <c:v>124.8</c:v>
                </c:pt>
                <c:pt idx="8">
                  <c:v>631.80000000000007</c:v>
                </c:pt>
                <c:pt idx="9">
                  <c:v>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E-4FBD-B778-7E6533C5B7AE}"/>
            </c:ext>
          </c:extLst>
        </c:ser>
        <c:ser>
          <c:idx val="1"/>
          <c:order val="1"/>
          <c:tx>
            <c:strRef>
              <c:f>[1]KUTIPAN!$B$5</c:f>
              <c:strCache>
                <c:ptCount val="1"/>
                <c:pt idx="0">
                  <c:v>NON-LANDED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[1]KUTIPAN!$C$3:$L$3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[1]KUTIPAN!$C$5:$L$5</c:f>
              <c:numCache>
                <c:formatCode>_(* #,##0.00_);_(* \(#,##0.00\);_(* "-"??_);_(@_)</c:formatCode>
                <c:ptCount val="10"/>
                <c:pt idx="0">
                  <c:v>45257.000000000015</c:v>
                </c:pt>
                <c:pt idx="1">
                  <c:v>35910.049999999996</c:v>
                </c:pt>
                <c:pt idx="2">
                  <c:v>25315.599999999999</c:v>
                </c:pt>
                <c:pt idx="3">
                  <c:v>15042</c:v>
                </c:pt>
                <c:pt idx="4">
                  <c:v>71133.399999999994</c:v>
                </c:pt>
                <c:pt idx="5">
                  <c:v>35577.599999999999</c:v>
                </c:pt>
                <c:pt idx="6">
                  <c:v>64244.600000000006</c:v>
                </c:pt>
                <c:pt idx="7">
                  <c:v>37218.050000000003</c:v>
                </c:pt>
                <c:pt idx="8">
                  <c:v>53322.799999999996</c:v>
                </c:pt>
                <c:pt idx="9">
                  <c:v>47682.049999999988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E-4FBD-B778-7E6533C5B7AE}"/>
            </c:ext>
          </c:extLst>
        </c:ser>
        <c:ser>
          <c:idx val="2"/>
          <c:order val="2"/>
          <c:tx>
            <c:strRef>
              <c:f>[1]KUTIPAN!$B$6</c:f>
              <c:strCache>
                <c:ptCount val="1"/>
                <c:pt idx="0">
                  <c:v>INSTITUSI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[1]KUTIPAN!$C$3:$L$3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[1]KUTIPAN!$C$6:$L$6</c:f>
              <c:numCache>
                <c:formatCode>_(* #,##0.00_);_(* \(#,##0.00\);_(* "-"??_);_(@_)</c:formatCode>
                <c:ptCount val="10"/>
                <c:pt idx="0">
                  <c:v>7740.8879999999999</c:v>
                </c:pt>
                <c:pt idx="1">
                  <c:v>2645.9400000000005</c:v>
                </c:pt>
                <c:pt idx="2">
                  <c:v>4965.9960000000001</c:v>
                </c:pt>
                <c:pt idx="3">
                  <c:v>2015.4720000000002</c:v>
                </c:pt>
                <c:pt idx="4">
                  <c:v>3765.0840000000007</c:v>
                </c:pt>
                <c:pt idx="5">
                  <c:v>3063.7140000000004</c:v>
                </c:pt>
                <c:pt idx="6">
                  <c:v>2172.4560000000001</c:v>
                </c:pt>
                <c:pt idx="7">
                  <c:v>1476.1559999999999</c:v>
                </c:pt>
                <c:pt idx="8">
                  <c:v>10783.210000000003</c:v>
                </c:pt>
                <c:pt idx="9">
                  <c:v>1170.3999999999999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CE-4FBD-B778-7E6533C5B7AE}"/>
            </c:ext>
          </c:extLst>
        </c:ser>
        <c:ser>
          <c:idx val="3"/>
          <c:order val="3"/>
          <c:tx>
            <c:strRef>
              <c:f>[1]KUTIPAN!$B$7</c:f>
              <c:strCache>
                <c:ptCount val="1"/>
                <c:pt idx="0">
                  <c:v>KOMERSIAL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[1]KUTIPAN!$C$3:$L$3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[1]KUTIPAN!$C$7:$L$7</c:f>
              <c:numCache>
                <c:formatCode>_(* #,##0.00_);_(* \(#,##0.00\);_(* "-"??_);_(@_)</c:formatCode>
                <c:ptCount val="10"/>
                <c:pt idx="0">
                  <c:v>17750</c:v>
                </c:pt>
                <c:pt idx="1">
                  <c:v>4097.5</c:v>
                </c:pt>
                <c:pt idx="2">
                  <c:v>1400</c:v>
                </c:pt>
                <c:pt idx="3">
                  <c:v>1162.5</c:v>
                </c:pt>
                <c:pt idx="4">
                  <c:v>3737.5</c:v>
                </c:pt>
                <c:pt idx="5">
                  <c:v>3150</c:v>
                </c:pt>
                <c:pt idx="6">
                  <c:v>50</c:v>
                </c:pt>
                <c:pt idx="7">
                  <c:v>187.5</c:v>
                </c:pt>
                <c:pt idx="8">
                  <c:v>550</c:v>
                </c:pt>
                <c:pt idx="9">
                  <c:v>362.5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CE-4FBD-B778-7E6533C5B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224192"/>
        <c:axId val="35238656"/>
        <c:axId val="0"/>
      </c:bar3DChart>
      <c:catAx>
        <c:axId val="3522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TAHUN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8656"/>
        <c:crosses val="autoZero"/>
        <c:auto val="1"/>
        <c:lblAlgn val="ctr"/>
        <c:lblOffset val="100"/>
        <c:noMultiLvlLbl val="0"/>
      </c:catAx>
      <c:valAx>
        <c:axId val="352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KUTIPAN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SISA PEPEJAL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MENGIKUT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JENIS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4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ANALISA TUNTUTAN PEMBAYARAN PERKHIDMATAN </a:t>
            </a:r>
            <a:r>
              <a:rPr lang="en-US" u="sng">
                <a:solidFill>
                  <a:sysClr val="windowText" lastClr="000000"/>
                </a:solidFill>
              </a:rPr>
              <a:t>KUTIPAN</a:t>
            </a:r>
            <a:r>
              <a:rPr lang="en-US">
                <a:solidFill>
                  <a:sysClr val="windowText" lastClr="000000"/>
                </a:solidFill>
              </a:rPr>
              <a:t> SISA PEPEJAL BAGI TAHUN 2013 - 2022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[1]KUTIPAN!$C$3:$L$3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[1]KUTIPAN!$C$8:$L$8</c:f>
              <c:numCache>
                <c:formatCode>_(* #,##0.00_);_(* \(#,##0.00\);_(* "-"??_);_(@_)</c:formatCode>
                <c:ptCount val="10"/>
                <c:pt idx="0">
                  <c:v>79437.088000000018</c:v>
                </c:pt>
                <c:pt idx="1">
                  <c:v>44829.689999999995</c:v>
                </c:pt>
                <c:pt idx="2">
                  <c:v>38412.995999999999</c:v>
                </c:pt>
                <c:pt idx="3">
                  <c:v>24132.371999999999</c:v>
                </c:pt>
                <c:pt idx="4">
                  <c:v>81576.584000000003</c:v>
                </c:pt>
                <c:pt idx="5">
                  <c:v>42953.513999999996</c:v>
                </c:pt>
                <c:pt idx="6">
                  <c:v>66747.856000000014</c:v>
                </c:pt>
                <c:pt idx="7">
                  <c:v>39006.506000000008</c:v>
                </c:pt>
                <c:pt idx="8">
                  <c:v>65287.81</c:v>
                </c:pt>
                <c:pt idx="9">
                  <c:v>50033.94999999999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9-49A0-9BBB-52FD45A01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42944"/>
        <c:axId val="34244864"/>
      </c:lineChart>
      <c:catAx>
        <c:axId val="3424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TAHUN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4864"/>
        <c:crosses val="autoZero"/>
        <c:auto val="1"/>
        <c:lblAlgn val="ctr"/>
        <c:lblOffset val="100"/>
        <c:noMultiLvlLbl val="0"/>
      </c:catAx>
      <c:valAx>
        <c:axId val="34244864"/>
        <c:scaling>
          <c:orientation val="minMax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</a:t>
                </a:r>
              </a:p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TUNTUTAN</a:t>
                </a:r>
              </a:p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KUTIPAN </a:t>
                </a:r>
              </a:p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SISA </a:t>
                </a:r>
              </a:p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PEPEJAL </a:t>
                </a:r>
              </a:p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154780</xdr:colOff>
      <xdr:row>33</xdr:row>
      <xdr:rowOff>114299</xdr:rowOff>
    </xdr:from>
    <xdr:to>
      <xdr:col>13</xdr:col>
      <xdr:colOff>523875</xdr:colOff>
      <xdr:row>60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06B97-EF28-40B5-B773-9D57BA525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139698</xdr:colOff>
      <xdr:row>8</xdr:row>
      <xdr:rowOff>170390</xdr:rowOff>
    </xdr:from>
    <xdr:to>
      <xdr:col>13</xdr:col>
      <xdr:colOff>514350</xdr:colOff>
      <xdr:row>33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B0A998-C1DA-44BC-8D79-6164B6231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8e9429ce492e26a/Skyshine/JKAS%20Documents/Documents/STATISTIK%20KUTIPAN%20SISA%20PEPEJAL%20DAN%20PEMBERISHAN.xlsx" TargetMode="External"/><Relationship Id="rId1" Type="http://schemas.openxmlformats.org/officeDocument/2006/relationships/externalLinkPath" Target="https://d.docs.live.net/48e9429ce492e26a/Skyshine/JKAS%20Documents/Documents/STATISTIK%20KUTIPAN%20SISA%20PEPEJAL%20DAN%20PEMBERIS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UTIPAN"/>
      <sheetName val="K.LANDED &amp; NON-LANDED"/>
      <sheetName val="K.INSTITUSI"/>
      <sheetName val="K.KOMERSIAL"/>
      <sheetName val="K.PARLIMEN"/>
      <sheetName val="PEMBERSIHAN"/>
      <sheetName val="P. JALAN"/>
      <sheetName val="P. LONGKANG"/>
      <sheetName val="P. RUMPUT"/>
      <sheetName val="P.PARLIMEN"/>
      <sheetName val="RUMUSAN"/>
    </sheetNames>
    <sheetDataSet>
      <sheetData sheetId="0">
        <row r="3">
          <cell r="C3">
            <v>2013</v>
          </cell>
          <cell r="D3">
            <v>2014</v>
          </cell>
          <cell r="E3">
            <v>2015</v>
          </cell>
          <cell r="F3">
            <v>2016</v>
          </cell>
          <cell r="G3">
            <v>2017</v>
          </cell>
          <cell r="H3">
            <v>2018</v>
          </cell>
          <cell r="I3">
            <v>2019</v>
          </cell>
          <cell r="J3">
            <v>2020</v>
          </cell>
          <cell r="K3">
            <v>2021</v>
          </cell>
          <cell r="L3">
            <v>2022</v>
          </cell>
        </row>
        <row r="4">
          <cell r="B4" t="str">
            <v>LANDED</v>
          </cell>
          <cell r="C4">
            <v>8689.2000000000025</v>
          </cell>
          <cell r="D4">
            <v>2176.1999999999998</v>
          </cell>
          <cell r="E4">
            <v>6731.3999999999987</v>
          </cell>
          <cell r="F4">
            <v>5912.3999999999987</v>
          </cell>
          <cell r="G4">
            <v>2940.6</v>
          </cell>
          <cell r="H4">
            <v>1162.1999999999998</v>
          </cell>
          <cell r="I4">
            <v>280.8</v>
          </cell>
          <cell r="J4">
            <v>124.8</v>
          </cell>
          <cell r="K4">
            <v>631.80000000000007</v>
          </cell>
          <cell r="L4">
            <v>819</v>
          </cell>
        </row>
        <row r="5">
          <cell r="B5" t="str">
            <v>NON-LANDED</v>
          </cell>
          <cell r="C5">
            <v>45257.000000000015</v>
          </cell>
          <cell r="D5">
            <v>35910.049999999996</v>
          </cell>
          <cell r="E5">
            <v>25315.599999999999</v>
          </cell>
          <cell r="F5">
            <v>15042</v>
          </cell>
          <cell r="G5">
            <v>71133.399999999994</v>
          </cell>
          <cell r="H5">
            <v>35577.599999999999</v>
          </cell>
          <cell r="I5">
            <v>64244.600000000006</v>
          </cell>
          <cell r="J5">
            <v>37218.050000000003</v>
          </cell>
          <cell r="K5">
            <v>53322.799999999996</v>
          </cell>
          <cell r="L5">
            <v>47682.049999999988</v>
          </cell>
        </row>
        <row r="6">
          <cell r="B6" t="str">
            <v>INSTITUSI</v>
          </cell>
          <cell r="C6">
            <v>7740.8879999999999</v>
          </cell>
          <cell r="D6">
            <v>2645.9400000000005</v>
          </cell>
          <cell r="E6">
            <v>4965.9960000000001</v>
          </cell>
          <cell r="F6">
            <v>2015.4720000000002</v>
          </cell>
          <cell r="G6">
            <v>3765.0840000000007</v>
          </cell>
          <cell r="H6">
            <v>3063.7140000000004</v>
          </cell>
          <cell r="I6">
            <v>2172.4560000000001</v>
          </cell>
          <cell r="J6">
            <v>1476.1559999999999</v>
          </cell>
          <cell r="K6">
            <v>10783.210000000003</v>
          </cell>
          <cell r="L6">
            <v>1170.3999999999999</v>
          </cell>
        </row>
        <row r="7">
          <cell r="B7" t="str">
            <v>KOMERSIAL</v>
          </cell>
          <cell r="C7">
            <v>17750</v>
          </cell>
          <cell r="D7">
            <v>4097.5</v>
          </cell>
          <cell r="E7">
            <v>1400</v>
          </cell>
          <cell r="F7">
            <v>1162.5</v>
          </cell>
          <cell r="G7">
            <v>3737.5</v>
          </cell>
          <cell r="H7">
            <v>3150</v>
          </cell>
          <cell r="I7">
            <v>50</v>
          </cell>
          <cell r="J7">
            <v>187.5</v>
          </cell>
          <cell r="K7">
            <v>550</v>
          </cell>
          <cell r="L7">
            <v>362.5</v>
          </cell>
        </row>
        <row r="8">
          <cell r="C8">
            <v>79437.088000000018</v>
          </cell>
          <cell r="D8">
            <v>44829.689999999995</v>
          </cell>
          <cell r="E8">
            <v>38412.995999999999</v>
          </cell>
          <cell r="F8">
            <v>24132.371999999999</v>
          </cell>
          <cell r="G8">
            <v>81576.584000000003</v>
          </cell>
          <cell r="H8">
            <v>42953.513999999996</v>
          </cell>
          <cell r="I8">
            <v>66747.856000000014</v>
          </cell>
          <cell r="J8">
            <v>39006.506000000008</v>
          </cell>
          <cell r="K8">
            <v>65287.81</v>
          </cell>
          <cell r="L8">
            <v>50033.94999999999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4A94-6667-406D-9C1B-73A29B57D7BB}">
  <dimension ref="A1:W74"/>
  <sheetViews>
    <sheetView tabSelected="1" workbookViewId="0">
      <selection sqref="A1:XFD1048576"/>
    </sheetView>
  </sheetViews>
  <sheetFormatPr defaultRowHeight="14.5" x14ac:dyDescent="0.35"/>
  <cols>
    <col min="1" max="1" width="9.26953125" customWidth="1"/>
    <col min="2" max="2" width="21.26953125" customWidth="1"/>
    <col min="3" max="11" width="16.26953125" bestFit="1" customWidth="1"/>
    <col min="12" max="12" width="16.26953125" customWidth="1"/>
    <col min="13" max="13" width="19.54296875" bestFit="1" customWidth="1"/>
    <col min="14" max="14" width="9.453125" customWidth="1"/>
    <col min="15" max="15" width="13.26953125" customWidth="1"/>
    <col min="16" max="16" width="14.1796875" customWidth="1"/>
    <col min="17" max="17" width="11.81640625" customWidth="1"/>
    <col min="18" max="18" width="16.7265625" customWidth="1"/>
    <col min="19" max="19" width="13.453125" bestFit="1" customWidth="1"/>
    <col min="20" max="20" width="14.7265625" customWidth="1"/>
    <col min="21" max="21" width="13" customWidth="1"/>
    <col min="22" max="22" width="16.7265625" customWidth="1"/>
    <col min="23" max="23" width="13.1796875" customWidth="1"/>
  </cols>
  <sheetData>
    <row r="1" spans="1:23" ht="21" x14ac:dyDescent="0.5">
      <c r="A1" s="13" t="s">
        <v>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4"/>
      <c r="P1" s="15"/>
      <c r="Q1" s="15"/>
      <c r="R1" s="15"/>
      <c r="S1" s="16"/>
      <c r="T1" s="16"/>
      <c r="U1" s="16"/>
      <c r="V1" s="16"/>
    </row>
    <row r="2" spans="1:23" ht="21" x14ac:dyDescent="0.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P2" s="15"/>
      <c r="Q2" s="15"/>
      <c r="R2" s="15"/>
      <c r="S2" s="16"/>
      <c r="T2" s="16"/>
      <c r="U2" s="16"/>
      <c r="V2" s="16"/>
    </row>
    <row r="3" spans="1:23" ht="21" x14ac:dyDescent="0.5">
      <c r="A3" s="17"/>
      <c r="B3" s="1" t="s">
        <v>0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2">
        <v>2022</v>
      </c>
      <c r="M3" s="3" t="s">
        <v>1</v>
      </c>
      <c r="N3" s="17"/>
    </row>
    <row r="4" spans="1:23" ht="21" x14ac:dyDescent="0.5">
      <c r="A4" s="18"/>
      <c r="B4" s="4" t="s">
        <v>2</v>
      </c>
      <c r="C4" s="5">
        <v>8689.2000000000025</v>
      </c>
      <c r="D4" s="5">
        <v>2176.1999999999998</v>
      </c>
      <c r="E4" s="5">
        <v>6731.3999999999987</v>
      </c>
      <c r="F4" s="5">
        <v>5912.3999999999987</v>
      </c>
      <c r="G4" s="5">
        <v>2940.6</v>
      </c>
      <c r="H4" s="5">
        <v>1162.1999999999998</v>
      </c>
      <c r="I4" s="5">
        <v>280.8</v>
      </c>
      <c r="J4" s="5">
        <v>124.8</v>
      </c>
      <c r="K4" s="5">
        <f>46.8+101.4+7.8+54.6+7.8+7.8+39+7.8+171.6+54.6+7.8+7.8+7.8+109.2</f>
        <v>631.80000000000007</v>
      </c>
      <c r="L4" s="5">
        <f>7.8+124.8+15.6+124.8+7.8+530.4+7.8</f>
        <v>819</v>
      </c>
      <c r="M4" s="6">
        <f>SUM(C4:L4)</f>
        <v>29468.399999999994</v>
      </c>
      <c r="N4" s="19"/>
    </row>
    <row r="5" spans="1:23" ht="21" x14ac:dyDescent="0.5">
      <c r="A5" s="18"/>
      <c r="B5" s="7" t="s">
        <v>3</v>
      </c>
      <c r="C5" s="8">
        <v>45257.000000000015</v>
      </c>
      <c r="D5" s="8">
        <v>35910.049999999996</v>
      </c>
      <c r="E5" s="8">
        <f>25315.6</f>
        <v>25315.599999999999</v>
      </c>
      <c r="F5" s="8">
        <v>15042</v>
      </c>
      <c r="G5" s="8">
        <v>71133.399999999994</v>
      </c>
      <c r="H5" s="8">
        <v>35577.599999999999</v>
      </c>
      <c r="I5" s="8">
        <v>64244.600000000006</v>
      </c>
      <c r="J5" s="8">
        <v>37218.050000000003</v>
      </c>
      <c r="K5" s="8">
        <f>1771.25+2959.35+98.1+1923.85+2370.75+2239.95+2556.05+1482.4+1324.35+3270+839.3+7112.25+3477.1+4883.2+179.85+3035.65+4490.8+3858.6+5450</f>
        <v>53322.799999999996</v>
      </c>
      <c r="L5" s="8">
        <f>1335.25+5450+970.1+3531.6+2921.2+6812.5+3482.55+4534.4+3902.2+1340.7+2806.75+2768.6+3384.45+343.35+4098.4</f>
        <v>47682.049999999988</v>
      </c>
      <c r="M5" s="6">
        <f>SUM(C5:L5)</f>
        <v>430703.14999999997</v>
      </c>
      <c r="N5" s="19"/>
    </row>
    <row r="6" spans="1:23" ht="21" x14ac:dyDescent="0.5">
      <c r="A6" s="20"/>
      <c r="B6" s="9" t="s">
        <v>4</v>
      </c>
      <c r="C6" s="10">
        <v>7740.8879999999999</v>
      </c>
      <c r="D6" s="10">
        <v>2645.9400000000005</v>
      </c>
      <c r="E6" s="10">
        <v>4965.9960000000001</v>
      </c>
      <c r="F6" s="10">
        <v>2015.4720000000002</v>
      </c>
      <c r="G6" s="10">
        <v>3765.0840000000007</v>
      </c>
      <c r="H6" s="10">
        <v>3063.7140000000004</v>
      </c>
      <c r="I6" s="10">
        <v>2172.4560000000001</v>
      </c>
      <c r="J6" s="10">
        <v>1476.1559999999999</v>
      </c>
      <c r="K6" s="10">
        <f>83.56+5064+4800+250.67+83.56+167.11+167.11+83.6+83.6</f>
        <v>10783.210000000003</v>
      </c>
      <c r="L6" s="10">
        <f>83.6+83.6+167.2+167.2+83.6+83.6+83.6+83.6+83.6+83.6+83.6+83.6</f>
        <v>1170.3999999999999</v>
      </c>
      <c r="M6" s="6">
        <f>SUM(C6:L6)</f>
        <v>39799.316000000006</v>
      </c>
      <c r="N6" s="19"/>
    </row>
    <row r="7" spans="1:23" ht="21" x14ac:dyDescent="0.5">
      <c r="A7" s="18"/>
      <c r="B7" s="11" t="s">
        <v>5</v>
      </c>
      <c r="C7" s="12">
        <v>17750</v>
      </c>
      <c r="D7" s="12">
        <v>4097.5</v>
      </c>
      <c r="E7" s="12">
        <v>1400</v>
      </c>
      <c r="F7" s="12">
        <v>1162.5</v>
      </c>
      <c r="G7" s="12">
        <v>3737.5</v>
      </c>
      <c r="H7" s="12">
        <v>3150</v>
      </c>
      <c r="I7" s="12">
        <v>50</v>
      </c>
      <c r="J7" s="12">
        <v>187.5</v>
      </c>
      <c r="K7" s="12">
        <f>12.5+12.5+150+200+12.5+12.5+12.5+12.5+125</f>
        <v>550</v>
      </c>
      <c r="L7" s="12">
        <f>12.5+12.5+112.5+225</f>
        <v>362.5</v>
      </c>
      <c r="M7" s="6">
        <f>SUM(C7:L7)</f>
        <v>32447.5</v>
      </c>
      <c r="N7" s="19"/>
      <c r="O7" s="21"/>
    </row>
    <row r="8" spans="1:23" ht="21" x14ac:dyDescent="0.5">
      <c r="A8" s="17"/>
      <c r="B8" s="3" t="s">
        <v>1</v>
      </c>
      <c r="C8" s="6">
        <f t="shared" ref="C8:H8" si="0">SUM(C4:C7)</f>
        <v>79437.088000000018</v>
      </c>
      <c r="D8" s="6">
        <f t="shared" si="0"/>
        <v>44829.689999999995</v>
      </c>
      <c r="E8" s="6">
        <f t="shared" si="0"/>
        <v>38412.995999999999</v>
      </c>
      <c r="F8" s="6">
        <f t="shared" si="0"/>
        <v>24132.371999999999</v>
      </c>
      <c r="G8" s="6">
        <f t="shared" si="0"/>
        <v>81576.584000000003</v>
      </c>
      <c r="H8" s="6">
        <f t="shared" si="0"/>
        <v>42953.513999999996</v>
      </c>
      <c r="I8" s="6">
        <f>SUM(I4:I7)</f>
        <v>66747.856000000014</v>
      </c>
      <c r="J8" s="6">
        <f>SUM(J4:J7)</f>
        <v>39006.506000000008</v>
      </c>
      <c r="K8" s="6">
        <f>SUM(K4:K7)</f>
        <v>65287.81</v>
      </c>
      <c r="L8" s="6">
        <f>SUM(L4:L7)</f>
        <v>50033.94999999999</v>
      </c>
      <c r="M8" s="6">
        <f>SUM(M4:M7)</f>
        <v>532418.36599999992</v>
      </c>
      <c r="N8" s="19"/>
    </row>
    <row r="9" spans="1:23" x14ac:dyDescent="0.35">
      <c r="N9" s="21"/>
      <c r="O9" s="22"/>
      <c r="P9" s="14"/>
      <c r="Q9" s="14"/>
      <c r="R9" s="14"/>
      <c r="S9" s="14"/>
      <c r="T9" s="14"/>
      <c r="U9" s="14"/>
      <c r="V9" s="14"/>
      <c r="W9" s="14"/>
    </row>
    <row r="10" spans="1:23" ht="15.75" customHeight="1" x14ac:dyDescent="0.35">
      <c r="P10" s="14"/>
      <c r="Q10" s="14"/>
      <c r="R10" s="14"/>
      <c r="S10" s="14"/>
      <c r="T10" s="14"/>
      <c r="U10" s="14"/>
      <c r="V10" s="14"/>
      <c r="W10" s="14"/>
    </row>
    <row r="11" spans="1:23" x14ac:dyDescent="0.35">
      <c r="P11" s="23"/>
      <c r="Q11" s="24"/>
      <c r="R11" s="14"/>
      <c r="S11" s="14"/>
      <c r="T11" s="14"/>
      <c r="U11" s="14"/>
      <c r="V11" s="14"/>
      <c r="W11" s="14"/>
    </row>
    <row r="12" spans="1:23" x14ac:dyDescent="0.35">
      <c r="P12" s="23"/>
      <c r="Q12" s="24"/>
      <c r="R12" s="25"/>
      <c r="S12" s="25"/>
      <c r="T12" s="25"/>
      <c r="U12" s="14"/>
      <c r="V12" s="26"/>
      <c r="W12" s="27"/>
    </row>
    <row r="13" spans="1:23" x14ac:dyDescent="0.35">
      <c r="P13" s="23"/>
      <c r="Q13" s="24"/>
      <c r="R13" s="25"/>
      <c r="S13" s="27"/>
      <c r="T13" s="25"/>
      <c r="U13" s="27"/>
      <c r="V13" s="27"/>
      <c r="W13" s="27"/>
    </row>
    <row r="14" spans="1:23" x14ac:dyDescent="0.35">
      <c r="P14" s="28"/>
      <c r="Q14" s="24"/>
      <c r="R14" s="27"/>
      <c r="S14" s="27"/>
      <c r="T14" s="27"/>
      <c r="U14" s="27"/>
      <c r="V14" s="27"/>
      <c r="W14" s="27"/>
    </row>
    <row r="15" spans="1:23" x14ac:dyDescent="0.35">
      <c r="P15" s="28"/>
      <c r="Q15" s="24"/>
      <c r="R15" s="27"/>
      <c r="S15" s="25"/>
      <c r="T15" s="27"/>
      <c r="U15" s="27"/>
      <c r="V15" s="27"/>
      <c r="W15" s="27"/>
    </row>
    <row r="16" spans="1:23" x14ac:dyDescent="0.35">
      <c r="P16" s="28"/>
      <c r="Q16" s="24"/>
      <c r="R16" s="27"/>
      <c r="S16" s="25"/>
      <c r="T16" s="25"/>
      <c r="U16" s="27"/>
      <c r="V16" s="26"/>
      <c r="W16" s="27"/>
    </row>
    <row r="17" spans="16:23" x14ac:dyDescent="0.35">
      <c r="P17" s="28"/>
      <c r="Q17" s="24"/>
      <c r="R17" s="25"/>
      <c r="S17" s="27"/>
      <c r="T17" s="27"/>
      <c r="U17" s="27"/>
      <c r="V17" s="27"/>
      <c r="W17" s="27"/>
    </row>
    <row r="18" spans="16:23" x14ac:dyDescent="0.35">
      <c r="P18" s="28"/>
      <c r="Q18" s="24"/>
      <c r="R18" s="27"/>
      <c r="S18" s="27"/>
      <c r="T18" s="27"/>
      <c r="U18" s="27"/>
      <c r="V18" s="27"/>
      <c r="W18" s="27"/>
    </row>
    <row r="19" spans="16:23" x14ac:dyDescent="0.35">
      <c r="P19" s="28"/>
      <c r="Q19" s="24"/>
      <c r="R19" s="27"/>
      <c r="S19" s="27"/>
      <c r="T19" s="27"/>
      <c r="U19" s="27"/>
      <c r="V19" s="27"/>
      <c r="W19" s="27"/>
    </row>
    <row r="20" spans="16:23" x14ac:dyDescent="0.35">
      <c r="P20" s="28"/>
      <c r="Q20" s="24"/>
      <c r="R20" s="25"/>
      <c r="S20" s="27"/>
      <c r="T20" s="27"/>
      <c r="U20" s="27"/>
      <c r="V20" s="29"/>
      <c r="W20" s="27"/>
    </row>
    <row r="21" spans="16:23" x14ac:dyDescent="0.35">
      <c r="P21" s="28"/>
      <c r="Q21" s="24"/>
      <c r="R21" s="27"/>
      <c r="S21" s="25"/>
      <c r="T21" s="27"/>
      <c r="U21" s="27"/>
      <c r="V21" s="27"/>
      <c r="W21" s="27"/>
    </row>
    <row r="22" spans="16:23" x14ac:dyDescent="0.35">
      <c r="P22" s="28"/>
      <c r="Q22" s="24"/>
      <c r="R22" s="27"/>
      <c r="S22" s="27"/>
      <c r="T22" s="27"/>
      <c r="U22" s="27"/>
      <c r="V22" s="27"/>
      <c r="W22" s="27"/>
    </row>
    <row r="23" spans="16:23" x14ac:dyDescent="0.35">
      <c r="P23" s="28"/>
      <c r="Q23" s="24"/>
      <c r="R23" s="27"/>
      <c r="S23" s="27"/>
      <c r="T23" s="27"/>
      <c r="U23" s="27"/>
      <c r="V23" s="27"/>
      <c r="W23" s="27"/>
    </row>
    <row r="24" spans="16:23" x14ac:dyDescent="0.35">
      <c r="P24" s="28"/>
      <c r="Q24" s="24"/>
      <c r="R24" s="27"/>
      <c r="S24" s="25"/>
      <c r="T24" s="27"/>
      <c r="U24" s="27"/>
      <c r="V24" s="27"/>
      <c r="W24" s="27"/>
    </row>
    <row r="25" spans="16:23" x14ac:dyDescent="0.35">
      <c r="P25" s="28"/>
      <c r="Q25" s="24"/>
      <c r="R25" s="27"/>
      <c r="S25" s="27"/>
      <c r="T25" s="27"/>
      <c r="U25" s="27"/>
      <c r="V25" s="27"/>
      <c r="W25" s="27"/>
    </row>
    <row r="26" spans="16:23" x14ac:dyDescent="0.35">
      <c r="P26" s="28"/>
      <c r="Q26" s="24"/>
      <c r="R26" s="25"/>
      <c r="S26" s="27"/>
      <c r="T26" s="27"/>
      <c r="U26" s="27"/>
      <c r="V26" s="27"/>
      <c r="W26" s="27"/>
    </row>
    <row r="27" spans="16:23" x14ac:dyDescent="0.35">
      <c r="P27" s="28"/>
      <c r="Q27" s="24"/>
      <c r="R27" s="27"/>
      <c r="S27" s="27"/>
      <c r="T27" s="27"/>
      <c r="U27" s="27"/>
      <c r="V27" s="27"/>
      <c r="W27" s="27"/>
    </row>
    <row r="28" spans="16:23" x14ac:dyDescent="0.35">
      <c r="P28" s="28"/>
      <c r="Q28" s="24"/>
      <c r="R28" s="25"/>
      <c r="S28" s="25"/>
      <c r="T28" s="30"/>
      <c r="U28" s="30"/>
      <c r="V28" s="27"/>
      <c r="W28" s="27"/>
    </row>
    <row r="29" spans="16:23" x14ac:dyDescent="0.35">
      <c r="P29" s="28"/>
      <c r="Q29" s="24"/>
      <c r="R29" s="27"/>
      <c r="S29" s="27"/>
      <c r="T29" s="25"/>
      <c r="U29" s="27"/>
      <c r="V29" s="27"/>
      <c r="W29" s="27"/>
    </row>
    <row r="30" spans="16:23" x14ac:dyDescent="0.35">
      <c r="P30" s="28"/>
      <c r="Q30" s="24"/>
      <c r="R30" s="27"/>
      <c r="S30" s="25"/>
      <c r="T30" s="27"/>
      <c r="U30" s="27"/>
      <c r="V30" s="27"/>
      <c r="W30" s="27"/>
    </row>
    <row r="31" spans="16:23" x14ac:dyDescent="0.35">
      <c r="P31" s="31"/>
      <c r="Q31" s="31"/>
      <c r="R31" s="25"/>
      <c r="S31" s="25"/>
      <c r="T31" s="32"/>
      <c r="U31" s="26"/>
      <c r="V31" s="26"/>
      <c r="W31" s="32"/>
    </row>
    <row r="32" spans="16:23" x14ac:dyDescent="0.35">
      <c r="V32" s="33"/>
    </row>
    <row r="62" spans="1:4" x14ac:dyDescent="0.35">
      <c r="A62" s="34" t="s">
        <v>7</v>
      </c>
      <c r="C62" s="34"/>
      <c r="D62" s="34"/>
    </row>
    <row r="63" spans="1:4" x14ac:dyDescent="0.35">
      <c r="A63" s="35" t="s">
        <v>8</v>
      </c>
      <c r="C63" s="35"/>
      <c r="D63" s="35"/>
    </row>
    <row r="64" spans="1:4" x14ac:dyDescent="0.35">
      <c r="A64" s="35" t="s">
        <v>9</v>
      </c>
      <c r="C64" s="35"/>
      <c r="D64" s="35"/>
    </row>
    <row r="74" spans="11:11" x14ac:dyDescent="0.35">
      <c r="K74" t="s">
        <v>10</v>
      </c>
    </row>
  </sheetData>
  <mergeCells count="2">
    <mergeCell ref="A1:N1"/>
    <mergeCell ref="P31:Q3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Ravindran</dc:creator>
  <cp:lastModifiedBy>Karthik Ravindran</cp:lastModifiedBy>
  <dcterms:created xsi:type="dcterms:W3CDTF">2025-01-28T03:04:13Z</dcterms:created>
  <dcterms:modified xsi:type="dcterms:W3CDTF">2025-01-28T03:04:57Z</dcterms:modified>
</cp:coreProperties>
</file>