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CCC6665-40D8-4ABE-B228-3E36A89E0D96}" xr6:coauthVersionLast="47" xr6:coauthVersionMax="47" xr10:uidLastSave="{00000000-0000-0000-0000-000000000000}"/>
  <bookViews>
    <workbookView xWindow="28680" yWindow="-120" windowWidth="29040" windowHeight="15720" xr2:uid="{37377EBE-905B-4C2E-83A0-B7247F4ADA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L8" i="1"/>
  <c r="K8" i="1"/>
  <c r="K9" i="1" s="1"/>
  <c r="M7" i="1"/>
  <c r="L7" i="1"/>
  <c r="L9" i="1" s="1"/>
  <c r="K7" i="1"/>
  <c r="J6" i="1"/>
  <c r="I6" i="1"/>
  <c r="H6" i="1"/>
  <c r="G6" i="1"/>
  <c r="F6" i="1"/>
  <c r="E6" i="1"/>
  <c r="D6" i="1"/>
  <c r="C6" i="1"/>
  <c r="L5" i="1"/>
  <c r="L6" i="1" s="1"/>
  <c r="K5" i="1"/>
  <c r="K6" i="1" s="1"/>
  <c r="M4" i="1"/>
  <c r="L4" i="1"/>
  <c r="K4" i="1"/>
  <c r="M6" i="1" l="1"/>
  <c r="M8" i="1"/>
  <c r="M9" i="1" s="1"/>
  <c r="M5" i="1"/>
</calcChain>
</file>

<file path=xl/sharedStrings.xml><?xml version="1.0" encoding="utf-8"?>
<sst xmlns="http://schemas.openxmlformats.org/spreadsheetml/2006/main" count="12" uniqueCount="12">
  <si>
    <r>
      <t xml:space="preserve">ANALISA PEMBAYARAN PERKHIDMATAN PEMBERSIHAN </t>
    </r>
    <r>
      <rPr>
        <b/>
        <u/>
        <sz val="16"/>
        <color theme="1"/>
        <rFont val="Aptos Narrow"/>
        <family val="2"/>
        <scheme val="minor"/>
      </rPr>
      <t>LONGKANG</t>
    </r>
    <r>
      <rPr>
        <b/>
        <sz val="16"/>
        <color theme="1"/>
        <rFont val="Aptos Narrow"/>
        <family val="2"/>
        <scheme val="minor"/>
      </rPr>
      <t xml:space="preserve"> BAGI TAHUN 2013 - 2021</t>
    </r>
  </si>
  <si>
    <t xml:space="preserve">PANJANG LONGKANG &amp; PEMBAYARAN / TAHUN </t>
  </si>
  <si>
    <t>JUMLAH</t>
  </si>
  <si>
    <t>PANJANG LONGKANG PERUMAHAN (m)</t>
  </si>
  <si>
    <t>PANJANG LONGKANG KOMERSIAL (m)</t>
  </si>
  <si>
    <t>JUMLAH PANJANG LONGKANG (m)</t>
  </si>
  <si>
    <t>PEMBAYARAN PERKHIDMATAN PEMBERSIHAN LONGKANG PERUMAHAN (RM)</t>
  </si>
  <si>
    <t xml:space="preserve">PEMBAYARAN PERKHIDMATAN PEMBERSIHAN LONGKANG KOMERSIAL (RM) </t>
  </si>
  <si>
    <t>JUMLAH PEMBAYARAN PERKHIDMATAN PEMBERSIHAN LONGKANG(RM)</t>
  </si>
  <si>
    <t>31 DISEMBER 2022</t>
  </si>
  <si>
    <t>BAHAGIAN ALAM SEKITAR</t>
  </si>
  <si>
    <t>JABATAN KESIHATAN DAN ALAM SEKITAR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</si>
</sst>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FED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4" fontId="4" fillId="6" borderId="0" xfId="0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4" fontId="4" fillId="9" borderId="0" xfId="0" applyNumberFormat="1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4" fontId="4" fillId="11" borderId="0" xfId="0" applyNumberFormat="1" applyFont="1" applyFill="1" applyAlignment="1">
      <alignment horizontal="center" vertical="center" wrapText="1"/>
    </xf>
    <xf numFmtId="164" fontId="4" fillId="11" borderId="0" xfId="0" applyNumberFormat="1" applyFont="1" applyFill="1" applyAlignment="1">
      <alignment horizontal="center" vertical="center"/>
    </xf>
    <xf numFmtId="164" fontId="0" fillId="0" borderId="0" xfId="0" applyNumberFormat="1"/>
    <xf numFmtId="4" fontId="4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4" fontId="4" fillId="13" borderId="0" xfId="0" applyNumberFormat="1" applyFont="1" applyFill="1" applyAlignment="1">
      <alignment horizontal="center" vertical="center"/>
    </xf>
    <xf numFmtId="4" fontId="4" fillId="13" borderId="0" xfId="0" applyNumberFormat="1" applyFont="1" applyFill="1" applyAlignment="1">
      <alignment horizontal="center" vertical="center" wrapText="1"/>
    </xf>
    <xf numFmtId="164" fontId="4" fillId="13" borderId="0" xfId="0" applyNumberFormat="1" applyFont="1" applyFill="1" applyAlignment="1">
      <alignment horizontal="center" vertical="center"/>
    </xf>
    <xf numFmtId="49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ANALISA PEMBAYARAN PERKHIDMATAN PEMBERSIHAN </a:t>
            </a:r>
            <a:r>
              <a:rPr lang="en-US" sz="1800" u="sng"/>
              <a:t>LONGKANG</a:t>
            </a:r>
            <a:r>
              <a:rPr lang="en-US" sz="1800"/>
              <a:t> BAGI TAHUN 2013</a:t>
            </a:r>
            <a:r>
              <a:rPr lang="en-US" sz="1800" baseline="0"/>
              <a:t> </a:t>
            </a:r>
            <a:r>
              <a:rPr lang="en-US" sz="1800"/>
              <a:t>- 2022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'[1]P. LONGKANG'!$B$6</c:f>
              <c:strCache>
                <c:ptCount val="1"/>
                <c:pt idx="0">
                  <c:v>JUMLAH PANJANG LONGKANG (m)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'[1]P. LONGKANG'!$C$3:$L$3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'[1]P. LONGKANG'!$C$6:$L$6</c:f>
              <c:numCache>
                <c:formatCode>#,##0.00</c:formatCode>
                <c:ptCount val="10"/>
                <c:pt idx="0">
                  <c:v>58810.748000000007</c:v>
                </c:pt>
                <c:pt idx="1">
                  <c:v>28916.79</c:v>
                </c:pt>
                <c:pt idx="2">
                  <c:v>20525.439999999999</c:v>
                </c:pt>
                <c:pt idx="3">
                  <c:v>9796.36</c:v>
                </c:pt>
                <c:pt idx="4">
                  <c:v>25306.670000000002</c:v>
                </c:pt>
                <c:pt idx="5">
                  <c:v>9718.9269999999997</c:v>
                </c:pt>
                <c:pt idx="6">
                  <c:v>8668.68</c:v>
                </c:pt>
                <c:pt idx="7">
                  <c:v>23214.989999999998</c:v>
                </c:pt>
                <c:pt idx="8">
                  <c:v>15118.500000000002</c:v>
                </c:pt>
                <c:pt idx="9">
                  <c:v>12908.749999999998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BC-99E7-3F001AC7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7456"/>
        <c:axId val="35429376"/>
      </c:barChart>
      <c:lineChart>
        <c:grouping val="standard"/>
        <c:varyColors val="0"/>
        <c:ser>
          <c:idx val="1"/>
          <c:order val="1"/>
          <c:tx>
            <c:strRef>
              <c:f>'[1]P. LONGKANG'!$B$9</c:f>
              <c:strCache>
                <c:ptCount val="1"/>
                <c:pt idx="0">
                  <c:v>JUMLAH PEMBAYARAN PERKHIDMATAN PEMBERSIHAN LONGKANG(RM)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'[1]P. LONGKANG'!$E$3:$J$3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'[1]P. LONGKANG'!$C$9:$L$9</c:f>
              <c:numCache>
                <c:formatCode>#,##0.00</c:formatCode>
                <c:ptCount val="10"/>
                <c:pt idx="0">
                  <c:v>33675.675905880002</c:v>
                </c:pt>
                <c:pt idx="1">
                  <c:v>15374.194041400002</c:v>
                </c:pt>
                <c:pt idx="2" formatCode="_(* #,##0.00_);_(* \(#,##0.00\);_(* &quot;-&quot;??_);_(@_)">
                  <c:v>11411.44</c:v>
                </c:pt>
                <c:pt idx="3" formatCode="_(* #,##0.00_);_(* \(#,##0.00\);_(* &quot;-&quot;??_);_(@_)">
                  <c:v>6171.57</c:v>
                </c:pt>
                <c:pt idx="4" formatCode="_(* #,##0.00_);_(* \(#,##0.00\);_(* &quot;-&quot;??_);_(@_)">
                  <c:v>11597.89</c:v>
                </c:pt>
                <c:pt idx="5" formatCode="_(* #,##0.00_);_(* \(#,##0.00\);_(* &quot;-&quot;??_);_(@_)">
                  <c:v>5524.98</c:v>
                </c:pt>
                <c:pt idx="6" formatCode="_(* #,##0.00_);_(* \(#,##0.00\);_(* &quot;-&quot;??_);_(@_)">
                  <c:v>4613.08</c:v>
                </c:pt>
                <c:pt idx="7" formatCode="_(* #,##0.00_);_(* \(#,##0.00\);_(* &quot;-&quot;??_);_(@_)">
                  <c:v>13307.71</c:v>
                </c:pt>
                <c:pt idx="8" formatCode="_(* #,##0.00_);_(* \(#,##0.00\);_(* &quot;-&quot;??_);_(@_)">
                  <c:v>9865.7000000000007</c:v>
                </c:pt>
                <c:pt idx="9" formatCode="_(* #,##0.00_);_(* \(#,##0.00\);_(* &quot;-&quot;??_);_(@_)">
                  <c:v>7162.0509955999987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4BC-99E7-3F001AC7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9472"/>
        <c:axId val="35447936"/>
      </c:lineChart>
      <c:catAx>
        <c:axId val="354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376"/>
        <c:crosses val="autoZero"/>
        <c:auto val="1"/>
        <c:lblAlgn val="ctr"/>
        <c:lblOffset val="100"/>
        <c:noMultiLvlLbl val="0"/>
      </c:catAx>
      <c:valAx>
        <c:axId val="354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JUMLAH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PANJANG</a:t>
                </a:r>
              </a:p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LONGKANG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456"/>
        <c:crosses val="autoZero"/>
        <c:crossBetween val="between"/>
      </c:valAx>
      <c:valAx>
        <c:axId val="3544793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MY"/>
                  <a:t>JUMLAH </a:t>
                </a:r>
              </a:p>
              <a:p>
                <a:pPr>
                  <a:defRPr/>
                </a:pPr>
                <a:r>
                  <a:rPr lang="en-MY"/>
                  <a:t>PEMBAYARAN</a:t>
                </a:r>
              </a:p>
              <a:p>
                <a:pPr>
                  <a:defRPr/>
                </a:pPr>
                <a:r>
                  <a:rPr lang="en-MY"/>
                  <a:t>PERKHIDMATAN</a:t>
                </a:r>
              </a:p>
              <a:p>
                <a:pPr>
                  <a:defRPr/>
                </a:pPr>
                <a:r>
                  <a:rPr lang="en-MY"/>
                  <a:t>PEMBERSIHAN</a:t>
                </a:r>
              </a:p>
              <a:p>
                <a:pPr>
                  <a:defRPr/>
                </a:pPr>
                <a:r>
                  <a:rPr lang="en-MY"/>
                  <a:t>LONGKANG (RM)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9472"/>
        <c:crosses val="max"/>
        <c:crossBetween val="between"/>
      </c:valAx>
      <c:catAx>
        <c:axId val="3544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44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310885</xdr:colOff>
      <xdr:row>9</xdr:row>
      <xdr:rowOff>177270</xdr:rowOff>
    </xdr:from>
    <xdr:to>
      <xdr:col>14</xdr:col>
      <xdr:colOff>47625</xdr:colOff>
      <xdr:row>38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122F5-4850-4912-994D-8FB0E49E3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8e9429ce492e26a/Skyshine/JKAS%20Documents/Documents/STATISTIK%20KUTIPAN%20SISA%20PEPEJAL%20DAN%20PEMBERISHAN.xlsx" TargetMode="External"/><Relationship Id="rId1" Type="http://schemas.openxmlformats.org/officeDocument/2006/relationships/externalLinkPath" Target="https://d.docs.live.net/48e9429ce492e26a/Skyshine/JKAS%20Documents/Documents/STATISTIK%20KUTIPAN%20SISA%20PEPEJAL%20DAN%20PEMBERIS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TIPAN"/>
      <sheetName val="K.LANDED &amp; NON-LANDED"/>
      <sheetName val="K.INSTITUSI"/>
      <sheetName val="K.KOMERSIAL"/>
      <sheetName val="K.PARLIMEN"/>
      <sheetName val="PEMBERSIHAN"/>
      <sheetName val="P. JALAN"/>
      <sheetName val="P. LONGKANG"/>
      <sheetName val="P. RUMPUT"/>
      <sheetName val="P.PARLIMEN"/>
      <sheetName val="RUM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2013</v>
          </cell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</row>
        <row r="6">
          <cell r="B6" t="str">
            <v>JUMLAH PANJANG LONGKANG (m)</v>
          </cell>
          <cell r="C6">
            <v>58810.748000000007</v>
          </cell>
          <cell r="D6">
            <v>28916.79</v>
          </cell>
          <cell r="E6">
            <v>20525.439999999999</v>
          </cell>
          <cell r="F6">
            <v>9796.36</v>
          </cell>
          <cell r="G6">
            <v>25306.670000000002</v>
          </cell>
          <cell r="H6">
            <v>9718.9269999999997</v>
          </cell>
          <cell r="I6">
            <v>8668.68</v>
          </cell>
          <cell r="J6">
            <v>23214.989999999998</v>
          </cell>
          <cell r="K6">
            <v>15118.500000000002</v>
          </cell>
          <cell r="L6">
            <v>12908.749999999998</v>
          </cell>
        </row>
        <row r="9">
          <cell r="B9" t="str">
            <v>JUMLAH PEMBAYARAN PERKHIDMATAN PEMBERSIHAN LONGKANG(RM)</v>
          </cell>
          <cell r="C9">
            <v>33675.675905880002</v>
          </cell>
          <cell r="D9">
            <v>15374.194041400002</v>
          </cell>
          <cell r="E9">
            <v>11411.44</v>
          </cell>
          <cell r="F9">
            <v>6171.57</v>
          </cell>
          <cell r="G9">
            <v>11597.89</v>
          </cell>
          <cell r="H9">
            <v>5524.98</v>
          </cell>
          <cell r="I9">
            <v>4613.08</v>
          </cell>
          <cell r="J9">
            <v>13307.71</v>
          </cell>
          <cell r="K9">
            <v>9865.7000000000007</v>
          </cell>
          <cell r="L9">
            <v>7162.0509955999987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8518-4001-4A49-A1AB-B2A9D699FB5B}">
  <dimension ref="A1:P42"/>
  <sheetViews>
    <sheetView tabSelected="1" topLeftCell="A7" workbookViewId="0">
      <selection activeCell="Q10" sqref="Q10"/>
    </sheetView>
  </sheetViews>
  <sheetFormatPr defaultRowHeight="14.5" x14ac:dyDescent="0.35"/>
  <cols>
    <col min="2" max="2" width="46.54296875" customWidth="1"/>
    <col min="3" max="3" width="14.54296875" bestFit="1" customWidth="1"/>
    <col min="4" max="4" width="12.7265625" bestFit="1" customWidth="1"/>
    <col min="5" max="5" width="13.1796875" customWidth="1"/>
    <col min="6" max="6" width="11.81640625" customWidth="1"/>
    <col min="7" max="7" width="13.453125" customWidth="1"/>
    <col min="8" max="8" width="12.81640625" customWidth="1"/>
    <col min="9" max="9" width="11.54296875" customWidth="1"/>
    <col min="10" max="11" width="14.54296875" bestFit="1" customWidth="1"/>
    <col min="12" max="13" width="14.54296875" customWidth="1"/>
    <col min="15" max="15" width="4.81640625" customWidth="1"/>
    <col min="16" max="16" width="12" bestFit="1" customWidth="1"/>
  </cols>
  <sheetData>
    <row r="1" spans="2:16" ht="21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2:16" ht="37" x14ac:dyDescent="0.35">
      <c r="B3" s="2" t="s">
        <v>1</v>
      </c>
      <c r="C3" s="3">
        <v>2013</v>
      </c>
      <c r="D3" s="3">
        <v>2014</v>
      </c>
      <c r="E3" s="4">
        <v>2015</v>
      </c>
      <c r="F3" s="4">
        <v>2016</v>
      </c>
      <c r="G3" s="4">
        <v>2017</v>
      </c>
      <c r="H3" s="4">
        <v>2018</v>
      </c>
      <c r="I3" s="4">
        <v>2019</v>
      </c>
      <c r="J3" s="4">
        <v>2020</v>
      </c>
      <c r="K3" s="4">
        <v>2021</v>
      </c>
      <c r="L3" s="4">
        <v>2022</v>
      </c>
      <c r="M3" s="5" t="s">
        <v>2</v>
      </c>
    </row>
    <row r="4" spans="2:16" ht="18.5" x14ac:dyDescent="0.35">
      <c r="B4" s="6" t="s">
        <v>3</v>
      </c>
      <c r="C4" s="7">
        <v>20957.87</v>
      </c>
      <c r="D4" s="7">
        <v>13703.05</v>
      </c>
      <c r="E4" s="8">
        <v>8295.14</v>
      </c>
      <c r="F4" s="9">
        <v>1877.68</v>
      </c>
      <c r="G4" s="9">
        <v>17322.45</v>
      </c>
      <c r="H4" s="9">
        <v>3578.681</v>
      </c>
      <c r="I4" s="8">
        <v>4095.86</v>
      </c>
      <c r="J4" s="8">
        <v>8231.1299999999992</v>
      </c>
      <c r="K4" s="8">
        <f>323.64+952.97+149.16+337.33+72.83+336.88+185.21+142+464.33</f>
        <v>2964.35</v>
      </c>
      <c r="L4" s="8">
        <f>228.26+149.36+1454.8+465.17+280.87+361.38+254.39+798+249+335.61+682.5</f>
        <v>5259.3399999999992</v>
      </c>
      <c r="M4" s="10">
        <f>SUM(C4:L4)</f>
        <v>86285.551000000007</v>
      </c>
    </row>
    <row r="5" spans="2:16" ht="18.5" x14ac:dyDescent="0.35">
      <c r="B5" s="6" t="s">
        <v>4</v>
      </c>
      <c r="C5" s="7">
        <v>37852.878000000004</v>
      </c>
      <c r="D5" s="7">
        <v>15213.74</v>
      </c>
      <c r="E5" s="8">
        <v>12230.3</v>
      </c>
      <c r="F5" s="9">
        <v>7918.68</v>
      </c>
      <c r="G5" s="9">
        <v>7984.22</v>
      </c>
      <c r="H5" s="9">
        <v>6140.2460000000001</v>
      </c>
      <c r="I5" s="9">
        <v>4572.82</v>
      </c>
      <c r="J5" s="8">
        <v>14983.86</v>
      </c>
      <c r="K5" s="8">
        <f>4753.96+500+110+290.96+637.59+3200+1013.73+378+659.09+38.19+177.61+71.48+323.54</f>
        <v>12154.150000000001</v>
      </c>
      <c r="L5" s="8">
        <f>1018+733.15+291.5+666.67+1364.11+981.9+578.4+628.45+275.32+652.52+459.39</f>
        <v>7649.4099999999989</v>
      </c>
      <c r="M5" s="10">
        <f>SUM(C5:L5)</f>
        <v>126700.304</v>
      </c>
    </row>
    <row r="6" spans="2:16" ht="18.5" x14ac:dyDescent="0.35">
      <c r="B6" s="11" t="s">
        <v>5</v>
      </c>
      <c r="C6" s="12">
        <f>SUM(C4:C5)</f>
        <v>58810.748000000007</v>
      </c>
      <c r="D6" s="12">
        <f>SUM(D4:D5)</f>
        <v>28916.79</v>
      </c>
      <c r="E6" s="12">
        <f t="shared" ref="E6:J6" si="0">SUM(E4:E5)</f>
        <v>20525.439999999999</v>
      </c>
      <c r="F6" s="12">
        <f t="shared" si="0"/>
        <v>9796.36</v>
      </c>
      <c r="G6" s="12">
        <f t="shared" si="0"/>
        <v>25306.670000000002</v>
      </c>
      <c r="H6" s="12">
        <f t="shared" si="0"/>
        <v>9718.9269999999997</v>
      </c>
      <c r="I6" s="12">
        <f t="shared" si="0"/>
        <v>8668.68</v>
      </c>
      <c r="J6" s="12">
        <f t="shared" si="0"/>
        <v>23214.989999999998</v>
      </c>
      <c r="K6" s="12">
        <f>SUM(K4:K5)</f>
        <v>15118.500000000002</v>
      </c>
      <c r="L6" s="12">
        <f>SUM(L4:L5)</f>
        <v>12908.749999999998</v>
      </c>
      <c r="M6" s="13">
        <f>SUM(C6:L6)</f>
        <v>212985.85499999998</v>
      </c>
    </row>
    <row r="7" spans="2:16" ht="55.5" x14ac:dyDescent="0.35">
      <c r="B7" s="14" t="s">
        <v>6</v>
      </c>
      <c r="C7" s="15">
        <v>7301.3052306</v>
      </c>
      <c r="D7" s="15">
        <v>4773.8685590000005</v>
      </c>
      <c r="E7" s="16">
        <v>2889.86</v>
      </c>
      <c r="F7" s="16">
        <v>654.15</v>
      </c>
      <c r="G7" s="16">
        <v>6034.8</v>
      </c>
      <c r="H7" s="16">
        <v>1246.74</v>
      </c>
      <c r="I7" s="16">
        <v>1426.92</v>
      </c>
      <c r="J7" s="16">
        <v>2867.56</v>
      </c>
      <c r="K7" s="16">
        <f>444.75+559.31+181.89+49.47+161.76</f>
        <v>1397.1799999999998</v>
      </c>
      <c r="L7" s="16">
        <f>79.5212188+52.0340368+506.823224+162.0559246+97.8494906+125.8975644+88.6243882+278.00724+86.74662+116.9198118+237.76935</f>
        <v>1832.2488691999997</v>
      </c>
      <c r="M7" s="10">
        <f>SUM(C7:K7)</f>
        <v>28592.383789600008</v>
      </c>
      <c r="P7" s="17"/>
    </row>
    <row r="8" spans="2:16" ht="55.5" x14ac:dyDescent="0.35">
      <c r="B8" s="14" t="s">
        <v>7</v>
      </c>
      <c r="C8" s="15">
        <v>26374.370675279999</v>
      </c>
      <c r="D8" s="15">
        <v>10600.325482400001</v>
      </c>
      <c r="E8" s="18">
        <v>8521.58</v>
      </c>
      <c r="F8" s="18">
        <v>5517.42</v>
      </c>
      <c r="G8" s="16">
        <v>5563.09</v>
      </c>
      <c r="H8" s="16">
        <v>4278.24</v>
      </c>
      <c r="I8" s="16">
        <v>3186.16</v>
      </c>
      <c r="J8" s="16">
        <v>10440.15</v>
      </c>
      <c r="K8" s="16">
        <f>3660.75+76.64+646.98+2229.63+706.33+722.6+26.61+123.75+49.8+225.43</f>
        <v>8468.52</v>
      </c>
      <c r="L8" s="16">
        <f>709.30168+510.829594+203.10554+464.5089892+950.4572836+684.148644+403.005984+437.88+191.83+454.6498352+320.0845764</f>
        <v>5329.802126399999</v>
      </c>
      <c r="M8" s="10">
        <f>SUM(C8:K8)</f>
        <v>82949.856157679998</v>
      </c>
      <c r="P8" s="17"/>
    </row>
    <row r="9" spans="2:16" ht="37" x14ac:dyDescent="0.35">
      <c r="B9" s="19" t="s">
        <v>8</v>
      </c>
      <c r="C9" s="20">
        <f t="shared" ref="C9:I9" si="1">SUM(C7:C8)</f>
        <v>33675.675905880002</v>
      </c>
      <c r="D9" s="21">
        <f>SUM(D7:D8)</f>
        <v>15374.194041400002</v>
      </c>
      <c r="E9" s="22">
        <f t="shared" si="1"/>
        <v>11411.44</v>
      </c>
      <c r="F9" s="22">
        <f t="shared" si="1"/>
        <v>6171.57</v>
      </c>
      <c r="G9" s="22">
        <f t="shared" si="1"/>
        <v>11597.89</v>
      </c>
      <c r="H9" s="22">
        <f t="shared" si="1"/>
        <v>5524.98</v>
      </c>
      <c r="I9" s="22">
        <f t="shared" si="1"/>
        <v>4613.08</v>
      </c>
      <c r="J9" s="22">
        <f>SUM(J7:J8)</f>
        <v>13307.71</v>
      </c>
      <c r="K9" s="22">
        <f>SUM(K7:K8)</f>
        <v>9865.7000000000007</v>
      </c>
      <c r="L9" s="22">
        <f>SUM(L7:L8)</f>
        <v>7162.0509955999987</v>
      </c>
      <c r="M9" s="22">
        <f>SUM(M7:M8)</f>
        <v>111542.23994728</v>
      </c>
    </row>
    <row r="40" spans="1:4" x14ac:dyDescent="0.35">
      <c r="A40" s="23" t="s">
        <v>9</v>
      </c>
      <c r="B40" s="23"/>
      <c r="C40" s="23"/>
      <c r="D40" s="23"/>
    </row>
    <row r="41" spans="1:4" x14ac:dyDescent="0.35">
      <c r="A41" s="24" t="s">
        <v>10</v>
      </c>
      <c r="B41" s="24"/>
      <c r="C41" s="24"/>
      <c r="D41" s="24"/>
    </row>
    <row r="42" spans="1:4" x14ac:dyDescent="0.35">
      <c r="A42" s="24" t="s">
        <v>11</v>
      </c>
      <c r="B42" s="24"/>
      <c r="C42" s="24"/>
      <c r="D42" s="24"/>
    </row>
  </sheetData>
  <mergeCells count="1">
    <mergeCell ref="B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Ravindran</dc:creator>
  <cp:lastModifiedBy>Karthik Ravindran</cp:lastModifiedBy>
  <dcterms:created xsi:type="dcterms:W3CDTF">2025-01-28T03:08:35Z</dcterms:created>
  <dcterms:modified xsi:type="dcterms:W3CDTF">2025-01-28T03:09:24Z</dcterms:modified>
</cp:coreProperties>
</file>