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bads deck\"/>
    </mc:Choice>
  </mc:AlternateContent>
  <xr:revisionPtr revIDLastSave="0" documentId="13_ncr:1_{E81D924A-A6B9-473E-AB01-3AE6154DE036}" xr6:coauthVersionLast="47" xr6:coauthVersionMax="47" xr10:uidLastSave="{00000000-0000-0000-0000-000000000000}"/>
  <bookViews>
    <workbookView xWindow="-108" yWindow="-108" windowWidth="23256" windowHeight="12456" firstSheet="1" activeTab="4" xr2:uid="{45700D29-8EC0-4ABE-9B68-80257D66E4A8}"/>
  </bookViews>
  <sheets>
    <sheet name="Scenario PivotTable" sheetId="2" r:id="rId1"/>
    <sheet name="Sheet2" sheetId="3" r:id="rId2"/>
    <sheet name="Scenario Summary" sheetId="4" r:id="rId3"/>
    <sheet name="Scenario Summary 2" sheetId="5" r:id="rId4"/>
    <sheet name="Scenario Summary 3" sheetId="6" r:id="rId5"/>
    <sheet name="Sheet4" sheetId="1" r:id="rId6"/>
  </sheets>
  <calcPr calcId="191029"/>
  <pivotCaches>
    <pivotCache cacheId="10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C9" i="3"/>
  <c r="C10" i="3"/>
  <c r="C11" i="3"/>
  <c r="C12" i="3"/>
  <c r="C13" i="3"/>
  <c r="C15" i="3"/>
  <c r="C14" i="3"/>
  <c r="C7" i="3"/>
  <c r="C8" i="3"/>
  <c r="D8" i="3" l="1"/>
  <c r="E8" i="3"/>
  <c r="D7" i="3"/>
  <c r="D12" i="3"/>
  <c r="E12" i="3"/>
  <c r="D14" i="3"/>
  <c r="D11" i="3"/>
  <c r="E11" i="3"/>
  <c r="E15" i="3"/>
  <c r="E10" i="3"/>
  <c r="E9" i="3"/>
  <c r="D9" i="3"/>
  <c r="E7" i="3"/>
  <c r="E14" i="3"/>
  <c r="D10" i="3"/>
  <c r="D15" i="3"/>
  <c r="D13" i="3"/>
  <c r="E13" i="3"/>
</calcChain>
</file>

<file path=xl/sharedStrings.xml><?xml version="1.0" encoding="utf-8"?>
<sst xmlns="http://schemas.openxmlformats.org/spreadsheetml/2006/main" count="114" uniqueCount="35">
  <si>
    <t>Month</t>
  </si>
  <si>
    <t>Sales</t>
  </si>
  <si>
    <t>Amount</t>
  </si>
  <si>
    <t>Interest Rate</t>
  </si>
  <si>
    <t>Repayment Years</t>
  </si>
  <si>
    <t>Monthly Payment</t>
  </si>
  <si>
    <t>Row Labels</t>
  </si>
  <si>
    <t>$B$9</t>
  </si>
  <si>
    <t>$B$10</t>
  </si>
  <si>
    <t>$B$11</t>
  </si>
  <si>
    <t>$B$12</t>
  </si>
  <si>
    <t xml:space="preserve"> change</t>
  </si>
  <si>
    <t>$B$9:$B$12 by</t>
  </si>
  <si>
    <t>(All)</t>
  </si>
  <si>
    <t>Forecast(Sales)</t>
  </si>
  <si>
    <t>Lower Confidence Bound(Sales)</t>
  </si>
  <si>
    <t>Upper Confidence Bound(Sales)</t>
  </si>
  <si>
    <t>Created by Shakul Malik on 5/27/2024</t>
  </si>
  <si>
    <t>interest change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</si>
  <si>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</si>
  <si>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</si>
  <si>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</si>
  <si>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</si>
  <si>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</si>
  <si>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</si>
  <si>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</si>
  <si>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$C$9</t>
  </si>
  <si>
    <t>$D$9</t>
  </si>
  <si>
    <t>$C$10</t>
  </si>
  <si>
    <t>$D$10</t>
  </si>
  <si>
    <t>$C$11</t>
  </si>
  <si>
    <t>$D$11</t>
  </si>
  <si>
    <t>$C$12</t>
  </si>
  <si>
    <t>$D$12</t>
  </si>
  <si>
    <t>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</si>
</sst>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10" fontId="0" fillId="0" borderId="0" xfId="0" applyNumberFormat="1" applyFill="1" applyBorder="1" applyAlignment="1"/>
    <xf numFmtId="9" fontId="0" fillId="0" borderId="2" xfId="0" applyNumberFormat="1" applyFill="1" applyBorder="1" applyAlignment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9" fontId="0" fillId="4" borderId="0" xfId="0" applyNumberFormat="1" applyFill="1" applyBorder="1" applyAlignment="1"/>
    <xf numFmtId="10" fontId="0" fillId="4" borderId="0" xfId="0" applyNumberFormat="1" applyFill="1" applyBorder="1" applyAlignment="1"/>
    <xf numFmtId="0" fontId="6" fillId="0" borderId="0" xfId="0" applyFont="1" applyFill="1" applyBorder="1" applyAlignment="1">
      <alignment vertical="top" wrapText="1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</cellXfs>
  <cellStyles count="2">
    <cellStyle name="Comma" xfId="1" builtinId="3"/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494334947262E-2"/>
          <c:y val="0.1038961038961039"/>
          <c:w val="0.93459356710845931"/>
          <c:h val="0.80262030882503321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Sheet2!$B$2:$B$15</c:f>
              <c:numCache>
                <c:formatCode>General</c:formatCode>
                <c:ptCount val="14"/>
                <c:pt idx="0">
                  <c:v>100</c:v>
                </c:pt>
                <c:pt idx="1">
                  <c:v>150</c:v>
                </c:pt>
                <c:pt idx="2">
                  <c:v>160</c:v>
                </c:pt>
                <c:pt idx="3">
                  <c:v>190</c:v>
                </c:pt>
                <c:pt idx="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0-4A76-BEDE-AF9DC9ADF15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Sheet2!$A$2:$A$15</c:f>
              <c:numCache>
                <c:formatCode>m/d/yyyy</c:formatCode>
                <c:ptCount val="1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</c:numCache>
            </c:numRef>
          </c:cat>
          <c:val>
            <c:numRef>
              <c:f>Sheet2!$C$2:$C$15</c:f>
              <c:numCache>
                <c:formatCode>General</c:formatCode>
                <c:ptCount val="14"/>
                <c:pt idx="4">
                  <c:v>170</c:v>
                </c:pt>
                <c:pt idx="5">
                  <c:v>200.32588466368134</c:v>
                </c:pt>
                <c:pt idx="6">
                  <c:v>217.45631203927343</c:v>
                </c:pt>
                <c:pt idx="7">
                  <c:v>234.58673941486549</c:v>
                </c:pt>
                <c:pt idx="8">
                  <c:v>251.71716679045755</c:v>
                </c:pt>
                <c:pt idx="9">
                  <c:v>268.84759416604959</c:v>
                </c:pt>
                <c:pt idx="10">
                  <c:v>285.97802154164168</c:v>
                </c:pt>
                <c:pt idx="11">
                  <c:v>303.10844891723377</c:v>
                </c:pt>
                <c:pt idx="12">
                  <c:v>320.23887629282581</c:v>
                </c:pt>
                <c:pt idx="13">
                  <c:v>337.3693036684179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0-4A76-BEDE-AF9DC9ADF15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Sheet2!$A$2:$A$15</c:f>
              <c:numCache>
                <c:formatCode>m/d/yyyy</c:formatCode>
                <c:ptCount val="1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</c:numCache>
            </c:numRef>
          </c:cat>
          <c:val>
            <c:numRef>
              <c:f>Sheet2!$D$2:$D$15</c:f>
              <c:numCache>
                <c:formatCode>General</c:formatCode>
                <c:ptCount val="14"/>
                <c:pt idx="4" formatCode="0.00">
                  <c:v>170</c:v>
                </c:pt>
                <c:pt idx="5" formatCode="0.00">
                  <c:v>157.53691935480023</c:v>
                </c:pt>
                <c:pt idx="6" formatCode="0.00">
                  <c:v>173.34005876580204</c:v>
                </c:pt>
                <c:pt idx="7" formatCode="0.00">
                  <c:v>189.1718410439974</c:v>
                </c:pt>
                <c:pt idx="8" formatCode="0.00">
                  <c:v>205.02983673789035</c:v>
                </c:pt>
                <c:pt idx="9" formatCode="0.00">
                  <c:v>220.91192013424549</c:v>
                </c:pt>
                <c:pt idx="10" formatCode="0.00">
                  <c:v>236.81621900994554</c:v>
                </c:pt>
                <c:pt idx="11" formatCode="0.00">
                  <c:v>252.74107456562828</c:v>
                </c:pt>
                <c:pt idx="12" formatCode="0.00">
                  <c:v>268.68500913038753</c:v>
                </c:pt>
                <c:pt idx="13" formatCode="0.00">
                  <c:v>284.64669987327818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0-4A76-BEDE-AF9DC9ADF15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Sheet2!$A$2:$A$15</c:f>
              <c:numCache>
                <c:formatCode>m/d/yyyy</c:formatCode>
                <c:ptCount val="14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</c:numCache>
            </c:numRef>
          </c:cat>
          <c:val>
            <c:numRef>
              <c:f>Sheet2!$E$2:$E$15</c:f>
              <c:numCache>
                <c:formatCode>General</c:formatCode>
                <c:ptCount val="14"/>
                <c:pt idx="4" formatCode="0.00">
                  <c:v>170</c:v>
                </c:pt>
                <c:pt idx="5" formatCode="0.00">
                  <c:v>243.11484997256244</c:v>
                </c:pt>
                <c:pt idx="6" formatCode="0.00">
                  <c:v>261.57256531274481</c:v>
                </c:pt>
                <c:pt idx="7" formatCode="0.00">
                  <c:v>280.00163778573358</c:v>
                </c:pt>
                <c:pt idx="8" formatCode="0.00">
                  <c:v>298.40449684302473</c:v>
                </c:pt>
                <c:pt idx="9" formatCode="0.00">
                  <c:v>316.78326819785366</c:v>
                </c:pt>
                <c:pt idx="10" formatCode="0.00">
                  <c:v>335.13982407333782</c:v>
                </c:pt>
                <c:pt idx="11" formatCode="0.00">
                  <c:v>353.47582326883924</c:v>
                </c:pt>
                <c:pt idx="12" formatCode="0.00">
                  <c:v>371.79274345526409</c:v>
                </c:pt>
                <c:pt idx="13" formatCode="0.00">
                  <c:v>390.09190746355762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0-4A76-BEDE-AF9DC9AD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68831"/>
        <c:axId val="231981791"/>
      </c:lineChart>
      <c:catAx>
        <c:axId val="2319688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81791"/>
        <c:crosses val="autoZero"/>
        <c:auto val="1"/>
        <c:lblAlgn val="ctr"/>
        <c:lblOffset val="100"/>
        <c:noMultiLvlLbl val="0"/>
      </c:catAx>
      <c:valAx>
        <c:axId val="2319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80010</xdr:rowOff>
    </xdr:from>
    <xdr:to>
      <xdr:col>20</xdr:col>
      <xdr:colOff>474345</xdr:colOff>
      <xdr:row>21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6502B-F7A3-22A7-AD96-F96BD698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kul Malik" refreshedDate="45439.896684953703" createdVersion="8" refreshedVersion="8" minRefreshableVersion="3" recordCount="1" xr:uid="{F2F4805C-6606-47EE-A651-63FDD256159C}">
  <cacheSource type="scenario"/>
  <cacheFields count="6">
    <cacheField name="$B$9:$B$12" numFmtId="0">
      <sharedItems containsNonDate="0" count="1">
        <s v=" change"/>
      </sharedItems>
    </cacheField>
    <cacheField name="$B$9:$B$12 by" numFmtId="0">
      <sharedItems containsNonDate="0" count="1">
        <s v="Shakul Malik"/>
      </sharedItems>
    </cacheField>
    <cacheField name="res $B$9" numFmtId="0">
      <sharedItems containsNonDate="0" count="1">
        <s v="Interest Rate"/>
      </sharedItems>
    </cacheField>
    <cacheField name="res $B$10" numFmtId="0">
      <sharedItems containsSemiMixedTypes="0" containsNonDate="0" containsString="0" containsNumber="1" minValue="0.08" maxValue="0.08" count="1">
        <n v="0.08"/>
      </sharedItems>
    </cacheField>
    <cacheField name="res $B$11" numFmtId="0">
      <sharedItems containsSemiMixedTypes="0" containsNonDate="0" containsString="0" containsNumber="1" minValue="0.01" maxValue="0.01" count="1">
        <n v="0.01"/>
      </sharedItems>
    </cacheField>
    <cacheField name="res $B$12" numFmtId="0">
      <sharedItems containsSemiMixedTypes="0" containsNonDate="0" containsString="0" containsNumber="1" minValue="0.13" maxValue="0.13" count="1">
        <n v="0.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34EA0-8D56-4A37-AEFB-D0514EE4C222}" name="PivotTable42" cacheId="104" applyNumberFormats="0" applyBorderFormats="0" applyFontFormats="0" applyPatternFormats="0" applyAlignmentFormats="0" applyWidthHeightFormats="1" dataCaption="Result Cells" updatedVersion="8" minRefreshableVersion="3" useAutoFormatting="1" rowGrandTotals="0" colGrandTotals="0" itemPrintTitles="1" createdVersion="8" indent="0" outline="1" outlineData="1" multipleFieldFilters="0" fieldListSortAscending="1">
  <location ref="A3:E4" firstHeaderRow="0" firstDataRow="1" firstDataCol="1" rowPageCount="1" colPageCount="1"/>
  <pivotFields count="6">
    <pivotField axis="axisRow" showAll="0" defaultSubtotal="0">
      <items count="1">
        <item x="0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">
    <i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$B$9" fld="2" subtotal="count" baseField="0" baseItem="0"/>
    <dataField name="$B$10" fld="3" baseField="0" baseItem="0"/>
    <dataField name="$B$11" fld="4" baseField="0" baseItem="0"/>
    <dataField name="$B$12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93951B-13ED-4249-9FDE-65E735886829}" name="Table1" displayName="Table1" ref="A1:E15" totalsRowShown="0">
  <autoFilter ref="A1:E15" xr:uid="{8A93951B-13ED-4249-9FDE-65E735886829}"/>
  <tableColumns count="5">
    <tableColumn id="1" xr3:uid="{B4917606-F99D-448A-831B-A72D21FCCF4F}" name="Month" dataDxfId="2"/>
    <tableColumn id="2" xr3:uid="{A54D5E3B-A031-43B2-8FCD-1746A215A44C}" name="Sales"/>
    <tableColumn id="3" xr3:uid="{84EC8DD5-75B5-4BF4-8495-6B574863C967}" name="Forecast(Sales)">
      <calculatedColumnFormula>_xlfn.FORECAST.ETS(A2,$B$2:$B$6,$A$2:$A$6,1,1)</calculatedColumnFormula>
    </tableColumn>
    <tableColumn id="4" xr3:uid="{82797A2F-250C-4D00-AA93-D1904D000EC0}" name="Lower Confidence Bound(Sales)" dataDxfId="1">
      <calculatedColumnFormula>C2-_xlfn.FORECAST.ETS.CONFINT(A2,$B$2:$B$6,$A$2:$A$6,0.95,1,1)</calculatedColumnFormula>
    </tableColumn>
    <tableColumn id="5" xr3:uid="{75E85466-1B10-4F38-8912-4B17689D2801}" name="Upper Confidence Bound(Sales)" dataDxfId="0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9E90-FB72-4737-8BBB-E8D8AA8C4116}">
  <dimension ref="A1:E4"/>
  <sheetViews>
    <sheetView workbookViewId="0"/>
  </sheetViews>
  <sheetFormatPr defaultRowHeight="14.4" x14ac:dyDescent="0.3"/>
  <cols>
    <col min="1" max="1" width="12.88671875" bestFit="1" customWidth="1"/>
    <col min="2" max="2" width="6.33203125" bestFit="1" customWidth="1"/>
    <col min="3" max="5" width="6.109375" bestFit="1" customWidth="1"/>
  </cols>
  <sheetData>
    <row r="1" spans="1:5" x14ac:dyDescent="0.3">
      <c r="A1" s="5" t="s">
        <v>12</v>
      </c>
      <c r="B1" t="s">
        <v>13</v>
      </c>
    </row>
    <row r="3" spans="1:5" x14ac:dyDescent="0.3">
      <c r="A3" s="5" t="s">
        <v>6</v>
      </c>
      <c r="B3" t="s">
        <v>7</v>
      </c>
      <c r="C3" t="s">
        <v>8</v>
      </c>
      <c r="D3" t="s">
        <v>9</v>
      </c>
      <c r="E3" t="s">
        <v>10</v>
      </c>
    </row>
    <row r="4" spans="1:5" x14ac:dyDescent="0.3">
      <c r="A4" s="6" t="s">
        <v>11</v>
      </c>
      <c r="B4" s="7">
        <v>1</v>
      </c>
      <c r="C4" s="7">
        <v>0.08</v>
      </c>
      <c r="D4" s="7">
        <v>0.01</v>
      </c>
      <c r="E4" s="7">
        <v>0.13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DEAF-BB80-49C5-B0CA-7949D213005D}">
  <dimension ref="A1:E15"/>
  <sheetViews>
    <sheetView workbookViewId="0">
      <selection activeCell="H14" sqref="H14"/>
    </sheetView>
  </sheetViews>
  <sheetFormatPr defaultRowHeight="14.4" x14ac:dyDescent="0.3"/>
  <cols>
    <col min="1" max="1" width="9.33203125" bestFit="1" customWidth="1"/>
    <col min="2" max="2" width="9" bestFit="1" customWidth="1"/>
    <col min="3" max="3" width="16" customWidth="1"/>
    <col min="4" max="4" width="29" customWidth="1"/>
    <col min="5" max="5" width="29.21875" customWidth="1"/>
  </cols>
  <sheetData>
    <row r="1" spans="1:5" x14ac:dyDescent="0.3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3">
      <c r="A2" s="1">
        <v>45292</v>
      </c>
      <c r="B2">
        <v>100</v>
      </c>
    </row>
    <row r="3" spans="1:5" x14ac:dyDescent="0.3">
      <c r="A3" s="1">
        <v>45293</v>
      </c>
      <c r="B3">
        <v>150</v>
      </c>
    </row>
    <row r="4" spans="1:5" x14ac:dyDescent="0.3">
      <c r="A4" s="1">
        <v>45294</v>
      </c>
      <c r="B4">
        <v>160</v>
      </c>
    </row>
    <row r="5" spans="1:5" x14ac:dyDescent="0.3">
      <c r="A5" s="1">
        <v>45295</v>
      </c>
      <c r="B5">
        <v>190</v>
      </c>
    </row>
    <row r="6" spans="1:5" x14ac:dyDescent="0.3">
      <c r="A6" s="1">
        <v>45296</v>
      </c>
      <c r="B6">
        <v>170</v>
      </c>
      <c r="C6">
        <v>170</v>
      </c>
      <c r="D6" s="8">
        <v>170</v>
      </c>
      <c r="E6" s="8">
        <v>170</v>
      </c>
    </row>
    <row r="7" spans="1:5" x14ac:dyDescent="0.3">
      <c r="A7" s="1">
        <v>45297</v>
      </c>
      <c r="C7">
        <f>_xlfn.FORECAST.ETS(A7,$B$2:$B$6,$A$2:$A$6,1,1)</f>
        <v>200.32588466368134</v>
      </c>
      <c r="D7" s="8">
        <f>C7-_xlfn.FORECAST.ETS.CONFINT(A7,$B$2:$B$6,$A$2:$A$6,0.95,1,1)</f>
        <v>157.53691935480023</v>
      </c>
      <c r="E7" s="8">
        <f>C7+_xlfn.FORECAST.ETS.CONFINT(A7,$B$2:$B$6,$A$2:$A$6,0.95,1,1)</f>
        <v>243.11484997256244</v>
      </c>
    </row>
    <row r="8" spans="1:5" x14ac:dyDescent="0.3">
      <c r="A8" s="1">
        <v>45298</v>
      </c>
      <c r="C8">
        <f>_xlfn.FORECAST.ETS(A8,$B$2:$B$6,$A$2:$A$6,1,1)</f>
        <v>217.45631203927343</v>
      </c>
      <c r="D8" s="8">
        <f>C8-_xlfn.FORECAST.ETS.CONFINT(A8,$B$2:$B$6,$A$2:$A$6,0.95,1,1)</f>
        <v>173.34005876580204</v>
      </c>
      <c r="E8" s="8">
        <f>C8+_xlfn.FORECAST.ETS.CONFINT(A8,$B$2:$B$6,$A$2:$A$6,0.95,1,1)</f>
        <v>261.57256531274481</v>
      </c>
    </row>
    <row r="9" spans="1:5" x14ac:dyDescent="0.3">
      <c r="A9" s="1">
        <v>45299</v>
      </c>
      <c r="C9">
        <f>_xlfn.FORECAST.ETS(A9,$B$2:$B$6,$A$2:$A$6,1,1)</f>
        <v>234.58673941486549</v>
      </c>
      <c r="D9" s="8">
        <f>C9-_xlfn.FORECAST.ETS.CONFINT(A9,$B$2:$B$6,$A$2:$A$6,0.95,1,1)</f>
        <v>189.1718410439974</v>
      </c>
      <c r="E9" s="8">
        <f>C9+_xlfn.FORECAST.ETS.CONFINT(A9,$B$2:$B$6,$A$2:$A$6,0.95,1,1)</f>
        <v>280.00163778573358</v>
      </c>
    </row>
    <row r="10" spans="1:5" x14ac:dyDescent="0.3">
      <c r="A10" s="1">
        <v>45300</v>
      </c>
      <c r="C10">
        <f>_xlfn.FORECAST.ETS(A10,$B$2:$B$6,$A$2:$A$6,1,1)</f>
        <v>251.71716679045755</v>
      </c>
      <c r="D10" s="8">
        <f>C10-_xlfn.FORECAST.ETS.CONFINT(A10,$B$2:$B$6,$A$2:$A$6,0.95,1,1)</f>
        <v>205.02983673789035</v>
      </c>
      <c r="E10" s="8">
        <f>C10+_xlfn.FORECAST.ETS.CONFINT(A10,$B$2:$B$6,$A$2:$A$6,0.95,1,1)</f>
        <v>298.40449684302473</v>
      </c>
    </row>
    <row r="11" spans="1:5" x14ac:dyDescent="0.3">
      <c r="A11" s="1">
        <v>45301</v>
      </c>
      <c r="C11">
        <f>_xlfn.FORECAST.ETS(A11,$B$2:$B$6,$A$2:$A$6,1,1)</f>
        <v>268.84759416604959</v>
      </c>
      <c r="D11" s="8">
        <f>C11-_xlfn.FORECAST.ETS.CONFINT(A11,$B$2:$B$6,$A$2:$A$6,0.95,1,1)</f>
        <v>220.91192013424549</v>
      </c>
      <c r="E11" s="8">
        <f>C11+_xlfn.FORECAST.ETS.CONFINT(A11,$B$2:$B$6,$A$2:$A$6,0.95,1,1)</f>
        <v>316.78326819785366</v>
      </c>
    </row>
    <row r="12" spans="1:5" x14ac:dyDescent="0.3">
      <c r="A12" s="1">
        <v>45302</v>
      </c>
      <c r="C12">
        <f>_xlfn.FORECAST.ETS(A12,$B$2:$B$6,$A$2:$A$6,1,1)</f>
        <v>285.97802154164168</v>
      </c>
      <c r="D12" s="8">
        <f>C12-_xlfn.FORECAST.ETS.CONFINT(A12,$B$2:$B$6,$A$2:$A$6,0.95,1,1)</f>
        <v>236.81621900994554</v>
      </c>
      <c r="E12" s="8">
        <f>C12+_xlfn.FORECAST.ETS.CONFINT(A12,$B$2:$B$6,$A$2:$A$6,0.95,1,1)</f>
        <v>335.13982407333782</v>
      </c>
    </row>
    <row r="13" spans="1:5" x14ac:dyDescent="0.3">
      <c r="A13" s="1">
        <v>45303</v>
      </c>
      <c r="C13">
        <f>_xlfn.FORECAST.ETS(A13,$B$2:$B$6,$A$2:$A$6,1,1)</f>
        <v>303.10844891723377</v>
      </c>
      <c r="D13" s="8">
        <f>C13-_xlfn.FORECAST.ETS.CONFINT(A13,$B$2:$B$6,$A$2:$A$6,0.95,1,1)</f>
        <v>252.74107456562828</v>
      </c>
      <c r="E13" s="8">
        <f>C13+_xlfn.FORECAST.ETS.CONFINT(A13,$B$2:$B$6,$A$2:$A$6,0.95,1,1)</f>
        <v>353.47582326883924</v>
      </c>
    </row>
    <row r="14" spans="1:5" x14ac:dyDescent="0.3">
      <c r="A14" s="1">
        <v>45304</v>
      </c>
      <c r="C14">
        <f>_xlfn.FORECAST.ETS(A14,$B$2:$B$6,$A$2:$A$6,1,1)</f>
        <v>320.23887629282581</v>
      </c>
      <c r="D14" s="8">
        <f>C14-_xlfn.FORECAST.ETS.CONFINT(A14,$B$2:$B$6,$A$2:$A$6,0.95,1,1)</f>
        <v>268.68500913038753</v>
      </c>
      <c r="E14" s="8">
        <f>C14+_xlfn.FORECAST.ETS.CONFINT(A14,$B$2:$B$6,$A$2:$A$6,0.95,1,1)</f>
        <v>371.79274345526409</v>
      </c>
    </row>
    <row r="15" spans="1:5" x14ac:dyDescent="0.3">
      <c r="A15" s="1">
        <v>45305</v>
      </c>
      <c r="C15">
        <f>_xlfn.FORECAST.ETS(A15,$B$2:$B$6,$A$2:$A$6,1,1)</f>
        <v>337.3693036684179</v>
      </c>
      <c r="D15" s="8">
        <f>C15-_xlfn.FORECAST.ETS.CONFINT(A15,$B$2:$B$6,$A$2:$A$6,0.95,1,1)</f>
        <v>284.64669987327818</v>
      </c>
      <c r="E15" s="8">
        <f>C15+_xlfn.FORECAST.ETS.CONFINT(A15,$B$2:$B$6,$A$2:$A$6,0.95,1,1)</f>
        <v>390.09190746355762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BE92-4B5A-43D9-870A-BAAA8E3E3033}">
  <sheetPr>
    <outlinePr summaryBelow="0"/>
  </sheetPr>
  <dimension ref="B1:F17"/>
  <sheetViews>
    <sheetView showGridLines="0" workbookViewId="0"/>
  </sheetViews>
  <sheetFormatPr defaultRowHeight="14.4" outlineLevelRow="1" outlineLevelCol="1" x14ac:dyDescent="0.3"/>
  <cols>
    <col min="3" max="3" width="6.109375" bestFit="1" customWidth="1"/>
    <col min="4" max="6" width="12.6640625" bestFit="1" customWidth="1" outlineLevel="1"/>
  </cols>
  <sheetData>
    <row r="1" spans="2:6" ht="15" thickBot="1" x14ac:dyDescent="0.35"/>
    <row r="2" spans="2:6" ht="15.6" x14ac:dyDescent="0.3">
      <c r="B2" s="14" t="s">
        <v>19</v>
      </c>
      <c r="C2" s="14"/>
      <c r="D2" s="19"/>
      <c r="E2" s="19"/>
      <c r="F2" s="19"/>
    </row>
    <row r="3" spans="2:6" ht="15.6" collapsed="1" x14ac:dyDescent="0.3">
      <c r="B3" s="13"/>
      <c r="C3" s="13"/>
      <c r="D3" s="20" t="s">
        <v>21</v>
      </c>
      <c r="E3" s="20" t="s">
        <v>11</v>
      </c>
      <c r="F3" s="20" t="s">
        <v>18</v>
      </c>
    </row>
    <row r="4" spans="2:6" ht="21.6" hidden="1" outlineLevel="1" x14ac:dyDescent="0.3">
      <c r="B4" s="16"/>
      <c r="C4" s="16"/>
      <c r="D4" s="9"/>
      <c r="E4" s="24" t="s">
        <v>17</v>
      </c>
      <c r="F4" s="24" t="s">
        <v>17</v>
      </c>
    </row>
    <row r="5" spans="2:6" x14ac:dyDescent="0.3">
      <c r="B5" s="17" t="s">
        <v>20</v>
      </c>
      <c r="C5" s="17"/>
      <c r="D5" s="15"/>
      <c r="E5" s="15"/>
      <c r="F5" s="15"/>
    </row>
    <row r="6" spans="2:6" outlineLevel="1" x14ac:dyDescent="0.3">
      <c r="B6" s="16"/>
      <c r="C6" s="16" t="s">
        <v>7</v>
      </c>
      <c r="D6" s="9" t="s">
        <v>3</v>
      </c>
      <c r="E6" s="21" t="s">
        <v>3</v>
      </c>
      <c r="F6" s="21" t="s">
        <v>3</v>
      </c>
    </row>
    <row r="7" spans="2:6" outlineLevel="1" x14ac:dyDescent="0.3">
      <c r="B7" s="16"/>
      <c r="C7" s="16" t="s">
        <v>8</v>
      </c>
      <c r="D7" s="10">
        <v>0.08</v>
      </c>
      <c r="E7" s="22">
        <v>0.08</v>
      </c>
      <c r="F7" s="22">
        <v>0.02</v>
      </c>
    </row>
    <row r="8" spans="2:6" outlineLevel="1" x14ac:dyDescent="0.3">
      <c r="B8" s="16"/>
      <c r="C8" s="16" t="s">
        <v>9</v>
      </c>
      <c r="D8" s="11">
        <v>0.01</v>
      </c>
      <c r="E8" s="23">
        <v>0.01</v>
      </c>
      <c r="F8" s="23">
        <v>0.09</v>
      </c>
    </row>
    <row r="9" spans="2:6" outlineLevel="1" x14ac:dyDescent="0.3">
      <c r="B9" s="16"/>
      <c r="C9" s="16" t="s">
        <v>10</v>
      </c>
      <c r="D9" s="10">
        <v>0.13</v>
      </c>
      <c r="E9" s="22">
        <v>0.13</v>
      </c>
      <c r="F9" s="22">
        <v>0.7</v>
      </c>
    </row>
    <row r="10" spans="2:6" x14ac:dyDescent="0.3">
      <c r="B10" s="17" t="s">
        <v>22</v>
      </c>
      <c r="C10" s="17"/>
      <c r="D10" s="15"/>
      <c r="E10" s="15"/>
      <c r="F10" s="15"/>
    </row>
    <row r="11" spans="2:6" outlineLevel="1" x14ac:dyDescent="0.3">
      <c r="B11" s="16"/>
      <c r="C11" s="16" t="s">
        <v>7</v>
      </c>
      <c r="D11" s="9" t="s">
        <v>3</v>
      </c>
      <c r="E11" s="9" t="s">
        <v>3</v>
      </c>
      <c r="F11" s="9" t="s">
        <v>3</v>
      </c>
    </row>
    <row r="12" spans="2:6" outlineLevel="1" x14ac:dyDescent="0.3">
      <c r="B12" s="16"/>
      <c r="C12" s="16" t="s">
        <v>8</v>
      </c>
      <c r="D12" s="10">
        <v>0.08</v>
      </c>
      <c r="E12" s="10">
        <v>0.08</v>
      </c>
      <c r="F12" s="10">
        <v>0.02</v>
      </c>
    </row>
    <row r="13" spans="2:6" outlineLevel="1" x14ac:dyDescent="0.3">
      <c r="B13" s="16"/>
      <c r="C13" s="16" t="s">
        <v>9</v>
      </c>
      <c r="D13" s="11">
        <v>0.01</v>
      </c>
      <c r="E13" s="11">
        <v>0.01</v>
      </c>
      <c r="F13" s="11">
        <v>0.09</v>
      </c>
    </row>
    <row r="14" spans="2:6" ht="15" outlineLevel="1" thickBot="1" x14ac:dyDescent="0.35">
      <c r="B14" s="18"/>
      <c r="C14" s="18" t="s">
        <v>10</v>
      </c>
      <c r="D14" s="12">
        <v>0.13</v>
      </c>
      <c r="E14" s="12">
        <v>0.13</v>
      </c>
      <c r="F14" s="12">
        <v>0.7</v>
      </c>
    </row>
    <row r="15" spans="2:6" x14ac:dyDescent="0.3">
      <c r="B15" t="s">
        <v>23</v>
      </c>
    </row>
    <row r="16" spans="2:6" x14ac:dyDescent="0.3">
      <c r="B16" t="s">
        <v>24</v>
      </c>
    </row>
    <row r="17" spans="2:2" x14ac:dyDescent="0.3">
      <c r="B1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3DFA-9B50-49AC-856B-728F2D558C0C}">
  <sheetPr>
    <outlinePr summaryBelow="0"/>
  </sheetPr>
  <dimension ref="B1:F17"/>
  <sheetViews>
    <sheetView showGridLines="0" workbookViewId="0"/>
  </sheetViews>
  <sheetFormatPr defaultRowHeight="14.4" outlineLevelRow="1" outlineLevelCol="1" x14ac:dyDescent="0.3"/>
  <cols>
    <col min="3" max="3" width="6.109375" bestFit="1" customWidth="1"/>
    <col min="4" max="6" width="12.6640625" bestFit="1" customWidth="1" outlineLevel="1"/>
  </cols>
  <sheetData>
    <row r="1" spans="2:6" ht="15" thickBot="1" x14ac:dyDescent="0.35"/>
    <row r="2" spans="2:6" ht="15.6" x14ac:dyDescent="0.3">
      <c r="B2" s="14" t="s">
        <v>19</v>
      </c>
      <c r="C2" s="14"/>
      <c r="D2" s="19"/>
      <c r="E2" s="19"/>
      <c r="F2" s="19"/>
    </row>
    <row r="3" spans="2:6" ht="15.6" collapsed="1" x14ac:dyDescent="0.3">
      <c r="B3" s="13"/>
      <c r="C3" s="13"/>
      <c r="D3" s="20" t="s">
        <v>21</v>
      </c>
      <c r="E3" s="20" t="s">
        <v>11</v>
      </c>
      <c r="F3" s="20" t="s">
        <v>18</v>
      </c>
    </row>
    <row r="4" spans="2:6" ht="21.6" hidden="1" outlineLevel="1" x14ac:dyDescent="0.3">
      <c r="B4" s="16"/>
      <c r="C4" s="16"/>
      <c r="D4" s="9"/>
      <c r="E4" s="24" t="s">
        <v>17</v>
      </c>
      <c r="F4" s="24" t="s">
        <v>17</v>
      </c>
    </row>
    <row r="5" spans="2:6" x14ac:dyDescent="0.3">
      <c r="B5" s="17" t="s">
        <v>20</v>
      </c>
      <c r="C5" s="17"/>
      <c r="D5" s="15"/>
      <c r="E5" s="15"/>
      <c r="F5" s="15"/>
    </row>
    <row r="6" spans="2:6" outlineLevel="1" x14ac:dyDescent="0.3">
      <c r="B6" s="16"/>
      <c r="C6" s="16" t="s">
        <v>7</v>
      </c>
      <c r="D6" s="9" t="s">
        <v>3</v>
      </c>
      <c r="E6" s="21" t="s">
        <v>3</v>
      </c>
      <c r="F6" s="21" t="s">
        <v>3</v>
      </c>
    </row>
    <row r="7" spans="2:6" outlineLevel="1" x14ac:dyDescent="0.3">
      <c r="B7" s="16"/>
      <c r="C7" s="16" t="s">
        <v>8</v>
      </c>
      <c r="D7" s="10">
        <v>0.08</v>
      </c>
      <c r="E7" s="22">
        <v>0.08</v>
      </c>
      <c r="F7" s="22">
        <v>0.02</v>
      </c>
    </row>
    <row r="8" spans="2:6" outlineLevel="1" x14ac:dyDescent="0.3">
      <c r="B8" s="16"/>
      <c r="C8" s="16" t="s">
        <v>9</v>
      </c>
      <c r="D8" s="11">
        <v>0.01</v>
      </c>
      <c r="E8" s="23">
        <v>0.01</v>
      </c>
      <c r="F8" s="23">
        <v>0.09</v>
      </c>
    </row>
    <row r="9" spans="2:6" outlineLevel="1" x14ac:dyDescent="0.3">
      <c r="B9" s="16"/>
      <c r="C9" s="16" t="s">
        <v>10</v>
      </c>
      <c r="D9" s="10">
        <v>0.13</v>
      </c>
      <c r="E9" s="22">
        <v>0.13</v>
      </c>
      <c r="F9" s="22">
        <v>0.7</v>
      </c>
    </row>
    <row r="10" spans="2:6" x14ac:dyDescent="0.3">
      <c r="B10" s="17" t="s">
        <v>22</v>
      </c>
      <c r="C10" s="17"/>
      <c r="D10" s="15"/>
      <c r="E10" s="15"/>
      <c r="F10" s="15"/>
    </row>
    <row r="11" spans="2:6" outlineLevel="1" x14ac:dyDescent="0.3">
      <c r="B11" s="16"/>
      <c r="C11" s="16" t="s">
        <v>7</v>
      </c>
      <c r="D11" s="9" t="s">
        <v>3</v>
      </c>
      <c r="E11" s="9" t="s">
        <v>3</v>
      </c>
      <c r="F11" s="9" t="s">
        <v>3</v>
      </c>
    </row>
    <row r="12" spans="2:6" outlineLevel="1" x14ac:dyDescent="0.3">
      <c r="B12" s="16"/>
      <c r="C12" s="16" t="s">
        <v>8</v>
      </c>
      <c r="D12" s="10">
        <v>0.08</v>
      </c>
      <c r="E12" s="10">
        <v>0.08</v>
      </c>
      <c r="F12" s="10">
        <v>0.02</v>
      </c>
    </row>
    <row r="13" spans="2:6" outlineLevel="1" x14ac:dyDescent="0.3">
      <c r="B13" s="16"/>
      <c r="C13" s="16" t="s">
        <v>9</v>
      </c>
      <c r="D13" s="11">
        <v>0.01</v>
      </c>
      <c r="E13" s="11">
        <v>0.01</v>
      </c>
      <c r="F13" s="11">
        <v>0.09</v>
      </c>
    </row>
    <row r="14" spans="2:6" ht="15" outlineLevel="1" thickBot="1" x14ac:dyDescent="0.35">
      <c r="B14" s="18"/>
      <c r="C14" s="18" t="s">
        <v>10</v>
      </c>
      <c r="D14" s="12">
        <v>0.13</v>
      </c>
      <c r="E14" s="12">
        <v>0.13</v>
      </c>
      <c r="F14" s="12">
        <v>0.7</v>
      </c>
    </row>
    <row r="15" spans="2:6" x14ac:dyDescent="0.3">
      <c r="B15" t="s">
        <v>23</v>
      </c>
    </row>
    <row r="16" spans="2:6" x14ac:dyDescent="0.3">
      <c r="B16" t="s">
        <v>24</v>
      </c>
    </row>
    <row r="17" spans="2:2" x14ac:dyDescent="0.3">
      <c r="B17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5F78-BB4C-4B77-A8E7-C571C59938E0}">
  <sheetPr>
    <outlinePr summaryBelow="0"/>
  </sheetPr>
  <dimension ref="B1:G25"/>
  <sheetViews>
    <sheetView showGridLines="0" tabSelected="1" workbookViewId="0">
      <selection activeCell="G16" sqref="G16"/>
    </sheetView>
  </sheetViews>
  <sheetFormatPr defaultRowHeight="14.4" outlineLevelRow="1" outlineLevelCol="1" x14ac:dyDescent="0.3"/>
  <cols>
    <col min="3" max="3" width="6.21875" bestFit="1" customWidth="1"/>
    <col min="4" max="7" width="15" bestFit="1" customWidth="1" outlineLevel="1"/>
  </cols>
  <sheetData>
    <row r="1" spans="2:7" ht="15" thickBot="1" x14ac:dyDescent="0.35"/>
    <row r="2" spans="2:7" ht="15.6" x14ac:dyDescent="0.3">
      <c r="B2" s="14" t="s">
        <v>19</v>
      </c>
      <c r="C2" s="14"/>
      <c r="D2" s="19"/>
      <c r="E2" s="19"/>
      <c r="F2" s="19"/>
      <c r="G2" s="19"/>
    </row>
    <row r="3" spans="2:7" ht="15.6" collapsed="1" x14ac:dyDescent="0.3">
      <c r="B3" s="13"/>
      <c r="C3" s="13"/>
      <c r="D3" s="20" t="s">
        <v>21</v>
      </c>
      <c r="E3" s="20" t="s">
        <v>11</v>
      </c>
      <c r="F3" s="20" t="s">
        <v>18</v>
      </c>
      <c r="G3" s="20" t="s">
        <v>34</v>
      </c>
    </row>
    <row r="4" spans="2:7" ht="21.6" hidden="1" outlineLevel="1" x14ac:dyDescent="0.3">
      <c r="B4" s="16"/>
      <c r="C4" s="16"/>
      <c r="D4" s="9"/>
      <c r="E4" s="24" t="s">
        <v>17</v>
      </c>
      <c r="F4" s="24" t="s">
        <v>17</v>
      </c>
      <c r="G4" s="24" t="s">
        <v>17</v>
      </c>
    </row>
    <row r="5" spans="2:7" x14ac:dyDescent="0.3">
      <c r="B5" s="17" t="s">
        <v>20</v>
      </c>
      <c r="C5" s="17"/>
      <c r="D5" s="15"/>
      <c r="E5" s="15"/>
      <c r="F5" s="15"/>
      <c r="G5" s="15"/>
    </row>
    <row r="6" spans="2:7" outlineLevel="1" x14ac:dyDescent="0.3">
      <c r="B6" s="16"/>
      <c r="C6" s="16" t="s">
        <v>7</v>
      </c>
      <c r="D6" s="9" t="s">
        <v>3</v>
      </c>
      <c r="E6" s="21" t="s">
        <v>3</v>
      </c>
      <c r="F6" s="21" t="s">
        <v>3</v>
      </c>
      <c r="G6" s="21" t="s">
        <v>3</v>
      </c>
    </row>
    <row r="7" spans="2:7" outlineLevel="1" x14ac:dyDescent="0.3">
      <c r="B7" s="16"/>
      <c r="C7" s="16" t="s">
        <v>8</v>
      </c>
      <c r="D7" s="10">
        <v>0.08</v>
      </c>
      <c r="E7" s="22">
        <v>0.08</v>
      </c>
      <c r="F7" s="22">
        <v>0.02</v>
      </c>
      <c r="G7" s="22">
        <v>0.01</v>
      </c>
    </row>
    <row r="8" spans="2:7" outlineLevel="1" x14ac:dyDescent="0.3">
      <c r="B8" s="16"/>
      <c r="C8" s="16" t="s">
        <v>9</v>
      </c>
      <c r="D8" s="11">
        <v>0.01</v>
      </c>
      <c r="E8" s="23">
        <v>0.01</v>
      </c>
      <c r="F8" s="23">
        <v>0.09</v>
      </c>
      <c r="G8" s="23">
        <v>0.09</v>
      </c>
    </row>
    <row r="9" spans="2:7" outlineLevel="1" x14ac:dyDescent="0.3">
      <c r="B9" s="16"/>
      <c r="C9" s="16" t="s">
        <v>10</v>
      </c>
      <c r="D9" s="10">
        <v>0.13</v>
      </c>
      <c r="E9" s="22">
        <v>0.13</v>
      </c>
      <c r="F9" s="22">
        <v>0.7</v>
      </c>
      <c r="G9" s="22">
        <v>0.1</v>
      </c>
    </row>
    <row r="10" spans="2:7" x14ac:dyDescent="0.3">
      <c r="B10" s="17" t="s">
        <v>22</v>
      </c>
      <c r="C10" s="17"/>
      <c r="D10" s="15"/>
      <c r="E10" s="15"/>
      <c r="F10" s="15"/>
      <c r="G10" s="15"/>
    </row>
    <row r="11" spans="2:7" outlineLevel="1" x14ac:dyDescent="0.3">
      <c r="B11" s="16"/>
      <c r="C11" s="16" t="s">
        <v>7</v>
      </c>
      <c r="D11" s="9" t="s">
        <v>3</v>
      </c>
      <c r="E11" s="9" t="s">
        <v>3</v>
      </c>
      <c r="F11" s="9" t="s">
        <v>3</v>
      </c>
      <c r="G11" s="9" t="s">
        <v>3</v>
      </c>
    </row>
    <row r="12" spans="2:7" outlineLevel="1" x14ac:dyDescent="0.3">
      <c r="B12" s="16"/>
      <c r="C12" s="16" t="s">
        <v>26</v>
      </c>
      <c r="D12" s="9" t="s">
        <v>4</v>
      </c>
      <c r="E12" s="9" t="s">
        <v>4</v>
      </c>
      <c r="F12" s="9" t="s">
        <v>4</v>
      </c>
      <c r="G12" s="9" t="s">
        <v>4</v>
      </c>
    </row>
    <row r="13" spans="2:7" outlineLevel="1" x14ac:dyDescent="0.3">
      <c r="B13" s="16"/>
      <c r="C13" s="16" t="s">
        <v>27</v>
      </c>
      <c r="D13" s="9" t="s">
        <v>5</v>
      </c>
      <c r="E13" s="9" t="s">
        <v>5</v>
      </c>
      <c r="F13" s="9" t="s">
        <v>5</v>
      </c>
      <c r="G13" s="9" t="s">
        <v>5</v>
      </c>
    </row>
    <row r="14" spans="2:7" outlineLevel="1" x14ac:dyDescent="0.3">
      <c r="B14" s="16"/>
      <c r="C14" s="16" t="s">
        <v>8</v>
      </c>
      <c r="D14" s="10">
        <v>0.08</v>
      </c>
      <c r="E14" s="10">
        <v>0.08</v>
      </c>
      <c r="F14" s="10">
        <v>0.02</v>
      </c>
      <c r="G14" s="10">
        <v>0.01</v>
      </c>
    </row>
    <row r="15" spans="2:7" outlineLevel="1" x14ac:dyDescent="0.3">
      <c r="B15" s="16"/>
      <c r="C15" s="16" t="s">
        <v>28</v>
      </c>
      <c r="D15" s="9">
        <v>5</v>
      </c>
      <c r="E15" s="9">
        <v>5</v>
      </c>
      <c r="F15" s="9">
        <v>5</v>
      </c>
      <c r="G15" s="9">
        <v>5</v>
      </c>
    </row>
    <row r="16" spans="2:7" outlineLevel="1" x14ac:dyDescent="0.3">
      <c r="B16" s="16"/>
      <c r="C16" s="16" t="s">
        <v>29</v>
      </c>
      <c r="D16" s="25">
        <v>2027.6394288413701</v>
      </c>
      <c r="E16" s="25">
        <v>2027.6394288413701</v>
      </c>
      <c r="F16" s="25">
        <v>1752.7760053244399</v>
      </c>
      <c r="G16" s="25">
        <v>1709.37474454528</v>
      </c>
    </row>
    <row r="17" spans="2:7" outlineLevel="1" x14ac:dyDescent="0.3">
      <c r="B17" s="16"/>
      <c r="C17" s="16" t="s">
        <v>9</v>
      </c>
      <c r="D17" s="11">
        <v>0.01</v>
      </c>
      <c r="E17" s="11">
        <v>0.01</v>
      </c>
      <c r="F17" s="11">
        <v>0.09</v>
      </c>
      <c r="G17" s="11">
        <v>0.09</v>
      </c>
    </row>
    <row r="18" spans="2:7" outlineLevel="1" x14ac:dyDescent="0.3">
      <c r="B18" s="16"/>
      <c r="C18" s="16" t="s">
        <v>30</v>
      </c>
      <c r="D18" s="9">
        <v>8</v>
      </c>
      <c r="E18" s="9">
        <v>8</v>
      </c>
      <c r="F18" s="9">
        <v>8</v>
      </c>
      <c r="G18" s="9">
        <v>8</v>
      </c>
    </row>
    <row r="19" spans="2:7" outlineLevel="1" x14ac:dyDescent="0.3">
      <c r="B19" s="16"/>
      <c r="C19" s="16" t="s">
        <v>31</v>
      </c>
      <c r="D19" s="25">
        <v>2168.6451317618498</v>
      </c>
      <c r="E19" s="25">
        <v>2168.6451317618498</v>
      </c>
      <c r="F19" s="25">
        <v>2930.0406547385901</v>
      </c>
      <c r="G19" s="25">
        <v>2930.0406547385901</v>
      </c>
    </row>
    <row r="20" spans="2:7" outlineLevel="1" x14ac:dyDescent="0.3">
      <c r="B20" s="16"/>
      <c r="C20" s="16" t="s">
        <v>10</v>
      </c>
      <c r="D20" s="10">
        <v>0.13</v>
      </c>
      <c r="E20" s="10">
        <v>0.13</v>
      </c>
      <c r="F20" s="10">
        <v>0.7</v>
      </c>
      <c r="G20" s="10">
        <v>0.1</v>
      </c>
    </row>
    <row r="21" spans="2:7" outlineLevel="1" x14ac:dyDescent="0.3">
      <c r="B21" s="16"/>
      <c r="C21" s="16" t="s">
        <v>32</v>
      </c>
      <c r="D21" s="9">
        <v>10</v>
      </c>
      <c r="E21" s="9">
        <v>10</v>
      </c>
      <c r="F21" s="9">
        <v>10</v>
      </c>
      <c r="G21" s="9">
        <v>10</v>
      </c>
    </row>
    <row r="22" spans="2:7" ht="15" outlineLevel="1" thickBot="1" x14ac:dyDescent="0.35">
      <c r="B22" s="18"/>
      <c r="C22" s="18" t="s">
        <v>33</v>
      </c>
      <c r="D22" s="26">
        <v>4479.3221993167499</v>
      </c>
      <c r="E22" s="26">
        <v>4479.3221993167499</v>
      </c>
      <c r="F22" s="26">
        <v>17519.445690631299</v>
      </c>
      <c r="G22" s="26">
        <v>3964.52210645285</v>
      </c>
    </row>
    <row r="23" spans="2:7" x14ac:dyDescent="0.3">
      <c r="B23" t="s">
        <v>23</v>
      </c>
    </row>
    <row r="24" spans="2:7" x14ac:dyDescent="0.3">
      <c r="B24" t="s">
        <v>24</v>
      </c>
    </row>
    <row r="25" spans="2:7" x14ac:dyDescent="0.3">
      <c r="B25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0891-E2DF-4D81-A0BA-B2F966AE29B4}">
  <dimension ref="A2:D14"/>
  <sheetViews>
    <sheetView workbookViewId="0">
      <selection activeCell="B9" sqref="B9:D12"/>
    </sheetView>
  </sheetViews>
  <sheetFormatPr defaultRowHeight="14.4" x14ac:dyDescent="0.3"/>
  <cols>
    <col min="1" max="1" width="10.109375" bestFit="1" customWidth="1"/>
    <col min="2" max="2" width="11.44140625" bestFit="1" customWidth="1"/>
    <col min="3" max="3" width="15.33203125" bestFit="1" customWidth="1"/>
    <col min="4" max="4" width="15.6640625" bestFit="1" customWidth="1"/>
  </cols>
  <sheetData>
    <row r="2" spans="1:4" x14ac:dyDescent="0.3">
      <c r="A2" t="s">
        <v>0</v>
      </c>
      <c r="B2" t="s">
        <v>1</v>
      </c>
    </row>
    <row r="3" spans="1:4" x14ac:dyDescent="0.3">
      <c r="A3" s="1">
        <v>45292</v>
      </c>
      <c r="B3">
        <v>100</v>
      </c>
    </row>
    <row r="4" spans="1:4" x14ac:dyDescent="0.3">
      <c r="A4" s="1">
        <v>45293</v>
      </c>
      <c r="B4">
        <v>150</v>
      </c>
    </row>
    <row r="5" spans="1:4" x14ac:dyDescent="0.3">
      <c r="A5" s="1">
        <v>45294</v>
      </c>
      <c r="B5">
        <v>160</v>
      </c>
    </row>
    <row r="6" spans="1:4" x14ac:dyDescent="0.3">
      <c r="A6" s="1">
        <v>45295</v>
      </c>
      <c r="B6">
        <v>190</v>
      </c>
    </row>
    <row r="7" spans="1:4" x14ac:dyDescent="0.3">
      <c r="A7" s="1">
        <v>45296</v>
      </c>
      <c r="B7">
        <v>170</v>
      </c>
    </row>
    <row r="9" spans="1:4" x14ac:dyDescent="0.3">
      <c r="A9" t="s">
        <v>2</v>
      </c>
      <c r="B9" t="s">
        <v>3</v>
      </c>
      <c r="C9" t="s">
        <v>4</v>
      </c>
      <c r="D9" t="s">
        <v>5</v>
      </c>
    </row>
    <row r="10" spans="1:4" x14ac:dyDescent="0.3">
      <c r="A10" s="2">
        <v>100000</v>
      </c>
      <c r="B10" s="3">
        <v>0.08</v>
      </c>
      <c r="C10">
        <v>5</v>
      </c>
      <c r="D10" s="2">
        <f>PMT(B10/12,C10*12,-A10)</f>
        <v>2027.6394288413683</v>
      </c>
    </row>
    <row r="11" spans="1:4" x14ac:dyDescent="0.3">
      <c r="A11" s="2">
        <v>200000</v>
      </c>
      <c r="B11" s="4">
        <v>0.01</v>
      </c>
      <c r="C11">
        <v>8</v>
      </c>
      <c r="D11" s="2">
        <f>PMT(B11/12,C11*12,-A11)</f>
        <v>2168.6451317618535</v>
      </c>
    </row>
    <row r="12" spans="1:4" x14ac:dyDescent="0.3">
      <c r="A12" s="2">
        <v>300000</v>
      </c>
      <c r="B12" s="3">
        <v>0.13</v>
      </c>
      <c r="C12">
        <v>10</v>
      </c>
      <c r="D12" s="2">
        <f>PMT(B12/12,C12*12,-A12)</f>
        <v>4479.3221993167454</v>
      </c>
    </row>
    <row r="13" spans="1:4" x14ac:dyDescent="0.3">
      <c r="A13" s="2"/>
    </row>
    <row r="14" spans="1:4" x14ac:dyDescent="0.3">
      <c r="A14" s="2"/>
    </row>
  </sheetData>
  <scenarios current="2" show="0" sqref="B9:D12">
    <scenario name=" change" locked="1" count="4" user="Shakul Malik" comment="Created by Shakul Malik on 5/27/2024">
      <inputCells r="B9" val="Interest Rate"/>
      <inputCells r="B10" val="0.08" numFmtId="9"/>
      <inputCells r="B11" val="0.01" numFmtId="10"/>
      <inputCells r="B12" val="0.13" numFmtId="9"/>
    </scenario>
    <scenario name="interest change" locked="1" count="4" user="Shakul Malik" comment="Created by Shakul Malik on 5/27/2024">
      <inputCells r="B9" val="Interest Rate"/>
      <inputCells r="B10" val="0.02" numFmtId="9"/>
      <inputCells r="B11" val="0.09" numFmtId="10"/>
      <inputCells r="B12" val="0.7" numFmtId="9"/>
    </scenario>
    <scenario name="cccc" locked="1" count="4" user="Shakul Malik" comment="Created by Shakul Malik on 5/27/2024">
      <inputCells r="B9" val="Interest Rate"/>
      <inputCells r="B10" val="0.01" numFmtId="9"/>
      <inputCells r="B11" val="0.09" numFmtId="10"/>
      <inputCells r="B12" val="0.1" numFmtId="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PivotTable</vt:lpstr>
      <vt:lpstr>Sheet2</vt:lpstr>
      <vt:lpstr>Scenario Summary</vt:lpstr>
      <vt:lpstr>Scenario Summary 2</vt:lpstr>
      <vt:lpstr>Scenario Summary 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Mittakadapa M Sai Kumar</dc:creator>
  <cp:lastModifiedBy>Shakul Malik</cp:lastModifiedBy>
  <dcterms:created xsi:type="dcterms:W3CDTF">2024-05-27T15:49:56Z</dcterms:created>
  <dcterms:modified xsi:type="dcterms:W3CDTF">2024-05-31T16:39:13Z</dcterms:modified>
</cp:coreProperties>
</file>