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f4e4e2b1aecbb2/Desktop/Reports/"/>
    </mc:Choice>
  </mc:AlternateContent>
  <xr:revisionPtr revIDLastSave="37" documentId="13_ncr:1_{A0E8D205-0ADE-4758-A29E-F979561F019F}" xr6:coauthVersionLast="47" xr6:coauthVersionMax="47" xr10:uidLastSave="{952CCD6C-B158-4229-8C54-A88279B33361}"/>
  <bookViews>
    <workbookView xWindow="-108" yWindow="-108" windowWidth="23256" windowHeight="12456" xr2:uid="{00000000-000D-0000-FFFF-FFFF00000000}"/>
  </bookViews>
  <sheets>
    <sheet name="Holdings Report MTD" sheetId="1" r:id="rId1"/>
    <sheet name="VLOOKUP &amp; IFERROR" sheetId="2" r:id="rId2"/>
    <sheet name="IF &amp; OR " sheetId="3" r:id="rId3"/>
    <sheet name="Finding_Unique Key " sheetId="4" r:id="rId4"/>
  </sheets>
  <calcPr calcId="191029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7" i="4"/>
  <c r="F7" i="4"/>
  <c r="E7" i="4"/>
  <c r="D7" i="4" l="1"/>
  <c r="B10" i="3" l="1"/>
  <c r="B11" i="3"/>
  <c r="B12" i="3"/>
  <c r="B13" i="3"/>
  <c r="B14" i="3"/>
  <c r="B15" i="3"/>
  <c r="B16" i="3"/>
  <c r="B17" i="3"/>
  <c r="B18" i="3"/>
  <c r="B9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8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<sst xmlns="http://schemas.openxmlformats.org/spreadsheetml/2006/main" count="760" uniqueCount="195">
  <si>
    <t>id</t>
  </si>
  <si>
    <t>Fund (id)</t>
  </si>
  <si>
    <t>Fund (name)</t>
  </si>
  <si>
    <t>Last day of the reporting period</t>
  </si>
  <si>
    <t>Type of the asset</t>
  </si>
  <si>
    <t>Asset (name from the report)</t>
  </si>
  <si>
    <t>Issuer</t>
  </si>
  <si>
    <t>Name</t>
  </si>
  <si>
    <t>SecurityID</t>
  </si>
  <si>
    <t>Branch</t>
  </si>
  <si>
    <t>Amount (rub)</t>
  </si>
  <si>
    <t>Share (%)</t>
  </si>
  <si>
    <t>Last NAV</t>
  </si>
  <si>
    <t>Sberbank - Europe</t>
  </si>
  <si>
    <t>etf</t>
  </si>
  <si>
    <t>db x trackers EURO STOXX 50 UCITS ETF (DR) 1C EUR, LU0380865021</t>
  </si>
  <si>
    <t/>
  </si>
  <si>
    <t>foreign_stock</t>
  </si>
  <si>
    <t>Banco Santander, акция, [ES0113900J37]</t>
  </si>
  <si>
    <t>Banco Santander</t>
  </si>
  <si>
    <t>Banco Santander, ord.</t>
  </si>
  <si>
    <t>ES0113900J37</t>
  </si>
  <si>
    <t>BASF, акция, [DE000BASF111]</t>
  </si>
  <si>
    <t>BASF</t>
  </si>
  <si>
    <t>BASF, ord.</t>
  </si>
  <si>
    <t>DE000BASF111</t>
  </si>
  <si>
    <t>Daimler AG, акция, [DE0007100000]</t>
  </si>
  <si>
    <t>Daimler AG</t>
  </si>
  <si>
    <t>Daimler AG, ord.</t>
  </si>
  <si>
    <t>DE0007100000</t>
  </si>
  <si>
    <t>SAP SE, акция, [DE0007164600]</t>
  </si>
  <si>
    <t>SAP SE</t>
  </si>
  <si>
    <t>SAP SE, ord.</t>
  </si>
  <si>
    <t>DE0007164600</t>
  </si>
  <si>
    <t>Siemens, акция, [DE0007236101]</t>
  </si>
  <si>
    <t>Siemens</t>
  </si>
  <si>
    <t>Siemens, ord.</t>
  </si>
  <si>
    <t>DE0007236101</t>
  </si>
  <si>
    <t>Allianz, акция, [DE0008404005]</t>
  </si>
  <si>
    <t>Allianz</t>
  </si>
  <si>
    <t>Allianz, ord.</t>
  </si>
  <si>
    <t>DE0008404005</t>
  </si>
  <si>
    <t>Bayer, акция, [DE000BAY0017]</t>
  </si>
  <si>
    <t>Bayer</t>
  </si>
  <si>
    <t>Bayer, ord.</t>
  </si>
  <si>
    <t>DE000BAY0017</t>
  </si>
  <si>
    <t>ASML Holding, акция, [NL0010273215]</t>
  </si>
  <si>
    <t>ASML Holding</t>
  </si>
  <si>
    <t>ASML Holding, ord.</t>
  </si>
  <si>
    <t>NL0010273215</t>
  </si>
  <si>
    <t>ING Groep, акция, [NL0011821202]</t>
  </si>
  <si>
    <t>ING Groep</t>
  </si>
  <si>
    <t>ING Groep, ord.</t>
  </si>
  <si>
    <t>NL0011821202</t>
  </si>
  <si>
    <t>Anheuser-Busch InBev, акция об. [BE0974293251]</t>
  </si>
  <si>
    <t>Anheuser-Busch InBev</t>
  </si>
  <si>
    <t>Anheuser-Busch InBev, ord.</t>
  </si>
  <si>
    <t>BE0974293251</t>
  </si>
  <si>
    <t>Xtrackers Euro Stoxx 50 UCITS ETF (EUR) [LU0380865021]</t>
  </si>
  <si>
    <t>BlackRock</t>
  </si>
  <si>
    <t>iShares MSCI Japan Value ETF</t>
  </si>
  <si>
    <t>Raiffeisen - Emerging markets</t>
  </si>
  <si>
    <t>stock</t>
  </si>
  <si>
    <t>ГМК Норильский никель, акция об. [1-01-40155-F]</t>
  </si>
  <si>
    <t>Norilsk Nickel</t>
  </si>
  <si>
    <t>Norilsk Nickel, ord.</t>
  </si>
  <si>
    <t>RU0007288411</t>
  </si>
  <si>
    <t>Non-ferrous metals</t>
  </si>
  <si>
    <t>Газпром, акция об. [1-02-00028-A]</t>
  </si>
  <si>
    <t>Gazprom</t>
  </si>
  <si>
    <t>Gazprom, ord.</t>
  </si>
  <si>
    <t>RU0007661625</t>
  </si>
  <si>
    <t>Oil and gas</t>
  </si>
  <si>
    <t>Сбербанк России, акция об. [10301481B]</t>
  </si>
  <si>
    <t>Sberbank</t>
  </si>
  <si>
    <t>Sberbank, ord.</t>
  </si>
  <si>
    <t>RU0009029540</t>
  </si>
  <si>
    <t>Banks</t>
  </si>
  <si>
    <t>Роснефть, акция об. [1-02-00122-A]</t>
  </si>
  <si>
    <t>Rosneft</t>
  </si>
  <si>
    <t>Rosneft, ord.</t>
  </si>
  <si>
    <t>RU000A0J2Q06</t>
  </si>
  <si>
    <t>Samsung Electronics, деп. расп. [US7960508882]</t>
  </si>
  <si>
    <t>Samsung Electronics</t>
  </si>
  <si>
    <t>Samsung Electronics, gdr</t>
  </si>
  <si>
    <t>US7960508882</t>
  </si>
  <si>
    <t>Larsen &amp; Toubro, деп. расп. [USY5217N1183]</t>
  </si>
  <si>
    <t>Larsen &amp; Toubro</t>
  </si>
  <si>
    <t>Larsen &amp; Toubro, gdr</t>
  </si>
  <si>
    <t>USY5217N1183</t>
  </si>
  <si>
    <t>Alibaba, деп. расп. [US01609W1027]</t>
  </si>
  <si>
    <t>Alibaba</t>
  </si>
  <si>
    <t>Alibaba, gdr</t>
  </si>
  <si>
    <t>US01609W1027</t>
  </si>
  <si>
    <t>Banco Santander (Brasil), деп. расп. [US05967A1079]</t>
  </si>
  <si>
    <t>Banco Santander (Brasil)</t>
  </si>
  <si>
    <t>Banco Santander (Brasil), gdr</t>
  </si>
  <si>
    <t>US05967A1079</t>
  </si>
  <si>
    <t>Gold Fields, деп. расп. [US38059T1060]</t>
  </si>
  <si>
    <t>Gold Fields</t>
  </si>
  <si>
    <t>Gold Fields, gdr</t>
  </si>
  <si>
    <t>US38059T1060</t>
  </si>
  <si>
    <t>Grupo Aeroportuario del Sureste, деп. расп. [US40051E2028]</t>
  </si>
  <si>
    <t>Grupo Aeroportuario del Sureste</t>
  </si>
  <si>
    <t>Grupo Aeroportuario del Sureste, gdr</t>
  </si>
  <si>
    <t>US40051E2028</t>
  </si>
  <si>
    <t>ICICI Bank, деп. расп. [US45104G1040]</t>
  </si>
  <si>
    <t>ICICI Bank</t>
  </si>
  <si>
    <t>ICICI Bank, gdr</t>
  </si>
  <si>
    <t>US45104G1040</t>
  </si>
  <si>
    <t>Petrobras, деп. расп. [US71654V4086]</t>
  </si>
  <si>
    <t>Petrobras</t>
  </si>
  <si>
    <t>Petrobras, gdr</t>
  </si>
  <si>
    <t>US71654V4086</t>
  </si>
  <si>
    <t>Suzano Papel e Celulose S.A., деп. расп. [US86959K1051]</t>
  </si>
  <si>
    <t>Suzano</t>
  </si>
  <si>
    <t>Suzano Papel e Celulose S.A., gdr</t>
  </si>
  <si>
    <t>US86959K1051</t>
  </si>
  <si>
    <t>Taiwan Semiconductor, деп. расп. [US8740391003]</t>
  </si>
  <si>
    <t>TSMC</t>
  </si>
  <si>
    <t>TSMC, gdr</t>
  </si>
  <si>
    <t>US8740391003</t>
  </si>
  <si>
    <t>Haier Electronics Group, акция об. [BMG423131256]</t>
  </si>
  <si>
    <t>Haier Electronics Group</t>
  </si>
  <si>
    <t>Haier Electronics Group, ord.</t>
  </si>
  <si>
    <t>BMG423131256</t>
  </si>
  <si>
    <t>Power Assets, акция об. [HK0006000050]</t>
  </si>
  <si>
    <t>Power Assets</t>
  </si>
  <si>
    <t>Power Assets, ord.</t>
  </si>
  <si>
    <t>HK0006000050</t>
  </si>
  <si>
    <t>Hengan International, акция об. [KYG4402L1510]</t>
  </si>
  <si>
    <t>Hengan International</t>
  </si>
  <si>
    <t>Hengan International, ord.</t>
  </si>
  <si>
    <t>KYG4402L1510</t>
  </si>
  <si>
    <t>Want Want China Holdings, акция об. [KYG9431R1039]</t>
  </si>
  <si>
    <t>Want Want China Holdings</t>
  </si>
  <si>
    <t>Want Want China Holdings, ord.</t>
  </si>
  <si>
    <t>KYG9431R1039</t>
  </si>
  <si>
    <t>Credicorp, акция об. [BMG2519Y1084]</t>
  </si>
  <si>
    <t>Credicorp</t>
  </si>
  <si>
    <t>Credicorp, ord.</t>
  </si>
  <si>
    <t>BMG2519Y1084</t>
  </si>
  <si>
    <t>Petrobras, акция, [US71654V4086]</t>
  </si>
  <si>
    <t>TSMC, акция, [US8740391003]</t>
  </si>
  <si>
    <t>Banco Santander (Brasil), акция, [US05967A1079]</t>
  </si>
  <si>
    <t>ICICI Bank, акция, [US45104G1040]</t>
  </si>
  <si>
    <t>Alibaba, акция, [US01609W1027]</t>
  </si>
  <si>
    <t>Samsung Electronics, акция, [US7960508882]</t>
  </si>
  <si>
    <t>Gold Fields, акция, [US38059T1060]</t>
  </si>
  <si>
    <t>Grupo Aeroportuario del Sureste, акция, [US40051E2028]</t>
  </si>
  <si>
    <t>Suzano, акция, [US86959K1051]</t>
  </si>
  <si>
    <t>Power Assets, акция, [HK0006000050]</t>
  </si>
  <si>
    <t>Credicorp, акция, [BMG2519Y1084]</t>
  </si>
  <si>
    <t>Alibaba Health Information Technology, акция, [BMG0171K1018]</t>
  </si>
  <si>
    <t>Alibaba Health Information Technology</t>
  </si>
  <si>
    <t>Alibaba Health Information Technology, ord.</t>
  </si>
  <si>
    <t>BMG0171K1018</t>
  </si>
  <si>
    <t>Shenzhen International Holdings, акция, [BMG8086V1467]</t>
  </si>
  <si>
    <t>Shenzhen International Holdings</t>
  </si>
  <si>
    <t>Shenzhen International Holdings, ord.</t>
  </si>
  <si>
    <t>BMG8086V1467</t>
  </si>
  <si>
    <t>Xinyi Solar Holdings, акция, [KYG9829N1025]</t>
  </si>
  <si>
    <t>Xinyi Solar Holdings</t>
  </si>
  <si>
    <t>Xinyi Solar Holdings, ord.</t>
  </si>
  <si>
    <t>KYG9829N1025</t>
  </si>
  <si>
    <t>ENN Energy Holdings, акция, [KYG3066L1014]</t>
  </si>
  <si>
    <t>ENN Energy Holdings</t>
  </si>
  <si>
    <t>ENN Energy Holdings, ord.</t>
  </si>
  <si>
    <t>KYG3066L1014</t>
  </si>
  <si>
    <t>Tencent Holdings, деп. расп. [US88032Q1094]</t>
  </si>
  <si>
    <t>Tencent Holdings</t>
  </si>
  <si>
    <t>Tencent Holdings, gdr</t>
  </si>
  <si>
    <t>US88032Q1094</t>
  </si>
  <si>
    <t>TSMC, деп. расп. [US8740391003]</t>
  </si>
  <si>
    <t>Alibaba Health Information Technology, акция об. [BMG0171K1018]</t>
  </si>
  <si>
    <t>Shenzhen International Holdings, акция об. [BMG8086V1467]</t>
  </si>
  <si>
    <t>ENN Energy Holdings, акция об. [KYG3066L1014]</t>
  </si>
  <si>
    <t>Xinyi Solar Holdings, акция об. [KYG9829N1025]</t>
  </si>
  <si>
    <t>2121.0001</t>
  </si>
  <si>
    <t>2125.0001</t>
  </si>
  <si>
    <t>ID's</t>
  </si>
  <si>
    <t>Modify with  IFERROR FUNCTION HERE</t>
  </si>
  <si>
    <t>Security ID</t>
  </si>
  <si>
    <t>Number</t>
  </si>
  <si>
    <t>New System "ID"</t>
  </si>
  <si>
    <t xml:space="preserve">ID </t>
  </si>
  <si>
    <t>Fund ID</t>
  </si>
  <si>
    <t xml:space="preserve">Security ID </t>
  </si>
  <si>
    <t>Example</t>
  </si>
  <si>
    <t>F</t>
  </si>
  <si>
    <t>12263912121F</t>
  </si>
  <si>
    <t>SecurityID (USE VLOOKUP HERE)</t>
  </si>
  <si>
    <t xml:space="preserve">XLOOKUP </t>
  </si>
  <si>
    <r>
      <rPr>
        <b/>
        <sz val="16"/>
        <rFont val="Calibri"/>
        <family val="2"/>
      </rPr>
      <t xml:space="preserve">You  have been asked to provide first 10  "Security ID's "  for </t>
    </r>
    <r>
      <rPr>
        <b/>
        <u/>
        <sz val="16"/>
        <rFont val="Calibri"/>
        <family val="2"/>
      </rPr>
      <t>foreign stock</t>
    </r>
    <r>
      <rPr>
        <b/>
        <sz val="16"/>
        <rFont val="Calibri"/>
        <family val="2"/>
      </rPr>
      <t xml:space="preserve"> and </t>
    </r>
    <r>
      <rPr>
        <b/>
        <u/>
        <sz val="16"/>
        <rFont val="Calibri"/>
        <family val="2"/>
      </rPr>
      <t>stock</t>
    </r>
    <r>
      <rPr>
        <b/>
        <sz val="16"/>
        <rFont val="Calibri"/>
        <family val="2"/>
      </rPr>
      <t xml:space="preserve"> you currently have  in  the  "Holdings" report. If there  are  </t>
    </r>
    <r>
      <rPr>
        <b/>
        <u/>
        <sz val="16"/>
        <rFont val="Calibri"/>
        <family val="2"/>
      </rPr>
      <t xml:space="preserve">ETF's </t>
    </r>
    <r>
      <rPr>
        <b/>
        <sz val="16"/>
        <rFont val="Calibri"/>
        <family val="2"/>
      </rPr>
      <t>,  return  "ETF" value in the column below.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 xml:space="preserve">
</t>
    </r>
  </si>
  <si>
    <r>
      <rPr>
        <b/>
        <sz val="16"/>
        <rFont val="Calibri"/>
        <family val="2"/>
      </rPr>
      <t xml:space="preserve">You received an email from the main office to confirm that local department still holds following assets. You have current month "Holdings Report" (first tab).
</t>
    </r>
    <r>
      <rPr>
        <sz val="14"/>
        <rFont val="Calibri"/>
        <family val="2"/>
      </rPr>
      <t xml:space="preserve"> </t>
    </r>
    <r>
      <rPr>
        <sz val="11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</si>
</sst>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1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b/>
      <u/>
      <sz val="16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4" fontId="4" fillId="0" borderId="3" xfId="0" applyNumberFormat="1" applyFont="1" applyBorder="1"/>
    <xf numFmtId="14" fontId="5" fillId="0" borderId="4" xfId="0" applyNumberFormat="1" applyFont="1" applyBorder="1"/>
    <xf numFmtId="0" fontId="2" fillId="2" borderId="6" xfId="0" applyFont="1" applyFill="1" applyBorder="1"/>
    <xf numFmtId="1" fontId="3" fillId="0" borderId="6" xfId="0" applyNumberFormat="1" applyFont="1" applyBorder="1"/>
    <xf numFmtId="0" fontId="2" fillId="2" borderId="7" xfId="0" applyFont="1" applyFill="1" applyBorder="1"/>
    <xf numFmtId="0" fontId="1" fillId="0" borderId="8" xfId="0" applyFont="1" applyBorder="1"/>
    <xf numFmtId="0" fontId="7" fillId="0" borderId="0" xfId="0" applyFont="1"/>
    <xf numFmtId="1" fontId="3" fillId="0" borderId="5" xfId="0" applyNumberFormat="1" applyFont="1" applyBorder="1"/>
    <xf numFmtId="1" fontId="8" fillId="0" borderId="5" xfId="0" applyNumberFormat="1" applyFont="1" applyBorder="1"/>
    <xf numFmtId="0" fontId="7" fillId="0" borderId="5" xfId="0" applyFont="1" applyBorder="1"/>
    <xf numFmtId="0" fontId="0" fillId="0" borderId="5" xfId="0" applyBorder="1"/>
    <xf numFmtId="0" fontId="9" fillId="0" borderId="5" xfId="0" applyFont="1" applyBorder="1"/>
    <xf numFmtId="0" fontId="0" fillId="0" borderId="5" xfId="0" applyBorder="1" applyAlignment="1">
      <alignment horizontal="left"/>
    </xf>
    <xf numFmtId="0" fontId="12" fillId="0" borderId="1" xfId="0" applyFont="1" applyBorder="1"/>
    <xf numFmtId="0" fontId="7" fillId="3" borderId="5" xfId="0" applyFont="1" applyFill="1" applyBorder="1"/>
    <xf numFmtId="0" fontId="2" fillId="2" borderId="5" xfId="0" applyFont="1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0" xfId="0" applyAlignment="1">
      <alignment horizontal="left"/>
    </xf>
    <xf numFmtId="1" fontId="7" fillId="3" borderId="5" xfId="0" applyNumberFormat="1" applyFont="1" applyFill="1" applyBorder="1"/>
    <xf numFmtId="0" fontId="9" fillId="3" borderId="5" xfId="0" applyFont="1" applyFill="1" applyBorder="1"/>
    <xf numFmtId="1" fontId="0" fillId="0" borderId="0" xfId="0" applyNumberFormat="1"/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"/>
  <sheetViews>
    <sheetView tabSelected="1" workbookViewId="0">
      <selection activeCell="D11" sqref="D11"/>
    </sheetView>
  </sheetViews>
  <sheetFormatPr defaultColWidth="8.77734375" defaultRowHeight="14.4"/>
  <cols>
    <col min="2" max="2" width="18.33203125" style="15" customWidth="1"/>
    <col min="3" max="3" width="23.109375" bestFit="1" customWidth="1"/>
    <col min="4" max="4" width="25.44140625" bestFit="1" customWidth="1"/>
    <col min="5" max="5" width="13.77734375" bestFit="1" customWidth="1"/>
    <col min="6" max="6" width="53.6640625" bestFit="1" customWidth="1"/>
    <col min="7" max="7" width="31.109375" bestFit="1" customWidth="1"/>
    <col min="8" max="8" width="35.33203125" bestFit="1" customWidth="1"/>
    <col min="9" max="9" width="13.77734375" bestFit="1" customWidth="1"/>
    <col min="10" max="10" width="15.44140625" bestFit="1" customWidth="1"/>
    <col min="11" max="11" width="12.6640625" bestFit="1" customWidth="1"/>
    <col min="13" max="13" width="13.6640625" bestFit="1" customWidth="1"/>
  </cols>
  <sheetData>
    <row r="1" spans="1:13">
      <c r="A1" s="5" t="s">
        <v>0</v>
      </c>
      <c r="B1" s="18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6">
        <v>1226391</v>
      </c>
      <c r="B2" s="15" t="s">
        <v>178</v>
      </c>
      <c r="C2" s="8" t="s">
        <v>13</v>
      </c>
      <c r="D2" s="4">
        <v>43830</v>
      </c>
      <c r="E2" s="1" t="s">
        <v>14</v>
      </c>
      <c r="F2" s="1" t="s">
        <v>15</v>
      </c>
      <c r="G2" s="1" t="s">
        <v>16</v>
      </c>
      <c r="H2" s="1" t="s">
        <v>16</v>
      </c>
      <c r="I2" s="16" t="s">
        <v>189</v>
      </c>
      <c r="J2" s="1" t="s">
        <v>16</v>
      </c>
      <c r="K2" s="3">
        <v>41686794.880000003</v>
      </c>
      <c r="L2" s="3">
        <v>70.010000000000005</v>
      </c>
      <c r="M2" s="3">
        <v>57861505.329999998</v>
      </c>
    </row>
    <row r="3" spans="1:13">
      <c r="A3" s="6">
        <v>1226393</v>
      </c>
      <c r="B3" s="15" t="s">
        <v>178</v>
      </c>
      <c r="C3" s="8" t="s">
        <v>13</v>
      </c>
      <c r="D3" s="4">
        <v>43830</v>
      </c>
      <c r="E3" s="1" t="s">
        <v>17</v>
      </c>
      <c r="F3" s="1" t="s">
        <v>18</v>
      </c>
      <c r="G3" s="1" t="s">
        <v>19</v>
      </c>
      <c r="H3" s="1" t="s">
        <v>20</v>
      </c>
      <c r="I3" s="16" t="s">
        <v>21</v>
      </c>
      <c r="J3" s="1" t="s">
        <v>16</v>
      </c>
      <c r="K3" s="3">
        <v>1330705.05</v>
      </c>
      <c r="L3" s="3">
        <v>2.23</v>
      </c>
      <c r="M3" s="3">
        <v>57861505.329999998</v>
      </c>
    </row>
    <row r="4" spans="1:13">
      <c r="A4" s="6">
        <v>1226395</v>
      </c>
      <c r="B4" s="15" t="s">
        <v>178</v>
      </c>
      <c r="C4" s="8" t="s">
        <v>13</v>
      </c>
      <c r="D4" s="4">
        <v>43830</v>
      </c>
      <c r="E4" s="1" t="s">
        <v>17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16</v>
      </c>
      <c r="K4" s="3">
        <v>1519807.27</v>
      </c>
      <c r="L4" s="3">
        <v>2.5499999999999998</v>
      </c>
      <c r="M4" s="3">
        <v>57861505.329999998</v>
      </c>
    </row>
    <row r="5" spans="1:13">
      <c r="A5" s="6">
        <v>1226397</v>
      </c>
      <c r="B5" s="15" t="s">
        <v>178</v>
      </c>
      <c r="C5" s="8" t="s">
        <v>13</v>
      </c>
      <c r="D5" s="4">
        <v>43830</v>
      </c>
      <c r="E5" s="1" t="s">
        <v>17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16</v>
      </c>
      <c r="K5" s="3">
        <v>1128216.6299999999</v>
      </c>
      <c r="L5" s="3">
        <v>1.89</v>
      </c>
      <c r="M5" s="3">
        <v>57861505.329999998</v>
      </c>
    </row>
    <row r="6" spans="1:13">
      <c r="A6" s="6">
        <v>1226399</v>
      </c>
      <c r="B6" s="15" t="s">
        <v>178</v>
      </c>
      <c r="C6" s="8" t="s">
        <v>13</v>
      </c>
      <c r="D6" s="4">
        <v>43830</v>
      </c>
      <c r="E6" s="1" t="s">
        <v>17</v>
      </c>
      <c r="F6" s="1" t="s">
        <v>30</v>
      </c>
      <c r="G6" s="1" t="s">
        <v>31</v>
      </c>
      <c r="H6" s="1" t="s">
        <v>32</v>
      </c>
      <c r="I6" s="1" t="s">
        <v>33</v>
      </c>
      <c r="J6" s="1" t="s">
        <v>16</v>
      </c>
      <c r="K6" s="3">
        <v>2828297.68</v>
      </c>
      <c r="L6" s="3">
        <v>4.75</v>
      </c>
      <c r="M6" s="3">
        <v>57861505.329999998</v>
      </c>
    </row>
    <row r="7" spans="1:13">
      <c r="A7" s="6">
        <v>1226401</v>
      </c>
      <c r="B7" s="15" t="s">
        <v>178</v>
      </c>
      <c r="C7" s="8" t="s">
        <v>13</v>
      </c>
      <c r="D7" s="4">
        <v>43830</v>
      </c>
      <c r="E7" s="1" t="s">
        <v>17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16</v>
      </c>
      <c r="K7" s="3">
        <v>2025438.93</v>
      </c>
      <c r="L7" s="3">
        <v>3.4</v>
      </c>
      <c r="M7" s="3">
        <v>57861505.329999998</v>
      </c>
    </row>
    <row r="8" spans="1:13">
      <c r="A8" s="6">
        <v>1226403</v>
      </c>
      <c r="B8" s="19">
        <v>21212.000100000001</v>
      </c>
      <c r="C8" s="8" t="s">
        <v>13</v>
      </c>
      <c r="D8" s="4">
        <v>43830</v>
      </c>
      <c r="E8" s="1" t="s">
        <v>17</v>
      </c>
      <c r="F8" s="1" t="s">
        <v>38</v>
      </c>
      <c r="G8" s="1" t="s">
        <v>39</v>
      </c>
      <c r="H8" s="1" t="s">
        <v>40</v>
      </c>
      <c r="I8" s="1" t="s">
        <v>41</v>
      </c>
      <c r="J8" s="1" t="s">
        <v>16</v>
      </c>
      <c r="K8" s="3">
        <v>2356991</v>
      </c>
      <c r="L8" s="3">
        <v>3.96</v>
      </c>
      <c r="M8" s="3">
        <v>57861505.329999998</v>
      </c>
    </row>
    <row r="9" spans="1:13">
      <c r="A9" s="6">
        <v>1226405</v>
      </c>
      <c r="B9" s="15" t="s">
        <v>178</v>
      </c>
      <c r="C9" s="8" t="s">
        <v>13</v>
      </c>
      <c r="D9" s="4">
        <v>43830</v>
      </c>
      <c r="E9" s="1" t="s">
        <v>17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16</v>
      </c>
      <c r="K9" s="3">
        <v>1440592.57</v>
      </c>
      <c r="L9" s="3">
        <v>2.42</v>
      </c>
      <c r="M9" s="3">
        <v>57861505.329999998</v>
      </c>
    </row>
    <row r="10" spans="1:13">
      <c r="A10" s="6">
        <v>1226407</v>
      </c>
      <c r="B10" s="15" t="s">
        <v>178</v>
      </c>
      <c r="C10" s="8" t="s">
        <v>13</v>
      </c>
      <c r="D10" s="4">
        <v>43830</v>
      </c>
      <c r="E10" s="1" t="s">
        <v>17</v>
      </c>
      <c r="F10" s="1" t="s">
        <v>46</v>
      </c>
      <c r="G10" s="1" t="s">
        <v>47</v>
      </c>
      <c r="H10" s="1" t="s">
        <v>48</v>
      </c>
      <c r="I10" s="1" t="s">
        <v>49</v>
      </c>
      <c r="J10" s="1" t="s">
        <v>16</v>
      </c>
      <c r="K10" s="3">
        <v>2322209.7599999998</v>
      </c>
      <c r="L10" s="3">
        <v>3.9</v>
      </c>
      <c r="M10" s="3">
        <v>57861505.329999998</v>
      </c>
    </row>
    <row r="11" spans="1:13">
      <c r="A11" s="6">
        <v>1226409</v>
      </c>
      <c r="B11" s="15" t="s">
        <v>178</v>
      </c>
      <c r="C11" s="8" t="s">
        <v>13</v>
      </c>
      <c r="D11" s="4">
        <v>43830</v>
      </c>
      <c r="E11" s="1" t="s">
        <v>17</v>
      </c>
      <c r="F11" s="1" t="s">
        <v>50</v>
      </c>
      <c r="G11" s="1" t="s">
        <v>51</v>
      </c>
      <c r="H11" s="1" t="s">
        <v>52</v>
      </c>
      <c r="I11" s="1" t="s">
        <v>53</v>
      </c>
      <c r="J11" s="1" t="s">
        <v>16</v>
      </c>
      <c r="K11" s="3">
        <v>1111668.5</v>
      </c>
      <c r="L11" s="3">
        <v>1.87</v>
      </c>
      <c r="M11" s="3">
        <v>57861505.329999998</v>
      </c>
    </row>
    <row r="12" spans="1:13">
      <c r="A12" s="6">
        <v>1226411</v>
      </c>
      <c r="B12" s="19">
        <v>21212112.000100002</v>
      </c>
      <c r="C12" s="8" t="s">
        <v>13</v>
      </c>
      <c r="D12" s="4">
        <v>43830</v>
      </c>
      <c r="E12" s="1" t="s">
        <v>17</v>
      </c>
      <c r="F12" s="1" t="s">
        <v>54</v>
      </c>
      <c r="G12" s="1" t="s">
        <v>55</v>
      </c>
      <c r="H12" s="1" t="s">
        <v>56</v>
      </c>
      <c r="I12" s="1" t="s">
        <v>57</v>
      </c>
      <c r="J12" s="1" t="s">
        <v>16</v>
      </c>
      <c r="K12" s="3">
        <v>1638570.38</v>
      </c>
      <c r="L12" s="3">
        <v>2.75</v>
      </c>
      <c r="M12" s="3">
        <v>57861505.329999998</v>
      </c>
    </row>
    <row r="13" spans="1:13">
      <c r="A13" s="6">
        <v>1240461</v>
      </c>
      <c r="B13" s="15" t="s">
        <v>178</v>
      </c>
      <c r="C13" s="8" t="s">
        <v>13</v>
      </c>
      <c r="D13" s="4">
        <v>43830</v>
      </c>
      <c r="E13" s="1" t="s">
        <v>14</v>
      </c>
      <c r="F13" s="1" t="s">
        <v>58</v>
      </c>
      <c r="G13" s="1" t="s">
        <v>59</v>
      </c>
      <c r="H13" s="1" t="s">
        <v>60</v>
      </c>
      <c r="I13" s="16" t="s">
        <v>189</v>
      </c>
      <c r="J13" s="1" t="s">
        <v>16</v>
      </c>
      <c r="K13" s="3">
        <v>41686794.880000003</v>
      </c>
      <c r="L13" s="3">
        <v>70.010000000000005</v>
      </c>
      <c r="M13" s="3">
        <v>57861505.329999998</v>
      </c>
    </row>
    <row r="14" spans="1:13">
      <c r="A14" s="6">
        <v>1240463</v>
      </c>
      <c r="B14" s="15" t="s">
        <v>178</v>
      </c>
      <c r="C14" s="8" t="s">
        <v>13</v>
      </c>
      <c r="D14" s="4">
        <v>43830</v>
      </c>
      <c r="E14" s="1" t="s">
        <v>17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16</v>
      </c>
      <c r="K14" s="3">
        <v>1330705.05</v>
      </c>
      <c r="L14" s="3">
        <v>2.23</v>
      </c>
      <c r="M14" s="3">
        <v>57861505.329999998</v>
      </c>
    </row>
    <row r="15" spans="1:13">
      <c r="A15" s="6">
        <v>1240465</v>
      </c>
      <c r="B15" s="15" t="s">
        <v>178</v>
      </c>
      <c r="C15" s="8" t="s">
        <v>13</v>
      </c>
      <c r="D15" s="4">
        <v>43830</v>
      </c>
      <c r="E15" s="1" t="s">
        <v>17</v>
      </c>
      <c r="F15" s="1" t="s">
        <v>22</v>
      </c>
      <c r="G15" s="1" t="s">
        <v>23</v>
      </c>
      <c r="H15" s="1" t="s">
        <v>24</v>
      </c>
      <c r="I15" s="1" t="s">
        <v>25</v>
      </c>
      <c r="J15" s="1" t="s">
        <v>16</v>
      </c>
      <c r="K15" s="3">
        <v>1519807.27</v>
      </c>
      <c r="L15" s="3">
        <v>2.5499999999999998</v>
      </c>
      <c r="M15" s="3">
        <v>57861505.329999998</v>
      </c>
    </row>
    <row r="16" spans="1:13">
      <c r="A16" s="6">
        <v>1240467</v>
      </c>
      <c r="B16" s="15" t="s">
        <v>178</v>
      </c>
      <c r="C16" s="8" t="s">
        <v>13</v>
      </c>
      <c r="D16" s="4">
        <v>43830</v>
      </c>
      <c r="E16" s="1" t="s">
        <v>17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16</v>
      </c>
      <c r="K16" s="3">
        <v>1128216.6299999999</v>
      </c>
      <c r="L16" s="3">
        <v>1.89</v>
      </c>
      <c r="M16" s="3">
        <v>57861505.329999998</v>
      </c>
    </row>
    <row r="17" spans="1:13">
      <c r="A17" s="6">
        <v>1240469</v>
      </c>
      <c r="B17" s="15" t="s">
        <v>178</v>
      </c>
      <c r="C17" s="8" t="s">
        <v>13</v>
      </c>
      <c r="D17" s="4">
        <v>43830</v>
      </c>
      <c r="E17" s="1" t="s">
        <v>17</v>
      </c>
      <c r="F17" s="1" t="s">
        <v>30</v>
      </c>
      <c r="G17" s="1" t="s">
        <v>31</v>
      </c>
      <c r="H17" s="1" t="s">
        <v>32</v>
      </c>
      <c r="I17" s="1" t="s">
        <v>33</v>
      </c>
      <c r="J17" s="1" t="s">
        <v>16</v>
      </c>
      <c r="K17" s="3">
        <v>2828297.68</v>
      </c>
      <c r="L17" s="3">
        <v>4.75</v>
      </c>
      <c r="M17" s="3">
        <v>57861505.329999998</v>
      </c>
    </row>
    <row r="18" spans="1:13">
      <c r="A18" s="6">
        <v>1240471</v>
      </c>
      <c r="B18" s="19">
        <v>212113.0001</v>
      </c>
      <c r="C18" s="8" t="s">
        <v>13</v>
      </c>
      <c r="D18" s="4">
        <v>43830</v>
      </c>
      <c r="E18" s="1" t="s">
        <v>17</v>
      </c>
      <c r="F18" s="1" t="s">
        <v>34</v>
      </c>
      <c r="G18" s="1" t="s">
        <v>35</v>
      </c>
      <c r="H18" s="1" t="s">
        <v>36</v>
      </c>
      <c r="I18" s="1" t="s">
        <v>37</v>
      </c>
      <c r="J18" s="1" t="s">
        <v>16</v>
      </c>
      <c r="K18" s="3">
        <v>2025438.93</v>
      </c>
      <c r="L18" s="3">
        <v>3.4</v>
      </c>
      <c r="M18" s="3">
        <v>57861505.329999998</v>
      </c>
    </row>
    <row r="19" spans="1:13">
      <c r="A19" s="6">
        <v>1240473</v>
      </c>
      <c r="B19" s="15" t="s">
        <v>178</v>
      </c>
      <c r="C19" s="8" t="s">
        <v>13</v>
      </c>
      <c r="D19" s="4">
        <v>43830</v>
      </c>
      <c r="E19" s="1" t="s">
        <v>17</v>
      </c>
      <c r="F19" s="1" t="s">
        <v>38</v>
      </c>
      <c r="G19" s="1" t="s">
        <v>39</v>
      </c>
      <c r="H19" s="1" t="s">
        <v>40</v>
      </c>
      <c r="I19" s="1" t="s">
        <v>41</v>
      </c>
      <c r="J19" s="1" t="s">
        <v>16</v>
      </c>
      <c r="K19" s="3">
        <v>2356991</v>
      </c>
      <c r="L19" s="3">
        <v>3.96</v>
      </c>
      <c r="M19" s="3">
        <v>57861505.329999998</v>
      </c>
    </row>
    <row r="20" spans="1:13">
      <c r="A20" s="6">
        <v>1240475</v>
      </c>
      <c r="B20" s="15" t="s">
        <v>178</v>
      </c>
      <c r="C20" s="8" t="s">
        <v>13</v>
      </c>
      <c r="D20" s="4">
        <v>43830</v>
      </c>
      <c r="E20" s="1" t="s">
        <v>17</v>
      </c>
      <c r="F20" s="1" t="s">
        <v>42</v>
      </c>
      <c r="G20" s="1" t="s">
        <v>43</v>
      </c>
      <c r="H20" s="1" t="s">
        <v>44</v>
      </c>
      <c r="I20" s="1" t="s">
        <v>45</v>
      </c>
      <c r="J20" s="1" t="s">
        <v>16</v>
      </c>
      <c r="K20" s="3">
        <v>1440592.57</v>
      </c>
      <c r="L20" s="3">
        <v>2.42</v>
      </c>
      <c r="M20" s="3">
        <v>57861505.329999998</v>
      </c>
    </row>
    <row r="21" spans="1:13">
      <c r="A21" s="6">
        <v>1240477</v>
      </c>
      <c r="B21" s="15" t="s">
        <v>178</v>
      </c>
      <c r="C21" s="8" t="s">
        <v>13</v>
      </c>
      <c r="D21" s="4">
        <v>43830</v>
      </c>
      <c r="E21" s="1" t="s">
        <v>17</v>
      </c>
      <c r="F21" s="1" t="s">
        <v>46</v>
      </c>
      <c r="G21" s="1" t="s">
        <v>47</v>
      </c>
      <c r="H21" s="1" t="s">
        <v>48</v>
      </c>
      <c r="I21" s="1" t="s">
        <v>49</v>
      </c>
      <c r="J21" s="1" t="s">
        <v>16</v>
      </c>
      <c r="K21" s="3">
        <v>2322209.7599999998</v>
      </c>
      <c r="L21" s="3">
        <v>3.9</v>
      </c>
      <c r="M21" s="3">
        <v>57861505.329999998</v>
      </c>
    </row>
    <row r="22" spans="1:13">
      <c r="A22" s="6">
        <v>1240479</v>
      </c>
      <c r="B22" s="15" t="s">
        <v>178</v>
      </c>
      <c r="C22" s="8" t="s">
        <v>13</v>
      </c>
      <c r="D22" s="4">
        <v>43830</v>
      </c>
      <c r="E22" s="1" t="s">
        <v>17</v>
      </c>
      <c r="F22" s="1" t="s">
        <v>50</v>
      </c>
      <c r="G22" s="1" t="s">
        <v>51</v>
      </c>
      <c r="H22" s="1" t="s">
        <v>52</v>
      </c>
      <c r="I22" s="1" t="s">
        <v>53</v>
      </c>
      <c r="J22" s="1" t="s">
        <v>16</v>
      </c>
      <c r="K22" s="3">
        <v>1111668.5</v>
      </c>
      <c r="L22" s="3">
        <v>1.87</v>
      </c>
      <c r="M22" s="3">
        <v>57861505.329999998</v>
      </c>
    </row>
    <row r="23" spans="1:13">
      <c r="A23" s="6">
        <v>1240481</v>
      </c>
      <c r="B23" s="15" t="s">
        <v>178</v>
      </c>
      <c r="C23" s="8" t="s">
        <v>13</v>
      </c>
      <c r="D23" s="4">
        <v>43830</v>
      </c>
      <c r="E23" s="1" t="s">
        <v>17</v>
      </c>
      <c r="F23" s="1" t="s">
        <v>54</v>
      </c>
      <c r="G23" s="1" t="s">
        <v>55</v>
      </c>
      <c r="H23" s="1" t="s">
        <v>56</v>
      </c>
      <c r="I23" s="1" t="s">
        <v>57</v>
      </c>
      <c r="J23" s="1" t="s">
        <v>16</v>
      </c>
      <c r="K23" s="3">
        <v>1638570.38</v>
      </c>
      <c r="L23" s="3">
        <v>2.75</v>
      </c>
      <c r="M23" s="3">
        <v>57861505.329999998</v>
      </c>
    </row>
    <row r="24" spans="1:13">
      <c r="A24" s="6">
        <v>1271907</v>
      </c>
      <c r="B24" s="15" t="s">
        <v>178</v>
      </c>
      <c r="C24" s="8" t="s">
        <v>13</v>
      </c>
      <c r="D24" s="4">
        <v>43921</v>
      </c>
      <c r="E24" s="1" t="s">
        <v>14</v>
      </c>
      <c r="F24" s="1" t="s">
        <v>58</v>
      </c>
      <c r="G24" s="1" t="s">
        <v>59</v>
      </c>
      <c r="H24" s="1" t="s">
        <v>60</v>
      </c>
      <c r="I24" s="16" t="s">
        <v>189</v>
      </c>
      <c r="J24" s="1" t="s">
        <v>16</v>
      </c>
      <c r="K24" s="3">
        <v>40374135.380000003</v>
      </c>
      <c r="L24" s="3">
        <v>63.54</v>
      </c>
      <c r="M24" s="3">
        <v>63242865.850000001</v>
      </c>
    </row>
    <row r="25" spans="1:13">
      <c r="A25" s="6">
        <v>1271909</v>
      </c>
      <c r="B25" s="15" t="s">
        <v>178</v>
      </c>
      <c r="C25" s="8" t="s">
        <v>13</v>
      </c>
      <c r="D25" s="4">
        <v>43921</v>
      </c>
      <c r="E25" s="1" t="s">
        <v>17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16</v>
      </c>
      <c r="K25" s="3">
        <v>979629.66</v>
      </c>
      <c r="L25" s="3">
        <v>1.54</v>
      </c>
      <c r="M25" s="3">
        <v>63242865.850000001</v>
      </c>
    </row>
    <row r="26" spans="1:13">
      <c r="A26" s="6">
        <v>1271911</v>
      </c>
      <c r="B26" s="15" t="s">
        <v>178</v>
      </c>
      <c r="C26" s="8" t="s">
        <v>13</v>
      </c>
      <c r="D26" s="4">
        <v>43921</v>
      </c>
      <c r="E26" s="1" t="s">
        <v>17</v>
      </c>
      <c r="F26" s="1" t="s">
        <v>22</v>
      </c>
      <c r="G26" s="1" t="s">
        <v>23</v>
      </c>
      <c r="H26" s="1" t="s">
        <v>24</v>
      </c>
      <c r="I26" s="1" t="s">
        <v>25</v>
      </c>
      <c r="J26" s="1" t="s">
        <v>16</v>
      </c>
      <c r="K26" s="3">
        <v>1196893.9099999999</v>
      </c>
      <c r="L26" s="3">
        <v>1.88</v>
      </c>
      <c r="M26" s="3">
        <v>63242865.850000001</v>
      </c>
    </row>
    <row r="27" spans="1:13">
      <c r="A27" s="6">
        <v>1271913</v>
      </c>
      <c r="B27" s="15" t="s">
        <v>178</v>
      </c>
      <c r="C27" s="8" t="s">
        <v>13</v>
      </c>
      <c r="D27" s="4">
        <v>43921</v>
      </c>
      <c r="E27" s="1" t="s">
        <v>17</v>
      </c>
      <c r="F27" s="1" t="s">
        <v>26</v>
      </c>
      <c r="G27" s="1" t="s">
        <v>27</v>
      </c>
      <c r="H27" s="1" t="s">
        <v>28</v>
      </c>
      <c r="I27" s="1" t="s">
        <v>29</v>
      </c>
      <c r="J27" s="1" t="s">
        <v>16</v>
      </c>
      <c r="K27" s="3">
        <v>768844.99</v>
      </c>
      <c r="L27" s="3">
        <v>1.21</v>
      </c>
      <c r="M27" s="3">
        <v>63242865.850000001</v>
      </c>
    </row>
    <row r="28" spans="1:13">
      <c r="A28" s="6">
        <v>1271915</v>
      </c>
      <c r="B28" s="15" t="s">
        <v>178</v>
      </c>
      <c r="C28" s="8" t="s">
        <v>13</v>
      </c>
      <c r="D28" s="4">
        <v>43921</v>
      </c>
      <c r="E28" s="1" t="s">
        <v>17</v>
      </c>
      <c r="F28" s="1" t="s">
        <v>30</v>
      </c>
      <c r="G28" s="1" t="s">
        <v>31</v>
      </c>
      <c r="H28" s="1" t="s">
        <v>32</v>
      </c>
      <c r="I28" s="1" t="s">
        <v>33</v>
      </c>
      <c r="J28" s="1" t="s">
        <v>16</v>
      </c>
      <c r="K28" s="3">
        <v>2953215.65</v>
      </c>
      <c r="L28" s="3">
        <v>4.6500000000000004</v>
      </c>
      <c r="M28" s="3">
        <v>63242865.850000001</v>
      </c>
    </row>
    <row r="29" spans="1:13">
      <c r="A29" s="6">
        <v>1271917</v>
      </c>
      <c r="B29" s="15" t="s">
        <v>178</v>
      </c>
      <c r="C29" s="8" t="s">
        <v>13</v>
      </c>
      <c r="D29" s="4">
        <v>43921</v>
      </c>
      <c r="E29" s="1" t="s">
        <v>17</v>
      </c>
      <c r="F29" s="1" t="s">
        <v>34</v>
      </c>
      <c r="G29" s="1" t="s">
        <v>35</v>
      </c>
      <c r="H29" s="1" t="s">
        <v>36</v>
      </c>
      <c r="I29" s="1" t="s">
        <v>37</v>
      </c>
      <c r="J29" s="1" t="s">
        <v>16</v>
      </c>
      <c r="K29" s="3">
        <v>1636420.31</v>
      </c>
      <c r="L29" s="3">
        <v>2.58</v>
      </c>
      <c r="M29" s="3">
        <v>63242865.850000001</v>
      </c>
    </row>
    <row r="30" spans="1:13">
      <c r="A30" s="6">
        <v>1271919</v>
      </c>
      <c r="B30" s="15" t="s">
        <v>178</v>
      </c>
      <c r="C30" s="8" t="s">
        <v>13</v>
      </c>
      <c r="D30" s="4">
        <v>43921</v>
      </c>
      <c r="E30" s="1" t="s">
        <v>17</v>
      </c>
      <c r="F30" s="1" t="s">
        <v>38</v>
      </c>
      <c r="G30" s="1" t="s">
        <v>39</v>
      </c>
      <c r="H30" s="1" t="s">
        <v>40</v>
      </c>
      <c r="I30" s="1" t="s">
        <v>41</v>
      </c>
      <c r="J30" s="1" t="s">
        <v>16</v>
      </c>
      <c r="K30" s="3">
        <v>2062426.13</v>
      </c>
      <c r="L30" s="3">
        <v>3.25</v>
      </c>
      <c r="M30" s="3">
        <v>63242865.850000001</v>
      </c>
    </row>
    <row r="31" spans="1:13">
      <c r="A31" s="6">
        <v>1271921</v>
      </c>
      <c r="B31" s="15" t="s">
        <v>178</v>
      </c>
      <c r="C31" s="8" t="s">
        <v>13</v>
      </c>
      <c r="D31" s="4">
        <v>43921</v>
      </c>
      <c r="E31" s="1" t="s">
        <v>17</v>
      </c>
      <c r="F31" s="1" t="s">
        <v>42</v>
      </c>
      <c r="G31" s="1" t="s">
        <v>43</v>
      </c>
      <c r="H31" s="1" t="s">
        <v>44</v>
      </c>
      <c r="I31" s="1" t="s">
        <v>45</v>
      </c>
      <c r="J31" s="1" t="s">
        <v>16</v>
      </c>
      <c r="K31" s="3">
        <v>1317197.1000000001</v>
      </c>
      <c r="L31" s="3">
        <v>2.0699999999999998</v>
      </c>
      <c r="M31" s="3">
        <v>63242865.850000001</v>
      </c>
    </row>
    <row r="32" spans="1:13">
      <c r="A32" s="6">
        <v>1271923</v>
      </c>
      <c r="B32" s="19">
        <v>212172.0001</v>
      </c>
      <c r="C32" s="8" t="s">
        <v>13</v>
      </c>
      <c r="D32" s="4">
        <v>43921</v>
      </c>
      <c r="E32" s="1" t="s">
        <v>17</v>
      </c>
      <c r="F32" s="1" t="s">
        <v>46</v>
      </c>
      <c r="G32" s="1" t="s">
        <v>47</v>
      </c>
      <c r="H32" s="1" t="s">
        <v>48</v>
      </c>
      <c r="I32" s="1" t="s">
        <v>49</v>
      </c>
      <c r="J32" s="1" t="s">
        <v>16</v>
      </c>
      <c r="K32" s="3">
        <v>2643266.27</v>
      </c>
      <c r="L32" s="3">
        <v>4.16</v>
      </c>
      <c r="M32" s="3">
        <v>63242865.850000001</v>
      </c>
    </row>
    <row r="33" spans="1:13">
      <c r="A33" s="6">
        <v>1271925</v>
      </c>
      <c r="B33" s="15" t="s">
        <v>178</v>
      </c>
      <c r="C33" s="8" t="s">
        <v>13</v>
      </c>
      <c r="D33" s="4">
        <v>43921</v>
      </c>
      <c r="E33" s="1" t="s">
        <v>17</v>
      </c>
      <c r="F33" s="1" t="s">
        <v>50</v>
      </c>
      <c r="G33" s="1" t="s">
        <v>51</v>
      </c>
      <c r="H33" s="1" t="s">
        <v>52</v>
      </c>
      <c r="I33" s="1" t="s">
        <v>53</v>
      </c>
      <c r="J33" s="1" t="s">
        <v>16</v>
      </c>
      <c r="K33" s="3">
        <v>615701.80000000005</v>
      </c>
      <c r="L33" s="3">
        <v>0.97</v>
      </c>
      <c r="M33" s="3">
        <v>63242865.850000001</v>
      </c>
    </row>
    <row r="34" spans="1:13">
      <c r="A34" s="6">
        <v>1271927</v>
      </c>
      <c r="B34" s="15" t="s">
        <v>178</v>
      </c>
      <c r="C34" s="8" t="s">
        <v>13</v>
      </c>
      <c r="D34" s="4">
        <v>43921</v>
      </c>
      <c r="E34" s="1" t="s">
        <v>17</v>
      </c>
      <c r="F34" s="1" t="s">
        <v>54</v>
      </c>
      <c r="G34" s="1" t="s">
        <v>55</v>
      </c>
      <c r="H34" s="1" t="s">
        <v>56</v>
      </c>
      <c r="I34" s="1" t="s">
        <v>57</v>
      </c>
      <c r="J34" s="1" t="s">
        <v>16</v>
      </c>
      <c r="K34" s="3">
        <v>1129097.82</v>
      </c>
      <c r="L34" s="3">
        <v>1.78</v>
      </c>
      <c r="M34" s="3">
        <v>63242865.850000001</v>
      </c>
    </row>
    <row r="35" spans="1:13">
      <c r="A35" s="6">
        <v>1223203</v>
      </c>
      <c r="B35" s="15" t="s">
        <v>179</v>
      </c>
      <c r="C35" s="8" t="s">
        <v>61</v>
      </c>
      <c r="D35" s="4">
        <v>43830</v>
      </c>
      <c r="E35" s="1" t="s">
        <v>62</v>
      </c>
      <c r="F35" s="1" t="s">
        <v>63</v>
      </c>
      <c r="G35" s="1" t="s">
        <v>64</v>
      </c>
      <c r="H35" s="1" t="s">
        <v>65</v>
      </c>
      <c r="I35" s="1" t="s">
        <v>66</v>
      </c>
      <c r="J35" s="1" t="s">
        <v>67</v>
      </c>
      <c r="K35" s="3">
        <v>9562000</v>
      </c>
      <c r="L35" s="3">
        <v>5.94</v>
      </c>
      <c r="M35" s="3">
        <v>159665981.19</v>
      </c>
    </row>
    <row r="36" spans="1:13">
      <c r="A36" s="6">
        <v>1223205</v>
      </c>
      <c r="B36" s="15" t="s">
        <v>179</v>
      </c>
      <c r="C36" s="8" t="s">
        <v>61</v>
      </c>
      <c r="D36" s="4">
        <v>43830</v>
      </c>
      <c r="E36" s="1" t="s">
        <v>62</v>
      </c>
      <c r="F36" s="1" t="s">
        <v>68</v>
      </c>
      <c r="G36" s="1" t="s">
        <v>69</v>
      </c>
      <c r="H36" s="1" t="s">
        <v>70</v>
      </c>
      <c r="I36" s="1" t="s">
        <v>71</v>
      </c>
      <c r="J36" s="1" t="s">
        <v>72</v>
      </c>
      <c r="K36" s="3">
        <v>12179950</v>
      </c>
      <c r="L36" s="3">
        <v>7.57</v>
      </c>
      <c r="M36" s="3">
        <v>159665981.19</v>
      </c>
    </row>
    <row r="37" spans="1:13">
      <c r="A37" s="6">
        <v>1223207</v>
      </c>
      <c r="B37" s="15" t="s">
        <v>179</v>
      </c>
      <c r="C37" s="8" t="s">
        <v>61</v>
      </c>
      <c r="D37" s="4">
        <v>43830</v>
      </c>
      <c r="E37" s="1" t="s">
        <v>62</v>
      </c>
      <c r="F37" s="1" t="s">
        <v>73</v>
      </c>
      <c r="G37" s="1" t="s">
        <v>74</v>
      </c>
      <c r="H37" s="1" t="s">
        <v>75</v>
      </c>
      <c r="I37" s="1" t="s">
        <v>76</v>
      </c>
      <c r="J37" s="1" t="s">
        <v>77</v>
      </c>
      <c r="K37" s="3">
        <v>2573076</v>
      </c>
      <c r="L37" s="3">
        <v>1.6</v>
      </c>
      <c r="M37" s="3">
        <v>159665981.19</v>
      </c>
    </row>
    <row r="38" spans="1:13">
      <c r="A38" s="6">
        <v>1223209</v>
      </c>
      <c r="B38" s="15" t="s">
        <v>179</v>
      </c>
      <c r="C38" s="8" t="s">
        <v>61</v>
      </c>
      <c r="D38" s="4">
        <v>43830</v>
      </c>
      <c r="E38" s="1" t="s">
        <v>62</v>
      </c>
      <c r="F38" s="1" t="s">
        <v>78</v>
      </c>
      <c r="G38" s="1" t="s">
        <v>79</v>
      </c>
      <c r="H38" s="1" t="s">
        <v>80</v>
      </c>
      <c r="I38" s="1" t="s">
        <v>81</v>
      </c>
      <c r="J38" s="1" t="s">
        <v>72</v>
      </c>
      <c r="K38" s="3">
        <v>2203530</v>
      </c>
      <c r="L38" s="3">
        <v>1.37</v>
      </c>
      <c r="M38" s="3">
        <v>159665981.19</v>
      </c>
    </row>
    <row r="39" spans="1:13">
      <c r="A39" s="6">
        <v>1223211</v>
      </c>
      <c r="B39" s="15" t="s">
        <v>179</v>
      </c>
      <c r="C39" s="8" t="s">
        <v>61</v>
      </c>
      <c r="D39" s="4">
        <v>43830</v>
      </c>
      <c r="E39" s="1" t="s">
        <v>17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16</v>
      </c>
      <c r="K39" s="3">
        <v>5767952.1900000004</v>
      </c>
      <c r="L39" s="3">
        <v>3.58</v>
      </c>
      <c r="M39" s="3">
        <v>159665981.19</v>
      </c>
    </row>
    <row r="40" spans="1:13">
      <c r="A40" s="6">
        <v>1223213</v>
      </c>
      <c r="B40" s="15" t="s">
        <v>179</v>
      </c>
      <c r="C40" s="8" t="s">
        <v>61</v>
      </c>
      <c r="D40" s="4">
        <v>43830</v>
      </c>
      <c r="E40" s="1" t="s">
        <v>17</v>
      </c>
      <c r="F40" s="1" t="s">
        <v>86</v>
      </c>
      <c r="G40" s="1" t="s">
        <v>87</v>
      </c>
      <c r="H40" s="1" t="s">
        <v>88</v>
      </c>
      <c r="I40" s="1" t="s">
        <v>89</v>
      </c>
      <c r="J40" s="1" t="s">
        <v>16</v>
      </c>
      <c r="K40" s="3">
        <v>5998784.3300000001</v>
      </c>
      <c r="L40" s="3">
        <v>3.73</v>
      </c>
      <c r="M40" s="3">
        <v>159665981.19</v>
      </c>
    </row>
    <row r="41" spans="1:13">
      <c r="A41" s="6">
        <v>1223215</v>
      </c>
      <c r="B41" s="15" t="s">
        <v>179</v>
      </c>
      <c r="C41" s="8" t="s">
        <v>61</v>
      </c>
      <c r="D41" s="4">
        <v>43830</v>
      </c>
      <c r="E41" s="1" t="s">
        <v>17</v>
      </c>
      <c r="F41" s="1" t="s">
        <v>90</v>
      </c>
      <c r="G41" s="1" t="s">
        <v>91</v>
      </c>
      <c r="H41" s="1" t="s">
        <v>92</v>
      </c>
      <c r="I41" s="1" t="s">
        <v>93</v>
      </c>
      <c r="J41" s="1" t="s">
        <v>16</v>
      </c>
      <c r="K41" s="3">
        <v>8020059.3899999997</v>
      </c>
      <c r="L41" s="3">
        <v>4.9800000000000004</v>
      </c>
      <c r="M41" s="3">
        <v>159665981.19</v>
      </c>
    </row>
    <row r="42" spans="1:13">
      <c r="A42" s="6">
        <v>1223217</v>
      </c>
      <c r="B42" s="19">
        <v>2125221.0000999998</v>
      </c>
      <c r="C42" s="8" t="s">
        <v>61</v>
      </c>
      <c r="D42" s="4">
        <v>43830</v>
      </c>
      <c r="E42" s="1" t="s">
        <v>17</v>
      </c>
      <c r="F42" s="1" t="s">
        <v>94</v>
      </c>
      <c r="G42" s="1" t="s">
        <v>95</v>
      </c>
      <c r="H42" s="1" t="s">
        <v>96</v>
      </c>
      <c r="I42" s="1" t="s">
        <v>97</v>
      </c>
      <c r="J42" s="1" t="s">
        <v>16</v>
      </c>
      <c r="K42" s="3">
        <v>7142841.4800000004</v>
      </c>
      <c r="L42" s="3">
        <v>4.4400000000000004</v>
      </c>
      <c r="M42" s="3">
        <v>159665981.19</v>
      </c>
    </row>
    <row r="43" spans="1:13">
      <c r="A43" s="6">
        <v>1223219</v>
      </c>
      <c r="B43" s="15" t="s">
        <v>179</v>
      </c>
      <c r="C43" s="8" t="s">
        <v>61</v>
      </c>
      <c r="D43" s="4">
        <v>43830</v>
      </c>
      <c r="E43" s="1" t="s">
        <v>17</v>
      </c>
      <c r="F43" s="1" t="s">
        <v>98</v>
      </c>
      <c r="G43" s="1" t="s">
        <v>99</v>
      </c>
      <c r="H43" s="1" t="s">
        <v>100</v>
      </c>
      <c r="I43" s="1" t="s">
        <v>101</v>
      </c>
      <c r="J43" s="1" t="s">
        <v>16</v>
      </c>
      <c r="K43" s="3">
        <v>7560186.4800000004</v>
      </c>
      <c r="L43" s="3">
        <v>4.7</v>
      </c>
      <c r="M43" s="3">
        <v>159665981.19</v>
      </c>
    </row>
    <row r="44" spans="1:13">
      <c r="A44" s="6">
        <v>1223221</v>
      </c>
      <c r="B44" s="15" t="s">
        <v>179</v>
      </c>
      <c r="C44" s="8" t="s">
        <v>61</v>
      </c>
      <c r="D44" s="4">
        <v>43830</v>
      </c>
      <c r="E44" s="1" t="s">
        <v>17</v>
      </c>
      <c r="F44" s="1" t="s">
        <v>102</v>
      </c>
      <c r="G44" s="1" t="s">
        <v>103</v>
      </c>
      <c r="H44" s="1" t="s">
        <v>104</v>
      </c>
      <c r="I44" s="1" t="s">
        <v>105</v>
      </c>
      <c r="J44" s="1" t="s">
        <v>16</v>
      </c>
      <c r="K44" s="3">
        <v>8943834.25</v>
      </c>
      <c r="L44" s="3">
        <v>5.56</v>
      </c>
      <c r="M44" s="3">
        <v>159665981.19</v>
      </c>
    </row>
    <row r="45" spans="1:13">
      <c r="A45" s="6">
        <v>1223223</v>
      </c>
      <c r="B45" s="15" t="s">
        <v>179</v>
      </c>
      <c r="C45" s="8" t="s">
        <v>61</v>
      </c>
      <c r="D45" s="4">
        <v>43830</v>
      </c>
      <c r="E45" s="1" t="s">
        <v>17</v>
      </c>
      <c r="F45" s="1" t="s">
        <v>106</v>
      </c>
      <c r="G45" s="1" t="s">
        <v>107</v>
      </c>
      <c r="H45" s="1" t="s">
        <v>108</v>
      </c>
      <c r="I45" s="1" t="s">
        <v>109</v>
      </c>
      <c r="J45" s="1" t="s">
        <v>16</v>
      </c>
      <c r="K45" s="3">
        <v>10001651.66</v>
      </c>
      <c r="L45" s="3">
        <v>6.21</v>
      </c>
      <c r="M45" s="3">
        <v>159665981.19</v>
      </c>
    </row>
    <row r="46" spans="1:13">
      <c r="A46" s="6">
        <v>1223225</v>
      </c>
      <c r="B46" s="15" t="s">
        <v>179</v>
      </c>
      <c r="C46" s="8" t="s">
        <v>61</v>
      </c>
      <c r="D46" s="4">
        <v>43830</v>
      </c>
      <c r="E46" s="1" t="s">
        <v>17</v>
      </c>
      <c r="F46" s="1" t="s">
        <v>110</v>
      </c>
      <c r="G46" s="1" t="s">
        <v>111</v>
      </c>
      <c r="H46" s="1" t="s">
        <v>112</v>
      </c>
      <c r="I46" s="1" t="s">
        <v>113</v>
      </c>
      <c r="J46" s="1" t="s">
        <v>16</v>
      </c>
      <c r="K46" s="3">
        <v>6704588.9299999997</v>
      </c>
      <c r="L46" s="3">
        <v>4.17</v>
      </c>
      <c r="M46" s="3">
        <v>159665981.19</v>
      </c>
    </row>
    <row r="47" spans="1:13">
      <c r="A47" s="6">
        <v>1223227</v>
      </c>
      <c r="B47" s="15" t="s">
        <v>179</v>
      </c>
      <c r="C47" s="8" t="s">
        <v>61</v>
      </c>
      <c r="D47" s="4">
        <v>43830</v>
      </c>
      <c r="E47" s="1" t="s">
        <v>17</v>
      </c>
      <c r="F47" s="1" t="s">
        <v>114</v>
      </c>
      <c r="G47" s="1" t="s">
        <v>115</v>
      </c>
      <c r="H47" s="1" t="s">
        <v>116</v>
      </c>
      <c r="I47" s="1" t="s">
        <v>117</v>
      </c>
      <c r="J47" s="1" t="s">
        <v>16</v>
      </c>
      <c r="K47" s="3">
        <v>8521697.8000000007</v>
      </c>
      <c r="L47" s="3">
        <v>5.29</v>
      </c>
      <c r="M47" s="3">
        <v>159665981.19</v>
      </c>
    </row>
    <row r="48" spans="1:13">
      <c r="A48" s="6">
        <v>1223229</v>
      </c>
      <c r="B48" s="15" t="s">
        <v>179</v>
      </c>
      <c r="C48" s="8" t="s">
        <v>61</v>
      </c>
      <c r="D48" s="4">
        <v>43830</v>
      </c>
      <c r="E48" s="1" t="s">
        <v>17</v>
      </c>
      <c r="F48" s="1" t="s">
        <v>118</v>
      </c>
      <c r="G48" s="1" t="s">
        <v>119</v>
      </c>
      <c r="H48" s="1" t="s">
        <v>120</v>
      </c>
      <c r="I48" s="1" t="s">
        <v>121</v>
      </c>
      <c r="J48" s="1" t="s">
        <v>16</v>
      </c>
      <c r="K48" s="3">
        <v>9003321.25</v>
      </c>
      <c r="L48" s="3">
        <v>5.59</v>
      </c>
      <c r="M48" s="3">
        <v>159665981.19</v>
      </c>
    </row>
    <row r="49" spans="1:13">
      <c r="A49" s="6">
        <v>1223231</v>
      </c>
      <c r="B49" s="15" t="s">
        <v>179</v>
      </c>
      <c r="C49" s="8" t="s">
        <v>61</v>
      </c>
      <c r="D49" s="4">
        <v>43830</v>
      </c>
      <c r="E49" s="1" t="s">
        <v>17</v>
      </c>
      <c r="F49" s="1" t="s">
        <v>122</v>
      </c>
      <c r="G49" s="1" t="s">
        <v>123</v>
      </c>
      <c r="H49" s="1" t="s">
        <v>124</v>
      </c>
      <c r="I49" s="1" t="s">
        <v>125</v>
      </c>
      <c r="J49" s="1" t="s">
        <v>16</v>
      </c>
      <c r="K49" s="3">
        <v>6586110.0800000001</v>
      </c>
      <c r="L49" s="3">
        <v>4.09</v>
      </c>
      <c r="M49" s="3">
        <v>159665981.19</v>
      </c>
    </row>
    <row r="50" spans="1:13">
      <c r="A50" s="6">
        <v>1223233</v>
      </c>
      <c r="B50" s="15" t="s">
        <v>179</v>
      </c>
      <c r="C50" s="8" t="s">
        <v>61</v>
      </c>
      <c r="D50" s="4">
        <v>43830</v>
      </c>
      <c r="E50" s="1" t="s">
        <v>17</v>
      </c>
      <c r="F50" s="1" t="s">
        <v>126</v>
      </c>
      <c r="G50" s="1" t="s">
        <v>127</v>
      </c>
      <c r="H50" s="1" t="s">
        <v>128</v>
      </c>
      <c r="I50" s="1" t="s">
        <v>129</v>
      </c>
      <c r="J50" s="1" t="s">
        <v>16</v>
      </c>
      <c r="K50" s="3">
        <v>5894803.2000000002</v>
      </c>
      <c r="L50" s="3">
        <v>3.66</v>
      </c>
      <c r="M50" s="3">
        <v>159665981.19</v>
      </c>
    </row>
    <row r="51" spans="1:13">
      <c r="A51" s="6">
        <v>1223235</v>
      </c>
      <c r="B51" s="15" t="s">
        <v>179</v>
      </c>
      <c r="C51" s="8" t="s">
        <v>61</v>
      </c>
      <c r="D51" s="4">
        <v>43830</v>
      </c>
      <c r="E51" s="1" t="s">
        <v>17</v>
      </c>
      <c r="F51" s="1" t="s">
        <v>130</v>
      </c>
      <c r="G51" s="1" t="s">
        <v>131</v>
      </c>
      <c r="H51" s="1" t="s">
        <v>132</v>
      </c>
      <c r="I51" s="1" t="s">
        <v>133</v>
      </c>
      <c r="J51" s="1" t="s">
        <v>16</v>
      </c>
      <c r="K51" s="3">
        <v>8719893.5999999996</v>
      </c>
      <c r="L51" s="3">
        <v>5.42</v>
      </c>
      <c r="M51" s="3">
        <v>159665981.19</v>
      </c>
    </row>
    <row r="52" spans="1:13">
      <c r="A52" s="6">
        <v>1223237</v>
      </c>
      <c r="B52" s="15" t="s">
        <v>179</v>
      </c>
      <c r="C52" s="8" t="s">
        <v>61</v>
      </c>
      <c r="D52" s="4">
        <v>43830</v>
      </c>
      <c r="E52" s="1" t="s">
        <v>17</v>
      </c>
      <c r="F52" s="1" t="s">
        <v>134</v>
      </c>
      <c r="G52" s="1" t="s">
        <v>135</v>
      </c>
      <c r="H52" s="1" t="s">
        <v>136</v>
      </c>
      <c r="I52" s="1" t="s">
        <v>137</v>
      </c>
      <c r="J52" s="1" t="s">
        <v>16</v>
      </c>
      <c r="K52" s="3">
        <v>12741049.199999999</v>
      </c>
      <c r="L52" s="3">
        <v>7.92</v>
      </c>
      <c r="M52" s="3">
        <v>159665981.19</v>
      </c>
    </row>
    <row r="53" spans="1:13">
      <c r="A53" s="6">
        <v>1223239</v>
      </c>
      <c r="B53" s="15" t="s">
        <v>179</v>
      </c>
      <c r="C53" s="8" t="s">
        <v>61</v>
      </c>
      <c r="D53" s="4">
        <v>43830</v>
      </c>
      <c r="E53" s="1" t="s">
        <v>17</v>
      </c>
      <c r="F53" s="1" t="s">
        <v>138</v>
      </c>
      <c r="G53" s="1" t="s">
        <v>139</v>
      </c>
      <c r="H53" s="1" t="s">
        <v>140</v>
      </c>
      <c r="I53" s="1" t="s">
        <v>141</v>
      </c>
      <c r="J53" s="1" t="s">
        <v>16</v>
      </c>
      <c r="K53" s="3">
        <v>6345974.71</v>
      </c>
      <c r="L53" s="3">
        <v>3.94</v>
      </c>
      <c r="M53" s="3">
        <v>159665981.19</v>
      </c>
    </row>
    <row r="54" spans="1:13">
      <c r="A54" s="6">
        <v>1267935</v>
      </c>
      <c r="B54" s="15" t="s">
        <v>179</v>
      </c>
      <c r="C54" s="8" t="s">
        <v>61</v>
      </c>
      <c r="D54" s="4">
        <v>43921</v>
      </c>
      <c r="E54" s="1" t="s">
        <v>62</v>
      </c>
      <c r="F54" s="1" t="s">
        <v>63</v>
      </c>
      <c r="G54" s="1" t="s">
        <v>64</v>
      </c>
      <c r="H54" s="1" t="s">
        <v>65</v>
      </c>
      <c r="I54" s="1" t="s">
        <v>66</v>
      </c>
      <c r="J54" s="1" t="s">
        <v>67</v>
      </c>
      <c r="K54" s="3">
        <v>1794000</v>
      </c>
      <c r="L54" s="3">
        <v>1.28</v>
      </c>
      <c r="M54" s="3">
        <v>139547125.94999999</v>
      </c>
    </row>
    <row r="55" spans="1:13">
      <c r="A55" s="6">
        <v>1267937</v>
      </c>
      <c r="B55" s="15" t="s">
        <v>179</v>
      </c>
      <c r="C55" s="8" t="s">
        <v>61</v>
      </c>
      <c r="D55" s="4">
        <v>43921</v>
      </c>
      <c r="E55" s="1" t="s">
        <v>62</v>
      </c>
      <c r="F55" s="1" t="s">
        <v>68</v>
      </c>
      <c r="G55" s="1" t="s">
        <v>69</v>
      </c>
      <c r="H55" s="1" t="s">
        <v>70</v>
      </c>
      <c r="I55" s="1" t="s">
        <v>71</v>
      </c>
      <c r="J55" s="1" t="s">
        <v>72</v>
      </c>
      <c r="K55" s="3">
        <v>1362750</v>
      </c>
      <c r="L55" s="3">
        <v>0.97</v>
      </c>
      <c r="M55" s="3">
        <v>139547125.94999999</v>
      </c>
    </row>
    <row r="56" spans="1:13">
      <c r="A56" s="6">
        <v>1267939</v>
      </c>
      <c r="B56" s="15" t="s">
        <v>179</v>
      </c>
      <c r="C56" s="8" t="s">
        <v>61</v>
      </c>
      <c r="D56" s="4">
        <v>43921</v>
      </c>
      <c r="E56" s="1" t="s">
        <v>62</v>
      </c>
      <c r="F56" s="1" t="s">
        <v>73</v>
      </c>
      <c r="G56" s="1" t="s">
        <v>74</v>
      </c>
      <c r="H56" s="1" t="s">
        <v>75</v>
      </c>
      <c r="I56" s="1" t="s">
        <v>76</v>
      </c>
      <c r="J56" s="1" t="s">
        <v>77</v>
      </c>
      <c r="K56" s="3">
        <v>1888296</v>
      </c>
      <c r="L56" s="3">
        <v>1.35</v>
      </c>
      <c r="M56" s="3">
        <v>139547125.94999999</v>
      </c>
    </row>
    <row r="57" spans="1:13">
      <c r="A57" s="6">
        <v>1267941</v>
      </c>
      <c r="B57" s="15" t="s">
        <v>179</v>
      </c>
      <c r="C57" s="8" t="s">
        <v>61</v>
      </c>
      <c r="D57" s="4">
        <v>43921</v>
      </c>
      <c r="E57" s="1" t="s">
        <v>62</v>
      </c>
      <c r="F57" s="1" t="s">
        <v>78</v>
      </c>
      <c r="G57" s="1" t="s">
        <v>79</v>
      </c>
      <c r="H57" s="1" t="s">
        <v>80</v>
      </c>
      <c r="I57" s="1" t="s">
        <v>81</v>
      </c>
      <c r="J57" s="1" t="s">
        <v>72</v>
      </c>
      <c r="K57" s="3">
        <v>1548155</v>
      </c>
      <c r="L57" s="3">
        <v>1.1000000000000001</v>
      </c>
      <c r="M57" s="3">
        <v>139547125.94999999</v>
      </c>
    </row>
    <row r="58" spans="1:13">
      <c r="A58" s="6">
        <v>1267943</v>
      </c>
      <c r="B58" s="15" t="s">
        <v>179</v>
      </c>
      <c r="C58" s="8" t="s">
        <v>61</v>
      </c>
      <c r="D58" s="4">
        <v>43921</v>
      </c>
      <c r="E58" s="1" t="s">
        <v>17</v>
      </c>
      <c r="F58" s="1" t="s">
        <v>142</v>
      </c>
      <c r="G58" s="1" t="s">
        <v>111</v>
      </c>
      <c r="H58" s="1" t="s">
        <v>112</v>
      </c>
      <c r="I58" s="1" t="s">
        <v>113</v>
      </c>
      <c r="J58" s="1" t="s">
        <v>16</v>
      </c>
      <c r="K58" s="3">
        <v>3523870.6</v>
      </c>
      <c r="L58" s="3">
        <v>2.5099999999999998</v>
      </c>
      <c r="M58" s="3">
        <v>139547125.94999999</v>
      </c>
    </row>
    <row r="59" spans="1:13">
      <c r="A59" s="6">
        <v>1267945</v>
      </c>
      <c r="B59" s="15" t="s">
        <v>179</v>
      </c>
      <c r="C59" s="8" t="s">
        <v>61</v>
      </c>
      <c r="D59" s="4">
        <v>43921</v>
      </c>
      <c r="E59" s="1" t="s">
        <v>17</v>
      </c>
      <c r="F59" s="1" t="s">
        <v>143</v>
      </c>
      <c r="G59" s="1" t="s">
        <v>119</v>
      </c>
      <c r="H59" s="1" t="s">
        <v>120</v>
      </c>
      <c r="I59" s="1" t="s">
        <v>121</v>
      </c>
      <c r="J59" s="1" t="s">
        <v>16</v>
      </c>
      <c r="K59" s="3">
        <v>9363554.4499999993</v>
      </c>
      <c r="L59" s="3">
        <v>6.68</v>
      </c>
      <c r="M59" s="3">
        <v>139547125.94999999</v>
      </c>
    </row>
    <row r="60" spans="1:13">
      <c r="A60" s="6">
        <v>1267947</v>
      </c>
      <c r="B60" s="15" t="s">
        <v>179</v>
      </c>
      <c r="C60" s="8" t="s">
        <v>61</v>
      </c>
      <c r="D60" s="4">
        <v>43921</v>
      </c>
      <c r="E60" s="1" t="s">
        <v>17</v>
      </c>
      <c r="F60" s="1" t="s">
        <v>144</v>
      </c>
      <c r="G60" s="1" t="s">
        <v>95</v>
      </c>
      <c r="H60" s="1" t="s">
        <v>96</v>
      </c>
      <c r="I60" s="1" t="s">
        <v>97</v>
      </c>
      <c r="J60" s="1" t="s">
        <v>16</v>
      </c>
      <c r="K60" s="3">
        <v>3841819.95</v>
      </c>
      <c r="L60" s="3">
        <v>2.74</v>
      </c>
      <c r="M60" s="3">
        <v>139547125.94999999</v>
      </c>
    </row>
    <row r="61" spans="1:13">
      <c r="A61" s="6">
        <v>1267949</v>
      </c>
      <c r="B61" s="15" t="s">
        <v>179</v>
      </c>
      <c r="C61" s="8" t="s">
        <v>61</v>
      </c>
      <c r="D61" s="4">
        <v>43921</v>
      </c>
      <c r="E61" s="1" t="s">
        <v>17</v>
      </c>
      <c r="F61" s="1" t="s">
        <v>145</v>
      </c>
      <c r="G61" s="1" t="s">
        <v>107</v>
      </c>
      <c r="H61" s="1" t="s">
        <v>108</v>
      </c>
      <c r="I61" s="1" t="s">
        <v>109</v>
      </c>
      <c r="J61" s="1" t="s">
        <v>16</v>
      </c>
      <c r="K61" s="3">
        <v>7111207.1600000001</v>
      </c>
      <c r="L61" s="3">
        <v>5.07</v>
      </c>
      <c r="M61" s="3">
        <v>139547125.94999999</v>
      </c>
    </row>
    <row r="62" spans="1:13">
      <c r="A62" s="6">
        <v>1267951</v>
      </c>
      <c r="B62" s="15" t="s">
        <v>179</v>
      </c>
      <c r="C62" s="8" t="s">
        <v>61</v>
      </c>
      <c r="D62" s="4">
        <v>43921</v>
      </c>
      <c r="E62" s="1" t="s">
        <v>17</v>
      </c>
      <c r="F62" s="1" t="s">
        <v>146</v>
      </c>
      <c r="G62" s="1" t="s">
        <v>91</v>
      </c>
      <c r="H62" s="1" t="s">
        <v>92</v>
      </c>
      <c r="I62" s="1" t="s">
        <v>93</v>
      </c>
      <c r="J62" s="1" t="s">
        <v>16</v>
      </c>
      <c r="K62" s="3">
        <v>9287509.5999999996</v>
      </c>
      <c r="L62" s="3">
        <v>6.62</v>
      </c>
      <c r="M62" s="3">
        <v>139547125.94999999</v>
      </c>
    </row>
    <row r="63" spans="1:13">
      <c r="A63" s="6">
        <v>1267953</v>
      </c>
      <c r="B63" s="15" t="s">
        <v>179</v>
      </c>
      <c r="C63" s="8" t="s">
        <v>61</v>
      </c>
      <c r="D63" s="4">
        <v>43921</v>
      </c>
      <c r="E63" s="1" t="s">
        <v>17</v>
      </c>
      <c r="F63" s="1" t="s">
        <v>147</v>
      </c>
      <c r="G63" s="1" t="s">
        <v>83</v>
      </c>
      <c r="H63" s="1" t="s">
        <v>84</v>
      </c>
      <c r="I63" s="1" t="s">
        <v>85</v>
      </c>
      <c r="J63" s="1" t="s">
        <v>16</v>
      </c>
      <c r="K63" s="3">
        <v>10345365.93</v>
      </c>
      <c r="L63" s="3">
        <v>7.38</v>
      </c>
      <c r="M63" s="3">
        <v>139547125.94999999</v>
      </c>
    </row>
    <row r="64" spans="1:13">
      <c r="A64" s="6">
        <v>1267955</v>
      </c>
      <c r="B64" s="15" t="s">
        <v>179</v>
      </c>
      <c r="C64" s="8" t="s">
        <v>61</v>
      </c>
      <c r="D64" s="4">
        <v>43921</v>
      </c>
      <c r="E64" s="1" t="s">
        <v>17</v>
      </c>
      <c r="F64" s="1" t="s">
        <v>148</v>
      </c>
      <c r="G64" s="1" t="s">
        <v>99</v>
      </c>
      <c r="H64" s="1" t="s">
        <v>100</v>
      </c>
      <c r="I64" s="1" t="s">
        <v>101</v>
      </c>
      <c r="J64" s="1" t="s">
        <v>16</v>
      </c>
      <c r="K64" s="3">
        <v>6879538.1399999997</v>
      </c>
      <c r="L64" s="3">
        <v>4.91</v>
      </c>
      <c r="M64" s="3">
        <v>139547125.94999999</v>
      </c>
    </row>
    <row r="65" spans="1:13">
      <c r="A65" s="6">
        <v>1267957</v>
      </c>
      <c r="B65" s="15" t="s">
        <v>179</v>
      </c>
      <c r="C65" s="8" t="s">
        <v>61</v>
      </c>
      <c r="D65" s="4">
        <v>43921</v>
      </c>
      <c r="E65" s="1" t="s">
        <v>17</v>
      </c>
      <c r="F65" s="1" t="s">
        <v>149</v>
      </c>
      <c r="G65" s="1" t="s">
        <v>103</v>
      </c>
      <c r="H65" s="1" t="s">
        <v>104</v>
      </c>
      <c r="I65" s="1" t="s">
        <v>105</v>
      </c>
      <c r="J65" s="1" t="s">
        <v>16</v>
      </c>
      <c r="K65" s="3">
        <v>5647859.3600000003</v>
      </c>
      <c r="L65" s="3">
        <v>4.03</v>
      </c>
      <c r="M65" s="3">
        <v>139547125.94999999</v>
      </c>
    </row>
    <row r="66" spans="1:13">
      <c r="A66" s="6">
        <v>1267959</v>
      </c>
      <c r="B66" s="15" t="s">
        <v>179</v>
      </c>
      <c r="C66" s="8" t="s">
        <v>61</v>
      </c>
      <c r="D66" s="4">
        <v>43921</v>
      </c>
      <c r="E66" s="1" t="s">
        <v>17</v>
      </c>
      <c r="F66" s="1" t="s">
        <v>150</v>
      </c>
      <c r="G66" s="1" t="s">
        <v>115</v>
      </c>
      <c r="H66" s="1" t="s">
        <v>116</v>
      </c>
      <c r="I66" s="1" t="s">
        <v>117</v>
      </c>
      <c r="J66" s="1" t="s">
        <v>16</v>
      </c>
      <c r="K66" s="3">
        <v>7504950.5999999996</v>
      </c>
      <c r="L66" s="3">
        <v>5.35</v>
      </c>
      <c r="M66" s="3">
        <v>139547125.94999999</v>
      </c>
    </row>
    <row r="67" spans="1:13">
      <c r="A67" s="6">
        <v>1267961</v>
      </c>
      <c r="B67" s="15" t="s">
        <v>179</v>
      </c>
      <c r="C67" s="8" t="s">
        <v>61</v>
      </c>
      <c r="D67" s="4">
        <v>43921</v>
      </c>
      <c r="E67" s="1" t="s">
        <v>17</v>
      </c>
      <c r="F67" s="1" t="s">
        <v>86</v>
      </c>
      <c r="G67" s="1" t="s">
        <v>87</v>
      </c>
      <c r="H67" s="1" t="s">
        <v>88</v>
      </c>
      <c r="I67" s="1" t="s">
        <v>89</v>
      </c>
      <c r="J67" s="1" t="s">
        <v>16</v>
      </c>
      <c r="K67" s="3">
        <v>7012301.0700000003</v>
      </c>
      <c r="L67" s="3">
        <v>5</v>
      </c>
      <c r="M67" s="3">
        <v>139547125.94999999</v>
      </c>
    </row>
    <row r="68" spans="1:13">
      <c r="A68" s="6">
        <v>1267963</v>
      </c>
      <c r="B68" s="15" t="s">
        <v>179</v>
      </c>
      <c r="C68" s="8" t="s">
        <v>61</v>
      </c>
      <c r="D68" s="4">
        <v>43921</v>
      </c>
      <c r="E68" s="1" t="s">
        <v>17</v>
      </c>
      <c r="F68" s="1" t="s">
        <v>151</v>
      </c>
      <c r="G68" s="1" t="s">
        <v>127</v>
      </c>
      <c r="H68" s="1" t="s">
        <v>128</v>
      </c>
      <c r="I68" s="1" t="s">
        <v>129</v>
      </c>
      <c r="J68" s="1" t="s">
        <v>16</v>
      </c>
      <c r="K68" s="3">
        <v>6086172.04</v>
      </c>
      <c r="L68" s="3">
        <v>4.34</v>
      </c>
      <c r="M68" s="3">
        <v>139547125.94999999</v>
      </c>
    </row>
    <row r="69" spans="1:13">
      <c r="A69" s="6">
        <v>1267965</v>
      </c>
      <c r="B69" s="15" t="s">
        <v>179</v>
      </c>
      <c r="C69" s="8" t="s">
        <v>61</v>
      </c>
      <c r="D69" s="4">
        <v>43921</v>
      </c>
      <c r="E69" s="1" t="s">
        <v>17</v>
      </c>
      <c r="F69" s="1" t="s">
        <v>152</v>
      </c>
      <c r="G69" s="1" t="s">
        <v>139</v>
      </c>
      <c r="H69" s="1" t="s">
        <v>140</v>
      </c>
      <c r="I69" s="1" t="s">
        <v>141</v>
      </c>
      <c r="J69" s="1" t="s">
        <v>16</v>
      </c>
      <c r="K69" s="3">
        <v>7624672.4299999997</v>
      </c>
      <c r="L69" s="3">
        <v>5.44</v>
      </c>
      <c r="M69" s="3">
        <v>139547125.94999999</v>
      </c>
    </row>
    <row r="70" spans="1:13">
      <c r="A70" s="6">
        <v>1267967</v>
      </c>
      <c r="B70" s="15" t="s">
        <v>179</v>
      </c>
      <c r="C70" s="8" t="s">
        <v>61</v>
      </c>
      <c r="D70" s="4">
        <v>43921</v>
      </c>
      <c r="E70" s="1" t="s">
        <v>17</v>
      </c>
      <c r="F70" s="1" t="s">
        <v>153</v>
      </c>
      <c r="G70" s="1" t="s">
        <v>154</v>
      </c>
      <c r="H70" s="1" t="s">
        <v>155</v>
      </c>
      <c r="I70" s="1" t="s">
        <v>156</v>
      </c>
      <c r="J70" s="1" t="s">
        <v>16</v>
      </c>
      <c r="K70" s="3">
        <v>9173243.8000000007</v>
      </c>
      <c r="L70" s="3">
        <v>6.54</v>
      </c>
      <c r="M70" s="3">
        <v>139547125.94999999</v>
      </c>
    </row>
    <row r="71" spans="1:13">
      <c r="A71" s="6">
        <v>1267969</v>
      </c>
      <c r="B71" s="15" t="s">
        <v>179</v>
      </c>
      <c r="C71" s="8" t="s">
        <v>61</v>
      </c>
      <c r="D71" s="4">
        <v>43921</v>
      </c>
      <c r="E71" s="1" t="s">
        <v>17</v>
      </c>
      <c r="F71" s="1" t="s">
        <v>157</v>
      </c>
      <c r="G71" s="1" t="s">
        <v>158</v>
      </c>
      <c r="H71" s="1" t="s">
        <v>159</v>
      </c>
      <c r="I71" s="1" t="s">
        <v>160</v>
      </c>
      <c r="J71" s="1" t="s">
        <v>16</v>
      </c>
      <c r="K71" s="3">
        <v>9033096.8699999992</v>
      </c>
      <c r="L71" s="3">
        <v>6.44</v>
      </c>
      <c r="M71" s="3">
        <v>139547125.94999999</v>
      </c>
    </row>
    <row r="72" spans="1:13">
      <c r="A72" s="6">
        <v>1267971</v>
      </c>
      <c r="B72" s="15" t="s">
        <v>179</v>
      </c>
      <c r="C72" s="8" t="s">
        <v>61</v>
      </c>
      <c r="D72" s="4">
        <v>43921</v>
      </c>
      <c r="E72" s="1" t="s">
        <v>17</v>
      </c>
      <c r="F72" s="1" t="s">
        <v>161</v>
      </c>
      <c r="G72" s="1" t="s">
        <v>162</v>
      </c>
      <c r="H72" s="1" t="s">
        <v>163</v>
      </c>
      <c r="I72" s="1" t="s">
        <v>164</v>
      </c>
      <c r="J72" s="1" t="s">
        <v>16</v>
      </c>
      <c r="K72" s="3">
        <v>7511907.2999999998</v>
      </c>
      <c r="L72" s="3">
        <v>5.36</v>
      </c>
      <c r="M72" s="3">
        <v>139547125.94999999</v>
      </c>
    </row>
    <row r="73" spans="1:13">
      <c r="A73" s="6">
        <v>1267973</v>
      </c>
      <c r="B73" s="15" t="s">
        <v>179</v>
      </c>
      <c r="C73" s="8" t="s">
        <v>61</v>
      </c>
      <c r="D73" s="4">
        <v>43921</v>
      </c>
      <c r="E73" s="1" t="s">
        <v>17</v>
      </c>
      <c r="F73" s="1" t="s">
        <v>165</v>
      </c>
      <c r="G73" s="1" t="s">
        <v>166</v>
      </c>
      <c r="H73" s="1" t="s">
        <v>167</v>
      </c>
      <c r="I73" s="1" t="s">
        <v>168</v>
      </c>
      <c r="J73" s="1" t="s">
        <v>16</v>
      </c>
      <c r="K73" s="3">
        <v>9100440</v>
      </c>
      <c r="L73" s="3">
        <v>6.49</v>
      </c>
      <c r="M73" s="3">
        <v>139547125.94999999</v>
      </c>
    </row>
    <row r="74" spans="1:13">
      <c r="A74" s="6">
        <v>1267975</v>
      </c>
      <c r="B74" s="15" t="s">
        <v>179</v>
      </c>
      <c r="C74" s="8" t="s">
        <v>61</v>
      </c>
      <c r="D74" s="4">
        <v>43921</v>
      </c>
      <c r="E74" s="1" t="s">
        <v>17</v>
      </c>
      <c r="F74" s="1" t="s">
        <v>134</v>
      </c>
      <c r="G74" s="1" t="s">
        <v>135</v>
      </c>
      <c r="H74" s="1" t="s">
        <v>136</v>
      </c>
      <c r="I74" s="1" t="s">
        <v>137</v>
      </c>
      <c r="J74" s="1" t="s">
        <v>16</v>
      </c>
      <c r="K74" s="3">
        <v>12479737.6</v>
      </c>
      <c r="L74" s="3">
        <v>8.9</v>
      </c>
      <c r="M74" s="3">
        <v>139547125.94999999</v>
      </c>
    </row>
    <row r="75" spans="1:13">
      <c r="A75" s="6">
        <v>1313767</v>
      </c>
      <c r="B75" s="15" t="s">
        <v>179</v>
      </c>
      <c r="C75" s="8" t="s">
        <v>61</v>
      </c>
      <c r="D75" s="4">
        <v>44012</v>
      </c>
      <c r="E75" s="1" t="s">
        <v>62</v>
      </c>
      <c r="F75" s="1" t="s">
        <v>63</v>
      </c>
      <c r="G75" s="1" t="s">
        <v>64</v>
      </c>
      <c r="H75" s="1" t="s">
        <v>65</v>
      </c>
      <c r="I75" s="1" t="s">
        <v>66</v>
      </c>
      <c r="J75" s="1" t="s">
        <v>67</v>
      </c>
      <c r="K75" s="3">
        <v>1727760</v>
      </c>
      <c r="L75" s="3">
        <v>1.06</v>
      </c>
      <c r="M75" s="3">
        <v>162054947.43000001</v>
      </c>
    </row>
    <row r="76" spans="1:13">
      <c r="A76" s="6">
        <v>1313769</v>
      </c>
      <c r="B76" s="15" t="s">
        <v>179</v>
      </c>
      <c r="C76" s="8" t="s">
        <v>61</v>
      </c>
      <c r="D76" s="4">
        <v>44012</v>
      </c>
      <c r="E76" s="1" t="s">
        <v>62</v>
      </c>
      <c r="F76" s="1" t="s">
        <v>68</v>
      </c>
      <c r="G76" s="1" t="s">
        <v>69</v>
      </c>
      <c r="H76" s="1" t="s">
        <v>70</v>
      </c>
      <c r="I76" s="1" t="s">
        <v>71</v>
      </c>
      <c r="J76" s="1" t="s">
        <v>72</v>
      </c>
      <c r="K76" s="3">
        <v>1456050</v>
      </c>
      <c r="L76" s="3">
        <v>0.89</v>
      </c>
      <c r="M76" s="3">
        <v>162054947.43000001</v>
      </c>
    </row>
    <row r="77" spans="1:13">
      <c r="A77" s="6">
        <v>1313771</v>
      </c>
      <c r="B77" s="15" t="s">
        <v>179</v>
      </c>
      <c r="C77" s="8" t="s">
        <v>61</v>
      </c>
      <c r="D77" s="4">
        <v>44012</v>
      </c>
      <c r="E77" s="1" t="s">
        <v>62</v>
      </c>
      <c r="F77" s="1" t="s">
        <v>73</v>
      </c>
      <c r="G77" s="1" t="s">
        <v>74</v>
      </c>
      <c r="H77" s="1" t="s">
        <v>75</v>
      </c>
      <c r="I77" s="1" t="s">
        <v>76</v>
      </c>
      <c r="J77" s="1" t="s">
        <v>77</v>
      </c>
      <c r="K77" s="3">
        <v>2052522</v>
      </c>
      <c r="L77" s="3">
        <v>1.26</v>
      </c>
      <c r="M77" s="3">
        <v>162054947.43000001</v>
      </c>
    </row>
    <row r="78" spans="1:13">
      <c r="A78" s="6">
        <v>1313773</v>
      </c>
      <c r="B78" s="15" t="s">
        <v>179</v>
      </c>
      <c r="C78" s="8" t="s">
        <v>61</v>
      </c>
      <c r="D78" s="4">
        <v>44012</v>
      </c>
      <c r="E78" s="1" t="s">
        <v>62</v>
      </c>
      <c r="F78" s="1" t="s">
        <v>78</v>
      </c>
      <c r="G78" s="1" t="s">
        <v>79</v>
      </c>
      <c r="H78" s="1" t="s">
        <v>80</v>
      </c>
      <c r="I78" s="1" t="s">
        <v>81</v>
      </c>
      <c r="J78" s="1" t="s">
        <v>72</v>
      </c>
      <c r="K78" s="3">
        <v>1770370</v>
      </c>
      <c r="L78" s="3">
        <v>1.0900000000000001</v>
      </c>
      <c r="M78" s="3">
        <v>162054947.43000001</v>
      </c>
    </row>
    <row r="79" spans="1:13">
      <c r="A79" s="6">
        <v>1313775</v>
      </c>
      <c r="B79" s="15" t="s">
        <v>179</v>
      </c>
      <c r="C79" s="8" t="s">
        <v>61</v>
      </c>
      <c r="D79" s="4">
        <v>44012</v>
      </c>
      <c r="E79" s="1" t="s">
        <v>17</v>
      </c>
      <c r="F79" s="1" t="s">
        <v>169</v>
      </c>
      <c r="G79" s="1" t="s">
        <v>170</v>
      </c>
      <c r="H79" s="1" t="s">
        <v>171</v>
      </c>
      <c r="I79" s="1" t="s">
        <v>172</v>
      </c>
      <c r="J79" s="1" t="s">
        <v>16</v>
      </c>
      <c r="K79" s="3">
        <v>11320000</v>
      </c>
      <c r="L79" s="3">
        <v>6.95</v>
      </c>
      <c r="M79" s="3">
        <v>162054947.43000001</v>
      </c>
    </row>
    <row r="80" spans="1:13">
      <c r="A80" s="6">
        <v>1313777</v>
      </c>
      <c r="B80" s="15" t="s">
        <v>179</v>
      </c>
      <c r="C80" s="8" t="s">
        <v>61</v>
      </c>
      <c r="D80" s="4">
        <v>44012</v>
      </c>
      <c r="E80" s="1" t="s">
        <v>17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16</v>
      </c>
      <c r="K80" s="3">
        <v>10456337.970000001</v>
      </c>
      <c r="L80" s="3">
        <v>6.42</v>
      </c>
      <c r="M80" s="3">
        <v>162054947.43000001</v>
      </c>
    </row>
    <row r="81" spans="1:13">
      <c r="A81" s="6">
        <v>1313779</v>
      </c>
      <c r="B81" s="15" t="s">
        <v>179</v>
      </c>
      <c r="C81" s="8" t="s">
        <v>61</v>
      </c>
      <c r="D81" s="4">
        <v>44012</v>
      </c>
      <c r="E81" s="1" t="s">
        <v>17</v>
      </c>
      <c r="F81" s="1" t="s">
        <v>86</v>
      </c>
      <c r="G81" s="1" t="s">
        <v>87</v>
      </c>
      <c r="H81" s="1" t="s">
        <v>88</v>
      </c>
      <c r="I81" s="1" t="s">
        <v>89</v>
      </c>
      <c r="J81" s="1" t="s">
        <v>16</v>
      </c>
      <c r="K81" s="3">
        <v>7359544.4299999997</v>
      </c>
      <c r="L81" s="3">
        <v>4.5199999999999996</v>
      </c>
      <c r="M81" s="3">
        <v>162054947.43000001</v>
      </c>
    </row>
    <row r="82" spans="1:13">
      <c r="A82" s="6">
        <v>1313781</v>
      </c>
      <c r="B82" s="15" t="s">
        <v>179</v>
      </c>
      <c r="C82" s="8" t="s">
        <v>61</v>
      </c>
      <c r="D82" s="4">
        <v>44012</v>
      </c>
      <c r="E82" s="1" t="s">
        <v>17</v>
      </c>
      <c r="F82" s="1" t="s">
        <v>94</v>
      </c>
      <c r="G82" s="1" t="s">
        <v>95</v>
      </c>
      <c r="H82" s="1" t="s">
        <v>96</v>
      </c>
      <c r="I82" s="1" t="s">
        <v>97</v>
      </c>
      <c r="J82" s="1" t="s">
        <v>16</v>
      </c>
      <c r="K82" s="3">
        <v>9840928.1699999999</v>
      </c>
      <c r="L82" s="3">
        <v>6.04</v>
      </c>
      <c r="M82" s="3">
        <v>162054947.43000001</v>
      </c>
    </row>
    <row r="83" spans="1:13">
      <c r="A83" s="6">
        <v>1313783</v>
      </c>
      <c r="B83" s="15" t="s">
        <v>179</v>
      </c>
      <c r="C83" s="8" t="s">
        <v>61</v>
      </c>
      <c r="D83" s="4">
        <v>44012</v>
      </c>
      <c r="E83" s="1" t="s">
        <v>17</v>
      </c>
      <c r="F83" s="1" t="s">
        <v>98</v>
      </c>
      <c r="G83" s="1" t="s">
        <v>99</v>
      </c>
      <c r="H83" s="1" t="s">
        <v>100</v>
      </c>
      <c r="I83" s="1" t="s">
        <v>101</v>
      </c>
      <c r="J83" s="1" t="s">
        <v>16</v>
      </c>
      <c r="K83" s="3">
        <v>12394929.25</v>
      </c>
      <c r="L83" s="3">
        <v>7.61</v>
      </c>
      <c r="M83" s="3">
        <v>162054947.43000001</v>
      </c>
    </row>
    <row r="84" spans="1:13">
      <c r="A84" s="6">
        <v>1313785</v>
      </c>
      <c r="B84" s="15" t="s">
        <v>179</v>
      </c>
      <c r="C84" s="8" t="s">
        <v>61</v>
      </c>
      <c r="D84" s="4">
        <v>44012</v>
      </c>
      <c r="E84" s="1" t="s">
        <v>17</v>
      </c>
      <c r="F84" s="1" t="s">
        <v>106</v>
      </c>
      <c r="G84" s="1" t="s">
        <v>107</v>
      </c>
      <c r="H84" s="1" t="s">
        <v>108</v>
      </c>
      <c r="I84" s="1" t="s">
        <v>109</v>
      </c>
      <c r="J84" s="1" t="s">
        <v>16</v>
      </c>
      <c r="K84" s="3">
        <v>10396037.289999999</v>
      </c>
      <c r="L84" s="3">
        <v>6.38</v>
      </c>
      <c r="M84" s="3">
        <v>162054947.43000001</v>
      </c>
    </row>
    <row r="85" spans="1:13">
      <c r="A85" s="6">
        <v>1313787</v>
      </c>
      <c r="B85" s="15" t="s">
        <v>179</v>
      </c>
      <c r="C85" s="8" t="s">
        <v>61</v>
      </c>
      <c r="D85" s="4">
        <v>44012</v>
      </c>
      <c r="E85" s="1" t="s">
        <v>17</v>
      </c>
      <c r="F85" s="1" t="s">
        <v>114</v>
      </c>
      <c r="G85" s="1" t="s">
        <v>115</v>
      </c>
      <c r="H85" s="1" t="s">
        <v>116</v>
      </c>
      <c r="I85" s="1" t="s">
        <v>117</v>
      </c>
      <c r="J85" s="1" t="s">
        <v>16</v>
      </c>
      <c r="K85" s="3">
        <v>7709374.4000000004</v>
      </c>
      <c r="L85" s="3">
        <v>4.7300000000000004</v>
      </c>
      <c r="M85" s="3">
        <v>162054947.43000001</v>
      </c>
    </row>
    <row r="86" spans="1:13">
      <c r="A86" s="6">
        <v>1313789</v>
      </c>
      <c r="B86" s="15" t="s">
        <v>179</v>
      </c>
      <c r="C86" s="8" t="s">
        <v>61</v>
      </c>
      <c r="D86" s="4">
        <v>44012</v>
      </c>
      <c r="E86" s="1" t="s">
        <v>17</v>
      </c>
      <c r="F86" s="1" t="s">
        <v>173</v>
      </c>
      <c r="G86" s="1" t="s">
        <v>119</v>
      </c>
      <c r="H86" s="1" t="s">
        <v>120</v>
      </c>
      <c r="I86" s="1" t="s">
        <v>121</v>
      </c>
      <c r="J86" s="1" t="s">
        <v>16</v>
      </c>
      <c r="K86" s="3">
        <v>10114277.25</v>
      </c>
      <c r="L86" s="3">
        <v>6.21</v>
      </c>
      <c r="M86" s="3">
        <v>162054947.43000001</v>
      </c>
    </row>
    <row r="87" spans="1:13">
      <c r="A87" s="6">
        <v>1313791</v>
      </c>
      <c r="B87" s="15" t="s">
        <v>179</v>
      </c>
      <c r="C87" s="8" t="s">
        <v>61</v>
      </c>
      <c r="D87" s="4">
        <v>44012</v>
      </c>
      <c r="E87" s="1" t="s">
        <v>17</v>
      </c>
      <c r="F87" s="1" t="s">
        <v>174</v>
      </c>
      <c r="G87" s="1" t="s">
        <v>154</v>
      </c>
      <c r="H87" s="1" t="s">
        <v>155</v>
      </c>
      <c r="I87" s="1" t="s">
        <v>156</v>
      </c>
      <c r="J87" s="1" t="s">
        <v>16</v>
      </c>
      <c r="K87" s="3">
        <v>14516201.699999999</v>
      </c>
      <c r="L87" s="3">
        <v>8.91</v>
      </c>
      <c r="M87" s="3">
        <v>162054947.43000001</v>
      </c>
    </row>
    <row r="88" spans="1:13">
      <c r="A88" s="6">
        <v>1313793</v>
      </c>
      <c r="B88" s="15" t="s">
        <v>179</v>
      </c>
      <c r="C88" s="8" t="s">
        <v>61</v>
      </c>
      <c r="D88" s="4">
        <v>44012</v>
      </c>
      <c r="E88" s="1" t="s">
        <v>17</v>
      </c>
      <c r="F88" s="1" t="s">
        <v>175</v>
      </c>
      <c r="G88" s="1" t="s">
        <v>158</v>
      </c>
      <c r="H88" s="1" t="s">
        <v>159</v>
      </c>
      <c r="I88" s="1" t="s">
        <v>160</v>
      </c>
      <c r="J88" s="1" t="s">
        <v>16</v>
      </c>
      <c r="K88" s="3">
        <v>7804436.3799999999</v>
      </c>
      <c r="L88" s="3">
        <v>4.79</v>
      </c>
      <c r="M88" s="3">
        <v>162054947.43000001</v>
      </c>
    </row>
    <row r="89" spans="1:13">
      <c r="A89" s="6">
        <v>1313795</v>
      </c>
      <c r="B89" s="15" t="s">
        <v>179</v>
      </c>
      <c r="C89" s="8" t="s">
        <v>61</v>
      </c>
      <c r="D89" s="4">
        <v>44012</v>
      </c>
      <c r="E89" s="1" t="s">
        <v>17</v>
      </c>
      <c r="F89" s="1" t="s">
        <v>126</v>
      </c>
      <c r="G89" s="1" t="s">
        <v>127</v>
      </c>
      <c r="H89" s="1" t="s">
        <v>128</v>
      </c>
      <c r="I89" s="1" t="s">
        <v>129</v>
      </c>
      <c r="J89" s="1" t="s">
        <v>16</v>
      </c>
      <c r="K89" s="3">
        <v>5039057.79</v>
      </c>
      <c r="L89" s="3">
        <v>3.09</v>
      </c>
      <c r="M89" s="3">
        <v>162054947.43000001</v>
      </c>
    </row>
    <row r="90" spans="1:13">
      <c r="A90" s="6">
        <v>1313797</v>
      </c>
      <c r="B90" s="15" t="s">
        <v>179</v>
      </c>
      <c r="C90" s="8" t="s">
        <v>61</v>
      </c>
      <c r="D90" s="4">
        <v>44012</v>
      </c>
      <c r="E90" s="1" t="s">
        <v>17</v>
      </c>
      <c r="F90" s="1" t="s">
        <v>176</v>
      </c>
      <c r="G90" s="1" t="s">
        <v>166</v>
      </c>
      <c r="H90" s="1" t="s">
        <v>167</v>
      </c>
      <c r="I90" s="1" t="s">
        <v>168</v>
      </c>
      <c r="J90" s="1" t="s">
        <v>16</v>
      </c>
      <c r="K90" s="3">
        <v>9622903.6799999997</v>
      </c>
      <c r="L90" s="3">
        <v>5.91</v>
      </c>
      <c r="M90" s="3">
        <v>162054947.43000001</v>
      </c>
    </row>
    <row r="91" spans="1:13">
      <c r="A91" s="6">
        <v>1313799</v>
      </c>
      <c r="B91" s="15" t="s">
        <v>179</v>
      </c>
      <c r="C91" s="8" t="s">
        <v>61</v>
      </c>
      <c r="D91" s="4">
        <v>44012</v>
      </c>
      <c r="E91" s="1" t="s">
        <v>17</v>
      </c>
      <c r="F91" s="1" t="s">
        <v>134</v>
      </c>
      <c r="G91" s="1" t="s">
        <v>135</v>
      </c>
      <c r="H91" s="1" t="s">
        <v>136</v>
      </c>
      <c r="I91" s="1" t="s">
        <v>137</v>
      </c>
      <c r="J91" s="1" t="s">
        <v>16</v>
      </c>
      <c r="K91" s="3">
        <v>11835509.4</v>
      </c>
      <c r="L91" s="3">
        <v>7.26</v>
      </c>
      <c r="M91" s="3">
        <v>162054947.43000001</v>
      </c>
    </row>
    <row r="92" spans="1:13">
      <c r="A92" s="6">
        <v>1313801</v>
      </c>
      <c r="B92" s="15" t="s">
        <v>179</v>
      </c>
      <c r="C92" s="8" t="s">
        <v>61</v>
      </c>
      <c r="D92" s="4">
        <v>44012</v>
      </c>
      <c r="E92" s="1" t="s">
        <v>17</v>
      </c>
      <c r="F92" s="1" t="s">
        <v>177</v>
      </c>
      <c r="G92" s="1" t="s">
        <v>162</v>
      </c>
      <c r="H92" s="1" t="s">
        <v>163</v>
      </c>
      <c r="I92" s="1" t="s">
        <v>164</v>
      </c>
      <c r="J92" s="1" t="s">
        <v>16</v>
      </c>
      <c r="K92" s="3">
        <v>11475018.699999999</v>
      </c>
      <c r="L92" s="3">
        <v>7.04</v>
      </c>
      <c r="M92" s="3">
        <v>162054947.43000001</v>
      </c>
    </row>
    <row r="93" spans="1:13">
      <c r="A93" s="6">
        <v>1313803</v>
      </c>
      <c r="B93" s="15" t="s">
        <v>179</v>
      </c>
      <c r="C93" s="8" t="s">
        <v>61</v>
      </c>
      <c r="D93" s="4">
        <v>44012</v>
      </c>
      <c r="E93" s="1" t="s">
        <v>17</v>
      </c>
      <c r="F93" s="1" t="s">
        <v>138</v>
      </c>
      <c r="G93" s="1" t="s">
        <v>139</v>
      </c>
      <c r="H93" s="1" t="s">
        <v>140</v>
      </c>
      <c r="I93" s="1" t="s">
        <v>141</v>
      </c>
      <c r="J93" s="1" t="s">
        <v>16</v>
      </c>
      <c r="K93" s="3">
        <v>7758999.2300000004</v>
      </c>
      <c r="L93" s="3">
        <v>4.76</v>
      </c>
      <c r="M93" s="3">
        <v>162054947.43000001</v>
      </c>
    </row>
    <row r="94" spans="1:13">
      <c r="B94" s="20"/>
    </row>
    <row r="95" spans="1:13">
      <c r="B95" s="20"/>
    </row>
    <row r="96" spans="1:13">
      <c r="B96" s="20"/>
    </row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2">
      <c r="B276" s="20"/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3583-3CF2-CF45-B7EC-3F6C99B09079}">
  <dimension ref="A1:O39"/>
  <sheetViews>
    <sheetView workbookViewId="0">
      <selection activeCell="Q12" sqref="Q12"/>
    </sheetView>
  </sheetViews>
  <sheetFormatPr defaultColWidth="11.5546875" defaultRowHeight="14.4"/>
  <cols>
    <col min="2" max="2" width="32.77734375" customWidth="1"/>
    <col min="3" max="3" width="34" customWidth="1"/>
    <col min="4" max="4" width="15.21875" customWidth="1"/>
    <col min="5" max="5" width="4.21875" customWidth="1"/>
    <col min="6" max="15" width="11.5546875" hidden="1" customWidth="1"/>
  </cols>
  <sheetData>
    <row r="1" spans="1:15" ht="14.4" customHeight="1">
      <c r="A1" s="26" t="s">
        <v>194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7" spans="1:15">
      <c r="A7" s="14" t="s">
        <v>180</v>
      </c>
      <c r="B7" s="14" t="s">
        <v>191</v>
      </c>
      <c r="C7" s="14" t="s">
        <v>181</v>
      </c>
      <c r="D7" s="14" t="s">
        <v>192</v>
      </c>
    </row>
    <row r="8" spans="1:15">
      <c r="A8" s="10">
        <v>1226407</v>
      </c>
      <c r="B8" s="13" t="str">
        <f>VLOOKUP(A8,'Holdings Report MTD'!A2:M93,9,FALSE)</f>
        <v>NL0010273215</v>
      </c>
      <c r="C8" s="13" t="str">
        <f>IFERROR(VLOOKUP(A8,'Holdings Report MTD'!A2:M93,9,FALSE),"Not on Holdings Report")</f>
        <v>NL0010273215</v>
      </c>
      <c r="D8" s="13"/>
    </row>
    <row r="9" spans="1:15">
      <c r="A9" s="10">
        <v>1226409</v>
      </c>
      <c r="B9" s="13" t="str">
        <f>VLOOKUP('VLOOKUP &amp; IFERROR'!A9,'Holdings Report MTD'!A3:M94,9,FALSE)</f>
        <v>NL0011821202</v>
      </c>
      <c r="C9" s="13" t="str">
        <f>IFERROR(VLOOKUP(A9,'Holdings Report MTD'!A3:M94,9,FALSE),"Not on Holdings Report")</f>
        <v>NL0011821202</v>
      </c>
      <c r="D9" s="13"/>
    </row>
    <row r="10" spans="1:15">
      <c r="A10" s="10">
        <v>1226411</v>
      </c>
      <c r="B10" s="13" t="str">
        <f>VLOOKUP('VLOOKUP &amp; IFERROR'!A10,'Holdings Report MTD'!A4:M95,9,FALSE)</f>
        <v>BE0974293251</v>
      </c>
      <c r="C10" s="13" t="str">
        <f>IFERROR(VLOOKUP(A10,'Holdings Report MTD'!A4:M95,9,FALSE),"Not on Holdings Report")</f>
        <v>BE0974293251</v>
      </c>
      <c r="D10" s="13"/>
    </row>
    <row r="11" spans="1:15">
      <c r="A11" s="10">
        <v>1240461</v>
      </c>
      <c r="B11" s="13" t="str">
        <f>VLOOKUP('VLOOKUP &amp; IFERROR'!A11,'Holdings Report MTD'!A5:M96,9,FALSE)</f>
        <v>F</v>
      </c>
      <c r="C11" s="13" t="str">
        <f>IFERROR(VLOOKUP(A11,'Holdings Report MTD'!A5:M96,9,FALSE),"Not on Holdings Report")</f>
        <v>F</v>
      </c>
      <c r="D11" s="13"/>
    </row>
    <row r="12" spans="1:15">
      <c r="A12" s="10">
        <v>1240463</v>
      </c>
      <c r="B12" s="13" t="str">
        <f>VLOOKUP('VLOOKUP &amp; IFERROR'!A12,'Holdings Report MTD'!A6:M97,9,FALSE)</f>
        <v>ES0113900J37</v>
      </c>
      <c r="C12" s="13" t="str">
        <f>IFERROR(VLOOKUP(A12,'Holdings Report MTD'!A6:M97,9,FALSE),"Not on Holdings Report")</f>
        <v>ES0113900J37</v>
      </c>
      <c r="D12" s="13"/>
    </row>
    <row r="13" spans="1:15">
      <c r="A13" s="10">
        <v>1240465</v>
      </c>
      <c r="B13" s="13" t="str">
        <f>VLOOKUP('VLOOKUP &amp; IFERROR'!A13,'Holdings Report MTD'!A7:M98,9,FALSE)</f>
        <v>DE000BASF111</v>
      </c>
      <c r="C13" s="13" t="str">
        <f>IFERROR(VLOOKUP(A13,'Holdings Report MTD'!A7:M98,9,FALSE),"Not on Holdings Report")</f>
        <v>DE000BASF111</v>
      </c>
      <c r="D13" s="13"/>
    </row>
    <row r="14" spans="1:15">
      <c r="A14" s="10">
        <v>1240467</v>
      </c>
      <c r="B14" s="13" t="str">
        <f>VLOOKUP('VLOOKUP &amp; IFERROR'!A14,'Holdings Report MTD'!A8:M99,9,FALSE)</f>
        <v>DE0007100000</v>
      </c>
      <c r="C14" s="13" t="str">
        <f>IFERROR(VLOOKUP(A14,'Holdings Report MTD'!A8:M99,9,FALSE),"Not on Holdings Report")</f>
        <v>DE0007100000</v>
      </c>
      <c r="D14" s="13"/>
    </row>
    <row r="15" spans="1:15">
      <c r="A15" s="10">
        <v>1240469</v>
      </c>
      <c r="B15" s="13" t="str">
        <f>VLOOKUP('VLOOKUP &amp; IFERROR'!A15,'Holdings Report MTD'!A9:M100,9,FALSE)</f>
        <v>DE0007164600</v>
      </c>
      <c r="C15" s="13" t="str">
        <f>IFERROR(VLOOKUP(A15,'Holdings Report MTD'!A9:M100,9,FALSE),"Not on Holdings Report")</f>
        <v>DE0007164600</v>
      </c>
      <c r="D15" s="13"/>
    </row>
    <row r="16" spans="1:15">
      <c r="A16" s="10">
        <v>1240471</v>
      </c>
      <c r="B16" s="13" t="str">
        <f>VLOOKUP('VLOOKUP &amp; IFERROR'!A16,'Holdings Report MTD'!A10:M101,9,FALSE)</f>
        <v>DE0007236101</v>
      </c>
      <c r="C16" s="13" t="str">
        <f>IFERROR(VLOOKUP(A16,'Holdings Report MTD'!A10:M101,9,FALSE),"Not on Holdings Report")</f>
        <v>DE0007236101</v>
      </c>
      <c r="D16" s="13"/>
    </row>
    <row r="17" spans="1:4">
      <c r="A17" s="10">
        <v>1240473</v>
      </c>
      <c r="B17" s="13" t="str">
        <f>VLOOKUP('VLOOKUP &amp; IFERROR'!A17,'Holdings Report MTD'!A11:M102,9,FALSE)</f>
        <v>DE0008404005</v>
      </c>
      <c r="C17" s="13" t="str">
        <f>IFERROR(VLOOKUP(A17,'Holdings Report MTD'!A11:M102,9,FALSE),"Not on Holdings Report")</f>
        <v>DE0008404005</v>
      </c>
      <c r="D17" s="13"/>
    </row>
    <row r="18" spans="1:4">
      <c r="A18" s="11">
        <v>1266508</v>
      </c>
      <c r="B18" s="13" t="e">
        <f>VLOOKUP('VLOOKUP &amp; IFERROR'!A18,'Holdings Report MTD'!A12:M103,9,FALSE)</f>
        <v>#N/A</v>
      </c>
      <c r="C18" s="13" t="str">
        <f>IFERROR(VLOOKUP(A18,'Holdings Report MTD'!A12:M103,9,FALSE),"Not on Holdings Report")</f>
        <v>Not on Holdings Report</v>
      </c>
      <c r="D18" s="13"/>
    </row>
    <row r="19" spans="1:4">
      <c r="A19" s="11">
        <v>1266510</v>
      </c>
      <c r="B19" s="13" t="e">
        <f>VLOOKUP('VLOOKUP &amp; IFERROR'!A19,'Holdings Report MTD'!A13:M104,9,FALSE)</f>
        <v>#N/A</v>
      </c>
      <c r="C19" s="13" t="str">
        <f>IFERROR(VLOOKUP(A19,'Holdings Report MTD'!A13:M104,9,FALSE),"Not on Holdings Report")</f>
        <v>Not on Holdings Report</v>
      </c>
      <c r="D19" s="13"/>
    </row>
    <row r="20" spans="1:4">
      <c r="A20" s="11">
        <v>5209091</v>
      </c>
      <c r="B20" s="13" t="e">
        <f>VLOOKUP('VLOOKUP &amp; IFERROR'!A20,'Holdings Report MTD'!A14:M105,9,FALSE)</f>
        <v>#N/A</v>
      </c>
      <c r="C20" s="13" t="str">
        <f>IFERROR(VLOOKUP(A20,'Holdings Report MTD'!A14:M105,9,FALSE),"Not on Holdings Report")</f>
        <v>Not on Holdings Report</v>
      </c>
      <c r="D20" s="13"/>
    </row>
    <row r="21" spans="1:4">
      <c r="A21" s="11">
        <v>5200011</v>
      </c>
      <c r="B21" s="13" t="e">
        <f>VLOOKUP('VLOOKUP &amp; IFERROR'!A21,'Holdings Report MTD'!A15:M106,9,FALSE)</f>
        <v>#N/A</v>
      </c>
      <c r="C21" s="13" t="str">
        <f>IFERROR(VLOOKUP(A21,'Holdings Report MTD'!A15:M106,9,FALSE),"Not on Holdings Report")</f>
        <v>Not on Holdings Report</v>
      </c>
      <c r="D21" s="13"/>
    </row>
    <row r="22" spans="1:4">
      <c r="A22" s="11">
        <v>1240009</v>
      </c>
      <c r="B22" s="13" t="e">
        <f>VLOOKUP('VLOOKUP &amp; IFERROR'!A22,'Holdings Report MTD'!A16:M107,9,FALSE)</f>
        <v>#N/A</v>
      </c>
      <c r="C22" s="13" t="str">
        <f>IFERROR(VLOOKUP(A22,'Holdings Report MTD'!A16:M107,9,FALSE),"Not on Holdings Report")</f>
        <v>Not on Holdings Report</v>
      </c>
      <c r="D22" s="13"/>
    </row>
    <row r="23" spans="1:4">
      <c r="A23" s="10">
        <v>1271927</v>
      </c>
      <c r="B23" s="13" t="str">
        <f>VLOOKUP('VLOOKUP &amp; IFERROR'!A23,'Holdings Report MTD'!A17:M108,9,FALSE)</f>
        <v>BE0974293251</v>
      </c>
      <c r="C23" s="13" t="str">
        <f>IFERROR(VLOOKUP(A23,'Holdings Report MTD'!A17:M108,9,FALSE),"Not on Holdings Report")</f>
        <v>BE0974293251</v>
      </c>
      <c r="D23" s="13"/>
    </row>
    <row r="24" spans="1:4">
      <c r="A24" s="10">
        <v>1223203</v>
      </c>
      <c r="B24" s="13" t="str">
        <f>VLOOKUP('VLOOKUP &amp; IFERROR'!A24,'Holdings Report MTD'!A18:M109,9,FALSE)</f>
        <v>RU0007288411</v>
      </c>
      <c r="C24" s="13" t="str">
        <f>IFERROR(VLOOKUP(A24,'Holdings Report MTD'!A18:M109,9,FALSE),"Not on Holdings Report")</f>
        <v>RU0007288411</v>
      </c>
      <c r="D24" s="13"/>
    </row>
    <row r="25" spans="1:4">
      <c r="A25" s="10">
        <v>1223205</v>
      </c>
      <c r="B25" s="13" t="str">
        <f>VLOOKUP('VLOOKUP &amp; IFERROR'!A25,'Holdings Report MTD'!A19:M110,9,FALSE)</f>
        <v>RU0007661625</v>
      </c>
      <c r="C25" s="13" t="str">
        <f>IFERROR(VLOOKUP(A25,'Holdings Report MTD'!A19:M110,9,FALSE),"Not on Holdings Report")</f>
        <v>RU0007661625</v>
      </c>
      <c r="D25" s="13"/>
    </row>
    <row r="26" spans="1:4">
      <c r="A26" s="10">
        <v>1223207</v>
      </c>
      <c r="B26" s="13" t="str">
        <f>VLOOKUP('VLOOKUP &amp; IFERROR'!A26,'Holdings Report MTD'!A20:M111,9,FALSE)</f>
        <v>RU0009029540</v>
      </c>
      <c r="C26" s="13" t="str">
        <f>IFERROR(VLOOKUP(A26,'Holdings Report MTD'!A20:M111,9,FALSE),"Not on Holdings Report")</f>
        <v>RU0009029540</v>
      </c>
      <c r="D26" s="13"/>
    </row>
    <row r="27" spans="1:4">
      <c r="A27" s="10">
        <v>1223209</v>
      </c>
      <c r="B27" s="13" t="str">
        <f>VLOOKUP('VLOOKUP &amp; IFERROR'!A27,'Holdings Report MTD'!A21:M112,9,FALSE)</f>
        <v>RU000A0J2Q06</v>
      </c>
      <c r="C27" s="13" t="str">
        <f>IFERROR(VLOOKUP(A27,'Holdings Report MTD'!A21:M112,9,FALSE),"Not on Holdings Report")</f>
        <v>RU000A0J2Q06</v>
      </c>
      <c r="D27" s="13"/>
    </row>
    <row r="28" spans="1:4">
      <c r="A28" s="10">
        <v>1223211</v>
      </c>
      <c r="B28" s="13" t="str">
        <f>VLOOKUP('VLOOKUP &amp; IFERROR'!A28,'Holdings Report MTD'!A22:M113,9,FALSE)</f>
        <v>US7960508882</v>
      </c>
      <c r="C28" s="13" t="str">
        <f>IFERROR(VLOOKUP(A28,'Holdings Report MTD'!A22:M113,9,FALSE),"Not on Holdings Report")</f>
        <v>US7960508882</v>
      </c>
      <c r="D28" s="13"/>
    </row>
    <row r="29" spans="1:4">
      <c r="A29" s="11">
        <v>1223344</v>
      </c>
      <c r="B29" s="13" t="e">
        <f>VLOOKUP('VLOOKUP &amp; IFERROR'!A29,'Holdings Report MTD'!A23:M114,9,FALSE)</f>
        <v>#N/A</v>
      </c>
      <c r="C29" s="13" t="str">
        <f>IFERROR(VLOOKUP(A29,'Holdings Report MTD'!A23:M114,9,FALSE),"Not on Holdings Report")</f>
        <v>Not on Holdings Report</v>
      </c>
      <c r="D29" s="13"/>
    </row>
    <row r="30" spans="1:4">
      <c r="A30" s="11">
        <v>1229122</v>
      </c>
      <c r="B30" s="13" t="e">
        <f>VLOOKUP('VLOOKUP &amp; IFERROR'!A30,'Holdings Report MTD'!A24:M115,9,FALSE)</f>
        <v>#N/A</v>
      </c>
      <c r="C30" s="13" t="str">
        <f>IFERROR(VLOOKUP(A30,'Holdings Report MTD'!A24:M115,9,FALSE),"Not on Holdings Report")</f>
        <v>Not on Holdings Report</v>
      </c>
      <c r="D30" s="13"/>
    </row>
    <row r="31" spans="1:4">
      <c r="A31" s="11">
        <v>1332222</v>
      </c>
      <c r="B31" s="13" t="e">
        <f>VLOOKUP('VLOOKUP &amp; IFERROR'!A31,'Holdings Report MTD'!A25:M116,9,FALSE)</f>
        <v>#N/A</v>
      </c>
      <c r="C31" s="13" t="str">
        <f>IFERROR(VLOOKUP(A31,'Holdings Report MTD'!A25:M116,9,FALSE),"Not on Holdings Report")</f>
        <v>Not on Holdings Report</v>
      </c>
      <c r="D31" s="13"/>
    </row>
    <row r="32" spans="1:4">
      <c r="A32" s="10">
        <v>1313773</v>
      </c>
      <c r="B32" s="13" t="str">
        <f>VLOOKUP('VLOOKUP &amp; IFERROR'!A32,'Holdings Report MTD'!A26:M117,9,FALSE)</f>
        <v>RU000A0J2Q06</v>
      </c>
      <c r="C32" s="13" t="str">
        <f>IFERROR(VLOOKUP(A32,'Holdings Report MTD'!A26:M117,9,FALSE),"Not on Holdings Report")</f>
        <v>RU000A0J2Q06</v>
      </c>
      <c r="D32" s="13"/>
    </row>
    <row r="33" spans="1:4">
      <c r="A33" s="10">
        <v>1313775</v>
      </c>
      <c r="B33" s="13" t="str">
        <f>VLOOKUP('VLOOKUP &amp; IFERROR'!A33,'Holdings Report MTD'!A27:M118,9,FALSE)</f>
        <v>US88032Q1094</v>
      </c>
      <c r="C33" s="13" t="str">
        <f>IFERROR(VLOOKUP(A33,'Holdings Report MTD'!A27:M118,9,FALSE),"Not on Holdings Report")</f>
        <v>US88032Q1094</v>
      </c>
      <c r="D33" s="13"/>
    </row>
    <row r="34" spans="1:4">
      <c r="A34" s="10">
        <v>1313777</v>
      </c>
      <c r="B34" s="13" t="str">
        <f>VLOOKUP('VLOOKUP &amp; IFERROR'!A34,'Holdings Report MTD'!A28:M119,9,FALSE)</f>
        <v>US7960508882</v>
      </c>
      <c r="C34" s="13" t="str">
        <f>IFERROR(VLOOKUP(A34,'Holdings Report MTD'!A28:M119,9,FALSE),"Not on Holdings Report")</f>
        <v>US7960508882</v>
      </c>
      <c r="D34" s="13"/>
    </row>
    <row r="35" spans="1:4">
      <c r="A35" s="10">
        <v>1313779</v>
      </c>
      <c r="B35" s="13" t="str">
        <f>VLOOKUP('VLOOKUP &amp; IFERROR'!A35,'Holdings Report MTD'!A29:M120,9,FALSE)</f>
        <v>USY5217N1183</v>
      </c>
      <c r="C35" s="13" t="str">
        <f>IFERROR(VLOOKUP(A35,'Holdings Report MTD'!A29:M120,9,FALSE),"Not on Holdings Report")</f>
        <v>USY5217N1183</v>
      </c>
      <c r="D35" s="13"/>
    </row>
    <row r="36" spans="1:4">
      <c r="A36" s="10">
        <v>1313781</v>
      </c>
      <c r="B36" s="13" t="str">
        <f>VLOOKUP('VLOOKUP &amp; IFERROR'!A36,'Holdings Report MTD'!A30:M121,9,FALSE)</f>
        <v>US05967A1079</v>
      </c>
      <c r="C36" s="13" t="str">
        <f>IFERROR(VLOOKUP(A36,'Holdings Report MTD'!A30:M121,9,FALSE),"Not on Holdings Report")</f>
        <v>US05967A1079</v>
      </c>
      <c r="D36" s="13"/>
    </row>
    <row r="37" spans="1:4">
      <c r="A37" s="10">
        <v>1313783</v>
      </c>
      <c r="B37" s="13" t="str">
        <f>VLOOKUP('VLOOKUP &amp; IFERROR'!A37,'Holdings Report MTD'!A31:M122,9,FALSE)</f>
        <v>US38059T1060</v>
      </c>
      <c r="C37" s="13" t="str">
        <f>IFERROR(VLOOKUP(A37,'Holdings Report MTD'!A31:M122,9,FALSE),"Not on Holdings Report")</f>
        <v>US38059T1060</v>
      </c>
      <c r="D37" s="13"/>
    </row>
    <row r="38" spans="1:4">
      <c r="A38" s="10">
        <v>1313785</v>
      </c>
      <c r="B38" s="13" t="str">
        <f>VLOOKUP('VLOOKUP &amp; IFERROR'!A38,'Holdings Report MTD'!A32:M123,9,FALSE)</f>
        <v>US45104G1040</v>
      </c>
      <c r="C38" s="13" t="str">
        <f>IFERROR(VLOOKUP(A38,'Holdings Report MTD'!A32:M123,9,FALSE),"Not on Holdings Report")</f>
        <v>US45104G1040</v>
      </c>
      <c r="D38" s="13"/>
    </row>
    <row r="39" spans="1:4">
      <c r="A39" s="10">
        <v>1313787</v>
      </c>
      <c r="B39" s="13" t="str">
        <f>VLOOKUP('VLOOKUP &amp; IFERROR'!A39,'Holdings Report MTD'!A33:M124,9,FALSE)</f>
        <v>US86959K1051</v>
      </c>
      <c r="C39" s="13" t="str">
        <f>IFERROR(VLOOKUP(A39,'Holdings Report MTD'!A33:M124,9,FALSE),"Not on Holdings Report")</f>
        <v>US86959K1051</v>
      </c>
      <c r="D39" s="13"/>
    </row>
  </sheetData>
  <mergeCells count="1">
    <mergeCell ref="A1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49E5-6A96-8F48-AA93-6638D592F594}">
  <dimension ref="A1:O19"/>
  <sheetViews>
    <sheetView workbookViewId="0">
      <selection activeCell="I9" sqref="I9"/>
    </sheetView>
  </sheetViews>
  <sheetFormatPr defaultColWidth="11.5546875" defaultRowHeight="14.4"/>
  <sheetData>
    <row r="1" spans="1:15">
      <c r="A1" s="24" t="s">
        <v>193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48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8" spans="1:15">
      <c r="A8" s="12" t="s">
        <v>183</v>
      </c>
      <c r="B8" s="12" t="s">
        <v>182</v>
      </c>
    </row>
    <row r="9" spans="1:15">
      <c r="A9" s="15">
        <v>1</v>
      </c>
      <c r="B9" s="13" t="str">
        <f>IF(OR('Holdings Report MTD'!E2="stock", 'Holdings Report MTD'!E2="foreign_stock"),'Holdings Report MTD'!I2,"ETF")</f>
        <v>ETF</v>
      </c>
    </row>
    <row r="10" spans="1:15">
      <c r="A10" s="15">
        <v>2</v>
      </c>
      <c r="B10" s="13" t="str">
        <f>IF(OR('Holdings Report MTD'!E3="stock", 'Holdings Report MTD'!E3="foreign_stock"),'Holdings Report MTD'!I3,"ETF")</f>
        <v>ES0113900J37</v>
      </c>
    </row>
    <row r="11" spans="1:15">
      <c r="A11" s="15">
        <v>3</v>
      </c>
      <c r="B11" s="13" t="str">
        <f>IF(OR('Holdings Report MTD'!E4="stock", 'Holdings Report MTD'!E4="foreign_stock"),'Holdings Report MTD'!I4,"ETF")</f>
        <v>DE000BASF111</v>
      </c>
    </row>
    <row r="12" spans="1:15">
      <c r="A12" s="15">
        <v>4</v>
      </c>
      <c r="B12" s="13" t="str">
        <f>IF(OR('Holdings Report MTD'!E5="stock", 'Holdings Report MTD'!E5="foreign_stock"),'Holdings Report MTD'!I5,"ETF")</f>
        <v>DE0007100000</v>
      </c>
    </row>
    <row r="13" spans="1:15">
      <c r="A13" s="15">
        <v>5</v>
      </c>
      <c r="B13" s="13" t="str">
        <f>IF(OR('Holdings Report MTD'!E6="stock", 'Holdings Report MTD'!E6="foreign_stock"),'Holdings Report MTD'!I6,"ETF")</f>
        <v>DE0007164600</v>
      </c>
    </row>
    <row r="14" spans="1:15">
      <c r="A14" s="15">
        <v>6</v>
      </c>
      <c r="B14" s="13" t="str">
        <f>IF(OR('Holdings Report MTD'!E7="stock", 'Holdings Report MTD'!E7="foreign_stock"),'Holdings Report MTD'!I7,"ETF")</f>
        <v>DE0007236101</v>
      </c>
    </row>
    <row r="15" spans="1:15">
      <c r="A15" s="15">
        <v>7</v>
      </c>
      <c r="B15" s="13" t="str">
        <f>IF(OR('Holdings Report MTD'!E8="stock", 'Holdings Report MTD'!E8="foreign_stock"),'Holdings Report MTD'!I8,"ETF")</f>
        <v>DE0008404005</v>
      </c>
    </row>
    <row r="16" spans="1:15">
      <c r="A16" s="15">
        <v>8</v>
      </c>
      <c r="B16" s="13" t="str">
        <f>IF(OR('Holdings Report MTD'!E9="stock", 'Holdings Report MTD'!E9="foreign_stock"),'Holdings Report MTD'!I9,"ETF")</f>
        <v>DE000BAY0017</v>
      </c>
    </row>
    <row r="17" spans="1:2">
      <c r="A17" s="15">
        <v>9</v>
      </c>
      <c r="B17" s="13" t="str">
        <f>IF(OR('Holdings Report MTD'!E10="stock", 'Holdings Report MTD'!E10="foreign_stock"),'Holdings Report MTD'!I10,"ETF")</f>
        <v>NL0010273215</v>
      </c>
    </row>
    <row r="18" spans="1:2">
      <c r="A18" s="15">
        <v>10</v>
      </c>
      <c r="B18" s="13" t="str">
        <f>IF(OR('Holdings Report MTD'!E11="stock", 'Holdings Report MTD'!E11="foreign_stock"),'Holdings Report MTD'!I11,"ETF")</f>
        <v>NL0011821202</v>
      </c>
    </row>
    <row r="19" spans="1:2">
      <c r="B19" s="13"/>
    </row>
  </sheetData>
  <mergeCells count="1">
    <mergeCell ref="A1:O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2D76-9066-5946-B890-AEE5C8503249}">
  <dimension ref="A1:F36"/>
  <sheetViews>
    <sheetView workbookViewId="0">
      <selection activeCell="D19" sqref="D19"/>
    </sheetView>
  </sheetViews>
  <sheetFormatPr defaultColWidth="11.5546875" defaultRowHeight="14.4"/>
  <cols>
    <col min="1" max="1" width="24" customWidth="1"/>
    <col min="2" max="2" width="27.33203125" customWidth="1"/>
    <col min="4" max="4" width="17.6640625" customWidth="1"/>
  </cols>
  <sheetData>
    <row r="1" spans="1:6">
      <c r="A1" s="9" t="s">
        <v>188</v>
      </c>
    </row>
    <row r="2" spans="1:6">
      <c r="A2" s="12" t="s">
        <v>185</v>
      </c>
      <c r="B2" s="12" t="s">
        <v>186</v>
      </c>
      <c r="C2" s="12" t="s">
        <v>187</v>
      </c>
      <c r="D2" s="17" t="s">
        <v>184</v>
      </c>
    </row>
    <row r="3" spans="1:6">
      <c r="A3" s="10">
        <v>1226391</v>
      </c>
      <c r="B3" s="13">
        <v>2121</v>
      </c>
      <c r="C3" s="12" t="s">
        <v>189</v>
      </c>
      <c r="D3" s="21" t="s">
        <v>190</v>
      </c>
    </row>
    <row r="6" spans="1:6">
      <c r="A6" s="22" t="s">
        <v>184</v>
      </c>
      <c r="B6" s="9"/>
    </row>
    <row r="7" spans="1:6">
      <c r="A7" s="13" t="str">
        <f>'Holdings Report MTD'!A2&amp;LEFT('Holdings Report MTD'!B2,FIND(".",'Holdings Report MTD'!B2,1)-1)&amp;LEFT('Holdings Report MTD'!I2,6)</f>
        <v>12263912121F</v>
      </c>
      <c r="D7" s="23">
        <f>'Holdings Report MTD'!A2</f>
        <v>1226391</v>
      </c>
      <c r="E7" t="str">
        <f>LEFT('Holdings Report MTD'!B2, FIND(".", 'Holdings Report MTD'!B2,1)-1)</f>
        <v>2121</v>
      </c>
      <c r="F7" t="str">
        <f>LEFT('Holdings Report MTD'!I2,6)</f>
        <v>F</v>
      </c>
    </row>
    <row r="8" spans="1:6">
      <c r="A8" s="13" t="str">
        <f>'Holdings Report MTD'!A3&amp;LEFT('Holdings Report MTD'!B3,FIND(".",'Holdings Report MTD'!B3,1)-1)&amp;LEFT('Holdings Report MTD'!I3,6)</f>
        <v>12263932121ES0113</v>
      </c>
      <c r="D8" s="23"/>
    </row>
    <row r="9" spans="1:6">
      <c r="A9" s="13" t="str">
        <f>'Holdings Report MTD'!A4&amp;LEFT('Holdings Report MTD'!B4,FIND(".",'Holdings Report MTD'!B4,1)-1)&amp;LEFT('Holdings Report MTD'!I4,6)</f>
        <v>12263952121DE000B</v>
      </c>
      <c r="D9" s="23"/>
    </row>
    <row r="10" spans="1:6">
      <c r="A10" s="13" t="str">
        <f>'Holdings Report MTD'!A5&amp;LEFT('Holdings Report MTD'!B5,FIND(".",'Holdings Report MTD'!B5,1)-1)&amp;LEFT('Holdings Report MTD'!I5,6)</f>
        <v>12263972121DE0007</v>
      </c>
      <c r="D10" s="23"/>
    </row>
    <row r="11" spans="1:6">
      <c r="A11" s="13" t="str">
        <f>'Holdings Report MTD'!A6&amp;LEFT('Holdings Report MTD'!B6,FIND(".",'Holdings Report MTD'!B6,1)-1)&amp;LEFT('Holdings Report MTD'!I6,6)</f>
        <v>12263992121DE0007</v>
      </c>
      <c r="D11" s="23"/>
    </row>
    <row r="12" spans="1:6">
      <c r="A12" s="13" t="str">
        <f>'Holdings Report MTD'!A7&amp;LEFT('Holdings Report MTD'!B7,FIND(".",'Holdings Report MTD'!B7,1)-1)&amp;LEFT('Holdings Report MTD'!I7,6)</f>
        <v>12264012121DE0007</v>
      </c>
      <c r="D12" s="23"/>
    </row>
    <row r="13" spans="1:6">
      <c r="A13" s="13" t="str">
        <f>'Holdings Report MTD'!A8&amp;LEFT('Holdings Report MTD'!B8,FIND(".",'Holdings Report MTD'!B8,1)-1)&amp;LEFT('Holdings Report MTD'!I8,6)</f>
        <v>122640321212DE0008</v>
      </c>
      <c r="D13" s="23"/>
    </row>
    <row r="14" spans="1:6">
      <c r="A14" s="13" t="str">
        <f>'Holdings Report MTD'!A9&amp;LEFT('Holdings Report MTD'!B9,FIND(".",'Holdings Report MTD'!B9,1)-1)&amp;LEFT('Holdings Report MTD'!I9,6)</f>
        <v>12264052121DE000B</v>
      </c>
      <c r="D14" s="23"/>
    </row>
    <row r="15" spans="1:6">
      <c r="A15" s="13" t="str">
        <f>'Holdings Report MTD'!A10&amp;LEFT('Holdings Report MTD'!B10,FIND(".",'Holdings Report MTD'!B10,1)-1)&amp;LEFT('Holdings Report MTD'!I10,6)</f>
        <v>12264072121NL0010</v>
      </c>
      <c r="D15" s="23"/>
    </row>
    <row r="16" spans="1:6">
      <c r="A16" s="13" t="str">
        <f>'Holdings Report MTD'!A11&amp;LEFT('Holdings Report MTD'!B11,FIND(".",'Holdings Report MTD'!B11,1)-1)&amp;LEFT('Holdings Report MTD'!I11,6)</f>
        <v>12264092121NL0011</v>
      </c>
      <c r="D16" s="23"/>
    </row>
    <row r="17" spans="1:4">
      <c r="A17" s="13" t="str">
        <f>'Holdings Report MTD'!A12&amp;LEFT('Holdings Report MTD'!B12,FIND(".",'Holdings Report MTD'!B12,1)-1)&amp;LEFT('Holdings Report MTD'!I12,6)</f>
        <v>122641121212112BE0974</v>
      </c>
      <c r="D17" s="23"/>
    </row>
    <row r="18" spans="1:4">
      <c r="A18" s="13" t="str">
        <f>'Holdings Report MTD'!A13&amp;LEFT('Holdings Report MTD'!B13,FIND(".",'Holdings Report MTD'!B13,1)-1)&amp;LEFT('Holdings Report MTD'!I13,6)</f>
        <v>12404612121F</v>
      </c>
      <c r="D18" s="23"/>
    </row>
    <row r="19" spans="1:4">
      <c r="A19" s="13" t="str">
        <f>'Holdings Report MTD'!A14&amp;LEFT('Holdings Report MTD'!B14,FIND(".",'Holdings Report MTD'!B14,1)-1)&amp;LEFT('Holdings Report MTD'!I14,6)</f>
        <v>12404632121ES0113</v>
      </c>
      <c r="D19" s="23"/>
    </row>
    <row r="20" spans="1:4">
      <c r="A20" s="13" t="str">
        <f>'Holdings Report MTD'!A15&amp;LEFT('Holdings Report MTD'!B15,FIND(".",'Holdings Report MTD'!B15,1)-1)&amp;LEFT('Holdings Report MTD'!I15,6)</f>
        <v>12404652121DE000B</v>
      </c>
      <c r="D20" s="23"/>
    </row>
    <row r="21" spans="1:4">
      <c r="A21" s="13" t="str">
        <f>'Holdings Report MTD'!A16&amp;LEFT('Holdings Report MTD'!B16,FIND(".",'Holdings Report MTD'!B16,1)-1)&amp;LEFT('Holdings Report MTD'!I16,6)</f>
        <v>12404672121DE0007</v>
      </c>
      <c r="D21" s="23"/>
    </row>
    <row r="22" spans="1:4">
      <c r="A22" s="13" t="str">
        <f>'Holdings Report MTD'!A17&amp;LEFT('Holdings Report MTD'!B17,FIND(".",'Holdings Report MTD'!B17,1)-1)&amp;LEFT('Holdings Report MTD'!I17,6)</f>
        <v>12404692121DE0007</v>
      </c>
      <c r="D22" s="23"/>
    </row>
    <row r="23" spans="1:4">
      <c r="A23" s="13" t="str">
        <f>'Holdings Report MTD'!A18&amp;LEFT('Holdings Report MTD'!B18,FIND(".",'Holdings Report MTD'!B18,1)-1)&amp;LEFT('Holdings Report MTD'!I18,6)</f>
        <v>1240471212113DE0007</v>
      </c>
      <c r="D23" s="23"/>
    </row>
    <row r="24" spans="1:4">
      <c r="A24" s="13" t="str">
        <f>'Holdings Report MTD'!A19&amp;LEFT('Holdings Report MTD'!B19,FIND(".",'Holdings Report MTD'!B19,1)-1)&amp;LEFT('Holdings Report MTD'!I19,6)</f>
        <v>12404732121DE0008</v>
      </c>
      <c r="D24" s="23"/>
    </row>
    <row r="25" spans="1:4">
      <c r="A25" s="13" t="str">
        <f>'Holdings Report MTD'!A20&amp;LEFT('Holdings Report MTD'!B20,FIND(".",'Holdings Report MTD'!B20,1)-1)&amp;LEFT('Holdings Report MTD'!I20,6)</f>
        <v>12404752121DE000B</v>
      </c>
      <c r="D25" s="23"/>
    </row>
    <row r="26" spans="1:4">
      <c r="A26" s="13" t="str">
        <f>'Holdings Report MTD'!A21&amp;LEFT('Holdings Report MTD'!B21,FIND(".",'Holdings Report MTD'!B21,1)-1)&amp;LEFT('Holdings Report MTD'!I21,6)</f>
        <v>12404772121NL0010</v>
      </c>
      <c r="D26" s="23"/>
    </row>
    <row r="27" spans="1:4">
      <c r="A27" s="13" t="str">
        <f>'Holdings Report MTD'!A22&amp;LEFT('Holdings Report MTD'!B22,FIND(".",'Holdings Report MTD'!B22,1)-1)&amp;LEFT('Holdings Report MTD'!I22,6)</f>
        <v>12404792121NL0011</v>
      </c>
      <c r="D27" s="23"/>
    </row>
    <row r="28" spans="1:4">
      <c r="A28" s="13" t="str">
        <f>'Holdings Report MTD'!A23&amp;LEFT('Holdings Report MTD'!B23,FIND(".",'Holdings Report MTD'!B23,1)-1)&amp;LEFT('Holdings Report MTD'!I23,6)</f>
        <v>12404812121BE0974</v>
      </c>
      <c r="D28" s="23"/>
    </row>
    <row r="29" spans="1:4">
      <c r="A29" s="13" t="str">
        <f>'Holdings Report MTD'!A24&amp;LEFT('Holdings Report MTD'!B24,FIND(".",'Holdings Report MTD'!B24,1)-1)&amp;LEFT('Holdings Report MTD'!I24,6)</f>
        <v>12719072121F</v>
      </c>
      <c r="D29" s="23"/>
    </row>
    <row r="30" spans="1:4">
      <c r="A30" s="13" t="str">
        <f>'Holdings Report MTD'!A25&amp;LEFT('Holdings Report MTD'!B25,FIND(".",'Holdings Report MTD'!B25,1)-1)&amp;LEFT('Holdings Report MTD'!I25,6)</f>
        <v>12719092121ES0113</v>
      </c>
      <c r="D30" s="23"/>
    </row>
    <row r="31" spans="1:4">
      <c r="A31" s="13" t="str">
        <f>'Holdings Report MTD'!A26&amp;LEFT('Holdings Report MTD'!B26,FIND(".",'Holdings Report MTD'!B26,1)-1)&amp;LEFT('Holdings Report MTD'!I26,6)</f>
        <v>12719112121DE000B</v>
      </c>
      <c r="D31" s="23"/>
    </row>
    <row r="32" spans="1:4">
      <c r="A32" s="13" t="str">
        <f>'Holdings Report MTD'!A27&amp;LEFT('Holdings Report MTD'!B27,FIND(".",'Holdings Report MTD'!B27,1)-1)&amp;LEFT('Holdings Report MTD'!I27,6)</f>
        <v>12719132121DE0007</v>
      </c>
      <c r="D32" s="23"/>
    </row>
    <row r="33" spans="1:4">
      <c r="A33" s="13" t="str">
        <f>'Holdings Report MTD'!A28&amp;LEFT('Holdings Report MTD'!B28,FIND(".",'Holdings Report MTD'!B28,1)-1)&amp;LEFT('Holdings Report MTD'!I28,6)</f>
        <v>12719152121DE0007</v>
      </c>
      <c r="D33" s="23"/>
    </row>
    <row r="34" spans="1:4">
      <c r="A34" s="13" t="str">
        <f>'Holdings Report MTD'!A29&amp;LEFT('Holdings Report MTD'!B29,FIND(".",'Holdings Report MTD'!B29,1)-1)&amp;LEFT('Holdings Report MTD'!I29,6)</f>
        <v>12719172121DE0007</v>
      </c>
      <c r="D34" s="23"/>
    </row>
    <row r="35" spans="1:4">
      <c r="A35" s="13" t="str">
        <f>'Holdings Report MTD'!A30&amp;LEFT('Holdings Report MTD'!B30,FIND(".",'Holdings Report MTD'!B30,1)-1)&amp;LEFT('Holdings Report MTD'!I30,6)</f>
        <v>12719192121DE0008</v>
      </c>
      <c r="D35" s="23"/>
    </row>
    <row r="36" spans="1:4">
      <c r="A36" s="13" t="str">
        <f>'Holdings Report MTD'!A31&amp;LEFT('Holdings Report MTD'!B31,FIND(".",'Holdings Report MTD'!B31,1)-1)&amp;LEFT('Holdings Report MTD'!I31,6)</f>
        <v>12719212121DE000B</v>
      </c>
      <c r="D3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 Report MTD</vt:lpstr>
      <vt:lpstr>VLOOKUP &amp; IFERROR</vt:lpstr>
      <vt:lpstr>IF &amp; OR </vt:lpstr>
      <vt:lpstr>Finding_Unique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Nikk 'S</cp:lastModifiedBy>
  <dcterms:modified xsi:type="dcterms:W3CDTF">2024-03-09T02:17:51Z</dcterms:modified>
</cp:coreProperties>
</file>