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xr:revisionPtr revIDLastSave="0" documentId="13_ncr:1_{270C1796-008C-4609-A056-CABF440DBF01}" xr6:coauthVersionLast="47" xr6:coauthVersionMax="47" xr10:uidLastSave="{00000000-0000-0000-0000-000000000000}"/>
  <bookViews>
    <workbookView xWindow="-108" yWindow="-108" windowWidth="23256" windowHeight="12576"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E5" i="1"/>
  <c r="J13" i="1"/>
  <c r="F13" i="1"/>
  <c r="E13" i="1"/>
  <c r="H13" i="1" l="1"/>
  <c r="I13" i="1"/>
  <c r="L13" i="1" s="1"/>
  <c r="J7" i="1"/>
  <c r="J12" i="1"/>
  <c r="J11" i="1"/>
  <c r="J10" i="1"/>
  <c r="J9" i="1"/>
  <c r="J8" i="1"/>
  <c r="J6" i="1"/>
  <c r="J5" i="1"/>
  <c r="I12" i="1"/>
  <c r="I11" i="1"/>
  <c r="I10" i="1"/>
  <c r="I9" i="1"/>
  <c r="I8" i="1"/>
  <c r="I7" i="1"/>
  <c r="L7" i="1" s="1"/>
  <c r="I6" i="1"/>
  <c r="I5" i="1"/>
  <c r="F6" i="1"/>
  <c r="E6" i="1"/>
  <c r="H5" i="1"/>
  <c r="E9" i="1"/>
  <c r="F12" i="1"/>
  <c r="E12" i="1"/>
  <c r="H12" i="1" s="1"/>
  <c r="F11" i="1"/>
  <c r="E11" i="1"/>
  <c r="F10" i="1"/>
  <c r="E10" i="1"/>
  <c r="H10" i="1" s="1"/>
  <c r="F9" i="1"/>
  <c r="F8" i="1"/>
  <c r="E8" i="1"/>
  <c r="H8" i="1" s="1"/>
  <c r="E7" i="1"/>
  <c r="F7" i="1"/>
  <c r="L11" i="1" l="1"/>
  <c r="H9" i="1"/>
  <c r="H6" i="1"/>
  <c r="H7" i="1"/>
  <c r="L5" i="1"/>
  <c r="H11" i="1"/>
  <c r="L8" i="1"/>
  <c r="L6" i="1"/>
  <c r="L9" i="1"/>
  <c r="L10" i="1"/>
  <c r="L12" i="1"/>
</calcChain>
</file>

<file path=xl/sharedStrings.xml><?xml version="1.0" encoding="utf-8"?>
<sst xmlns="http://schemas.openxmlformats.org/spreadsheetml/2006/main" count="62" uniqueCount="41">
  <si>
    <t>Category</t>
  </si>
  <si>
    <t>Notes</t>
  </si>
  <si>
    <t>Category 1</t>
  </si>
  <si>
    <t>Category 2</t>
  </si>
  <si>
    <t>Category 3</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</si>
  <si>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</si>
  <si>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</si>
  <si>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</si>
  <si>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</si>
  <si>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</si>
  <si>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</si>
  <si>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</si>
  <si>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</si>
  <si>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</si>
  <si>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</si>
  <si>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</si>
  <si>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</si>
  <si>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</si>
  <si>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</si>
  <si>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</si>
  <si>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</si>
  <si>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</si>
  <si>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</si>
  <si>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</si>
  <si>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</si>
  <si>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Task 4</t>
  </si>
  <si>
    <t>Task 5</t>
  </si>
  <si>
    <t>Task 6</t>
  </si>
  <si>
    <t>Task 7</t>
  </si>
  <si>
    <t>Task 8</t>
  </si>
  <si>
    <t>Task 9</t>
  </si>
  <si>
    <t>Project Task Tracker</t>
  </si>
  <si>
    <t>Student 1</t>
  </si>
  <si>
    <t>Student 2</t>
  </si>
  <si>
    <t>Student 3</t>
  </si>
  <si>
    <t>Student 5</t>
  </si>
  <si>
    <t>Student 4</t>
  </si>
  <si>
    <t>Student 6</t>
  </si>
  <si>
    <t>Task Number</t>
  </si>
  <si>
    <t>Task Name</t>
  </si>
  <si>
    <t>Task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</si>
</sst>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3">
      <calculatedColumnFormula>IF(COUNTA('Project tracker'!$E5,'Project tracker'!$F5)&lt;&gt;2,"",DAYS360('Project tracker'!$E5,'Project tracker'!$F5,FALSE))</calculatedColumnFormula>
    </tableColumn>
    <tableColumn id="8" xr3:uid="{00000000-0010-0000-0000-000008000000}" name="Actual start" dataDxfId="11"/>
    <tableColumn id="9" xr3:uid="{00000000-0010-0000-0000-000009000000}" name="Actual finish" dataDxfId="10"/>
    <tableColumn id="10" xr3:uid="{00000000-0010-0000-0000-00000A000000}" name="Actual work _x000a_(in hours)" dataDxfId="9"/>
    <tableColumn id="11" xr3:uid="{00000000-0010-0000-0000-00000B000000}" name="Actual duration (in days)" dataDxfId="2">
      <calculatedColumnFormula>IF(COUNTA('Project tracker'!$I5,'Project tracker'!$J5)&lt;&gt;2,"",DAYS360('Project tracker'!$I5,'Project tracker'!$J5,FALSE))</calculatedColumnFormula>
    </tableColumn>
    <tableColumn id="12" xr3:uid="{00000000-0010-0000-0000-00000C000000}" name="Notes" dataDxfId="8"/>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7" dataDxfId="6">
  <autoFilter ref="B4:C10" xr:uid="{00000000-0009-0000-0100-000003000000}">
    <filterColumn colId="0" hiddenButton="1"/>
    <filterColumn colId="1" hiddenButton="1"/>
  </autoFilter>
  <tableColumns count="2">
    <tableColumn id="1" xr3:uid="{00000000-0010-0000-0100-000001000000}" name="Category Name" dataDxfId="5"/>
    <tableColumn id="2" xr3:uid="{00000000-0010-0000-0100-000002000000}" name="Employee Name" dataDxfId="4"/>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B5" sqref="B5"/>
    </sheetView>
  </sheetViews>
  <sheetFormatPr defaultColWidth="9.08984375" defaultRowHeight="30" customHeight="1" x14ac:dyDescent="0.25"/>
  <cols>
    <col min="1" max="1" width="6.7265625" style="3" customWidth="1"/>
    <col min="2" max="4" width="18.7265625" style="19" customWidth="1"/>
    <col min="5" max="6" width="18.7265625" style="20" customWidth="1"/>
    <col min="7" max="8" width="18.7265625" style="19" customWidth="1"/>
    <col min="9" max="10" width="16.81640625" style="20" customWidth="1"/>
    <col min="11" max="12" width="16" style="19" customWidth="1"/>
    <col min="13" max="13" width="20.36328125" style="19" customWidth="1"/>
    <col min="14" max="14" width="6.7265625" style="3" customWidth="1"/>
    <col min="15" max="15" width="4.1796875" style="2" customWidth="1"/>
    <col min="16" max="40" width="3.26953125" style="2" customWidth="1"/>
    <col min="41" max="16384" width="9.08984375" style="2"/>
  </cols>
  <sheetData>
    <row r="1" spans="1:14" s="5" customFormat="1" ht="30" customHeight="1" x14ac:dyDescent="0.25">
      <c r="A1" s="3"/>
      <c r="B1" s="3"/>
      <c r="C1" s="3"/>
      <c r="D1" s="3"/>
      <c r="E1" s="4"/>
      <c r="F1" s="4"/>
      <c r="G1" s="3"/>
      <c r="H1" s="3"/>
      <c r="I1" s="4"/>
      <c r="J1" s="4"/>
      <c r="K1" s="3"/>
      <c r="L1" s="3"/>
      <c r="M1" s="3"/>
      <c r="N1" s="3"/>
    </row>
    <row r="2" spans="1:14" s="5" customFormat="1" ht="80.099999999999994" customHeight="1" x14ac:dyDescent="0.25">
      <c r="A2" s="3"/>
      <c r="B2" s="26" t="s">
        <v>31</v>
      </c>
      <c r="C2" s="6"/>
      <c r="D2" s="6"/>
      <c r="E2" s="7"/>
      <c r="F2" s="8" t="s">
        <v>19</v>
      </c>
      <c r="G2" s="9">
        <v>0.25</v>
      </c>
      <c r="H2" s="3"/>
      <c r="I2" s="4"/>
      <c r="J2" s="4"/>
      <c r="K2" s="3"/>
      <c r="L2" s="3"/>
      <c r="M2" s="3"/>
      <c r="N2" s="3"/>
    </row>
    <row r="3" spans="1:14" s="5" customFormat="1" ht="30" customHeight="1" x14ac:dyDescent="0.25">
      <c r="A3" s="3"/>
      <c r="B3" s="3"/>
      <c r="C3" s="3"/>
      <c r="D3" s="3"/>
      <c r="E3" s="10"/>
      <c r="F3" s="10"/>
      <c r="G3" s="3"/>
      <c r="H3" s="3"/>
      <c r="I3" s="10"/>
      <c r="J3" s="10"/>
      <c r="K3" s="3"/>
      <c r="L3" s="3"/>
      <c r="M3" s="3"/>
      <c r="N3" s="3"/>
    </row>
    <row r="4" spans="1:14" s="5" customFormat="1" ht="62.1" customHeight="1" x14ac:dyDescent="0.25">
      <c r="A4" s="11"/>
      <c r="B4" s="17" t="s">
        <v>21</v>
      </c>
      <c r="C4" s="17" t="s">
        <v>0</v>
      </c>
      <c r="D4" s="17" t="s">
        <v>11</v>
      </c>
      <c r="E4" s="24" t="s">
        <v>18</v>
      </c>
      <c r="F4" s="24" t="s">
        <v>13</v>
      </c>
      <c r="G4" s="17" t="s">
        <v>12</v>
      </c>
      <c r="H4" s="17" t="s">
        <v>20</v>
      </c>
      <c r="I4" s="24" t="s">
        <v>14</v>
      </c>
      <c r="J4" s="24" t="s">
        <v>15</v>
      </c>
      <c r="K4" s="17" t="s">
        <v>17</v>
      </c>
      <c r="L4" s="17" t="s">
        <v>16</v>
      </c>
      <c r="M4" s="17" t="s">
        <v>1</v>
      </c>
      <c r="N4" s="11"/>
    </row>
    <row r="5" spans="1:14" s="5" customFormat="1" ht="33.9" customHeight="1" x14ac:dyDescent="0.25">
      <c r="A5" s="3"/>
      <c r="B5" s="18" t="s">
        <v>22</v>
      </c>
      <c r="C5" s="18" t="s">
        <v>2</v>
      </c>
      <c r="D5" s="18" t="s">
        <v>32</v>
      </c>
      <c r="E5" s="25">
        <f ca="1">TODAY()-65</f>
        <v>45485</v>
      </c>
      <c r="F5" s="25">
        <f ca="1">TODAY()-5</f>
        <v>45545</v>
      </c>
      <c r="G5" s="18">
        <v>4</v>
      </c>
      <c r="H5" s="21">
        <f ca="1">IF(COUNTA('Project tracker'!$E5,'Project tracker'!$F5)&lt;&gt;2,"",DAYS360('Project tracker'!$E5,'Project tracker'!$F5,FALSE))</f>
        <v>58</v>
      </c>
      <c r="I5" s="25">
        <f ca="1">TODAY()-65</f>
        <v>45485</v>
      </c>
      <c r="J5" s="25">
        <f ca="1">TODAY()</f>
        <v>45550</v>
      </c>
      <c r="K5" s="18">
        <v>5</v>
      </c>
      <c r="L5" s="21">
        <f ca="1">IF(COUNTA('Project tracker'!$I5,'Project tracker'!$J5)&lt;&gt;2,"",DAYS360('Project tracker'!$I5,'Project tracker'!$J5,FALSE))</f>
        <v>63</v>
      </c>
      <c r="M5" s="18"/>
      <c r="N5" s="3"/>
    </row>
    <row r="6" spans="1:14" s="5" customFormat="1" ht="33.9" customHeight="1" x14ac:dyDescent="0.25">
      <c r="A6" s="3"/>
      <c r="B6" s="18" t="s">
        <v>23</v>
      </c>
      <c r="C6" s="18" t="s">
        <v>3</v>
      </c>
      <c r="D6" s="18" t="s">
        <v>33</v>
      </c>
      <c r="E6" s="25">
        <f ca="1">TODAY()-41</f>
        <v>45509</v>
      </c>
      <c r="F6" s="25">
        <f ca="1">TODAY()-10</f>
        <v>45540</v>
      </c>
      <c r="G6" s="18">
        <v>4</v>
      </c>
      <c r="H6" s="21">
        <f ca="1">IF(COUNTA('Project tracker'!$E6,'Project tracker'!$F6)&lt;&gt;2,"",DAYS360('Project tracker'!$E6,'Project tracker'!$F6,FALSE))</f>
        <v>30</v>
      </c>
      <c r="I6" s="25">
        <f ca="1">TODAY()-41</f>
        <v>45509</v>
      </c>
      <c r="J6" s="25">
        <f ca="1">TODAY()-7</f>
        <v>45543</v>
      </c>
      <c r="K6" s="18">
        <v>6</v>
      </c>
      <c r="L6" s="21">
        <f ca="1">IF(COUNTA('Project tracker'!$I6,'Project tracker'!$J6)&lt;&gt;2,"",DAYS360('Project tracker'!$I6,'Project tracker'!$J6,FALSE))</f>
        <v>33</v>
      </c>
      <c r="M6" s="18"/>
      <c r="N6" s="3"/>
    </row>
    <row r="7" spans="1:14" s="5" customFormat="1" ht="33.9" customHeight="1" x14ac:dyDescent="0.25">
      <c r="A7" s="3"/>
      <c r="B7" s="18" t="s">
        <v>24</v>
      </c>
      <c r="C7" s="18" t="s">
        <v>2</v>
      </c>
      <c r="D7" s="18" t="s">
        <v>34</v>
      </c>
      <c r="E7" s="25">
        <f ca="1">TODAY()-100</f>
        <v>45450</v>
      </c>
      <c r="F7" s="25">
        <f ca="1">TODAY()-40</f>
        <v>45510</v>
      </c>
      <c r="G7" s="18">
        <v>5</v>
      </c>
      <c r="H7" s="21">
        <f ca="1">IF(COUNTA('Project tracker'!$E7,'Project tracker'!$F7)&lt;&gt;2,"",DAYS360('Project tracker'!$E7,'Project tracker'!$F7,FALSE))</f>
        <v>59</v>
      </c>
      <c r="I7" s="25">
        <f ca="1">TODAY()-100</f>
        <v>45450</v>
      </c>
      <c r="J7" s="25">
        <f ca="1">TODAY()-27</f>
        <v>45523</v>
      </c>
      <c r="K7" s="18">
        <v>4</v>
      </c>
      <c r="L7" s="21">
        <f ca="1">IF(COUNTA('Project tracker'!$I7,'Project tracker'!$J7)&lt;&gt;2,"",DAYS360('Project tracker'!$I7,'Project tracker'!$J7,FALSE))</f>
        <v>72</v>
      </c>
      <c r="M7" s="18"/>
      <c r="N7" s="3"/>
    </row>
    <row r="8" spans="1:14" s="5" customFormat="1" ht="33.9" customHeight="1" x14ac:dyDescent="0.25">
      <c r="A8" s="3"/>
      <c r="B8" s="18" t="s">
        <v>25</v>
      </c>
      <c r="C8" s="18" t="s">
        <v>3</v>
      </c>
      <c r="D8" s="18" t="s">
        <v>36</v>
      </c>
      <c r="E8" s="25">
        <f ca="1">TODAY()-90</f>
        <v>45460</v>
      </c>
      <c r="F8" s="25">
        <f ca="1">TODAY()-80</f>
        <v>45470</v>
      </c>
      <c r="G8" s="18">
        <v>6</v>
      </c>
      <c r="H8" s="21">
        <f ca="1">IF(COUNTA('Project tracker'!$E8,'Project tracker'!$F8)&lt;&gt;2,"",DAYS360('Project tracker'!$E8,'Project tracker'!$F8,FALSE))</f>
        <v>10</v>
      </c>
      <c r="I8" s="25">
        <f ca="1">TODAY()-90</f>
        <v>45460</v>
      </c>
      <c r="J8" s="25">
        <f ca="1">TODAY()-71</f>
        <v>45479</v>
      </c>
      <c r="K8" s="18">
        <v>1</v>
      </c>
      <c r="L8" s="21">
        <f ca="1">IF(COUNTA('Project tracker'!$I8,'Project tracker'!$J8)&lt;&gt;2,"",DAYS360('Project tracker'!$I8,'Project tracker'!$J8,FALSE))</f>
        <v>19</v>
      </c>
      <c r="M8" s="18"/>
      <c r="N8" s="3"/>
    </row>
    <row r="9" spans="1:14" s="5" customFormat="1" ht="33.9" customHeight="1" x14ac:dyDescent="0.25">
      <c r="A9" s="3"/>
      <c r="B9" s="18" t="s">
        <v>26</v>
      </c>
      <c r="C9" s="18" t="s">
        <v>4</v>
      </c>
      <c r="D9" s="18" t="s">
        <v>35</v>
      </c>
      <c r="E9" s="25">
        <f ca="1">TODAY()-90</f>
        <v>45460</v>
      </c>
      <c r="F9" s="25">
        <f ca="1">TODAY()-50</f>
        <v>45500</v>
      </c>
      <c r="G9" s="18">
        <v>4</v>
      </c>
      <c r="H9" s="21">
        <f ca="1">IF(COUNTA('Project tracker'!$E9,'Project tracker'!$F9)&lt;&gt;2,"",DAYS360('Project tracker'!$E9,'Project tracker'!$F9,FALSE))</f>
        <v>40</v>
      </c>
      <c r="I9" s="25">
        <f ca="1">TODAY()-90</f>
        <v>45460</v>
      </c>
      <c r="J9" s="25">
        <f ca="1">TODAY()-44</f>
        <v>45506</v>
      </c>
      <c r="K9" s="18">
        <v>1</v>
      </c>
      <c r="L9" s="21">
        <f ca="1">IF(COUNTA('Project tracker'!$I9,'Project tracker'!$J9)&lt;&gt;2,"",DAYS360('Project tracker'!$I9,'Project tracker'!$J9,FALSE))</f>
        <v>45</v>
      </c>
      <c r="M9" s="18"/>
      <c r="N9" s="3"/>
    </row>
    <row r="10" spans="1:14" s="5" customFormat="1" ht="33.9" customHeight="1" x14ac:dyDescent="0.25">
      <c r="A10" s="3"/>
      <c r="B10" s="18" t="s">
        <v>27</v>
      </c>
      <c r="C10" s="18" t="s">
        <v>5</v>
      </c>
      <c r="D10" s="18" t="s">
        <v>37</v>
      </c>
      <c r="E10" s="25">
        <f ca="1">TODAY()-60</f>
        <v>45490</v>
      </c>
      <c r="F10" s="25">
        <f ca="1">TODAY()-50</f>
        <v>45500</v>
      </c>
      <c r="G10" s="18">
        <v>5</v>
      </c>
      <c r="H10" s="21">
        <f ca="1">IF(COUNTA('Project tracker'!$E10,'Project tracker'!$F10)&lt;&gt;2,"",DAYS360('Project tracker'!$E10,'Project tracker'!$F10,FALSE))</f>
        <v>10</v>
      </c>
      <c r="I10" s="25">
        <f ca="1">TODAY()-60</f>
        <v>45490</v>
      </c>
      <c r="J10" s="25">
        <f ca="1">TODAY()-45</f>
        <v>45505</v>
      </c>
      <c r="K10" s="18">
        <v>6</v>
      </c>
      <c r="L10" s="21">
        <f ca="1">IF(COUNTA('Project tracker'!$I10,'Project tracker'!$J10)&lt;&gt;2,"",DAYS360('Project tracker'!$I10,'Project tracker'!$J10,FALSE))</f>
        <v>14</v>
      </c>
      <c r="M10" s="18"/>
      <c r="N10" s="3"/>
    </row>
    <row r="11" spans="1:14" s="5" customFormat="1" ht="33.9" customHeight="1" x14ac:dyDescent="0.25">
      <c r="A11" s="3"/>
      <c r="B11" s="18" t="s">
        <v>28</v>
      </c>
      <c r="C11" s="18" t="s">
        <v>6</v>
      </c>
      <c r="D11" s="18" t="s">
        <v>33</v>
      </c>
      <c r="E11" s="25">
        <f ca="1">TODAY()-44</f>
        <v>45506</v>
      </c>
      <c r="F11" s="25">
        <f ca="1">TODAY()-20</f>
        <v>45530</v>
      </c>
      <c r="G11" s="18">
        <v>1</v>
      </c>
      <c r="H11" s="21">
        <f ca="1">IF(COUNTA('Project tracker'!$E11,'Project tracker'!$F11)&lt;&gt;2,"",DAYS360('Project tracker'!$E11,'Project tracker'!$F11,FALSE))</f>
        <v>24</v>
      </c>
      <c r="I11" s="25">
        <f ca="1">TODAY()-44</f>
        <v>45506</v>
      </c>
      <c r="J11" s="25">
        <f ca="1">TODAY()-15</f>
        <v>45535</v>
      </c>
      <c r="K11" s="18">
        <v>5</v>
      </c>
      <c r="L11" s="21">
        <f ca="1">IF(COUNTA('Project tracker'!$I11,'Project tracker'!$J11)&lt;&gt;2,"",DAYS360('Project tracker'!$I11,'Project tracker'!$J11,FALSE))</f>
        <v>29</v>
      </c>
      <c r="M11" s="18"/>
      <c r="N11" s="3"/>
    </row>
    <row r="12" spans="1:14" s="5" customFormat="1" ht="33.9" customHeight="1" x14ac:dyDescent="0.25">
      <c r="A12" s="3"/>
      <c r="B12" s="18" t="s">
        <v>29</v>
      </c>
      <c r="C12" s="18" t="s">
        <v>3</v>
      </c>
      <c r="D12" s="18" t="s">
        <v>33</v>
      </c>
      <c r="E12" s="25">
        <f ca="1">TODAY()-39</f>
        <v>45511</v>
      </c>
      <c r="F12" s="25">
        <f ca="1">TODAY()</f>
        <v>45550</v>
      </c>
      <c r="G12" s="18">
        <v>1</v>
      </c>
      <c r="H12" s="21">
        <f ca="1">IF(COUNTA('Project tracker'!$E12,'Project tracker'!$F12)&lt;&gt;2,"",DAYS360('Project tracker'!$E12,'Project tracker'!$F12,FALSE))</f>
        <v>38</v>
      </c>
      <c r="I12" s="25">
        <f ca="1">TODAY()-45</f>
        <v>45505</v>
      </c>
      <c r="J12" s="25">
        <f ca="1">TODAY()-5</f>
        <v>45545</v>
      </c>
      <c r="K12" s="18">
        <v>7</v>
      </c>
      <c r="L12" s="21">
        <f ca="1">IF(COUNTA('Project tracker'!$I12,'Project tracker'!$J12)&lt;&gt;2,"",DAYS360('Project tracker'!$I12,'Project tracker'!$J12,FALSE))</f>
        <v>39</v>
      </c>
      <c r="M12" s="18"/>
      <c r="N12" s="3"/>
    </row>
    <row r="13" spans="1:14" s="5" customFormat="1" ht="33.9" customHeight="1" x14ac:dyDescent="0.25">
      <c r="A13" s="3"/>
      <c r="B13" s="18" t="s">
        <v>30</v>
      </c>
      <c r="C13" s="18" t="s">
        <v>5</v>
      </c>
      <c r="D13" s="18" t="s">
        <v>33</v>
      </c>
      <c r="E13" s="25">
        <f ca="1">TODAY()-95</f>
        <v>45455</v>
      </c>
      <c r="F13" s="25">
        <f ca="1">TODAY()-75</f>
        <v>45475</v>
      </c>
      <c r="G13" s="18">
        <v>1</v>
      </c>
      <c r="H13" s="21">
        <f ca="1">IF(COUNTA('Project tracker'!$E13,'Project tracker'!$F13)&lt;&gt;2,"",DAYS360('Project tracker'!$E13,'Project tracker'!$F13,FALSE))</f>
        <v>20</v>
      </c>
      <c r="I13" s="25">
        <f ca="1">TODAY()-90</f>
        <v>45460</v>
      </c>
      <c r="J13" s="25">
        <f ca="1">TODAY()-80</f>
        <v>45470</v>
      </c>
      <c r="K13" s="18">
        <v>7</v>
      </c>
      <c r="L13" s="21">
        <f ca="1">IF(COUNTA('Project tracker'!$I13,'Project tracker'!$J13)&lt;&gt;2,"",DAYS360('Project tracker'!$I13,'Project tracker'!$J13,FALSE))</f>
        <v>10</v>
      </c>
      <c r="M13" s="18"/>
      <c r="N13" s="3"/>
    </row>
    <row r="14" spans="1:14" s="5" customFormat="1" ht="30" customHeight="1" x14ac:dyDescent="0.25">
      <c r="A14" s="3"/>
      <c r="B14" s="19"/>
      <c r="C14" s="19"/>
      <c r="D14" s="19"/>
      <c r="E14" s="20"/>
      <c r="F14" s="20"/>
      <c r="G14" s="19"/>
      <c r="H14" s="19"/>
      <c r="I14" s="20"/>
      <c r="J14" s="20"/>
      <c r="K14" s="19"/>
      <c r="L14" s="19"/>
      <c r="M14" s="19"/>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B5" sqref="B5"/>
    </sheetView>
  </sheetViews>
  <sheetFormatPr defaultRowHeight="13.8" x14ac:dyDescent="0.25"/>
  <cols>
    <col min="1" max="1" width="12.7265625" style="27" customWidth="1"/>
    <col min="2" max="2" width="20.08984375" style="27" customWidth="1"/>
    <col min="3" max="3" width="16.7265625" style="27" customWidth="1"/>
    <col min="4" max="16384" width="8.7265625" style="27"/>
  </cols>
  <sheetData>
    <row r="1" spans="1:3" x14ac:dyDescent="0.25">
      <c r="A1" s="27" t="s">
        <v>38</v>
      </c>
      <c r="B1" s="27" t="s">
        <v>39</v>
      </c>
      <c r="C1" s="27" t="s">
        <v>40</v>
      </c>
    </row>
    <row r="2" spans="1:3" x14ac:dyDescent="0.25">
      <c r="A2" s="27" t="s">
        <v>22</v>
      </c>
    </row>
    <row r="3" spans="1:3" x14ac:dyDescent="0.25">
      <c r="A3" s="27" t="s">
        <v>23</v>
      </c>
    </row>
    <row r="4" spans="1:3" x14ac:dyDescent="0.25">
      <c r="A4" s="27" t="s">
        <v>24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C11" sqref="C11"/>
    </sheetView>
  </sheetViews>
  <sheetFormatPr defaultColWidth="9" defaultRowHeight="30" customHeight="1" x14ac:dyDescent="0.25"/>
  <cols>
    <col min="1" max="1" width="6.7265625" style="12" customWidth="1"/>
    <col min="2" max="3" width="18.453125" style="23" customWidth="1"/>
    <col min="4" max="4" width="6.7265625" style="13" customWidth="1"/>
    <col min="5" max="16384" width="9" style="1"/>
  </cols>
  <sheetData>
    <row r="1" spans="1:4" customFormat="1" ht="30" customHeight="1" x14ac:dyDescent="0.25">
      <c r="A1" s="12"/>
      <c r="B1" s="12"/>
      <c r="C1" s="12"/>
      <c r="D1" s="12"/>
    </row>
    <row r="2" spans="1:4" customFormat="1" ht="80.099999999999994" customHeight="1" x14ac:dyDescent="0.25">
      <c r="A2" s="12"/>
      <c r="B2" s="16" t="s">
        <v>7</v>
      </c>
      <c r="C2" s="13"/>
      <c r="D2" s="13"/>
    </row>
    <row r="3" spans="1:4" customFormat="1" ht="30" customHeight="1" x14ac:dyDescent="0.25">
      <c r="A3" s="12"/>
      <c r="B3" s="13"/>
      <c r="C3" s="13"/>
      <c r="D3" s="13"/>
    </row>
    <row r="4" spans="1:4" customFormat="1" ht="62.1" customHeight="1" x14ac:dyDescent="0.25">
      <c r="A4" s="14"/>
      <c r="B4" s="22" t="s">
        <v>8</v>
      </c>
      <c r="C4" s="22" t="s">
        <v>9</v>
      </c>
      <c r="D4" s="15"/>
    </row>
    <row r="5" spans="1:4" customFormat="1" ht="33.9" customHeight="1" x14ac:dyDescent="0.25">
      <c r="A5" s="12"/>
      <c r="B5" s="22" t="s">
        <v>2</v>
      </c>
      <c r="C5" s="22" t="s">
        <v>32</v>
      </c>
      <c r="D5" s="13"/>
    </row>
    <row r="6" spans="1:4" customFormat="1" ht="33.9" customHeight="1" x14ac:dyDescent="0.25">
      <c r="A6" s="12"/>
      <c r="B6" s="22" t="s">
        <v>3</v>
      </c>
      <c r="C6" s="22" t="s">
        <v>33</v>
      </c>
      <c r="D6" s="13"/>
    </row>
    <row r="7" spans="1:4" customFormat="1" ht="33.9" customHeight="1" x14ac:dyDescent="0.25">
      <c r="A7" s="12"/>
      <c r="B7" s="22" t="s">
        <v>4</v>
      </c>
      <c r="C7" s="22" t="s">
        <v>34</v>
      </c>
      <c r="D7" s="13"/>
    </row>
    <row r="8" spans="1:4" customFormat="1" ht="33.9" customHeight="1" x14ac:dyDescent="0.25">
      <c r="A8" s="12"/>
      <c r="B8" s="22" t="s">
        <v>5</v>
      </c>
      <c r="C8" s="22" t="s">
        <v>36</v>
      </c>
      <c r="D8" s="13"/>
    </row>
    <row r="9" spans="1:4" customFormat="1" ht="33.9" customHeight="1" x14ac:dyDescent="0.25">
      <c r="A9" s="12"/>
      <c r="B9" s="22" t="s">
        <v>6</v>
      </c>
      <c r="C9" s="22" t="s">
        <v>35</v>
      </c>
      <c r="D9" s="13"/>
    </row>
    <row r="10" spans="1:4" customFormat="1" ht="33.9" customHeight="1" x14ac:dyDescent="0.25">
      <c r="A10" s="12"/>
      <c r="B10" s="22" t="s">
        <v>10</v>
      </c>
      <c r="C10" s="22" t="s">
        <v>37</v>
      </c>
      <c r="D10" s="13"/>
    </row>
    <row r="11" spans="1:4" customFormat="1" ht="30" customHeight="1" x14ac:dyDescent="0.25">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2024-09-16T02:53:38Z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