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esktop\CS 336 - Design &amp; Analysis of Algorithms\hw5\"/>
    </mc:Choice>
  </mc:AlternateContent>
  <xr:revisionPtr revIDLastSave="0" documentId="8_{F9EDFB77-96C2-4872-91AE-AE33B77BEAB3}" xr6:coauthVersionLast="47" xr6:coauthVersionMax="47" xr10:uidLastSave="{00000000-0000-0000-0000-000000000000}"/>
  <bookViews>
    <workbookView xWindow="-120" yWindow="-120" windowWidth="29040" windowHeight="15840" xr2:uid="{68D770CB-4F22-4C42-A107-8F98AB331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B27" i="1"/>
  <c r="C27" i="1"/>
  <c r="D27" i="1"/>
  <c r="E27" i="1"/>
  <c r="F28" i="1"/>
  <c r="F27" i="1"/>
  <c r="C28" i="1"/>
  <c r="D28" i="1"/>
  <c r="E28" i="1"/>
  <c r="G28" i="1"/>
  <c r="D17" i="1"/>
  <c r="B16" i="1"/>
  <c r="B17" i="1"/>
  <c r="C16" i="1"/>
  <c r="D16" i="1"/>
  <c r="E16" i="1"/>
  <c r="C17" i="1"/>
  <c r="E17" i="1"/>
  <c r="F17" i="1"/>
  <c r="G18" i="1"/>
  <c r="F18" i="1"/>
  <c r="E18" i="1"/>
  <c r="D18" i="1"/>
  <c r="C18" i="1"/>
  <c r="B7" i="1"/>
  <c r="B8" i="1"/>
  <c r="C8" i="1"/>
  <c r="D8" i="1"/>
  <c r="E8" i="1"/>
  <c r="E9" i="1"/>
  <c r="D9" i="1"/>
  <c r="C9" i="1"/>
  <c r="F9" i="1"/>
  <c r="B9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<sst xmlns="http://schemas.openxmlformats.org/spreadsheetml/2006/main" count="17" uniqueCount="2">
  <si>
    <t>NULL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</si>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</sst>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576F-A0E7-494D-BA5F-A18F9F641E7B}">
  <dimension ref="A5:K30"/>
  <sheetViews>
    <sheetView tabSelected="1" workbookViewId="0">
      <selection activeCell="A23" sqref="A23:K30"/>
    </sheetView>
  </sheetViews>
  <sheetFormatPr defaultRowHeight="15" x14ac:dyDescent="0.25"/>
  <sheetData>
    <row r="5" spans="1:11" x14ac:dyDescent="0.25">
      <c r="A5" s="1">
        <v>5</v>
      </c>
      <c r="B5" s="1"/>
      <c r="C5" s="1" t="s">
        <v>0</v>
      </c>
      <c r="D5" s="1"/>
      <c r="E5" s="1"/>
      <c r="F5" s="1"/>
      <c r="G5" s="1"/>
      <c r="H5" s="1"/>
      <c r="I5" s="1"/>
      <c r="J5" s="1"/>
      <c r="K5" s="1"/>
    </row>
    <row r="6" spans="1:11" x14ac:dyDescent="0.25">
      <c r="A6" s="1">
        <v>4</v>
      </c>
      <c r="B6" s="1"/>
      <c r="C6" s="1"/>
      <c r="D6" s="1" t="s">
        <v>0</v>
      </c>
      <c r="E6" s="1"/>
      <c r="F6" s="1"/>
      <c r="G6" s="1"/>
      <c r="H6" s="1"/>
      <c r="I6" s="1"/>
      <c r="J6" s="1"/>
      <c r="K6" s="1"/>
    </row>
    <row r="7" spans="1:11" x14ac:dyDescent="0.25">
      <c r="A7" s="1">
        <v>3</v>
      </c>
      <c r="B7" s="1">
        <f>SQRT((-5)^2 + 2^2) + E8</f>
        <v>18.744338410251956</v>
      </c>
      <c r="C7" s="1"/>
      <c r="D7" s="1"/>
      <c r="E7" s="1" t="s">
        <v>0</v>
      </c>
      <c r="F7" s="1"/>
      <c r="G7" s="1"/>
      <c r="H7" s="1"/>
      <c r="I7" s="1"/>
      <c r="J7" s="1"/>
      <c r="K7" s="1"/>
    </row>
    <row r="8" spans="1:11" x14ac:dyDescent="0.25">
      <c r="A8" s="1">
        <v>2</v>
      </c>
      <c r="B8" s="1">
        <f>SQRT((-2)^2 + (3^2))+D9</f>
        <v>12.152993742766872</v>
      </c>
      <c r="C8" s="1">
        <f>SQRT((6 - -2)^2 + (4 - 3)^2) +D9</f>
        <v>16.609700215601432</v>
      </c>
      <c r="D8" s="1">
        <f>SQRT((-2 - -9)^2 + (3 - 1)^2) +F9</f>
        <v>16.516177866780307</v>
      </c>
      <c r="E8" s="1">
        <f>SQRT((-5 - - 9)^2 + (2 - 1)^2) +F9</f>
        <v>13.359173603117451</v>
      </c>
      <c r="F8" s="1" t="s">
        <v>0</v>
      </c>
      <c r="G8" s="1"/>
      <c r="H8" s="1"/>
      <c r="I8" s="1"/>
      <c r="J8" s="1"/>
      <c r="K8" s="1"/>
    </row>
    <row r="9" spans="1:11" x14ac:dyDescent="0.25">
      <c r="A9" s="1">
        <v>1</v>
      </c>
      <c r="B9" s="1">
        <f>SQRT(2^2+3^2) +D10</f>
        <v>7.2111025509279782</v>
      </c>
      <c r="C9" s="1">
        <f>SQRT((6- -2)^2 + (4 - 3)^2) +D10</f>
        <v>11.667809023762539</v>
      </c>
      <c r="D9" s="1">
        <f>SQRT((-2- -5)^2 + (3-2)^2) +E10</f>
        <v>8.5474424673028828</v>
      </c>
      <c r="E9" s="1">
        <f>SQRT((-5 - -7)^2 + (2 - 0)^2) +G10</f>
        <v>9.8284271247461898</v>
      </c>
      <c r="F9" s="1">
        <f>SQRT((-9 - -7)^2 + (1 - 0)^2) + G10</f>
        <v>9.2360679774997898</v>
      </c>
      <c r="G9" s="1" t="s">
        <v>0</v>
      </c>
      <c r="H9" s="1"/>
      <c r="I9" s="1"/>
      <c r="J9" s="1"/>
      <c r="K9" s="1"/>
    </row>
    <row r="10" spans="1:11" x14ac:dyDescent="0.25">
      <c r="A10" s="1">
        <v>0</v>
      </c>
      <c r="B10" s="1">
        <v>0</v>
      </c>
      <c r="C10" s="1">
        <f>SQRT(6^2 + 4^2)</f>
        <v>7.2111025509279782</v>
      </c>
      <c r="D10" s="1">
        <f>SQRT(2^2 + 3^2)</f>
        <v>3.6055512754639891</v>
      </c>
      <c r="E10" s="1">
        <f>SQRT(5^2 + 2^2)</f>
        <v>5.3851648071345037</v>
      </c>
      <c r="F10" s="1">
        <f>SQRT(9^2 + 1^2)</f>
        <v>9.0553851381374173</v>
      </c>
      <c r="G10" s="1">
        <f>SQRT(7^2)</f>
        <v>7</v>
      </c>
      <c r="H10" s="1"/>
      <c r="I10" s="1"/>
      <c r="J10" s="1"/>
      <c r="K10" s="1"/>
    </row>
    <row r="11" spans="1:11" x14ac:dyDescent="0.25">
      <c r="A11" s="1"/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>
        <v>5</v>
      </c>
      <c r="B13" s="1"/>
      <c r="C13" s="1" t="s">
        <v>0</v>
      </c>
      <c r="D13" s="1"/>
      <c r="E13" s="1"/>
      <c r="F13" s="1"/>
      <c r="G13" s="1"/>
      <c r="H13" s="1"/>
      <c r="I13" s="2">
        <v>1</v>
      </c>
      <c r="J13" s="1">
        <v>-3</v>
      </c>
      <c r="K13" s="1">
        <v>0</v>
      </c>
    </row>
    <row r="14" spans="1:11" x14ac:dyDescent="0.25">
      <c r="A14" s="1">
        <v>4</v>
      </c>
      <c r="B14" s="1"/>
      <c r="C14" s="1"/>
      <c r="D14" s="1" t="s">
        <v>0</v>
      </c>
      <c r="E14" s="1"/>
      <c r="F14" s="1"/>
      <c r="G14" s="1"/>
      <c r="H14" s="1"/>
      <c r="I14" s="2">
        <v>2</v>
      </c>
      <c r="J14" s="1">
        <v>-4</v>
      </c>
      <c r="K14" s="1">
        <v>-1</v>
      </c>
    </row>
    <row r="15" spans="1:11" x14ac:dyDescent="0.25">
      <c r="A15" s="1">
        <v>3</v>
      </c>
      <c r="B15" s="1"/>
      <c r="C15" s="1"/>
      <c r="D15" s="1"/>
      <c r="E15" s="1" t="s">
        <v>0</v>
      </c>
      <c r="F15" s="1"/>
      <c r="G15" s="1"/>
      <c r="H15" s="1"/>
      <c r="I15" s="2">
        <v>3</v>
      </c>
      <c r="J15" s="1">
        <v>6</v>
      </c>
      <c r="K15" s="1">
        <v>-2</v>
      </c>
    </row>
    <row r="16" spans="1:11" x14ac:dyDescent="0.25">
      <c r="A16" s="1">
        <v>2</v>
      </c>
      <c r="B16" s="1">
        <f>SQRT(3^2)+C17</f>
        <v>11.16227766016838</v>
      </c>
      <c r="C16" s="1">
        <f>SQRT(9^2+2^2)+E17</f>
        <v>17.480841631054052</v>
      </c>
      <c r="D16" s="1">
        <f>SQRT(10^2+1^2)+E17</f>
        <v>18.311172794882054</v>
      </c>
      <c r="E16" s="1">
        <f>SQRT(5^2+1^2)+F17</f>
        <v>24.997752936509777</v>
      </c>
      <c r="F16" s="1" t="s">
        <v>0</v>
      </c>
      <c r="G16" s="1"/>
      <c r="H16" s="1"/>
      <c r="I16" s="2">
        <v>4</v>
      </c>
      <c r="J16" s="1">
        <v>1</v>
      </c>
      <c r="K16" s="1">
        <v>-3</v>
      </c>
    </row>
    <row r="17" spans="1:11" x14ac:dyDescent="0.25">
      <c r="A17" s="1">
        <v>1</v>
      </c>
      <c r="B17" s="1">
        <f>SQRT(3^2)+C18</f>
        <v>6</v>
      </c>
      <c r="C17" s="1">
        <f>SQRT(4^2+3^2)+F18</f>
        <v>8.16227766016838</v>
      </c>
      <c r="D17" s="1">
        <f>SQRT(5^2 + 2^2) +F18</f>
        <v>8.5474424673028828</v>
      </c>
      <c r="E17" s="1">
        <f>SQRT(5^2+1^2)+F18</f>
        <v>8.2612971737611645</v>
      </c>
      <c r="F17" s="1">
        <f>SQRT(10^2+1^2)+G18</f>
        <v>19.898733422916994</v>
      </c>
      <c r="G17" s="1" t="s">
        <v>0</v>
      </c>
      <c r="H17" s="1"/>
      <c r="I17" s="2">
        <v>5</v>
      </c>
      <c r="J17" s="1">
        <v>-9</v>
      </c>
      <c r="K17" s="1">
        <v>-4</v>
      </c>
    </row>
    <row r="18" spans="1:11" x14ac:dyDescent="0.25">
      <c r="A18" s="1">
        <v>0</v>
      </c>
      <c r="B18" s="1">
        <v>0</v>
      </c>
      <c r="C18" s="1">
        <f>SQRT(3^2)</f>
        <v>3</v>
      </c>
      <c r="D18" s="1">
        <f>SQRT(4^2 + 1^2)</f>
        <v>4.1231056256176606</v>
      </c>
      <c r="E18" s="1">
        <f>SQRT(6^2 + 2^2)</f>
        <v>6.324555320336759</v>
      </c>
      <c r="F18" s="1">
        <f>SQRT(1^2 + 3^2)</f>
        <v>3.1622776601683795</v>
      </c>
      <c r="G18" s="1">
        <f>SQRT(9^2 + 4^2)</f>
        <v>9.8488578017961039</v>
      </c>
      <c r="H18" s="1"/>
      <c r="I18" s="1"/>
      <c r="J18" s="1"/>
      <c r="K18" s="1"/>
    </row>
    <row r="19" spans="1:11" x14ac:dyDescent="0.25">
      <c r="A19" s="1"/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/>
      <c r="I19" s="1"/>
      <c r="J19" s="1"/>
      <c r="K19" s="1"/>
    </row>
    <row r="20" spans="1:11" x14ac:dyDescent="0.25">
      <c r="A20" s="1"/>
      <c r="B20" s="2" t="s">
        <v>1</v>
      </c>
      <c r="C20" s="2">
        <v>0</v>
      </c>
      <c r="D20" s="2">
        <v>1</v>
      </c>
      <c r="E20" s="2">
        <v>2</v>
      </c>
      <c r="F20" s="2">
        <v>3</v>
      </c>
      <c r="G20" s="2">
        <v>4</v>
      </c>
      <c r="H20" s="1"/>
      <c r="I20" s="1"/>
      <c r="J20" s="1"/>
      <c r="K20" s="1"/>
    </row>
    <row r="23" spans="1:11" x14ac:dyDescent="0.25">
      <c r="A23" s="3">
        <v>5</v>
      </c>
      <c r="B23" s="3"/>
      <c r="C23" s="3" t="s">
        <v>0</v>
      </c>
      <c r="D23" s="3"/>
      <c r="E23" s="3"/>
      <c r="F23" s="3"/>
      <c r="G23" s="3"/>
      <c r="H23" s="3"/>
      <c r="I23" s="4">
        <v>1</v>
      </c>
      <c r="J23" s="3">
        <v>10</v>
      </c>
      <c r="K23" s="3">
        <v>3</v>
      </c>
    </row>
    <row r="24" spans="1:11" x14ac:dyDescent="0.25">
      <c r="A24" s="3">
        <v>4</v>
      </c>
      <c r="B24" s="3"/>
      <c r="C24" s="3"/>
      <c r="D24" s="3" t="s">
        <v>0</v>
      </c>
      <c r="E24" s="3"/>
      <c r="F24" s="3"/>
      <c r="G24" s="3"/>
      <c r="H24" s="3"/>
      <c r="I24" s="4">
        <v>2</v>
      </c>
      <c r="J24" s="3">
        <v>8</v>
      </c>
      <c r="K24" s="3">
        <v>2</v>
      </c>
    </row>
    <row r="25" spans="1:11" x14ac:dyDescent="0.25">
      <c r="A25" s="3">
        <v>3</v>
      </c>
      <c r="B25" s="3"/>
      <c r="C25" s="3"/>
      <c r="D25" s="3"/>
      <c r="E25" s="3" t="s">
        <v>0</v>
      </c>
      <c r="F25" s="3"/>
      <c r="G25" s="3"/>
      <c r="H25" s="3"/>
      <c r="I25" s="4">
        <v>3</v>
      </c>
      <c r="J25" s="3">
        <v>-2</v>
      </c>
      <c r="K25" s="3">
        <v>1</v>
      </c>
    </row>
    <row r="26" spans="1:11" x14ac:dyDescent="0.25">
      <c r="A26" s="3">
        <v>2</v>
      </c>
      <c r="B26" s="3">
        <f>MIN(SQRT(10^2+3^2)+C27,SQRT(8^2+2^2)+D27,SQRT(2^2+1^2)+E27,SQRT(2^2+0^2)+F27)</f>
        <v>5.2360679774997898</v>
      </c>
      <c r="C26" s="3">
        <f>MIN(SQRT(2^2+1^2)+D27,SQRT(12^2+2^2)+E27,SQRT(8^2+3^2)+F27)</f>
        <v>10.56062329783655</v>
      </c>
      <c r="D26" s="3">
        <f>MIN(SQRT(10^2+1^2)+E27,SQRT(6^2+2^2)+F27)</f>
        <v>9.5606232978365497</v>
      </c>
      <c r="E26" s="3">
        <f>SQRT(4^2+1^2)+F27</f>
        <v>7.3591736031174504</v>
      </c>
      <c r="F26" s="3" t="s">
        <v>0</v>
      </c>
      <c r="G26" s="3"/>
      <c r="H26" s="3"/>
      <c r="I26" s="4">
        <v>4</v>
      </c>
      <c r="J26" s="3">
        <v>2</v>
      </c>
      <c r="K26" s="3">
        <v>0</v>
      </c>
    </row>
    <row r="27" spans="1:11" x14ac:dyDescent="0.25">
      <c r="A27" s="3">
        <v>1</v>
      </c>
      <c r="B27" s="3">
        <f>MIN(SQRT(10^2+3^2)+C28,SQRT(8^2+2^2)+D28,SQRT(2^2+1^2)+E28,SQRT(2^2+0^2)+F28,SQRT(2^2+1^2)+G28)</f>
        <v>4</v>
      </c>
      <c r="C27" s="3">
        <f>MIN(SQRT(2^2+1^2)+D28,SQRT(12^2+2^2)+E28,SQRT(8^2+3^2)+F28,SQRT(8^2+4^2)+G28)</f>
        <v>10.482279228735111</v>
      </c>
      <c r="D27" s="3">
        <f>MIN(SQRT(10^2+1^2)+E28,SQRT(6^2+2^2)+F28,SQRT(6^2+3^2)+G28)</f>
        <v>8.3245553203367599</v>
      </c>
      <c r="E27" s="3">
        <f>MIN(SQRT(4^2+1^2)+F28, SQRT(4^2+2^2)+G28)</f>
        <v>6.1231056256176606</v>
      </c>
      <c r="F27" s="3">
        <f>SQRT(0^2+1^2)+G28</f>
        <v>3.2360679774997898</v>
      </c>
      <c r="G27" s="3" t="s">
        <v>0</v>
      </c>
      <c r="H27" s="3"/>
      <c r="I27" s="4">
        <v>5</v>
      </c>
      <c r="J27" s="3">
        <v>2</v>
      </c>
      <c r="K27" s="3">
        <v>-1</v>
      </c>
    </row>
    <row r="28" spans="1:11" x14ac:dyDescent="0.25">
      <c r="A28" s="3">
        <v>0</v>
      </c>
      <c r="B28" s="3">
        <v>0</v>
      </c>
      <c r="C28" s="3">
        <f>SQRT(10^2+3^2)</f>
        <v>10.440306508910551</v>
      </c>
      <c r="D28" s="3">
        <f>SQRT(8^2+2^2)</f>
        <v>8.2462112512353212</v>
      </c>
      <c r="E28" s="3">
        <f>SQRT(2^2+1^2)</f>
        <v>2.2360679774997898</v>
      </c>
      <c r="F28" s="3">
        <f>SQRT(2^2+0^2)</f>
        <v>2</v>
      </c>
      <c r="G28" s="3">
        <f>SQRT(2^2+1^2)</f>
        <v>2.2360679774997898</v>
      </c>
      <c r="H28" s="3"/>
      <c r="I28" s="3"/>
      <c r="J28" s="3"/>
      <c r="K28" s="3"/>
    </row>
    <row r="29" spans="1:11" x14ac:dyDescent="0.25">
      <c r="A29" s="3"/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/>
      <c r="I29" s="3"/>
      <c r="J29" s="3"/>
      <c r="K29" s="3"/>
    </row>
    <row r="30" spans="1:11" x14ac:dyDescent="0.25">
      <c r="A30" s="3"/>
      <c r="B30" s="4" t="s">
        <v>1</v>
      </c>
      <c r="C30" s="4">
        <v>0</v>
      </c>
      <c r="D30" s="4">
        <v>1</v>
      </c>
      <c r="E30" s="4">
        <v>2</v>
      </c>
      <c r="F30" s="4">
        <v>3</v>
      </c>
      <c r="G30" s="4">
        <v>4</v>
      </c>
      <c r="H30" s="3"/>
      <c r="I30" s="3"/>
      <c r="J30" s="3"/>
      <c r="K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</dc:creator>
  <cp:lastModifiedBy>Eric Li</cp:lastModifiedBy>
  <dcterms:created xsi:type="dcterms:W3CDTF">2021-11-11T15:04:05Z</dcterms:created>
  <dcterms:modified xsi:type="dcterms:W3CDTF">2021-11-12T02:33:48Z</dcterms:modified>
</cp:coreProperties>
</file>