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699739\Downloads\"/>
    </mc:Choice>
  </mc:AlternateContent>
  <xr:revisionPtr revIDLastSave="0" documentId="8_{24A6B050-88B3-4EE0-93CC-2652D7115F33}" xr6:coauthVersionLast="47" xr6:coauthVersionMax="47" xr10:uidLastSave="{00000000-0000-0000-0000-000000000000}"/>
  <bookViews>
    <workbookView xWindow="28680" yWindow="-120" windowWidth="29040" windowHeight="15840" xr2:uid="{821EFC9C-AACF-4AA7-B356-B75C70B5EA0D}"/>
  </bookViews>
  <sheets>
    <sheet name="Planilha1" sheetId="1" r:id="rId1"/>
    <sheet name="Planilha2" sheetId="2" r:id="rId2"/>
  </sheets>
  <definedNames>
    <definedName name="APORTE">Planilha1!$C$14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D34" i="1" s="1"/>
  <c r="C35" i="1"/>
  <c r="D35" i="1" s="1"/>
  <c r="C36" i="1"/>
  <c r="D36" i="1" s="1"/>
  <c r="C37" i="1"/>
  <c r="D37" i="1" s="1"/>
  <c r="C38" i="1"/>
  <c r="D38" i="1" s="1"/>
  <c r="C33" i="1"/>
  <c r="D33" i="1" s="1"/>
  <c r="A17" i="2"/>
  <c r="A18" i="2"/>
  <c r="A19" i="2"/>
  <c r="A20" i="2"/>
  <c r="A21" i="2"/>
  <c r="A16" i="2"/>
  <c r="A11" i="2"/>
  <c r="A12" i="2"/>
  <c r="A13" i="2"/>
  <c r="A14" i="2"/>
  <c r="A15" i="2"/>
  <c r="A10" i="2"/>
  <c r="A5" i="2"/>
  <c r="A6" i="2"/>
  <c r="A7" i="2"/>
  <c r="A8" i="2"/>
  <c r="A9" i="2"/>
  <c r="A4" i="2"/>
  <c r="C30" i="1"/>
  <c r="C9" i="1"/>
  <c r="C23" i="1"/>
  <c r="D23" i="1" s="1"/>
  <c r="C24" i="1"/>
  <c r="D24" i="1" s="1"/>
  <c r="C25" i="1"/>
  <c r="D25" i="1" s="1"/>
  <c r="C26" i="1"/>
  <c r="D26" i="1" s="1"/>
  <c r="C22" i="1"/>
  <c r="D22" i="1" s="1"/>
  <c r="D39" i="1" l="1"/>
  <c r="C17" i="1" l="1"/>
  <c r="C18" i="1" l="1"/>
</calcChain>
</file>

<file path=xl/sharedStrings.xml><?xml version="1.0" encoding="utf-8"?>
<sst xmlns="http://schemas.openxmlformats.org/spreadsheetml/2006/main" count="69" uniqueCount="36">
  <si>
    <t>Investimento Mensal</t>
  </si>
  <si>
    <t>Patrimônio Acumulado?</t>
  </si>
  <si>
    <t>Dividendos Mensais?</t>
  </si>
  <si>
    <t>Quanto investir por mês?</t>
  </si>
  <si>
    <t>Por quantos anos?</t>
  </si>
  <si>
    <t>Taxa de Rendimento mensal?</t>
  </si>
  <si>
    <t>Cenários</t>
  </si>
  <si>
    <t>Em 2 Anos?</t>
  </si>
  <si>
    <t>Em 5 Anos?</t>
  </si>
  <si>
    <t>Em 10 anos?</t>
  </si>
  <si>
    <t>em 20 Anos?</t>
  </si>
  <si>
    <t>Em 30 Anos?</t>
  </si>
  <si>
    <t>Dividendo</t>
  </si>
  <si>
    <t>Configurações</t>
  </si>
  <si>
    <t>Salário</t>
  </si>
  <si>
    <t>Rendimento Carteiro</t>
  </si>
  <si>
    <t>Sugestão Investimento</t>
  </si>
  <si>
    <t>Perfil</t>
  </si>
  <si>
    <t>VALOR A SER INVESTIDO POR MÊS</t>
  </si>
  <si>
    <t>TIPO DE FI</t>
  </si>
  <si>
    <t>PORCENTUAL SUGERIDO</t>
  </si>
  <si>
    <t>VALORES</t>
  </si>
  <si>
    <t>PAPEL</t>
  </si>
  <si>
    <t>TIJOLO</t>
  </si>
  <si>
    <t>HIBRIDOS</t>
  </si>
  <si>
    <t>FOF</t>
  </si>
  <si>
    <t>DESENVOLVIMENTO</t>
  </si>
  <si>
    <t>HOTELARIA</t>
  </si>
  <si>
    <t>TIPO</t>
  </si>
  <si>
    <t>PERFIL</t>
  </si>
  <si>
    <t>CONSERVADOR</t>
  </si>
  <si>
    <t>PORCENTAGEM</t>
  </si>
  <si>
    <t>CHAVE</t>
  </si>
  <si>
    <t>MODERADO</t>
  </si>
  <si>
    <t>AGRESSIVO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</si>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</sst>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5" formatCode="0.000%"/>
    <numFmt numFmtId="167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5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indexed="64"/>
      </right>
      <top/>
      <bottom style="medium">
        <color theme="0" tint="-0.34998626667073579"/>
      </bottom>
      <diagonal/>
    </border>
    <border>
      <left style="medium">
        <color indexed="64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indexed="64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indexed="64"/>
      </left>
      <right style="medium">
        <color theme="0" tint="-0.34998626667073579"/>
      </right>
      <top style="medium">
        <color theme="0" tint="-0.34998626667073579"/>
      </top>
      <bottom style="medium">
        <color indexed="64"/>
      </bottom>
      <diagonal/>
    </border>
    <border>
      <left style="medium">
        <color theme="0" tint="-0.34998626667073579"/>
      </left>
      <right style="medium">
        <color indexed="64"/>
      </right>
      <top style="medium">
        <color theme="0" tint="-0.34998626667073579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/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indexed="64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indexed="64"/>
      </bottom>
      <diagonal/>
    </border>
    <border>
      <left style="medium">
        <color theme="0" tint="-0.24994659260841701"/>
      </left>
      <right style="medium">
        <color indexed="64"/>
      </right>
      <top style="medium">
        <color theme="0" tint="-0.24994659260841701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3" xfId="0" applyFont="1" applyFill="1" applyBorder="1"/>
    <xf numFmtId="0" fontId="0" fillId="3" borderId="6" xfId="0" applyFill="1" applyBorder="1"/>
    <xf numFmtId="0" fontId="0" fillId="0" borderId="9" xfId="0" applyBorder="1"/>
    <xf numFmtId="0" fontId="0" fillId="0" borderId="11" xfId="0" applyBorder="1"/>
    <xf numFmtId="0" fontId="2" fillId="3" borderId="11" xfId="0" applyFont="1" applyFill="1" applyBorder="1"/>
    <xf numFmtId="0" fontId="2" fillId="3" borderId="13" xfId="0" applyFont="1" applyFill="1" applyBorder="1"/>
    <xf numFmtId="0" fontId="1" fillId="2" borderId="1" xfId="0" applyFont="1" applyFill="1" applyBorder="1" applyAlignment="1">
      <alignment horizontal="left" vertical="center"/>
    </xf>
    <xf numFmtId="167" fontId="2" fillId="0" borderId="10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0" xfId="0" applyFont="1"/>
    <xf numFmtId="0" fontId="0" fillId="0" borderId="13" xfId="0" applyBorder="1"/>
    <xf numFmtId="0" fontId="1" fillId="4" borderId="1" xfId="0" applyFont="1" applyFill="1" applyBorder="1"/>
    <xf numFmtId="0" fontId="1" fillId="4" borderId="3" xfId="0" applyFont="1" applyFill="1" applyBorder="1"/>
    <xf numFmtId="0" fontId="0" fillId="0" borderId="17" xfId="0" applyBorder="1"/>
    <xf numFmtId="0" fontId="0" fillId="0" borderId="19" xfId="0" applyBorder="1"/>
    <xf numFmtId="0" fontId="0" fillId="0" borderId="21" xfId="0" applyBorder="1"/>
    <xf numFmtId="167" fontId="2" fillId="0" borderId="10" xfId="0" applyNumberFormat="1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165" fontId="2" fillId="0" borderId="12" xfId="0" applyNumberFormat="1" applyFont="1" applyBorder="1" applyAlignment="1">
      <alignment horizontal="left" vertical="center"/>
    </xf>
    <xf numFmtId="8" fontId="2" fillId="3" borderId="12" xfId="0" applyNumberFormat="1" applyFont="1" applyFill="1" applyBorder="1" applyAlignment="1">
      <alignment horizontal="left"/>
    </xf>
    <xf numFmtId="8" fontId="2" fillId="3" borderId="14" xfId="0" applyNumberFormat="1" applyFont="1" applyFill="1" applyBorder="1" applyAlignment="1">
      <alignment horizontal="left"/>
    </xf>
    <xf numFmtId="0" fontId="0" fillId="7" borderId="0" xfId="0" applyFill="1" applyAlignment="1">
      <alignment horizontal="center" vertical="center"/>
    </xf>
    <xf numFmtId="10" fontId="0" fillId="7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5" borderId="1" xfId="0" applyFont="1" applyFill="1" applyBorder="1"/>
    <xf numFmtId="0" fontId="1" fillId="5" borderId="3" xfId="0" applyFont="1" applyFill="1" applyBorder="1"/>
    <xf numFmtId="0" fontId="0" fillId="0" borderId="4" xfId="0" applyBorder="1" applyAlignment="1">
      <alignment horizontal="center" vertical="center"/>
    </xf>
    <xf numFmtId="9" fontId="0" fillId="0" borderId="0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0" fontId="0" fillId="6" borderId="6" xfId="0" applyFill="1" applyBorder="1"/>
    <xf numFmtId="0" fontId="0" fillId="6" borderId="7" xfId="0" applyFill="1" applyBorder="1"/>
    <xf numFmtId="167" fontId="4" fillId="6" borderId="8" xfId="0" applyNumberFormat="1" applyFont="1" applyFill="1" applyBorder="1"/>
    <xf numFmtId="167" fontId="4" fillId="3" borderId="8" xfId="0" applyNumberFormat="1" applyFont="1" applyFill="1" applyBorder="1"/>
    <xf numFmtId="167" fontId="0" fillId="0" borderId="15" xfId="0" applyNumberFormat="1" applyFont="1" applyBorder="1" applyAlignment="1">
      <alignment horizontal="left" vertical="center"/>
    </xf>
    <xf numFmtId="167" fontId="0" fillId="0" borderId="18" xfId="0" applyNumberFormat="1" applyFont="1" applyBorder="1" applyAlignment="1">
      <alignment horizontal="left"/>
    </xf>
    <xf numFmtId="167" fontId="0" fillId="0" borderId="16" xfId="0" applyNumberFormat="1" applyFont="1" applyBorder="1" applyAlignment="1">
      <alignment horizontal="left" vertical="center"/>
    </xf>
    <xf numFmtId="167" fontId="0" fillId="0" borderId="20" xfId="0" applyNumberFormat="1" applyFont="1" applyBorder="1" applyAlignment="1">
      <alignment horizontal="left"/>
    </xf>
    <xf numFmtId="167" fontId="0" fillId="0" borderId="16" xfId="0" applyNumberFormat="1" applyFont="1" applyBorder="1" applyAlignment="1">
      <alignment horizontal="left"/>
    </xf>
    <xf numFmtId="167" fontId="0" fillId="0" borderId="22" xfId="0" applyNumberFormat="1" applyFont="1" applyBorder="1" applyAlignment="1">
      <alignment horizontal="left"/>
    </xf>
    <xf numFmtId="167" fontId="0" fillId="0" borderId="23" xfId="0" applyNumberFormat="1" applyFont="1" applyBorder="1" applyAlignment="1">
      <alignment horizontal="left"/>
    </xf>
    <xf numFmtId="167" fontId="2" fillId="0" borderId="14" xfId="0" applyNumberFormat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1</xdr:col>
      <xdr:colOff>705871</xdr:colOff>
      <xdr:row>1</xdr:row>
      <xdr:rowOff>151838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AFB6121-3B52-4443-9A43-5A8C03F745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0" y="1"/>
          <a:ext cx="1318192" cy="3304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2F80A-11CD-4D64-9175-A7E3F31953EC}">
  <dimension ref="A5:G51"/>
  <sheetViews>
    <sheetView showGridLines="0" tabSelected="1" topLeftCell="A14" zoomScale="112" zoomScaleNormal="112" workbookViewId="0">
      <selection activeCell="C36" sqref="C36"/>
    </sheetView>
  </sheetViews>
  <sheetFormatPr defaultColWidth="0" defaultRowHeight="14.5" x14ac:dyDescent="0.35"/>
  <cols>
    <col min="1" max="1" width="8.7265625" customWidth="1"/>
    <col min="2" max="2" width="28.54296875" bestFit="1" customWidth="1"/>
    <col min="3" max="3" width="20.90625" customWidth="1"/>
    <col min="4" max="4" width="11.36328125" bestFit="1" customWidth="1"/>
    <col min="5" max="6" width="8.7265625" customWidth="1"/>
    <col min="8" max="16384" width="8.7265625" hidden="1"/>
  </cols>
  <sheetData>
    <row r="5" spans="2:3" ht="15" thickBot="1" x14ac:dyDescent="0.4"/>
    <row r="6" spans="2:3" x14ac:dyDescent="0.35">
      <c r="B6" s="12" t="s">
        <v>13</v>
      </c>
      <c r="C6" s="13"/>
    </row>
    <row r="7" spans="2:3" ht="15" thickBot="1" x14ac:dyDescent="0.4">
      <c r="B7" s="3" t="s">
        <v>14</v>
      </c>
      <c r="C7" s="8">
        <v>5000</v>
      </c>
    </row>
    <row r="8" spans="2:3" ht="15" thickBot="1" x14ac:dyDescent="0.4">
      <c r="B8" s="4" t="s">
        <v>15</v>
      </c>
      <c r="C8" s="9">
        <v>0.01</v>
      </c>
    </row>
    <row r="9" spans="2:3" ht="15" thickBot="1" x14ac:dyDescent="0.4">
      <c r="B9" s="11" t="s">
        <v>16</v>
      </c>
      <c r="C9" s="41">
        <f>C7*0.3</f>
        <v>1500</v>
      </c>
    </row>
    <row r="12" spans="2:3" ht="15" thickBot="1" x14ac:dyDescent="0.4"/>
    <row r="13" spans="2:3" ht="27.5" customHeight="1" x14ac:dyDescent="0.35">
      <c r="B13" s="7" t="s">
        <v>0</v>
      </c>
      <c r="C13" s="1"/>
    </row>
    <row r="14" spans="2:3" ht="15" thickBot="1" x14ac:dyDescent="0.4">
      <c r="B14" s="3" t="s">
        <v>3</v>
      </c>
      <c r="C14" s="17">
        <v>500</v>
      </c>
    </row>
    <row r="15" spans="2:3" ht="15" thickBot="1" x14ac:dyDescent="0.4">
      <c r="B15" s="4" t="s">
        <v>4</v>
      </c>
      <c r="C15" s="18">
        <v>5</v>
      </c>
    </row>
    <row r="16" spans="2:3" ht="15" thickBot="1" x14ac:dyDescent="0.4">
      <c r="B16" s="4" t="s">
        <v>5</v>
      </c>
      <c r="C16" s="19">
        <v>1.0789999999999999E-2</v>
      </c>
    </row>
    <row r="17" spans="1:4" ht="15" thickBot="1" x14ac:dyDescent="0.4">
      <c r="B17" s="5" t="s">
        <v>1</v>
      </c>
      <c r="C17" s="20">
        <f>FV(C16,C15*12,-C14)</f>
        <v>41888.456999243819</v>
      </c>
    </row>
    <row r="18" spans="1:4" ht="15" thickBot="1" x14ac:dyDescent="0.4">
      <c r="B18" s="6" t="s">
        <v>2</v>
      </c>
      <c r="C18" s="21">
        <f>C17*1%</f>
        <v>418.88456999243817</v>
      </c>
    </row>
    <row r="20" spans="1:4" ht="15" thickBot="1" x14ac:dyDescent="0.4"/>
    <row r="21" spans="1:4" x14ac:dyDescent="0.35">
      <c r="B21" s="7" t="s">
        <v>6</v>
      </c>
      <c r="C21" s="7"/>
      <c r="D21" s="7" t="s">
        <v>12</v>
      </c>
    </row>
    <row r="22" spans="1:4" ht="15" thickBot="1" x14ac:dyDescent="0.4">
      <c r="A22" s="10">
        <v>2</v>
      </c>
      <c r="B22" s="14" t="s">
        <v>7</v>
      </c>
      <c r="C22" s="34">
        <f>FV($C$16,$A22*12,-$C$14)</f>
        <v>13613.813648822608</v>
      </c>
      <c r="D22" s="35">
        <f>C22*$C$8</f>
        <v>136.13813648822608</v>
      </c>
    </row>
    <row r="23" spans="1:4" ht="15" thickBot="1" x14ac:dyDescent="0.4">
      <c r="A23" s="10">
        <v>5</v>
      </c>
      <c r="B23" s="15" t="s">
        <v>8</v>
      </c>
      <c r="C23" s="36">
        <f t="shared" ref="C23:C26" si="0">FV($C$16,$A23*12,-$C$14)</f>
        <v>41888.456999243819</v>
      </c>
      <c r="D23" s="37">
        <f>C23*$C$8</f>
        <v>418.88456999243817</v>
      </c>
    </row>
    <row r="24" spans="1:4" ht="15" thickBot="1" x14ac:dyDescent="0.4">
      <c r="A24" s="10">
        <v>10</v>
      </c>
      <c r="B24" s="15" t="s">
        <v>9</v>
      </c>
      <c r="C24" s="36">
        <f t="shared" si="0"/>
        <v>121642.1062650861</v>
      </c>
      <c r="D24" s="37">
        <f>C24*$C$8</f>
        <v>1216.4210626508609</v>
      </c>
    </row>
    <row r="25" spans="1:4" ht="15" thickBot="1" x14ac:dyDescent="0.4">
      <c r="A25" s="10">
        <v>20</v>
      </c>
      <c r="B25" s="15" t="s">
        <v>10</v>
      </c>
      <c r="C25" s="38">
        <f t="shared" si="0"/>
        <v>562599.20004854025</v>
      </c>
      <c r="D25" s="37">
        <f>C25*$C$8</f>
        <v>5625.992000485403</v>
      </c>
    </row>
    <row r="26" spans="1:4" ht="15" thickBot="1" x14ac:dyDescent="0.4">
      <c r="A26" s="10">
        <v>30</v>
      </c>
      <c r="B26" s="16" t="s">
        <v>11</v>
      </c>
      <c r="C26" s="39">
        <f t="shared" si="0"/>
        <v>2161084.8275023573</v>
      </c>
      <c r="D26" s="40">
        <f>C26*$C$8</f>
        <v>21610.848275023574</v>
      </c>
    </row>
    <row r="28" spans="1:4" ht="15" thickBot="1" x14ac:dyDescent="0.4"/>
    <row r="29" spans="1:4" x14ac:dyDescent="0.35">
      <c r="B29" s="25" t="s">
        <v>17</v>
      </c>
      <c r="C29" s="26" t="s">
        <v>35</v>
      </c>
    </row>
    <row r="30" spans="1:4" ht="15" thickBot="1" x14ac:dyDescent="0.4">
      <c r="B30" s="2" t="s">
        <v>18</v>
      </c>
      <c r="C30" s="33">
        <f>C14</f>
        <v>500</v>
      </c>
    </row>
    <row r="31" spans="1:4" ht="15" thickBot="1" x14ac:dyDescent="0.4"/>
    <row r="32" spans="1:4" x14ac:dyDescent="0.35">
      <c r="B32" s="42" t="s">
        <v>19</v>
      </c>
      <c r="C32" s="43" t="s">
        <v>20</v>
      </c>
      <c r="D32" s="44" t="s">
        <v>21</v>
      </c>
    </row>
    <row r="33" spans="2:4" x14ac:dyDescent="0.35">
      <c r="B33" s="27" t="s">
        <v>22</v>
      </c>
      <c r="C33" s="28">
        <f>VLOOKUP($C$29&amp;B33,Planilha2!A3:D21,4,0)</f>
        <v>0.5</v>
      </c>
      <c r="D33" s="29">
        <f>$C33*$C$30</f>
        <v>250</v>
      </c>
    </row>
    <row r="34" spans="2:4" x14ac:dyDescent="0.35">
      <c r="B34" s="27" t="s">
        <v>23</v>
      </c>
      <c r="C34" s="28">
        <f>VLOOKUP($C$29&amp;B34,Planilha2!A4:D22,4,0)</f>
        <v>0.1</v>
      </c>
      <c r="D34" s="29">
        <f t="shared" ref="D34:D38" si="1">$C34*$C$30</f>
        <v>50</v>
      </c>
    </row>
    <row r="35" spans="2:4" x14ac:dyDescent="0.35">
      <c r="B35" s="27" t="s">
        <v>24</v>
      </c>
      <c r="C35" s="28">
        <f>VLOOKUP($C$29&amp;B35,Planilha2!A5:D23,4,0)</f>
        <v>0.05</v>
      </c>
      <c r="D35" s="29">
        <f t="shared" si="1"/>
        <v>25</v>
      </c>
    </row>
    <row r="36" spans="2:4" x14ac:dyDescent="0.35">
      <c r="B36" s="27" t="s">
        <v>25</v>
      </c>
      <c r="C36" s="28">
        <f>VLOOKUP($C$29&amp;B36,Planilha2!A6:D24,4,0)</f>
        <v>0.05</v>
      </c>
      <c r="D36" s="29">
        <f t="shared" si="1"/>
        <v>25</v>
      </c>
    </row>
    <row r="37" spans="2:4" x14ac:dyDescent="0.35">
      <c r="B37" s="27" t="s">
        <v>26</v>
      </c>
      <c r="C37" s="28">
        <f>VLOOKUP($C$29&amp;B37,Planilha2!A7:D25,4,0)</f>
        <v>0.2</v>
      </c>
      <c r="D37" s="29">
        <f t="shared" si="1"/>
        <v>100</v>
      </c>
    </row>
    <row r="38" spans="2:4" x14ac:dyDescent="0.35">
      <c r="B38" s="27" t="s">
        <v>27</v>
      </c>
      <c r="C38" s="28">
        <f>VLOOKUP($C$29&amp;B38,Planilha2!A8:D26,4,0)</f>
        <v>0.1</v>
      </c>
      <c r="D38" s="29">
        <f t="shared" si="1"/>
        <v>50</v>
      </c>
    </row>
    <row r="39" spans="2:4" ht="15" thickBot="1" x14ac:dyDescent="0.4">
      <c r="B39" s="30"/>
      <c r="C39" s="31"/>
      <c r="D39" s="32">
        <f>SUM(D33:D38)</f>
        <v>500</v>
      </c>
    </row>
    <row r="49" customFormat="1" x14ac:dyDescent="0.35"/>
    <row r="50" customFormat="1" x14ac:dyDescent="0.35"/>
    <row r="51" customFormat="1" x14ac:dyDescent="0.35"/>
  </sheetData>
  <dataValidations count="1">
    <dataValidation type="list" allowBlank="1" showInputMessage="1" showErrorMessage="1" sqref="C29" xr:uid="{984D7AA7-F562-49CA-8A1A-EEE25B88A14F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F2C9B-865F-4977-B225-88A75D91E4D9}">
  <dimension ref="A3:D21"/>
  <sheetViews>
    <sheetView workbookViewId="0">
      <selection activeCell="A40" sqref="A40"/>
    </sheetView>
  </sheetViews>
  <sheetFormatPr defaultRowHeight="14.5" x14ac:dyDescent="0.35"/>
  <cols>
    <col min="1" max="1" width="30.81640625" bestFit="1" customWidth="1"/>
    <col min="2" max="2" width="13.81640625" bestFit="1" customWidth="1"/>
    <col min="3" max="3" width="17.7265625" bestFit="1" customWidth="1"/>
    <col min="4" max="4" width="13.7265625" bestFit="1" customWidth="1"/>
  </cols>
  <sheetData>
    <row r="3" spans="1:4" x14ac:dyDescent="0.35">
      <c r="A3" s="24" t="s">
        <v>32</v>
      </c>
      <c r="B3" s="24" t="s">
        <v>29</v>
      </c>
      <c r="C3" s="24" t="s">
        <v>28</v>
      </c>
      <c r="D3" s="24" t="s">
        <v>31</v>
      </c>
    </row>
    <row r="4" spans="1:4" x14ac:dyDescent="0.35">
      <c r="A4" s="22" t="str">
        <f>B4&amp;C4</f>
        <v>CONSERVADORPAPEL</v>
      </c>
      <c r="B4" s="22" t="s">
        <v>30</v>
      </c>
      <c r="C4" s="22" t="s">
        <v>22</v>
      </c>
      <c r="D4" s="23">
        <v>0.3</v>
      </c>
    </row>
    <row r="5" spans="1:4" x14ac:dyDescent="0.35">
      <c r="A5" s="22" t="str">
        <f t="shared" ref="A5:A21" si="0">B5&amp;C5</f>
        <v>CONSERVADORTIJOLO</v>
      </c>
      <c r="B5" s="22" t="s">
        <v>30</v>
      </c>
      <c r="C5" s="22" t="s">
        <v>23</v>
      </c>
      <c r="D5" s="23">
        <v>0.5</v>
      </c>
    </row>
    <row r="6" spans="1:4" x14ac:dyDescent="0.35">
      <c r="A6" s="22" t="str">
        <f t="shared" si="0"/>
        <v>CONSERVADORHIBRIDOS</v>
      </c>
      <c r="B6" s="22" t="s">
        <v>30</v>
      </c>
      <c r="C6" s="22" t="s">
        <v>24</v>
      </c>
      <c r="D6" s="23">
        <v>0.1</v>
      </c>
    </row>
    <row r="7" spans="1:4" x14ac:dyDescent="0.35">
      <c r="A7" s="22" t="str">
        <f t="shared" si="0"/>
        <v>CONSERVADORFOF</v>
      </c>
      <c r="B7" s="22" t="s">
        <v>30</v>
      </c>
      <c r="C7" s="22" t="s">
        <v>25</v>
      </c>
      <c r="D7" s="23">
        <v>0.1</v>
      </c>
    </row>
    <row r="8" spans="1:4" x14ac:dyDescent="0.35">
      <c r="A8" s="22" t="str">
        <f t="shared" si="0"/>
        <v>CONSERVADORDESENVOLVIMENTO</v>
      </c>
      <c r="B8" s="22" t="s">
        <v>30</v>
      </c>
      <c r="C8" s="22" t="s">
        <v>26</v>
      </c>
      <c r="D8" s="23">
        <v>0</v>
      </c>
    </row>
    <row r="9" spans="1:4" x14ac:dyDescent="0.35">
      <c r="A9" s="22" t="str">
        <f t="shared" si="0"/>
        <v>CONSERVADORHOTELARIA</v>
      </c>
      <c r="B9" s="22" t="s">
        <v>30</v>
      </c>
      <c r="C9" s="22" t="s">
        <v>27</v>
      </c>
      <c r="D9" s="23">
        <v>0</v>
      </c>
    </row>
    <row r="10" spans="1:4" x14ac:dyDescent="0.35">
      <c r="A10" s="22" t="str">
        <f t="shared" si="0"/>
        <v>MODERADOPAPEL</v>
      </c>
      <c r="B10" s="22" t="s">
        <v>33</v>
      </c>
      <c r="C10" s="22" t="s">
        <v>22</v>
      </c>
      <c r="D10" s="23">
        <v>0.32</v>
      </c>
    </row>
    <row r="11" spans="1:4" x14ac:dyDescent="0.35">
      <c r="A11" s="22" t="str">
        <f t="shared" si="0"/>
        <v>MODERADOTIJOLO</v>
      </c>
      <c r="B11" s="22" t="s">
        <v>33</v>
      </c>
      <c r="C11" s="22" t="s">
        <v>23</v>
      </c>
      <c r="D11" s="23">
        <v>0.35</v>
      </c>
    </row>
    <row r="12" spans="1:4" x14ac:dyDescent="0.35">
      <c r="A12" s="22" t="str">
        <f t="shared" si="0"/>
        <v>MODERADOHIBRIDOS</v>
      </c>
      <c r="B12" s="22" t="s">
        <v>33</v>
      </c>
      <c r="C12" s="22" t="s">
        <v>24</v>
      </c>
      <c r="D12" s="23">
        <v>0.08</v>
      </c>
    </row>
    <row r="13" spans="1:4" x14ac:dyDescent="0.35">
      <c r="A13" s="22" t="str">
        <f t="shared" si="0"/>
        <v>MODERADOFOF</v>
      </c>
      <c r="B13" s="22" t="s">
        <v>33</v>
      </c>
      <c r="C13" s="22" t="s">
        <v>25</v>
      </c>
      <c r="D13" s="23">
        <v>0.05</v>
      </c>
    </row>
    <row r="14" spans="1:4" x14ac:dyDescent="0.35">
      <c r="A14" s="22" t="str">
        <f t="shared" si="0"/>
        <v>MODERADODESENVOLVIMENTO</v>
      </c>
      <c r="B14" s="22" t="s">
        <v>33</v>
      </c>
      <c r="C14" s="22" t="s">
        <v>26</v>
      </c>
      <c r="D14" s="23">
        <v>0.1</v>
      </c>
    </row>
    <row r="15" spans="1:4" x14ac:dyDescent="0.35">
      <c r="A15" s="22" t="str">
        <f t="shared" si="0"/>
        <v>MODERADOHOTELARIA</v>
      </c>
      <c r="B15" s="22" t="s">
        <v>33</v>
      </c>
      <c r="C15" s="22" t="s">
        <v>27</v>
      </c>
      <c r="D15" s="23">
        <v>0.1</v>
      </c>
    </row>
    <row r="16" spans="1:4" x14ac:dyDescent="0.35">
      <c r="A16" s="22" t="str">
        <f t="shared" si="0"/>
        <v>AGRESSIVOPAPEL</v>
      </c>
      <c r="B16" s="22" t="s">
        <v>34</v>
      </c>
      <c r="C16" s="22" t="s">
        <v>22</v>
      </c>
      <c r="D16" s="23">
        <v>0.5</v>
      </c>
    </row>
    <row r="17" spans="1:4" x14ac:dyDescent="0.35">
      <c r="A17" s="22" t="str">
        <f t="shared" si="0"/>
        <v>AGRESSIVOTIJOLO</v>
      </c>
      <c r="B17" s="22" t="s">
        <v>34</v>
      </c>
      <c r="C17" s="22" t="s">
        <v>23</v>
      </c>
      <c r="D17" s="23">
        <v>0.1</v>
      </c>
    </row>
    <row r="18" spans="1:4" x14ac:dyDescent="0.35">
      <c r="A18" s="22" t="str">
        <f t="shared" si="0"/>
        <v>AGRESSIVOHIBRIDOS</v>
      </c>
      <c r="B18" s="22" t="s">
        <v>34</v>
      </c>
      <c r="C18" s="22" t="s">
        <v>24</v>
      </c>
      <c r="D18" s="23">
        <v>0.05</v>
      </c>
    </row>
    <row r="19" spans="1:4" x14ac:dyDescent="0.35">
      <c r="A19" s="22" t="str">
        <f t="shared" si="0"/>
        <v>AGRESSIVOFOF</v>
      </c>
      <c r="B19" s="22" t="s">
        <v>34</v>
      </c>
      <c r="C19" s="22" t="s">
        <v>25</v>
      </c>
      <c r="D19" s="23">
        <v>0.05</v>
      </c>
    </row>
    <row r="20" spans="1:4" x14ac:dyDescent="0.35">
      <c r="A20" s="22" t="str">
        <f t="shared" si="0"/>
        <v>AGRESSIVODESENVOLVIMENTO</v>
      </c>
      <c r="B20" s="22" t="s">
        <v>34</v>
      </c>
      <c r="C20" s="22" t="s">
        <v>26</v>
      </c>
      <c r="D20" s="23">
        <v>0.2</v>
      </c>
    </row>
    <row r="21" spans="1:4" x14ac:dyDescent="0.35">
      <c r="A21" s="22" t="str">
        <f t="shared" si="0"/>
        <v>AGRESSIVOHOTELARIA</v>
      </c>
      <c r="B21" s="22" t="s">
        <v>34</v>
      </c>
      <c r="C21" s="22" t="s">
        <v>27</v>
      </c>
      <c r="D21" s="2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APORTE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Amorim, Joao Vicente</dc:creator>
  <cp:lastModifiedBy>Amorim, Joao Vicente</cp:lastModifiedBy>
  <dcterms:created xsi:type="dcterms:W3CDTF">2025-05-29T10:50:35Z</dcterms:created>
  <dcterms:modified xsi:type="dcterms:W3CDTF">2025-05-29T18:34:53Z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293abe-9cdf-4eda-bafa-ea0855bbbb38_Enabled">
    <vt:lpwstr>true</vt:lpwstr>
  </property>
  <property fmtid="{D5CDD505-2E9C-101B-9397-08002B2CF9AE}" pid="3" name="MSIP_Label_26293abe-9cdf-4eda-bafa-ea0855bbbb38_SetDate">
    <vt:lpwstr>2025-05-29T18:34:53Z</vt:lpwstr>
  </property>
  <property fmtid="{D5CDD505-2E9C-101B-9397-08002B2CF9AE}" pid="4" name="MSIP_Label_26293abe-9cdf-4eda-bafa-ea0855bbbb38_Method">
    <vt:lpwstr>Privileged</vt:lpwstr>
  </property>
  <property fmtid="{D5CDD505-2E9C-101B-9397-08002B2CF9AE}" pid="5" name="MSIP_Label_26293abe-9cdf-4eda-bafa-ea0855bbbb38_Name">
    <vt:lpwstr>Classification Public</vt:lpwstr>
  </property>
  <property fmtid="{D5CDD505-2E9C-101B-9397-08002B2CF9AE}" pid="6" name="MSIP_Label_26293abe-9cdf-4eda-bafa-ea0855bbbb38_SiteId">
    <vt:lpwstr>2f55bf32-42d4-44b3-a8c2-930ac8b182b2</vt:lpwstr>
  </property>
  <property fmtid="{D5CDD505-2E9C-101B-9397-08002B2CF9AE}" pid="7" name="MSIP_Label_26293abe-9cdf-4eda-bafa-ea0855bbbb38_ActionId">
    <vt:lpwstr>7b7f76f4-11fe-4f38-9384-1fd748e6f6c1</vt:lpwstr>
  </property>
  <property fmtid="{D5CDD505-2E9C-101B-9397-08002B2CF9AE}" pid="8" name="MSIP_Label_26293abe-9cdf-4eda-bafa-ea0855bbbb38_ContentBits">
    <vt:lpwstr>0</vt:lpwstr>
  </property>
</Properties>
</file>