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seem\Personal\payslips\"/>
    </mc:Choice>
  </mc:AlternateContent>
  <xr:revisionPtr revIDLastSave="0" documentId="13_ncr:1_{33B41A46-A205-4943-B08E-7CBDE2387E62}" xr6:coauthVersionLast="45" xr6:coauthVersionMax="45" xr10:uidLastSave="{00000000-0000-0000-0000-000000000000}"/>
  <bookViews>
    <workbookView xWindow="-120" yWindow="-120" windowWidth="20730" windowHeight="11160" xr2:uid="{C2D906C3-1DA5-4A7D-8BC1-AE36F6D984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5" i="1" l="1"/>
  <c r="R24" i="1"/>
  <c r="P12" i="1"/>
  <c r="P11" i="1"/>
  <c r="P33" i="1"/>
  <c r="N33" i="1"/>
  <c r="P22" i="1"/>
  <c r="M18" i="1"/>
  <c r="M21" i="1"/>
  <c r="J33" i="1"/>
  <c r="C33" i="1"/>
  <c r="J12" i="1" l="1"/>
  <c r="M9" i="1"/>
  <c r="M10" i="1"/>
  <c r="M13" i="1"/>
  <c r="M14" i="1"/>
  <c r="M16" i="1"/>
  <c r="M17" i="1"/>
  <c r="M19" i="1"/>
  <c r="M20" i="1"/>
  <c r="K21" i="1"/>
  <c r="J21" i="1"/>
  <c r="K18" i="1"/>
  <c r="J18" i="1"/>
  <c r="K15" i="1"/>
  <c r="J15" i="1"/>
  <c r="M15" i="1" s="1"/>
  <c r="K11" i="1"/>
  <c r="I11" i="1"/>
  <c r="J11" i="1" s="1"/>
  <c r="M11" i="1" s="1"/>
  <c r="K4" i="1"/>
  <c r="K5" i="1"/>
  <c r="K6" i="1"/>
  <c r="K7" i="1"/>
  <c r="K8" i="1"/>
  <c r="J4" i="1"/>
  <c r="M4" i="1" s="1"/>
  <c r="J5" i="1"/>
  <c r="M5" i="1" s="1"/>
  <c r="J6" i="1"/>
  <c r="M6" i="1" s="1"/>
  <c r="J7" i="1"/>
  <c r="J8" i="1"/>
  <c r="M8" i="1" s="1"/>
  <c r="K3" i="1"/>
  <c r="J3" i="1"/>
  <c r="M3" i="1" s="1"/>
  <c r="C21" i="1"/>
  <c r="C18" i="1"/>
  <c r="C15" i="1"/>
  <c r="C11" i="1"/>
  <c r="C8" i="1"/>
  <c r="C6" i="1"/>
  <c r="C5" i="1"/>
  <c r="C4" i="1"/>
  <c r="C3" i="1"/>
  <c r="C30" i="1" s="1"/>
  <c r="D23" i="1" l="1"/>
  <c r="K12" i="1"/>
  <c r="M12" i="1" s="1"/>
  <c r="N22" i="1" s="1"/>
  <c r="N30" i="1" s="1"/>
  <c r="P30" i="1" l="1"/>
  <c r="P31" i="1" s="1"/>
  <c r="P35" i="1" s="1"/>
  <c r="P36" i="1" s="1"/>
  <c r="N31" i="1"/>
  <c r="N35" i="1" s="1"/>
  <c r="N36" i="1" s="1"/>
</calcChain>
</file>

<file path=xl/sharedStrings.xml><?xml version="1.0" encoding="utf-8"?>
<sst xmlns="http://schemas.openxmlformats.org/spreadsheetml/2006/main" count="27" uniqueCount="23">
  <si>
    <t>Basic</t>
  </si>
  <si>
    <t>HRA</t>
  </si>
  <si>
    <t>Allowance</t>
  </si>
  <si>
    <t>EPF</t>
  </si>
  <si>
    <t>Gratuity</t>
  </si>
  <si>
    <t>LTA</t>
  </si>
  <si>
    <t>Employment tax</t>
  </si>
  <si>
    <t>U/s VI A deductions</t>
  </si>
  <si>
    <t>Standard Deductions</t>
  </si>
  <si>
    <t>Taxable income</t>
  </si>
  <si>
    <t>Actuals</t>
  </si>
  <si>
    <t>Net Income</t>
  </si>
  <si>
    <t>Actual</t>
  </si>
  <si>
    <t>Proposed</t>
  </si>
  <si>
    <t>Monthly</t>
  </si>
  <si>
    <t>Total</t>
  </si>
  <si>
    <t>Income from previous employer</t>
  </si>
  <si>
    <t>Tax Deducted</t>
  </si>
  <si>
    <t>Tax to be deducted</t>
  </si>
  <si>
    <t>Previous Entity</t>
  </si>
  <si>
    <t>Current Entity</t>
  </si>
  <si>
    <t>Tax when HRA@Actual-10%Basic</t>
  </si>
  <si>
    <t>Check HRA mistake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</si>
</sst>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RA@Actual-10%Bas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6086C-1D8E-4902-9505-A113C04F93AE}">
  <dimension ref="A1:R36"/>
  <sheetViews>
    <sheetView tabSelected="1" topLeftCell="D18" workbookViewId="0">
      <selection activeCell="R25" sqref="R25"/>
    </sheetView>
  </sheetViews>
  <sheetFormatPr defaultRowHeight="15" x14ac:dyDescent="0.25"/>
  <cols>
    <col min="1" max="1" width="20.28515625" customWidth="1"/>
    <col min="2" max="2" width="22.7109375" customWidth="1"/>
    <col min="16" max="16" width="30.42578125" bestFit="1" customWidth="1"/>
  </cols>
  <sheetData>
    <row r="1" spans="1:18" x14ac:dyDescent="0.25">
      <c r="B1" s="2" t="s">
        <v>19</v>
      </c>
      <c r="C1" s="2"/>
      <c r="D1" s="2"/>
      <c r="I1" s="2" t="s">
        <v>20</v>
      </c>
      <c r="J1" s="2"/>
      <c r="K1" s="2"/>
      <c r="L1" s="2"/>
      <c r="M1" s="2"/>
      <c r="N1" s="2"/>
      <c r="P1" s="3" t="s">
        <v>21</v>
      </c>
      <c r="R1" t="s">
        <v>22</v>
      </c>
    </row>
    <row r="2" spans="1:18" x14ac:dyDescent="0.25">
      <c r="C2" t="s">
        <v>10</v>
      </c>
      <c r="I2" t="s">
        <v>14</v>
      </c>
      <c r="J2" t="s">
        <v>12</v>
      </c>
      <c r="K2" t="s">
        <v>13</v>
      </c>
      <c r="M2" t="s">
        <v>15</v>
      </c>
    </row>
    <row r="3" spans="1:18" x14ac:dyDescent="0.25">
      <c r="A3" t="s">
        <v>0</v>
      </c>
      <c r="B3">
        <v>29826</v>
      </c>
      <c r="C3">
        <f>B3*6</f>
        <v>178956</v>
      </c>
      <c r="I3">
        <v>30988</v>
      </c>
      <c r="J3">
        <f>I3*3</f>
        <v>92964</v>
      </c>
      <c r="K3">
        <f>I3*3</f>
        <v>92964</v>
      </c>
      <c r="M3">
        <f>J3+K3</f>
        <v>185928</v>
      </c>
    </row>
    <row r="4" spans="1:18" x14ac:dyDescent="0.25">
      <c r="A4" t="s">
        <v>1</v>
      </c>
      <c r="B4">
        <v>11930</v>
      </c>
      <c r="C4">
        <f t="shared" ref="C4:C8" si="0">B4*6</f>
        <v>71580</v>
      </c>
      <c r="I4">
        <v>12395</v>
      </c>
      <c r="J4">
        <f t="shared" ref="J4:J8" si="1">I4*3</f>
        <v>37185</v>
      </c>
      <c r="K4">
        <f t="shared" ref="K4:K8" si="2">I4*3</f>
        <v>37185</v>
      </c>
      <c r="M4">
        <f t="shared" ref="M4:M20" si="3">J4+K4</f>
        <v>74370</v>
      </c>
    </row>
    <row r="5" spans="1:18" x14ac:dyDescent="0.25">
      <c r="A5" t="s">
        <v>2</v>
      </c>
      <c r="B5">
        <v>46429</v>
      </c>
      <c r="C5">
        <f t="shared" si="0"/>
        <v>278574</v>
      </c>
      <c r="I5">
        <v>49154</v>
      </c>
      <c r="J5">
        <f t="shared" si="1"/>
        <v>147462</v>
      </c>
      <c r="K5">
        <f t="shared" si="2"/>
        <v>147462</v>
      </c>
      <c r="M5">
        <f t="shared" si="3"/>
        <v>294924</v>
      </c>
    </row>
    <row r="6" spans="1:18" x14ac:dyDescent="0.25">
      <c r="A6" t="s">
        <v>3</v>
      </c>
      <c r="B6">
        <v>1800</v>
      </c>
      <c r="C6">
        <f t="shared" si="0"/>
        <v>10800</v>
      </c>
      <c r="I6">
        <v>1800</v>
      </c>
      <c r="J6">
        <f t="shared" si="1"/>
        <v>5400</v>
      </c>
      <c r="K6">
        <f t="shared" si="2"/>
        <v>5400</v>
      </c>
      <c r="M6">
        <f t="shared" si="3"/>
        <v>10800</v>
      </c>
    </row>
    <row r="7" spans="1:18" x14ac:dyDescent="0.25">
      <c r="A7" t="s">
        <v>4</v>
      </c>
      <c r="C7">
        <v>8608</v>
      </c>
      <c r="J7">
        <f t="shared" si="1"/>
        <v>0</v>
      </c>
      <c r="K7">
        <f t="shared" si="2"/>
        <v>0</v>
      </c>
      <c r="M7">
        <v>8945</v>
      </c>
    </row>
    <row r="8" spans="1:18" x14ac:dyDescent="0.25">
      <c r="A8" t="s">
        <v>5</v>
      </c>
      <c r="B8">
        <v>8000</v>
      </c>
      <c r="C8">
        <f t="shared" si="0"/>
        <v>48000</v>
      </c>
      <c r="I8">
        <v>8000</v>
      </c>
      <c r="J8">
        <f t="shared" si="1"/>
        <v>24000</v>
      </c>
      <c r="K8">
        <f t="shared" si="2"/>
        <v>24000</v>
      </c>
      <c r="M8">
        <f t="shared" si="3"/>
        <v>48000</v>
      </c>
    </row>
    <row r="9" spans="1:18" x14ac:dyDescent="0.25">
      <c r="M9">
        <f t="shared" si="3"/>
        <v>0</v>
      </c>
      <c r="P9">
        <v>185928</v>
      </c>
    </row>
    <row r="10" spans="1:18" x14ac:dyDescent="0.25">
      <c r="M10">
        <f t="shared" si="3"/>
        <v>0</v>
      </c>
      <c r="P10">
        <v>178955</v>
      </c>
    </row>
    <row r="11" spans="1:18" x14ac:dyDescent="0.25">
      <c r="A11" t="s">
        <v>3</v>
      </c>
      <c r="B11">
        <v>-1800</v>
      </c>
      <c r="C11">
        <f t="shared" ref="C11" si="4">B11*6</f>
        <v>-10800</v>
      </c>
      <c r="I11">
        <f>-I6</f>
        <v>-1800</v>
      </c>
      <c r="J11">
        <f>I11*3</f>
        <v>-5400</v>
      </c>
      <c r="K11">
        <f>I11*3</f>
        <v>-5400</v>
      </c>
      <c r="M11">
        <f t="shared" si="3"/>
        <v>-10800</v>
      </c>
      <c r="P11">
        <f>SUM(P9:P10)</f>
        <v>364883</v>
      </c>
    </row>
    <row r="12" spans="1:18" x14ac:dyDescent="0.25">
      <c r="A12" t="s">
        <v>4</v>
      </c>
      <c r="C12">
        <v>-8608</v>
      </c>
      <c r="J12">
        <f>-M7/2</f>
        <v>-4472.5</v>
      </c>
      <c r="K12">
        <f>-M7/2</f>
        <v>-4472.5</v>
      </c>
      <c r="M12">
        <f t="shared" si="3"/>
        <v>-8945</v>
      </c>
      <c r="P12">
        <f>P11*0.4</f>
        <v>145953.20000000001</v>
      </c>
    </row>
    <row r="13" spans="1:18" x14ac:dyDescent="0.25">
      <c r="M13">
        <f t="shared" si="3"/>
        <v>0</v>
      </c>
    </row>
    <row r="14" spans="1:18" x14ac:dyDescent="0.25">
      <c r="M14">
        <f t="shared" si="3"/>
        <v>0</v>
      </c>
    </row>
    <row r="15" spans="1:18" x14ac:dyDescent="0.25">
      <c r="A15" t="s">
        <v>5</v>
      </c>
      <c r="B15">
        <v>-8000</v>
      </c>
      <c r="C15">
        <f t="shared" ref="C15" si="5">B15*6</f>
        <v>-48000</v>
      </c>
      <c r="I15">
        <v>-8000</v>
      </c>
      <c r="J15">
        <f t="shared" ref="J15" si="6">I15*3</f>
        <v>-24000</v>
      </c>
      <c r="K15">
        <f t="shared" ref="K15" si="7">I15*3</f>
        <v>-24000</v>
      </c>
      <c r="M15">
        <f t="shared" si="3"/>
        <v>-48000</v>
      </c>
    </row>
    <row r="16" spans="1:18" x14ac:dyDescent="0.25">
      <c r="M16">
        <f t="shared" si="3"/>
        <v>0</v>
      </c>
    </row>
    <row r="17" spans="1:18" x14ac:dyDescent="0.25">
      <c r="M17">
        <f t="shared" si="3"/>
        <v>0</v>
      </c>
    </row>
    <row r="18" spans="1:18" x14ac:dyDescent="0.25">
      <c r="A18" t="s">
        <v>1</v>
      </c>
      <c r="B18">
        <v>-8200</v>
      </c>
      <c r="C18">
        <f>B18*6</f>
        <v>-49200</v>
      </c>
      <c r="I18">
        <v>-8200</v>
      </c>
      <c r="J18">
        <f>I18*3</f>
        <v>-24600</v>
      </c>
      <c r="K18">
        <f>I18*3</f>
        <v>-24600</v>
      </c>
      <c r="M18">
        <f>J18+K18</f>
        <v>-49200</v>
      </c>
    </row>
    <row r="19" spans="1:18" x14ac:dyDescent="0.25">
      <c r="M19">
        <f t="shared" si="3"/>
        <v>0</v>
      </c>
    </row>
    <row r="20" spans="1:18" x14ac:dyDescent="0.25">
      <c r="M20">
        <f t="shared" si="3"/>
        <v>0</v>
      </c>
      <c r="P20">
        <v>49200</v>
      </c>
      <c r="R20">
        <v>49200</v>
      </c>
    </row>
    <row r="21" spans="1:18" x14ac:dyDescent="0.25">
      <c r="A21" t="s">
        <v>6</v>
      </c>
      <c r="B21">
        <v>-200</v>
      </c>
      <c r="C21">
        <f>B21*6</f>
        <v>-1200</v>
      </c>
      <c r="I21">
        <v>-200</v>
      </c>
      <c r="J21">
        <f>I21*3</f>
        <v>-600</v>
      </c>
      <c r="K21">
        <f>I21*3</f>
        <v>-600</v>
      </c>
      <c r="M21">
        <f>J21+K21</f>
        <v>-1200</v>
      </c>
      <c r="P21">
        <v>-39904</v>
      </c>
      <c r="R21">
        <v>49200</v>
      </c>
    </row>
    <row r="22" spans="1:18" x14ac:dyDescent="0.25">
      <c r="N22">
        <f>SUM(M3:M21)</f>
        <v>504822</v>
      </c>
      <c r="P22">
        <f>SUM(P20:P21)*2</f>
        <v>18592</v>
      </c>
      <c r="R22">
        <v>-35790</v>
      </c>
    </row>
    <row r="23" spans="1:18" x14ac:dyDescent="0.25">
      <c r="A23" t="s">
        <v>11</v>
      </c>
      <c r="D23">
        <f>SUM(C3:C21)</f>
        <v>478710</v>
      </c>
      <c r="R23">
        <v>-37185</v>
      </c>
    </row>
    <row r="24" spans="1:18" x14ac:dyDescent="0.25">
      <c r="A24" t="s">
        <v>16</v>
      </c>
      <c r="N24">
        <v>478710</v>
      </c>
      <c r="R24">
        <f>SUM(R20:R23)</f>
        <v>25425</v>
      </c>
    </row>
    <row r="25" spans="1:18" x14ac:dyDescent="0.25">
      <c r="A25" t="s">
        <v>7</v>
      </c>
      <c r="C25" s="1">
        <v>-10800</v>
      </c>
      <c r="M25">
        <v>-150000</v>
      </c>
      <c r="N25">
        <v>-150000</v>
      </c>
      <c r="R25">
        <f>N30+R24</f>
        <v>808957</v>
      </c>
    </row>
    <row r="26" spans="1:18" x14ac:dyDescent="0.25">
      <c r="A26" t="s">
        <v>8</v>
      </c>
      <c r="C26" s="1">
        <v>-50000</v>
      </c>
      <c r="M26">
        <v>-50000</v>
      </c>
      <c r="N26">
        <v>-50000</v>
      </c>
    </row>
    <row r="30" spans="1:18" x14ac:dyDescent="0.25">
      <c r="A30" t="s">
        <v>9</v>
      </c>
      <c r="C30">
        <f>SUM($C$3:$C$26)</f>
        <v>417910</v>
      </c>
      <c r="N30">
        <f>SUM(N22:N26)</f>
        <v>783532</v>
      </c>
      <c r="P30">
        <f>SUM(N30,P22)</f>
        <v>802124</v>
      </c>
    </row>
    <row r="31" spans="1:18" x14ac:dyDescent="0.25">
      <c r="N31">
        <f>IF(N30&gt;500000,((N30-500000)/5)+(250000/20),IF(N30&gt;250000,(N30-250000)/20,0))</f>
        <v>69206.399999999994</v>
      </c>
      <c r="P31">
        <f>IF(P30&gt;500000,((P30-500000)/5)+(250000/20),IF(P30&gt;250000,(P30-250000)/20,0))</f>
        <v>72924.800000000003</v>
      </c>
    </row>
    <row r="33" spans="1:16" x14ac:dyDescent="0.25">
      <c r="A33" t="s">
        <v>17</v>
      </c>
      <c r="B33">
        <v>2689</v>
      </c>
      <c r="C33">
        <f>B33*6</f>
        <v>16134</v>
      </c>
      <c r="I33">
        <v>3618</v>
      </c>
      <c r="J33">
        <f>I33*3</f>
        <v>10854</v>
      </c>
      <c r="N33">
        <f>SUM($C$33,$J$33)</f>
        <v>26988</v>
      </c>
      <c r="P33">
        <f>SUM($C$33,$J$33)</f>
        <v>26988</v>
      </c>
    </row>
    <row r="35" spans="1:16" x14ac:dyDescent="0.25">
      <c r="A35" t="s">
        <v>18</v>
      </c>
      <c r="N35">
        <f>N31-N33</f>
        <v>42218.399999999994</v>
      </c>
      <c r="P35">
        <f>P31-P33</f>
        <v>45936.800000000003</v>
      </c>
    </row>
    <row r="36" spans="1:16" x14ac:dyDescent="0.25">
      <c r="N36">
        <f>N35/3</f>
        <v>14072.799999999997</v>
      </c>
      <c r="P36">
        <f>P35/3</f>
        <v>15312.266666666668</v>
      </c>
    </row>
  </sheetData>
  <mergeCells count="2">
    <mergeCell ref="B1:D1"/>
    <mergeCell ref="I1:N1"/>
  </mergeCells>
  <hyperlinks>
    <hyperlink ref="P1" r:id="rId1" display="HRA@Actual-10%Basic" xr:uid="{E50620A9-39A1-45B5-8DFC-359D751EEF94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Waseemuddin</dc:creator>
  <cp:lastModifiedBy>Mohammad Waseemuddin</cp:lastModifiedBy>
  <dcterms:created xsi:type="dcterms:W3CDTF">2020-01-25T11:22:00Z</dcterms:created>
  <dcterms:modified xsi:type="dcterms:W3CDTF">2020-01-26T18:57:40Z</dcterms:modified>
</cp:coreProperties>
</file>