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4688f61b901f98/Documents/.Bootcamp/Class Folder/EXCEL/Module 1 HW/Instructions/"/>
    </mc:Choice>
  </mc:AlternateContent>
  <xr:revisionPtr revIDLastSave="706" documentId="13_ncr:40009_{11C9D2FE-BDF6-5C46-B9DE-A4DF0C4A6734}" xr6:coauthVersionLast="47" xr6:coauthVersionMax="47" xr10:uidLastSave="{1F650577-03C2-4BE7-B4BA-272AA7F7FECF}"/>
  <bookViews>
    <workbookView xWindow="-108" yWindow="-108" windowWidth="23256" windowHeight="12456" activeTab="5" xr2:uid="{00000000-000D-0000-FFFF-FFFF00000000}"/>
  </bookViews>
  <sheets>
    <sheet name="Crowdfunding" sheetId="1" r:id="rId1"/>
    <sheet name="Parent Category" sheetId="12" r:id="rId2"/>
    <sheet name="Sub-Category" sheetId="13" r:id="rId3"/>
    <sheet name="Month" sheetId="14" r:id="rId4"/>
    <sheet name="Analysis" sheetId="15" r:id="rId5"/>
    <sheet name="Summary Stat. Table" sheetId="1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6" l="1"/>
  <c r="J15" i="16"/>
  <c r="J8" i="16"/>
  <c r="J7" i="16"/>
  <c r="J14" i="16"/>
  <c r="J13" i="16"/>
  <c r="J12" i="16"/>
  <c r="J11" i="16"/>
  <c r="J6" i="16"/>
  <c r="J5" i="16"/>
  <c r="J4" i="16"/>
  <c r="J3" i="16"/>
  <c r="H3" i="15"/>
  <c r="H4" i="15"/>
  <c r="H5" i="15"/>
  <c r="H6" i="15"/>
  <c r="H7" i="15"/>
  <c r="H8" i="15"/>
  <c r="H9" i="15"/>
  <c r="H10" i="15"/>
  <c r="H11" i="15"/>
  <c r="H12" i="15"/>
  <c r="H13" i="15"/>
  <c r="H2" i="15"/>
  <c r="G3" i="15"/>
  <c r="G4" i="15"/>
  <c r="G5" i="15"/>
  <c r="G6" i="15"/>
  <c r="G7" i="15"/>
  <c r="G8" i="15"/>
  <c r="G9" i="15"/>
  <c r="G10" i="15"/>
  <c r="G11" i="15"/>
  <c r="G12" i="15"/>
  <c r="G1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E3" i="15"/>
  <c r="E4" i="15"/>
  <c r="E5" i="15"/>
  <c r="E6" i="15"/>
  <c r="E7" i="15"/>
  <c r="E8" i="15"/>
  <c r="E9" i="15"/>
  <c r="E10" i="15"/>
  <c r="E11" i="15"/>
  <c r="E12" i="15"/>
  <c r="E13" i="15"/>
  <c r="E2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2" i="15"/>
  <c r="B13" i="15"/>
  <c r="B12" i="15"/>
  <c r="B11" i="15"/>
  <c r="B10" i="15"/>
  <c r="B9" i="15"/>
  <c r="B8" i="15"/>
  <c r="B7" i="15"/>
  <c r="B6" i="15"/>
  <c r="B5" i="15"/>
  <c r="B4" i="15"/>
  <c r="B3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<sst xmlns="http://schemas.openxmlformats.org/spreadsheetml/2006/main" count="9071" uniqueCount="2115">
  <si>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</si>
  <si>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</si>
  <si>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</si>
  <si>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</si>
  <si>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</si>
  <si>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</si>
  <si>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</si>
  <si>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</si>
  <si>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</si>
  <si>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</si>
  <si>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</si>
  <si>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</si>
  <si>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</si>
  <si>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</si>
  <si>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</si>
  <si>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</si>
  <si>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</si>
  <si>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</si>
  <si>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</si>
  <si>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</si>
  <si>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</si>
  <si>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</si>
  <si>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</si>
  <si>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</si>
  <si>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</si>
  <si>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</si>
  <si>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</si>
  <si>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</si>
  <si>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</si>
  <si>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</si>
  <si>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</si>
  <si>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</si>
  <si>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</si>
  <si>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</si>
  <si>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</si>
  <si>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</si>
  <si>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</si>
  <si>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</si>
  <si>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</si>
  <si>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</si>
  <si>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</si>
  <si>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</si>
  <si>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</si>
  <si>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</si>
  <si>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</si>
  <si>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</si>
  <si>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</si>
  <si>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</si>
  <si>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</si>
  <si>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</si>
  <si>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</si>
  <si>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</si>
  <si>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</si>
  <si>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</si>
  <si>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</si>
  <si>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</si>
  <si>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</si>
  <si>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</si>
  <si>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</si>
  <si>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</si>
  <si>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</si>
  <si>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</si>
  <si>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</si>
  <si>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</si>
  <si>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</si>
  <si>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</si>
  <si>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</si>
  <si>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</si>
  <si>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</si>
  <si>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</si>
  <si>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</si>
  <si>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</si>
  <si>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</si>
  <si>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</si>
  <si>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</si>
  <si>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</si>
  <si>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</si>
  <si>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</si>
  <si>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</si>
  <si>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</si>
  <si>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</si>
  <si>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</si>
  <si>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</si>
  <si>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</si>
  <si>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</si>
  <si>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</si>
  <si>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</si>
  <si>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</si>
  <si>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</si>
  <si>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</si>
  <si>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</si>
  <si>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</si>
  <si>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</si>
  <si>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</si>
  <si>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</si>
  <si>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</si>
  <si>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</si>
  <si>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</si>
  <si>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</si>
  <si>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</si>
  <si>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</si>
  <si>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</si>
  <si>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</si>
  <si>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</si>
  <si>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</si>
  <si>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</si>
  <si>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</si>
  <si>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</si>
  <si>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</si>
  <si>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</si>
  <si>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</si>
  <si>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</si>
  <si>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</si>
  <si>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</si>
  <si>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</si>
  <si>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</si>
  <si>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</si>
  <si>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</si>
  <si>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</si>
  <si>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</si>
  <si>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</si>
  <si>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</si>
  <si>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</si>
  <si>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</si>
  <si>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</si>
  <si>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</si>
  <si>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</si>
  <si>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</si>
  <si>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</si>
  <si>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</si>
  <si>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</si>
  <si>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</si>
  <si>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</si>
  <si>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</si>
  <si>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</si>
  <si>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</si>
  <si>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</si>
  <si>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</si>
  <si>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</si>
  <si>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</si>
  <si>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</si>
  <si>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</si>
  <si>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</si>
  <si>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</si>
  <si>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</si>
  <si>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</si>
  <si>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</si>
  <si>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</si>
  <si>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</si>
  <si>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</si>
  <si>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</si>
  <si>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</si>
  <si>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</si>
  <si>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</si>
  <si>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</si>
  <si>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</si>
  <si>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</si>
  <si>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</si>
  <si>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</si>
  <si>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</si>
  <si>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</si>
  <si>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</si>
  <si>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</si>
  <si>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</si>
  <si>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</si>
  <si>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</si>
  <si>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</si>
  <si>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</si>
  <si>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</si>
  <si>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</si>
  <si>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</si>
  <si>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</si>
  <si>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</si>
  <si>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</si>
  <si>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</si>
  <si>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</si>
  <si>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</si>
  <si>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</si>
  <si>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</si>
  <si>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</si>
  <si>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</si>
  <si>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</si>
  <si>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</si>
  <si>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</si>
  <si>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</si>
  <si>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</si>
  <si>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</si>
  <si>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</si>
  <si>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</si>
  <si>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</si>
  <si>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</si>
  <si>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</si>
  <si>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</si>
  <si>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</si>
  <si>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</si>
  <si>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</si>
  <si>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</si>
  <si>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</si>
  <si>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</si>
  <si>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</si>
  <si>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</si>
  <si>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</si>
  <si>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</si>
  <si>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</si>
  <si>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</si>
  <si>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</si>
  <si>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</si>
  <si>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</si>
  <si>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</si>
  <si>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</si>
  <si>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</si>
  <si>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</si>
  <si>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</si>
  <si>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</si>
  <si>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</si>
  <si>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</si>
  <si>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</si>
  <si>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</si>
  <si>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</si>
  <si>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</si>
  <si>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</si>
  <si>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</si>
  <si>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</si>
  <si>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</si>
  <si>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</si>
  <si>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</si>
  <si>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</si>
  <si>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</si>
  <si>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</si>
  <si>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</si>
  <si>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</si>
  <si>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</si>
  <si>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</si>
  <si>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</si>
  <si>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</si>
  <si>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</si>
  <si>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</si>
  <si>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</si>
  <si>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</si>
  <si>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</si>
  <si>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</si>
  <si>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</si>
  <si>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</si>
  <si>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</si>
  <si>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</si>
  <si>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</si>
  <si>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</si>
  <si>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</si>
  <si>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</si>
  <si>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</si>
  <si>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</si>
  <si>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</si>
  <si>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</si>
  <si>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</si>
  <si>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</si>
  <si>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</si>
  <si>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</si>
  <si>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</si>
  <si>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</si>
  <si>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</si>
  <si>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</si>
  <si>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</si>
  <si>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</si>
  <si>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</si>
  <si>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</si>
  <si>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</si>
  <si>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</si>
  <si>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</si>
  <si>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</si>
  <si>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</si>
  <si>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</si>
  <si>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</si>
  <si>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</si>
  <si>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</si>
  <si>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</si>
  <si>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</si>
  <si>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</si>
  <si>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</si>
  <si>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</si>
  <si>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</si>
  <si>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</si>
  <si>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</si>
  <si>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</si>
  <si>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</si>
  <si>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</si>
  <si>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</si>
  <si>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</si>
  <si>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</si>
  <si>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</si>
  <si>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</si>
  <si>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</si>
  <si>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</si>
  <si>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</si>
  <si>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</si>
  <si>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</si>
  <si>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</si>
  <si>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</si>
  <si>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</si>
  <si>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</si>
  <si>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</si>
  <si>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</si>
  <si>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</si>
  <si>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</si>
  <si>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</si>
  <si>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</si>
  <si>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</si>
  <si>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</si>
  <si>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</si>
  <si>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</si>
  <si>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</si>
  <si>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</si>
  <si>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</si>
  <si>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</si>
  <si>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</si>
  <si>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</si>
  <si>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</si>
  <si>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</si>
  <si>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</si>
  <si>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</si>
  <si>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</si>
  <si>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</si>
  <si>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</si>
  <si>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</si>
  <si>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</si>
  <si>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</si>
  <si>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</si>
  <si>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</si>
  <si>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</si>
  <si>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</si>
  <si>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</si>
  <si>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</si>
  <si>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</si>
  <si>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</si>
  <si>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</si>
  <si>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</si>
  <si>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</si>
  <si>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</si>
  <si>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</si>
  <si>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</si>
  <si>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</si>
  <si>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</si>
  <si>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</si>
  <si>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</si>
  <si>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</si>
  <si>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</si>
  <si>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</si>
  <si>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</si>
  <si>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</si>
  <si>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</si>
  <si>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</si>
  <si>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</si>
  <si>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</si>
  <si>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</si>
  <si>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</si>
  <si>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</si>
  <si>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</si>
  <si>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</si>
  <si>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</si>
  <si>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</si>
  <si>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</si>
  <si>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</si>
  <si>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</si>
  <si>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</si>
  <si>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</si>
  <si>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</si>
  <si>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</si>
  <si>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</si>
  <si>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</si>
  <si>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</si>
  <si>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</si>
  <si>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</si>
  <si>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</si>
  <si>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</si>
  <si>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</si>
  <si>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</si>
  <si>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</si>
  <si>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</si>
  <si>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</si>
  <si>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</si>
  <si>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</si>
  <si>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</si>
  <si>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</si>
  <si>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</si>
  <si>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</si>
  <si>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</si>
  <si>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</si>
  <si>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</si>
  <si>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</si>
  <si>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</si>
  <si>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</si>
  <si>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</si>
  <si>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</si>
  <si>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</si>
  <si>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</si>
  <si>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</si>
  <si>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</si>
  <si>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</si>
  <si>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</si>
  <si>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</si>
  <si>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</si>
  <si>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</si>
  <si>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</si>
  <si>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</si>
  <si>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</si>
  <si>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</si>
  <si>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</si>
  <si>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</si>
  <si>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</si>
  <si>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</si>
  <si>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</si>
  <si>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</si>
  <si>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</si>
  <si>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</si>
  <si>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</si>
  <si>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</si>
  <si>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</si>
  <si>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</si>
  <si>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</si>
  <si>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</si>
  <si>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</si>
  <si>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</si>
  <si>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</si>
  <si>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</si>
  <si>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</si>
  <si>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</si>
  <si>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</si>
  <si>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</si>
  <si>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</si>
  <si>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</si>
  <si>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</si>
  <si>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</si>
  <si>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</si>
  <si>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</si>
  <si>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</si>
  <si>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</si>
  <si>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</si>
  <si>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</si>
  <si>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</si>
  <si>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</si>
  <si>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</si>
  <si>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</si>
  <si>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</si>
  <si>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</si>
  <si>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</si>
  <si>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</si>
  <si>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</si>
  <si>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</si>
  <si>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</si>
  <si>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</si>
  <si>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</si>
  <si>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</si>
  <si>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</si>
  <si>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</si>
  <si>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</si>
  <si>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</si>
  <si>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</si>
  <si>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</si>
  <si>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</si>
  <si>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</si>
  <si>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</si>
  <si>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</si>
  <si>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</si>
  <si>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</si>
  <si>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</si>
  <si>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</si>
  <si>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</si>
  <si>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</si>
  <si>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</si>
  <si>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</si>
  <si>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</si>
  <si>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</si>
  <si>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</si>
  <si>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</si>
  <si>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</si>
  <si>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</si>
  <si>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</si>
  <si>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</si>
  <si>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</si>
  <si>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</si>
  <si>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</si>
  <si>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</si>
  <si>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</si>
  <si>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</si>
  <si>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</si>
  <si>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</si>
  <si>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</si>
  <si>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</si>
  <si>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</si>
  <si>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</si>
  <si>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</si>
  <si>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</si>
  <si>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</si>
  <si>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</si>
  <si>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</si>
  <si>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</si>
  <si>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</si>
  <si>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</si>
  <si>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</si>
  <si>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</si>
  <si>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</si>
  <si>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</si>
  <si>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</si>
  <si>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</si>
  <si>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</si>
  <si>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</si>
  <si>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</si>
  <si>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</si>
  <si>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</si>
  <si>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</si>
  <si>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</si>
  <si>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</si>
  <si>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</si>
  <si>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</si>
  <si>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</si>
  <si>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</si>
  <si>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</si>
  <si>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</si>
  <si>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</si>
  <si>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</si>
  <si>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</si>
  <si>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</si>
  <si>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</si>
  <si>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</si>
  <si>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</si>
  <si>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</si>
  <si>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</si>
  <si>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</si>
  <si>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</si>
  <si>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</si>
  <si>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</si>
  <si>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</si>
  <si>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</si>
  <si>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</si>
  <si>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</si>
  <si>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</si>
  <si>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</si>
  <si>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</si>
  <si>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</si>
  <si>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</si>
  <si>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</si>
  <si>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</si>
  <si>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</si>
  <si>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</si>
  <si>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</si>
  <si>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</si>
  <si>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</si>
  <si>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</si>
  <si>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</si>
  <si>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</si>
  <si>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</si>
  <si>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</si>
  <si>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</si>
  <si>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</si>
  <si>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</si>
  <si>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</si>
  <si>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</si>
  <si>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</si>
  <si>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</si>
  <si>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</si>
  <si>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</si>
  <si>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</si>
  <si>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</si>
  <si>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</si>
  <si>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</si>
  <si>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</si>
  <si>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</si>
  <si>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</si>
  <si>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</si>
  <si>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</si>
  <si>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</si>
  <si>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</si>
  <si>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</si>
  <si>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</si>
  <si>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</si>
  <si>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</si>
  <si>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</si>
  <si>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</si>
  <si>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</si>
  <si>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</si>
  <si>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</si>
  <si>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</si>
  <si>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</si>
  <si>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</si>
  <si>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</si>
  <si>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</si>
  <si>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</si>
  <si>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</si>
  <si>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</si>
  <si>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</si>
  <si>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</si>
  <si>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</si>
  <si>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</si>
  <si>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</si>
  <si>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</si>
  <si>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</si>
  <si>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</si>
  <si>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</si>
  <si>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</si>
  <si>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</si>
  <si>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</si>
  <si>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</si>
  <si>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</si>
  <si>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</si>
  <si>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</si>
  <si>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</si>
  <si>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</si>
  <si>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</si>
  <si>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</si>
  <si>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</si>
  <si>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</si>
  <si>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</si>
  <si>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</si>
  <si>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</si>
  <si>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</si>
  <si>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</si>
  <si>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</si>
  <si>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</si>
  <si>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</si>
  <si>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</si>
  <si>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</si>
  <si>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</si>
  <si>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</si>
  <si>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</si>
  <si>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</si>
  <si>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</si>
  <si>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</si>
  <si>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</si>
  <si>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</si>
  <si>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</si>
  <si>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</si>
  <si>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</si>
  <si>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</si>
  <si>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</si>
  <si>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</si>
  <si>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</si>
  <si>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</si>
  <si>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</si>
  <si>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</si>
  <si>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</si>
  <si>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</si>
  <si>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</si>
  <si>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</si>
  <si>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</si>
  <si>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</si>
  <si>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</si>
  <si>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</si>
  <si>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</si>
  <si>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</si>
  <si>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</si>
  <si>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</si>
  <si>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</si>
  <si>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</si>
  <si>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</si>
  <si>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</si>
  <si>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</si>
  <si>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</si>
  <si>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</si>
  <si>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</si>
  <si>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</si>
  <si>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</si>
  <si>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</si>
  <si>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</si>
  <si>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</si>
  <si>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</si>
  <si>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</si>
  <si>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</si>
  <si>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</si>
  <si>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</si>
  <si>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</si>
  <si>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</si>
  <si>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</si>
  <si>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</si>
  <si>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</si>
  <si>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</si>
  <si>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</si>
  <si>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</si>
  <si>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</si>
  <si>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</si>
  <si>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</si>
  <si>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</si>
  <si>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</si>
  <si>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</si>
  <si>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</si>
  <si>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</si>
  <si>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</si>
  <si>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</si>
  <si>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</si>
  <si>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</si>
  <si>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</si>
  <si>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</si>
  <si>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</si>
  <si>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</si>
  <si>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</si>
  <si>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</si>
  <si>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</si>
  <si>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</si>
  <si>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</si>
  <si>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</si>
  <si>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</si>
  <si>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</si>
  <si>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</si>
  <si>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</si>
  <si>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</si>
  <si>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</si>
  <si>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</si>
  <si>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</si>
  <si>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</si>
  <si>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</si>
  <si>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</si>
  <si>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</si>
  <si>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</si>
  <si>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</si>
  <si>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</si>
  <si>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</si>
  <si>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</si>
  <si>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</si>
  <si>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</si>
  <si>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</si>
  <si>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</si>
  <si>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</si>
  <si>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</si>
  <si>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</si>
  <si>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</si>
  <si>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</si>
  <si>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</si>
  <si>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</si>
  <si>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</si>
  <si>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</si>
  <si>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</si>
  <si>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</si>
  <si>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</si>
  <si>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</si>
  <si>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</si>
  <si>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</si>
  <si>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</si>
  <si>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</si>
  <si>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</si>
  <si>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</si>
  <si>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</si>
  <si>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</si>
  <si>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</si>
  <si>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</si>
  <si>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</si>
  <si>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</si>
  <si>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</si>
  <si>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</si>
  <si>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</si>
  <si>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</si>
  <si>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</si>
  <si>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</si>
  <si>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</si>
  <si>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</si>
  <si>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</si>
  <si>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</si>
  <si>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</si>
  <si>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</si>
  <si>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</si>
  <si>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</si>
  <si>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</si>
  <si>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</si>
  <si>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</si>
  <si>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</si>
  <si>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</si>
  <si>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</si>
  <si>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</si>
  <si>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</si>
  <si>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</si>
  <si>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</si>
  <si>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</si>
  <si>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</si>
  <si>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</si>
  <si>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</si>
  <si>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</si>
  <si>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</si>
  <si>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</si>
  <si>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</si>
  <si>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</si>
  <si>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</si>
  <si>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</si>
  <si>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</si>
  <si>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</si>
  <si>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</si>
  <si>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</si>
  <si>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</si>
  <si>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</si>
  <si>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</si>
  <si>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</si>
  <si>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</si>
  <si>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</si>
  <si>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</si>
  <si>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</si>
  <si>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</si>
  <si>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</si>
  <si>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</si>
  <si>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</si>
  <si>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</si>
  <si>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</si>
  <si>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</si>
  <si>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</si>
  <si>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</si>
  <si>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</si>
  <si>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</si>
  <si>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</si>
  <si>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</si>
  <si>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</si>
  <si>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</si>
  <si>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</si>
  <si>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</si>
  <si>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</si>
  <si>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</si>
  <si>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</si>
  <si>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</si>
  <si>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</si>
  <si>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</si>
  <si>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</si>
  <si>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</si>
  <si>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</si>
  <si>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</si>
  <si>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</si>
  <si>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</si>
  <si>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</si>
  <si>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</si>
  <si>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</si>
  <si>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</si>
  <si>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</si>
  <si>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</si>
  <si>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</si>
  <si>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</si>
  <si>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</si>
  <si>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</si>
  <si>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</si>
  <si>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</si>
  <si>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</si>
  <si>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</si>
  <si>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</si>
  <si>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</si>
  <si>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</si>
  <si>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</si>
  <si>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</si>
  <si>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</si>
  <si>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</si>
  <si>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</si>
  <si>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</si>
  <si>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</si>
  <si>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</si>
  <si>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</si>
  <si>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</si>
  <si>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</si>
  <si>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</si>
  <si>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</si>
  <si>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</si>
  <si>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</si>
  <si>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</si>
  <si>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</si>
  <si>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</si>
  <si>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</si>
  <si>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</si>
  <si>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</si>
  <si>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</si>
  <si>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</si>
  <si>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</si>
  <si>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</si>
  <si>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</si>
  <si>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</si>
  <si>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</si>
  <si>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</si>
  <si>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</si>
  <si>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</si>
  <si>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</si>
  <si>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</si>
  <si>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</si>
  <si>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</si>
  <si>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</si>
  <si>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</si>
  <si>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</si>
  <si>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</si>
  <si>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</si>
  <si>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</si>
  <si>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</si>
  <si>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</si>
  <si>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</si>
  <si>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</si>
  <si>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</si>
  <si>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</si>
  <si>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</si>
  <si>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</si>
  <si>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</si>
  <si>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</si>
  <si>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</si>
  <si>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</si>
  <si>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</si>
  <si>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</si>
  <si>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</si>
  <si>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</si>
  <si>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</si>
  <si>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</si>
  <si>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</si>
  <si>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</si>
  <si>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</si>
  <si>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</si>
  <si>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</si>
  <si>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</si>
  <si>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</si>
  <si>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</si>
  <si>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</si>
  <si>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</si>
  <si>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</si>
  <si>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</si>
  <si>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</si>
  <si>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</si>
  <si>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</si>
  <si>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</si>
  <si>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</si>
  <si>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</si>
  <si>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</si>
  <si>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</si>
  <si>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</si>
  <si>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</si>
  <si>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</si>
  <si>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</si>
  <si>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</si>
  <si>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</si>
  <si>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</si>
  <si>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</si>
  <si>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</si>
  <si>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</si>
  <si>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</si>
  <si>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</si>
  <si>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</si>
  <si>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</si>
  <si>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</si>
  <si>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</si>
  <si>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</si>
  <si>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</si>
  <si>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</si>
  <si>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</si>
  <si>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</si>
  <si>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</si>
  <si>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</si>
  <si>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</si>
  <si>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</si>
  <si>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</si>
  <si>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</si>
  <si>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</si>
  <si>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</si>
  <si>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</si>
  <si>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</si>
  <si>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</si>
  <si>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</si>
  <si>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</si>
  <si>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</si>
  <si>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</si>
  <si>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</si>
  <si>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</si>
  <si>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</si>
  <si>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</si>
  <si>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</si>
  <si>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</si>
  <si>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</si>
  <si>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</si>
  <si>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</si>
  <si>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</si>
  <si>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</si>
  <si>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</si>
  <si>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</si>
  <si>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</si>
  <si>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</si>
  <si>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</si>
  <si>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</si>
  <si>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</si>
  <si>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</si>
  <si>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</si>
  <si>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</si>
  <si>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</si>
  <si>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</si>
  <si>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</si>
  <si>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</si>
  <si>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</si>
  <si>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</si>
  <si>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</si>
  <si>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</si>
  <si>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</si>
  <si>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</si>
  <si>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</si>
  <si>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</si>
  <si>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</si>
  <si>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</si>
  <si>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</si>
  <si>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</si>
  <si>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</si>
  <si>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</si>
  <si>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</si>
  <si>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</si>
  <si>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</si>
  <si>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</si>
  <si>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</si>
  <si>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</si>
  <si>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</si>
  <si>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</si>
  <si>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</si>
  <si>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</si>
  <si>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</si>
  <si>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</si>
  <si>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</si>
  <si>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</si>
  <si>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</si>
  <si>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</si>
  <si>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</si>
  <si>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</si>
  <si>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</si>
  <si>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</si>
  <si>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</si>
  <si>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</si>
  <si>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</si>
  <si>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</si>
  <si>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</si>
  <si>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</si>
  <si>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</si>
  <si>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</si>
  <si>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</si>
  <si>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</si>
  <si>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</si>
  <si>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</si>
  <si>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</si>
  <si>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</si>
  <si>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</si>
  <si>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</si>
  <si>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</si>
  <si>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</si>
  <si>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</si>
  <si>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</si>
  <si>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</si>
  <si>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</si>
  <si>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</si>
  <si>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</si>
  <si>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</si>
  <si>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</si>
  <si>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</si>
  <si>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</si>
  <si>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</si>
  <si>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</si>
  <si>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</si>
  <si>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</si>
  <si>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</si>
  <si>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</si>
  <si>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</si>
  <si>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</si>
  <si>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</si>
  <si>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</si>
  <si>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</si>
  <si>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</si>
  <si>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</si>
  <si>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</si>
  <si>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</si>
  <si>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</si>
  <si>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</si>
  <si>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</si>
  <si>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</si>
  <si>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</si>
  <si>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</si>
  <si>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</si>
  <si>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</si>
  <si>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</si>
  <si>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</si>
  <si>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</si>
  <si>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</si>
  <si>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</si>
  <si>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</si>
  <si>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</si>
  <si>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</si>
  <si>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</si>
  <si>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</si>
  <si>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</si>
  <si>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</si>
  <si>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</si>
  <si>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</si>
  <si>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</si>
  <si>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</si>
  <si>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</si>
  <si>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</si>
  <si>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</si>
  <si>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</si>
  <si>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</si>
  <si>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</si>
  <si>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</si>
  <si>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</si>
  <si>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</si>
  <si>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</si>
  <si>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</si>
  <si>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</si>
  <si>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</si>
  <si>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</si>
  <si>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</si>
  <si>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</si>
  <si>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</si>
  <si>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</si>
  <si>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</si>
  <si>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</si>
  <si>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</si>
  <si>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</si>
  <si>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</si>
  <si>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</si>
  <si>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</si>
  <si>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</si>
  <si>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</si>
  <si>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</si>
  <si>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</si>
  <si>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</si>
  <si>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</si>
  <si>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</si>
  <si>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</si>
  <si>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</si>
  <si>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</si>
  <si>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</si>
  <si>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</si>
  <si>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</si>
  <si>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</si>
  <si>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</si>
  <si>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</si>
  <si>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</si>
  <si>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</si>
  <si>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</si>
  <si>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</si>
  <si>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</si>
  <si>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</si>
  <si>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</si>
  <si>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</si>
  <si>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</si>
  <si>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</si>
  <si>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</si>
  <si>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</si>
  <si>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</si>
  <si>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</si>
  <si>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</si>
  <si>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</si>
  <si>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</si>
  <si>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</si>
  <si>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</si>
  <si>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</si>
  <si>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</si>
  <si>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</si>
  <si>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</si>
  <si>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</si>
  <si>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</si>
  <si>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</si>
  <si>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</si>
  <si>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</si>
  <si>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</si>
  <si>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</si>
  <si>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</si>
  <si>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</si>
  <si>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</si>
  <si>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</si>
  <si>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</si>
  <si>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</si>
  <si>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</si>
  <si>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</si>
  <si>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</si>
  <si>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</si>
  <si>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</si>
  <si>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</si>
  <si>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</si>
  <si>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</si>
  <si>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</si>
  <si>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</si>
  <si>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</si>
  <si>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</si>
  <si>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</si>
  <si>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</si>
  <si>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</si>
  <si>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</si>
  <si>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</si>
  <si>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</si>
  <si>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</si>
  <si>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</si>
  <si>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</si>
  <si>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</si>
  <si>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</si>
  <si>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</si>
  <si>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</si>
  <si>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</si>
  <si>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</si>
  <si>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</si>
  <si>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</si>
  <si>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</si>
  <si>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</si>
  <si>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</si>
  <si>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</si>
  <si>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</si>
  <si>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</si>
  <si>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</si>
  <si>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</si>
  <si>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</si>
  <si>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</si>
  <si>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</si>
  <si>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</si>
  <si>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</si>
  <si>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</si>
  <si>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</si>
  <si>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</si>
  <si>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</si>
  <si>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</si>
  <si>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</si>
  <si>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</si>
  <si>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</si>
  <si>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</si>
  <si>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</si>
  <si>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</si>
  <si>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</si>
  <si>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</si>
  <si>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</si>
  <si>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</si>
  <si>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</si>
  <si>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</si>
  <si>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</si>
  <si>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</si>
  <si>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</si>
  <si>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</si>
  <si>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</si>
  <si>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</si>
  <si>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</si>
  <si>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</si>
  <si>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</si>
  <si>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</si>
  <si>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</si>
  <si>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</si>
  <si>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</si>
  <si>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</si>
  <si>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</si>
  <si>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</si>
  <si>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</si>
  <si>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</si>
  <si>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</si>
  <si>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</si>
  <si>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</si>
  <si>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</si>
  <si>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</si>
  <si>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</si>
  <si>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</si>
  <si>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</si>
  <si>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</si>
  <si>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</si>
  <si>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</si>
  <si>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</si>
  <si>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</si>
  <si>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</si>
  <si>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</si>
  <si>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</si>
  <si>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</si>
  <si>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</si>
  <si>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</si>
  <si>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</si>
  <si>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</si>
  <si>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</si>
  <si>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</si>
  <si>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</si>
  <si>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</si>
  <si>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</si>
  <si>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</si>
  <si>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</si>
  <si>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</si>
  <si>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</si>
  <si>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</si>
  <si>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</si>
  <si>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</si>
  <si>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</si>
  <si>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</si>
  <si>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</si>
  <si>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</si>
  <si>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</si>
  <si>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</si>
  <si>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</si>
  <si>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</si>
  <si>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</si>
  <si>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</si>
  <si>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</si>
  <si>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</si>
  <si>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</si>
  <si>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</si>
  <si>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</si>
  <si>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</si>
  <si>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</si>
  <si>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</si>
  <si>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</si>
  <si>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</si>
  <si>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</si>
  <si>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</si>
  <si>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</si>
  <si>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</si>
  <si>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</si>
  <si>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</si>
  <si>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</si>
  <si>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</si>
  <si>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</si>
  <si>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</si>
  <si>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</si>
  <si>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</si>
  <si>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</si>
  <si>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</si>
  <si>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</si>
  <si>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</si>
  <si>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</si>
  <si>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</si>
  <si>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</si>
  <si>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</si>
  <si>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</si>
  <si>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</si>
  <si>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</si>
  <si>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</si>
  <si>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</si>
  <si>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</si>
  <si>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</si>
  <si>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</si>
  <si>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</si>
  <si>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</si>
  <si>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</si>
  <si>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</si>
  <si>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</si>
  <si>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</si>
  <si>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</si>
  <si>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</si>
  <si>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</si>
  <si>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</si>
  <si>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</si>
  <si>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</si>
  <si>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</si>
  <si>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</si>
  <si>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</si>
  <si>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</si>
  <si>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</si>
  <si>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</si>
  <si>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</si>
  <si>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</si>
  <si>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</si>
  <si>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</si>
  <si>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</si>
  <si>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</si>
  <si>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</si>
  <si>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</si>
  <si>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</si>
  <si>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</si>
  <si>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</si>
  <si>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</si>
  <si>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</si>
  <si>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</si>
  <si>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</si>
  <si>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</si>
  <si>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</si>
  <si>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</si>
  <si>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</si>
  <si>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</si>
  <si>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</si>
  <si>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</si>
  <si>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</si>
  <si>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</si>
  <si>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</si>
  <si>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</si>
  <si>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</si>
  <si>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</si>
  <si>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</si>
  <si>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</si>
  <si>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</si>
  <si>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</si>
  <si>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</si>
  <si>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</si>
  <si>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</si>
  <si>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</si>
  <si>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</si>
  <si>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</si>
  <si>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</si>
  <si>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</si>
  <si>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</si>
  <si>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</si>
  <si>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</si>
  <si>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</si>
  <si>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</si>
  <si>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</si>
  <si>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</si>
  <si>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</si>
  <si>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</si>
  <si>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</si>
  <si>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</si>
  <si>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</si>
  <si>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</si>
  <si>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</si>
  <si>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</si>
  <si>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</si>
  <si>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</si>
  <si>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</si>
  <si>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</si>
  <si>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</si>
  <si>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</si>
  <si>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</si>
  <si>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</si>
  <si>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</si>
  <si>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</si>
  <si>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</si>
  <si>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</si>
  <si>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</si>
  <si>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</si>
  <si>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</si>
  <si>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</si>
  <si>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</si>
  <si>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</si>
  <si>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</si>
  <si>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</si>
  <si>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</si>
  <si>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</si>
  <si>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</si>
  <si>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</si>
  <si>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</si>
  <si>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</si>
  <si>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</si>
  <si>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</si>
  <si>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</si>
  <si>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</si>
  <si>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</si>
  <si>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</si>
  <si>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</si>
  <si>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</si>
  <si>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</si>
  <si>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</si>
  <si>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</si>
  <si>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</si>
  <si>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</si>
  <si>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</si>
  <si>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</si>
  <si>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</si>
  <si>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</si>
  <si>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</si>
  <si>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</si>
  <si>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</si>
  <si>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</si>
  <si>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</si>
  <si>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</si>
  <si>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</si>
  <si>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</si>
  <si>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</si>
  <si>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</si>
  <si>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</si>
  <si>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</si>
  <si>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</si>
  <si>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</si>
  <si>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</si>
  <si>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</si>
  <si>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</si>
  <si>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</si>
  <si>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</si>
  <si>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</si>
  <si>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</si>
  <si>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</si>
  <si>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</si>
  <si>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</si>
  <si>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</si>
  <si>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</si>
  <si>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</si>
  <si>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</si>
  <si>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</si>
  <si>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</si>
  <si>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</si>
  <si>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</si>
  <si>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</si>
  <si>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</si>
  <si>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</si>
  <si>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</si>
  <si>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</si>
  <si>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</si>
  <si>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</si>
  <si>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</si>
  <si>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</si>
  <si>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</si>
  <si>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</si>
  <si>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</si>
  <si>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</si>
  <si>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</si>
  <si>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</si>
  <si>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</si>
  <si>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</si>
  <si>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</si>
  <si>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</si>
  <si>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</si>
  <si>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</si>
  <si>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</si>
  <si>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</si>
  <si>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</si>
  <si>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</si>
  <si>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</si>
  <si>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</si>
  <si>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</si>
  <si>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</si>
  <si>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</si>
  <si>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</si>
  <si>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</si>
  <si>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</si>
  <si>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</si>
  <si>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</si>
  <si>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</si>
  <si>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</si>
  <si>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</si>
  <si>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</si>
  <si>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</si>
  <si>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</si>
  <si>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</si>
  <si>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</si>
  <si>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</si>
  <si>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</si>
  <si>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</si>
  <si>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</si>
  <si>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</si>
  <si>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</si>
  <si>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</si>
  <si>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</si>
  <si>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</si>
  <si>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</si>
  <si>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</si>
  <si>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</si>
  <si>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</si>
  <si>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</si>
  <si>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</si>
  <si>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</si>
  <si>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</si>
  <si>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</si>
  <si>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</si>
  <si>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</si>
  <si>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</si>
  <si>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</si>
  <si>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</si>
  <si>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</si>
  <si>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</si>
  <si>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</si>
  <si>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</si>
  <si>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</si>
  <si>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</si>
  <si>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</si>
  <si>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</si>
  <si>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</si>
  <si>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</si>
  <si>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</si>
  <si>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</si>
  <si>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</si>
  <si>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</si>
  <si>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</si>
  <si>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</si>
  <si>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</si>
  <si>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</si>
  <si>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</si>
  <si>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</si>
  <si>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</si>
  <si>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</si>
  <si>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</si>
  <si>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</si>
  <si>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</si>
  <si>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</si>
  <si>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</si>
  <si>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</si>
  <si>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</si>
  <si>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</si>
  <si>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</si>
  <si>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</si>
  <si>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</si>
  <si>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</si>
  <si>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</si>
  <si>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</si>
  <si>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</si>
  <si>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</si>
  <si>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</si>
  <si>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</si>
  <si>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</si>
  <si>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</si>
  <si>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</si>
  <si>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</si>
  <si>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</si>
  <si>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</si>
  <si>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</si>
  <si>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</si>
  <si>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</si>
  <si>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</si>
  <si>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</si>
  <si>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</si>
  <si>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</si>
  <si>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</si>
  <si>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</si>
  <si>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</si>
  <si>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</si>
  <si>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</si>
  <si>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</si>
  <si>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</si>
  <si>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</si>
  <si>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</si>
  <si>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</si>
  <si>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</si>
  <si>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</si>
  <si>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</si>
  <si>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</si>
  <si>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</si>
  <si>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</si>
  <si>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</si>
  <si>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</si>
  <si>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</si>
  <si>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</si>
  <si>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</si>
  <si>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</si>
  <si>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</si>
  <si>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</si>
  <si>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</si>
  <si>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</si>
  <si>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</si>
  <si>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</si>
  <si>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</si>
  <si>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</si>
  <si>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</si>
  <si>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</si>
  <si>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</si>
  <si>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</si>
  <si>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</si>
  <si>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</si>
  <si>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</si>
  <si>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</si>
  <si>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</si>
  <si>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</si>
  <si>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</si>
  <si>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</si>
  <si>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</si>
  <si>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</si>
  <si>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</si>
  <si>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</si>
  <si>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</si>
  <si>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</si>
  <si>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</si>
  <si>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</si>
  <si>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</si>
  <si>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</si>
  <si>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</si>
  <si>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</si>
  <si>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</si>
  <si>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</si>
  <si>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</si>
  <si>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</si>
  <si>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</si>
  <si>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</si>
  <si>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</si>
  <si>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</si>
  <si>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</si>
  <si>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</si>
  <si>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</si>
  <si>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</si>
  <si>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</si>
  <si>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</si>
  <si>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</si>
  <si>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</si>
  <si>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</si>
  <si>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</si>
  <si>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</si>
  <si>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</si>
  <si>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</si>
  <si>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</si>
  <si>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</si>
  <si>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</si>
  <si>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</si>
  <si>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</si>
  <si>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</si>
  <si>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</si>
  <si>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</si>
  <si>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</si>
  <si>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</si>
  <si>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</si>
  <si>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</si>
  <si>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</si>
  <si>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</si>
  <si>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</si>
  <si>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</si>
  <si>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</si>
  <si>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</si>
  <si>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</si>
  <si>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</si>
  <si>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</si>
  <si>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</si>
  <si>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</si>
  <si>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</si>
  <si>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</si>
  <si>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</si>
  <si>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</si>
  <si>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</si>
  <si>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</si>
  <si>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</si>
  <si>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</si>
  <si>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</si>
  <si>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</si>
  <si>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</si>
  <si>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</si>
  <si>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</si>
  <si>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</si>
  <si>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</si>
  <si>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</si>
  <si>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</si>
  <si>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</si>
  <si>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</si>
  <si>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</si>
  <si>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</si>
  <si>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</si>
  <si>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</si>
  <si>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</si>
  <si>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</si>
  <si>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</si>
  <si>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</si>
  <si>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</si>
  <si>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</si>
  <si>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</si>
  <si>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</si>
  <si>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</si>
  <si>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</si>
  <si>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</si>
  <si>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</si>
  <si>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</si>
  <si>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</si>
  <si>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</si>
  <si>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</si>
  <si>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</si>
  <si>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</si>
  <si>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</si>
  <si>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</si>
  <si>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</si>
  <si>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</si>
  <si>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</si>
  <si>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</si>
  <si>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</si>
  <si>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</si>
  <si>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</si>
  <si>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</si>
  <si>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</si>
  <si>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</si>
  <si>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</si>
  <si>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</si>
  <si>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</si>
  <si>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</si>
  <si>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</si>
  <si>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</si>
  <si>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</si>
  <si>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</si>
  <si>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</si>
  <si>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</si>
  <si>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</si>
  <si>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</si>
  <si>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</si>
  <si>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</si>
  <si>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</si>
  <si>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</si>
  <si>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</si>
  <si>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</si>
  <si>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</si>
  <si>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</si>
  <si>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</si>
  <si>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</si>
  <si>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</si>
  <si>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</si>
  <si>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</si>
  <si>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</si>
  <si>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</si>
  <si>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</si>
  <si>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</si>
  <si>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</si>
  <si>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</si>
  <si>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</si>
  <si>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</si>
  <si>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</si>
  <si>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</si>
  <si>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</si>
  <si>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</si>
  <si>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</si>
  <si>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</si>
  <si>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</si>
  <si>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</si>
  <si>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</si>
  <si>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</si>
  <si>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</si>
  <si>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</si>
  <si>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</si>
  <si>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</si>
  <si>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</si>
  <si>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</si>
  <si>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</si>
  <si>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</si>
  <si>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</si>
  <si>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</si>
  <si>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</si>
  <si>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</si>
  <si>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</si>
  <si>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</si>
  <si>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</si>
  <si>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</si>
  <si>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</si>
  <si>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</si>
  <si>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</si>
  <si>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</si>
  <si>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</si>
  <si>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</si>
  <si>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</si>
  <si>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</si>
  <si>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</si>
  <si>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</si>
  <si>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</si>
  <si>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</si>
  <si>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</si>
  <si>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</si>
  <si>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</si>
  <si>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</si>
  <si>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</si>
  <si>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</si>
  <si>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</si>
  <si>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</si>
  <si>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</si>
  <si>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</si>
  <si>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</si>
  <si>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</si>
  <si>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</si>
  <si>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</si>
  <si>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</si>
  <si>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</si>
  <si>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</si>
  <si>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</si>
  <si>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</si>
  <si>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</si>
  <si>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</si>
  <si>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</si>
  <si>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</si>
  <si>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</si>
  <si>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</si>
  <si>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</si>
  <si>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</si>
  <si>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</si>
  <si>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</si>
  <si>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</si>
  <si>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</si>
  <si>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</si>
  <si>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</si>
  <si>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</si>
  <si>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</si>
  <si>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</si>
  <si>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</si>
  <si>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</si>
  <si>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</si>
  <si>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</si>
  <si>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</si>
  <si>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</si>
  <si>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</si>
  <si>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</si>
  <si>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</si>
  <si>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</si>
  <si>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</si>
  <si>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</si>
  <si>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</si>
  <si>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</si>
  <si>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</si>
  <si>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</si>
  <si>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</si>
  <si>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</si>
  <si>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</si>
  <si>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</si>
  <si>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</si>
  <si>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</si>
  <si>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</si>
  <si>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</si>
  <si>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</si>
  <si>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</si>
  <si>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</si>
  <si>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</si>
  <si>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</si>
  <si>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</si>
  <si>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</si>
  <si>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</si>
  <si>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</si>
  <si>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</si>
  <si>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</si>
  <si>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</si>
  <si>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</si>
  <si>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</si>
  <si>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</si>
  <si>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</si>
  <si>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</si>
  <si>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</si>
  <si>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</si>
  <si>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</si>
  <si>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</si>
  <si>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</si>
  <si>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</si>
  <si>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</si>
  <si>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</si>
  <si>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</si>
  <si>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</si>
  <si>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</si>
  <si>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</si>
  <si>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</si>
  <si>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</si>
  <si>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</si>
  <si>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</si>
  <si>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</si>
  <si>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</si>
  <si>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</si>
  <si>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</si>
  <si>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</si>
  <si>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</si>
  <si>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</si>
  <si>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</si>
  <si>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</si>
  <si>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</si>
  <si>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</si>
  <si>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</si>
  <si>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</si>
  <si>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</si>
  <si>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</si>
  <si>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</si>
  <si>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</si>
  <si>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</si>
  <si>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</si>
  <si>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</si>
  <si>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</si>
  <si>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</si>
  <si>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</si>
  <si>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</si>
  <si>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</si>
  <si>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</si>
  <si>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</si>
  <si>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</si>
  <si>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</si>
  <si>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</si>
  <si>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</si>
  <si>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</si>
  <si>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</si>
  <si>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</si>
  <si>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</si>
  <si>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</si>
  <si>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</si>
  <si>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</si>
  <si>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</si>
  <si>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</si>
  <si>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</si>
  <si>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</si>
  <si>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</si>
  <si>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</si>
  <si>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</si>
  <si>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</si>
  <si>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</si>
  <si>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</si>
  <si>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</si>
  <si>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</si>
  <si>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</si>
  <si>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</si>
  <si>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</si>
  <si>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</si>
  <si>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</si>
  <si>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</si>
  <si>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</si>
  <si>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</si>
  <si>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</si>
  <si>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</si>
  <si>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</si>
  <si>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</si>
  <si>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</si>
  <si>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</si>
  <si>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</si>
  <si>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</si>
  <si>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</si>
  <si>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</si>
  <si>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</si>
  <si>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</si>
  <si>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</si>
  <si>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</si>
  <si>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</si>
  <si>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</si>
  <si>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</si>
  <si>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</si>
  <si>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</si>
  <si>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</si>
  <si>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</si>
  <si>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</si>
  <si>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</si>
  <si>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</si>
  <si>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</si>
  <si>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</si>
  <si>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</si>
  <si>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</si>
  <si>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</si>
  <si>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</si>
  <si>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</si>
  <si>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</si>
  <si>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</si>
  <si>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</si>
  <si>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</si>
  <si>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</si>
  <si>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</si>
  <si>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</si>
  <si>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</si>
  <si>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</si>
  <si>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</si>
  <si>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</si>
  <si>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</si>
  <si>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</si>
  <si>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</si>
  <si>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</si>
  <si>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</si>
  <si>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</si>
  <si>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</si>
  <si>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</si>
  <si>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</si>
  <si>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</si>
  <si>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</si>
  <si>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</si>
  <si>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</si>
  <si>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</si>
  <si>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</si>
  <si>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</si>
  <si>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</si>
  <si>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</si>
  <si>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</si>
  <si>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</si>
  <si>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</si>
  <si>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</si>
  <si>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</si>
  <si>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</si>
  <si>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</si>
  <si>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</si>
  <si>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</si>
  <si>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</si>
  <si>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</si>
  <si>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</si>
  <si>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</si>
  <si>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</si>
  <si>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</si>
  <si>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</si>
  <si>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</si>
  <si>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</si>
  <si>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</si>
  <si>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</si>
  <si>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</si>
  <si>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</si>
  <si>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</si>
  <si>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</si>
  <si>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</si>
  <si>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</si>
  <si>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</si>
  <si>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</si>
  <si>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</si>
  <si>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</si>
  <si>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</si>
  <si>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</si>
  <si>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</si>
  <si>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</si>
  <si>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</si>
  <si>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</si>
  <si>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</si>
  <si>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</si>
  <si>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</si>
  <si>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</si>
  <si>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</si>
  <si>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</si>
  <si>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</si>
  <si>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</si>
  <si>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</si>
  <si>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</si>
  <si>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</si>
  <si>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</si>
  <si>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</si>
  <si>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</si>
  <si>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</si>
  <si>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</si>
  <si>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</si>
  <si>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</si>
  <si>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percent funded</t>
  </si>
  <si>
    <t>average donation</t>
  </si>
  <si>
    <t>date created converstion</t>
  </si>
  <si>
    <t>date ended converstion</t>
  </si>
  <si>
    <t>parent category</t>
  </si>
  <si>
    <t>sub-category</t>
  </si>
  <si>
    <t>Count of parent category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</si>
  <si>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</si>
  <si>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</si>
  <si>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</si>
  <si>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</si>
  <si>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</si>
  <si>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</si>
  <si>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</si>
  <si>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</si>
  <si>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</si>
  <si>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</si>
  <si>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</si>
  <si>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</si>
  <si>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</si>
  <si>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</si>
  <si>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</si>
  <si>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</si>
  <si>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</si>
  <si>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</si>
  <si>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</si>
  <si>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</si>
  <si>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</si>
  <si>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</si>
  <si>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</si>
  <si>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</si>
  <si>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</si>
  <si>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</si>
  <si>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</si>
  <si>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</si>
  <si>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</si>
  <si>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</si>
  <si>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</si>
  <si>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</si>
  <si>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</si>
  <si>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</si>
  <si>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Outcome:</t>
  </si>
  <si>
    <t>Mean number of backers:</t>
  </si>
  <si>
    <t>Median number of backers:</t>
  </si>
  <si>
    <t>Min. number of backers:</t>
  </si>
  <si>
    <t>Max. number of backers:</t>
  </si>
  <si>
    <t>Variance of the number of backers:</t>
  </si>
  <si>
    <t>SD of the number of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</si>
</sst>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6" fillId="2" borderId="0" xfId="6" applyAlignment="1">
      <alignment horizontal="right"/>
    </xf>
    <xf numFmtId="0" fontId="6" fillId="2" borderId="0" xfId="6"/>
    <xf numFmtId="0" fontId="1" fillId="2" borderId="0" xfId="6" applyFont="1" applyAlignment="1">
      <alignment horizontal="right"/>
    </xf>
    <xf numFmtId="0" fontId="7" fillId="3" borderId="0" xfId="7" applyAlignment="1">
      <alignment horizontal="right"/>
    </xf>
    <xf numFmtId="0" fontId="7" fillId="3" borderId="0" xfId="7"/>
    <xf numFmtId="0" fontId="1" fillId="3" borderId="0" xfId="7" applyFont="1" applyAlignment="1">
      <alignment horizontal="right"/>
    </xf>
    <xf numFmtId="1" fontId="1" fillId="2" borderId="0" xfId="6" applyNumberFormat="1" applyFont="1"/>
    <xf numFmtId="1" fontId="1" fillId="3" borderId="0" xfId="7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181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E-48A6-8DF0-2F0BF9AA5E2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E-48A6-8DF0-2F0BF9AA5E2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E-48A6-8DF0-2F0BF9AA5E2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E-48A6-8DF0-2F0BF9AA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504384"/>
        <c:axId val="1837499808"/>
      </c:barChart>
      <c:catAx>
        <c:axId val="18375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9808"/>
        <c:crosses val="autoZero"/>
        <c:auto val="1"/>
        <c:lblAlgn val="ctr"/>
        <c:lblOffset val="100"/>
        <c:noMultiLvlLbl val="0"/>
      </c:catAx>
      <c:valAx>
        <c:axId val="1837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4E54-B506-0962EC34E9C7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4E54-B506-0962EC34E9C7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6-4E54-B506-0962EC34E9C7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6-4E54-B506-0962EC34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082928"/>
        <c:axId val="1819083344"/>
      </c:barChart>
      <c:catAx>
        <c:axId val="18190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83344"/>
        <c:crosses val="autoZero"/>
        <c:auto val="1"/>
        <c:lblAlgn val="ctr"/>
        <c:lblOffset val="100"/>
        <c:noMultiLvlLbl val="0"/>
      </c:catAx>
      <c:valAx>
        <c:axId val="1819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5CF-9CA0-B26FB91E0CE2}"/>
            </c:ext>
          </c:extLst>
        </c:ser>
        <c:ser>
          <c:idx val="1"/>
          <c:order val="1"/>
          <c:tx>
            <c:strRef>
              <c:f>Month!$C$5:$C$6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C-45CF-9CA0-B26FB91E0CE2}"/>
            </c:ext>
          </c:extLst>
        </c:ser>
        <c:ser>
          <c:idx val="2"/>
          <c:order val="2"/>
          <c:tx>
            <c:strRef>
              <c:f>Month!$D$5:$D$6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C-45CF-9CA0-B26FB91E0CE2}"/>
            </c:ext>
          </c:extLst>
        </c:ser>
        <c:ser>
          <c:idx val="3"/>
          <c:order val="3"/>
          <c:tx>
            <c:strRef>
              <c:f>Month!$E$5:$E$6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C-45CF-9CA0-B26FB91E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30768"/>
        <c:axId val="1163932848"/>
      </c:lineChart>
      <c:catAx>
        <c:axId val="11639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2848"/>
        <c:crosses val="autoZero"/>
        <c:auto val="1"/>
        <c:lblAlgn val="ctr"/>
        <c:lblOffset val="100"/>
        <c:noMultiLvlLbl val="0"/>
      </c:catAx>
      <c:valAx>
        <c:axId val="116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Analysis!$F$1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0-47EA-A9D4-DCEDA7F2BDC2}"/>
            </c:ext>
          </c:extLst>
        </c:ser>
        <c:ser>
          <c:idx val="5"/>
          <c:order val="5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0-47EA-A9D4-DCEDA7F2BDC2}"/>
            </c:ext>
          </c:extLst>
        </c:ser>
        <c:ser>
          <c:idx val="6"/>
          <c:order val="6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40-47EA-A9D4-DCEDA7F2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58783"/>
        <c:axId val="388957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40-47EA-A9D4-DCEDA7F2BD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40-47EA-A9D4-DCEDA7F2BD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40-47EA-A9D4-DCEDA7F2BD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40-47EA-A9D4-DCEDA7F2BDC2}"/>
                  </c:ext>
                </c:extLst>
              </c15:ser>
            </c15:filteredLineSeries>
          </c:ext>
        </c:extLst>
      </c:lineChart>
      <c:catAx>
        <c:axId val="3889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7119"/>
        <c:crosses val="autoZero"/>
        <c:auto val="1"/>
        <c:lblAlgn val="ctr"/>
        <c:lblOffset val="100"/>
        <c:noMultiLvlLbl val="0"/>
      </c:catAx>
      <c:valAx>
        <c:axId val="3889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1</xdr:row>
      <xdr:rowOff>80010</xdr:rowOff>
    </xdr:from>
    <xdr:to>
      <xdr:col>13</xdr:col>
      <xdr:colOff>560070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AE091-57B7-1D89-592C-CC756C4F6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3</xdr:row>
      <xdr:rowOff>7620</xdr:rowOff>
    </xdr:from>
    <xdr:to>
      <xdr:col>15</xdr:col>
      <xdr:colOff>335280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E1505-2A52-08E0-D3B6-9D3988E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</xdr:row>
      <xdr:rowOff>19050</xdr:rowOff>
    </xdr:from>
    <xdr:to>
      <xdr:col>13</xdr:col>
      <xdr:colOff>186690</xdr:colOff>
      <xdr:row>17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2900B-3D94-8770-3A5E-B888688B5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357185</xdr:colOff>
      <xdr:row>13</xdr:row>
      <xdr:rowOff>133350</xdr:rowOff>
    </xdr:from>
    <xdr:to>
      <xdr:col>7</xdr:col>
      <xdr:colOff>1362074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E1358-D7F9-99E4-278E-937101174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y7" refreshedDate="44957.793349652777" createdVersion="8" refreshedVersion="8" minRefreshableVersion="3" recordCount="1000" xr:uid="{2560A2FD-FA4D-4238-B11F-4B25025049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1BCF8-5EDD-4DB3-A7CC-4CFA775BE6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CF96D-7452-462A-9258-25A41788D6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2C63A-71B9-4014-95A3-66AFC7C7D4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6" max="6" width="14.5" bestFit="1" customWidth="1"/>
    <col min="8" max="8" width="13" bestFit="1" customWidth="1"/>
    <col min="9" max="9" width="16.5" style="6" bestFit="1" customWidth="1"/>
    <col min="12" max="12" width="11.19921875" bestFit="1" customWidth="1"/>
    <col min="13" max="13" width="22.8984375" bestFit="1" customWidth="1"/>
    <col min="14" max="14" width="11.09765625" bestFit="1" customWidth="1"/>
    <col min="15" max="15" width="21.59765625" bestFit="1" customWidth="1"/>
    <col min="18" max="18" width="28" bestFit="1" customWidth="1"/>
    <col min="19" max="19" width="14.8984375" bestFit="1" customWidth="1"/>
    <col min="20" max="20" width="12.0976562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2067</v>
      </c>
      <c r="G1" s="1" t="s">
        <v>4</v>
      </c>
      <c r="H1" s="1" t="s">
        <v>5</v>
      </c>
      <c r="I1" s="5" t="s">
        <v>2068</v>
      </c>
      <c r="J1" s="1" t="s">
        <v>6</v>
      </c>
      <c r="K1" s="1" t="s">
        <v>7</v>
      </c>
      <c r="L1" s="1" t="s">
        <v>8</v>
      </c>
      <c r="M1" s="1" t="s">
        <v>2069</v>
      </c>
      <c r="N1" s="1" t="s">
        <v>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conditionalFormatting sqref="G1:G1048576">
    <cfRule type="containsText" dxfId="15" priority="2" stopIfTrue="1" operator="containsText" text="canceled">
      <formula>NOT(ISERROR(SEARCH("canceled",G1)))</formula>
    </cfRule>
    <cfRule type="containsText" dxfId="14" priority="3" stopIfTrue="1" operator="containsText" text="successful">
      <formula>NOT(ISERROR(SEARCH("successful",G1)))</formula>
    </cfRule>
    <cfRule type="containsText" dxfId="13" priority="4" stopIfTrue="1" operator="containsText" text="live">
      <formula>NOT(ISERROR(SEARCH("live",G1)))</formula>
    </cfRule>
    <cfRule type="containsText" dxfId="12" priority="5" stopIfTrue="1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A2ED-3705-4987-970B-CF86EB974D52}">
  <dimension ref="A1:F14"/>
  <sheetViews>
    <sheetView workbookViewId="0"/>
  </sheetViews>
  <sheetFormatPr defaultRowHeight="15.6" x14ac:dyDescent="0.3"/>
  <cols>
    <col min="1" max="1" width="22.1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2064</v>
      </c>
    </row>
    <row r="3" spans="1:6" x14ac:dyDescent="0.3">
      <c r="A3" s="7" t="s">
        <v>2073</v>
      </c>
      <c r="B3" s="7" t="s">
        <v>2066</v>
      </c>
    </row>
    <row r="4" spans="1:6" x14ac:dyDescent="0.3">
      <c r="A4" s="7" t="s">
        <v>2062</v>
      </c>
      <c r="B4" t="s">
        <v>74</v>
      </c>
      <c r="C4" t="s">
        <v>14</v>
      </c>
      <c r="D4" t="s">
        <v>47</v>
      </c>
      <c r="E4" t="s">
        <v>20</v>
      </c>
      <c r="F4" t="s">
        <v>2063</v>
      </c>
    </row>
    <row r="5" spans="1:6" x14ac:dyDescent="0.3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2060</v>
      </c>
      <c r="E8">
        <v>4</v>
      </c>
      <c r="F8">
        <v>4</v>
      </c>
    </row>
    <row r="9" spans="1:6" x14ac:dyDescent="0.3">
      <c r="A9" s="8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DEBA-EAF3-4D52-BE03-B753F8565C30}">
  <dimension ref="A1:F30"/>
  <sheetViews>
    <sheetView topLeftCell="A19" workbookViewId="0">
      <selection activeCell="O19" sqref="O19"/>
    </sheetView>
  </sheetViews>
  <sheetFormatPr defaultRowHeight="15.6" x14ac:dyDescent="0.3"/>
  <cols>
    <col min="1" max="1" width="19.5976562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19921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7" t="s">
        <v>6</v>
      </c>
      <c r="B1" t="s">
        <v>2064</v>
      </c>
    </row>
    <row r="2" spans="1:6" x14ac:dyDescent="0.3">
      <c r="A2" s="7" t="s">
        <v>2071</v>
      </c>
      <c r="B2" t="s">
        <v>2064</v>
      </c>
    </row>
    <row r="4" spans="1:6" x14ac:dyDescent="0.3">
      <c r="A4" s="7" t="s">
        <v>2074</v>
      </c>
      <c r="B4" s="7" t="s">
        <v>2066</v>
      </c>
    </row>
    <row r="5" spans="1:6" x14ac:dyDescent="0.3">
      <c r="A5" s="7" t="s">
        <v>2062</v>
      </c>
      <c r="B5" t="s">
        <v>74</v>
      </c>
      <c r="C5" t="s">
        <v>14</v>
      </c>
      <c r="D5" t="s">
        <v>47</v>
      </c>
      <c r="E5" t="s">
        <v>20</v>
      </c>
      <c r="F5" t="s">
        <v>2063</v>
      </c>
    </row>
    <row r="6" spans="1:6" x14ac:dyDescent="0.3">
      <c r="A6" s="8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2061</v>
      </c>
      <c r="E7">
        <v>4</v>
      </c>
      <c r="F7">
        <v>4</v>
      </c>
    </row>
    <row r="8" spans="1:6" x14ac:dyDescent="0.3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2039</v>
      </c>
      <c r="C10">
        <v>8</v>
      </c>
      <c r="E10">
        <v>10</v>
      </c>
      <c r="F10">
        <v>18</v>
      </c>
    </row>
    <row r="11" spans="1:6" x14ac:dyDescent="0.3">
      <c r="A11" s="8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2053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2052</v>
      </c>
      <c r="C20">
        <v>4</v>
      </c>
      <c r="E20">
        <v>4</v>
      </c>
      <c r="F20">
        <v>8</v>
      </c>
    </row>
    <row r="21" spans="1:6" x14ac:dyDescent="0.3">
      <c r="A21" s="8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2059</v>
      </c>
      <c r="C22">
        <v>9</v>
      </c>
      <c r="E22">
        <v>5</v>
      </c>
      <c r="F22">
        <v>14</v>
      </c>
    </row>
    <row r="23" spans="1:6" x14ac:dyDescent="0.3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2055</v>
      </c>
      <c r="C25">
        <v>7</v>
      </c>
      <c r="E25">
        <v>14</v>
      </c>
      <c r="F25">
        <v>21</v>
      </c>
    </row>
    <row r="26" spans="1:6" x14ac:dyDescent="0.3">
      <c r="A26" s="8" t="s">
        <v>2047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2058</v>
      </c>
      <c r="E29">
        <v>3</v>
      </c>
      <c r="F29">
        <v>3</v>
      </c>
    </row>
    <row r="30" spans="1:6" x14ac:dyDescent="0.3">
      <c r="A30" s="8" t="s">
        <v>2063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297-6D95-434F-AC1F-CD0EAFAC20C2}">
  <dimension ref="A2:F19"/>
  <sheetViews>
    <sheetView workbookViewId="0">
      <selection activeCell="A13" sqref="A13:XFD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2" spans="1:6" x14ac:dyDescent="0.3">
      <c r="A2" s="7" t="s">
        <v>2071</v>
      </c>
      <c r="B2" t="s">
        <v>2064</v>
      </c>
    </row>
    <row r="3" spans="1:6" x14ac:dyDescent="0.3">
      <c r="A3" s="7" t="s">
        <v>2087</v>
      </c>
      <c r="B3" t="s">
        <v>2064</v>
      </c>
    </row>
    <row r="5" spans="1:6" x14ac:dyDescent="0.3">
      <c r="A5" s="7" t="s">
        <v>2065</v>
      </c>
      <c r="B5" s="7" t="s">
        <v>2066</v>
      </c>
    </row>
    <row r="6" spans="1:6" x14ac:dyDescent="0.3">
      <c r="A6" s="7" t="s">
        <v>2062</v>
      </c>
      <c r="B6" t="s">
        <v>74</v>
      </c>
      <c r="C6" t="s">
        <v>14</v>
      </c>
      <c r="D6" t="s">
        <v>47</v>
      </c>
      <c r="E6" t="s">
        <v>20</v>
      </c>
      <c r="F6" t="s">
        <v>2063</v>
      </c>
    </row>
    <row r="7" spans="1:6" x14ac:dyDescent="0.3">
      <c r="A7" s="10" t="s">
        <v>2075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10" t="s">
        <v>2076</v>
      </c>
      <c r="B8">
        <v>7</v>
      </c>
      <c r="C8">
        <v>28</v>
      </c>
      <c r="E8">
        <v>44</v>
      </c>
      <c r="F8">
        <v>79</v>
      </c>
    </row>
    <row r="9" spans="1:6" x14ac:dyDescent="0.3">
      <c r="A9" s="10" t="s">
        <v>2077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10" t="s">
        <v>2078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10" t="s">
        <v>2079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10" t="s">
        <v>2080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10" t="s">
        <v>2081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10" t="s">
        <v>2082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10" t="s">
        <v>2083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10" t="s">
        <v>2084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10" t="s">
        <v>2085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10" t="s">
        <v>2086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10" t="s">
        <v>2063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9C8B-6E10-4EB1-A78E-ECA652256BDC}">
  <dimension ref="A1:H13"/>
  <sheetViews>
    <sheetView workbookViewId="0">
      <selection activeCell="L21" sqref="L21"/>
    </sheetView>
  </sheetViews>
  <sheetFormatPr defaultRowHeight="15.6" x14ac:dyDescent="0.3"/>
  <cols>
    <col min="1" max="1" width="27.3984375" style="11" bestFit="1" customWidth="1"/>
    <col min="2" max="2" width="16.69921875" bestFit="1" customWidth="1"/>
    <col min="3" max="3" width="13.19921875" bestFit="1" customWidth="1"/>
    <col min="4" max="4" width="15.8984375" bestFit="1" customWidth="1"/>
    <col min="5" max="5" width="12.3984375" bestFit="1" customWidth="1"/>
    <col min="6" max="6" width="18.3984375" bestFit="1" customWidth="1"/>
    <col min="7" max="7" width="15.69921875" bestFit="1" customWidth="1"/>
    <col min="8" max="8" width="18.3984375" bestFit="1" customWidth="1"/>
  </cols>
  <sheetData>
    <row r="1" spans="1:8" s="11" customFormat="1" x14ac:dyDescent="0.3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3">
      <c r="A2" t="s">
        <v>2096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2097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2098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2099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2100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2101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2102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2103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2104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2105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2106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2107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C2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3829-9ED1-41FE-AE3C-B513F1D89BCF}">
  <dimension ref="A1:J566"/>
  <sheetViews>
    <sheetView tabSelected="1" workbookViewId="0">
      <selection activeCell="J17" sqref="J17"/>
    </sheetView>
  </sheetViews>
  <sheetFormatPr defaultRowHeight="15.6" x14ac:dyDescent="0.3"/>
  <cols>
    <col min="1" max="1" width="11"/>
    <col min="2" max="2" width="13" bestFit="1" customWidth="1"/>
    <col min="6" max="6" width="13.5" bestFit="1" customWidth="1"/>
    <col min="9" max="9" width="29.8984375" bestFit="1" customWidth="1"/>
    <col min="10" max="10" width="15.5" bestFit="1" customWidth="1"/>
  </cols>
  <sheetData>
    <row r="1" spans="1:10" x14ac:dyDescent="0.3">
      <c r="A1" s="1" t="s">
        <v>4</v>
      </c>
      <c r="B1" s="1" t="s">
        <v>5</v>
      </c>
      <c r="E1" s="1" t="s">
        <v>4</v>
      </c>
      <c r="F1" s="1" t="s">
        <v>5</v>
      </c>
    </row>
    <row r="2" spans="1:10" x14ac:dyDescent="0.3">
      <c r="A2" t="s">
        <v>20</v>
      </c>
      <c r="B2">
        <v>158</v>
      </c>
      <c r="E2" t="s">
        <v>14</v>
      </c>
      <c r="F2">
        <v>0</v>
      </c>
      <c r="I2" s="13" t="s">
        <v>2108</v>
      </c>
      <c r="J2" s="14" t="s">
        <v>20</v>
      </c>
    </row>
    <row r="3" spans="1:10" x14ac:dyDescent="0.3">
      <c r="A3" t="s">
        <v>20</v>
      </c>
      <c r="B3">
        <v>1425</v>
      </c>
      <c r="E3" t="s">
        <v>14</v>
      </c>
      <c r="F3">
        <v>24</v>
      </c>
      <c r="I3" s="15" t="s">
        <v>2109</v>
      </c>
      <c r="J3" s="19">
        <f>AVERAGE(B:B)</f>
        <v>851.14690265486729</v>
      </c>
    </row>
    <row r="4" spans="1:10" x14ac:dyDescent="0.3">
      <c r="A4" t="s">
        <v>20</v>
      </c>
      <c r="B4">
        <v>174</v>
      </c>
      <c r="E4" t="s">
        <v>14</v>
      </c>
      <c r="F4">
        <v>53</v>
      </c>
      <c r="I4" s="15" t="s">
        <v>2110</v>
      </c>
      <c r="J4" s="19">
        <f>MEDIAN(B:B)</f>
        <v>201</v>
      </c>
    </row>
    <row r="5" spans="1:10" x14ac:dyDescent="0.3">
      <c r="A5" t="s">
        <v>20</v>
      </c>
      <c r="B5">
        <v>227</v>
      </c>
      <c r="E5" t="s">
        <v>14</v>
      </c>
      <c r="F5">
        <v>18</v>
      </c>
      <c r="I5" s="15" t="s">
        <v>2111</v>
      </c>
      <c r="J5" s="19">
        <f>MIN(B:B)</f>
        <v>16</v>
      </c>
    </row>
    <row r="6" spans="1:10" x14ac:dyDescent="0.3">
      <c r="A6" t="s">
        <v>20</v>
      </c>
      <c r="B6">
        <v>220</v>
      </c>
      <c r="E6" t="s">
        <v>14</v>
      </c>
      <c r="F6">
        <v>44</v>
      </c>
      <c r="I6" s="15" t="s">
        <v>2112</v>
      </c>
      <c r="J6" s="19">
        <f>MAX(B:B)</f>
        <v>7295</v>
      </c>
    </row>
    <row r="7" spans="1:10" x14ac:dyDescent="0.3">
      <c r="A7" t="s">
        <v>20</v>
      </c>
      <c r="B7">
        <v>98</v>
      </c>
      <c r="E7" t="s">
        <v>14</v>
      </c>
      <c r="F7">
        <v>27</v>
      </c>
      <c r="I7" s="15" t="s">
        <v>2113</v>
      </c>
      <c r="J7" s="19">
        <f>_xlfn.VAR.P(B:B)</f>
        <v>1603373.7324019109</v>
      </c>
    </row>
    <row r="8" spans="1:10" x14ac:dyDescent="0.3">
      <c r="A8" t="s">
        <v>20</v>
      </c>
      <c r="B8">
        <v>100</v>
      </c>
      <c r="E8" t="s">
        <v>14</v>
      </c>
      <c r="F8">
        <v>55</v>
      </c>
      <c r="I8" s="15" t="s">
        <v>2114</v>
      </c>
      <c r="J8" s="19">
        <f>_xlfn.STDEV.P(B:B)</f>
        <v>1266.2439466397898</v>
      </c>
    </row>
    <row r="9" spans="1:10" x14ac:dyDescent="0.3">
      <c r="A9" t="s">
        <v>20</v>
      </c>
      <c r="B9">
        <v>1249</v>
      </c>
      <c r="E9" t="s">
        <v>14</v>
      </c>
      <c r="F9">
        <v>200</v>
      </c>
    </row>
    <row r="10" spans="1:10" x14ac:dyDescent="0.3">
      <c r="A10" t="s">
        <v>20</v>
      </c>
      <c r="B10">
        <v>1396</v>
      </c>
      <c r="E10" t="s">
        <v>14</v>
      </c>
      <c r="F10">
        <v>452</v>
      </c>
      <c r="I10" s="16" t="s">
        <v>2108</v>
      </c>
      <c r="J10" s="17" t="s">
        <v>14</v>
      </c>
    </row>
    <row r="11" spans="1:10" x14ac:dyDescent="0.3">
      <c r="A11" t="s">
        <v>20</v>
      </c>
      <c r="B11">
        <v>890</v>
      </c>
      <c r="E11" t="s">
        <v>14</v>
      </c>
      <c r="F11">
        <v>674</v>
      </c>
      <c r="I11" s="18" t="s">
        <v>2109</v>
      </c>
      <c r="J11" s="20">
        <f>AVERAGE(F:F)</f>
        <v>585.61538461538464</v>
      </c>
    </row>
    <row r="12" spans="1:10" x14ac:dyDescent="0.3">
      <c r="A12" t="s">
        <v>20</v>
      </c>
      <c r="B12">
        <v>142</v>
      </c>
      <c r="E12" t="s">
        <v>14</v>
      </c>
      <c r="F12">
        <v>558</v>
      </c>
      <c r="I12" s="18" t="s">
        <v>2110</v>
      </c>
      <c r="J12" s="20">
        <f>MEDIAN(F:F)</f>
        <v>114.5</v>
      </c>
    </row>
    <row r="13" spans="1:10" x14ac:dyDescent="0.3">
      <c r="A13" t="s">
        <v>20</v>
      </c>
      <c r="B13">
        <v>2673</v>
      </c>
      <c r="E13" t="s">
        <v>14</v>
      </c>
      <c r="F13">
        <v>15</v>
      </c>
      <c r="I13" s="18" t="s">
        <v>2111</v>
      </c>
      <c r="J13" s="20">
        <f>MIN(F:F)</f>
        <v>0</v>
      </c>
    </row>
    <row r="14" spans="1:10" x14ac:dyDescent="0.3">
      <c r="A14" t="s">
        <v>20</v>
      </c>
      <c r="B14">
        <v>163</v>
      </c>
      <c r="E14" t="s">
        <v>14</v>
      </c>
      <c r="F14">
        <v>2307</v>
      </c>
      <c r="I14" s="18" t="s">
        <v>2112</v>
      </c>
      <c r="J14" s="20">
        <f>MAX(F:F)</f>
        <v>6080</v>
      </c>
    </row>
    <row r="15" spans="1:10" x14ac:dyDescent="0.3">
      <c r="A15" t="s">
        <v>20</v>
      </c>
      <c r="B15">
        <v>2220</v>
      </c>
      <c r="E15" t="s">
        <v>14</v>
      </c>
      <c r="F15">
        <v>88</v>
      </c>
      <c r="I15" s="18" t="s">
        <v>2113</v>
      </c>
      <c r="J15" s="20">
        <f>_xlfn.VAR.P(F:F)</f>
        <v>921574.68174133555</v>
      </c>
    </row>
    <row r="16" spans="1:10" x14ac:dyDescent="0.3">
      <c r="A16" t="s">
        <v>20</v>
      </c>
      <c r="B16">
        <v>1606</v>
      </c>
      <c r="E16" t="s">
        <v>14</v>
      </c>
      <c r="F16">
        <v>48</v>
      </c>
      <c r="I16" s="18" t="s">
        <v>2114</v>
      </c>
      <c r="J16" s="20">
        <f>_xlfn.STDEV.P(F:F)</f>
        <v>959.98681331637863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048142:A1048576">
    <cfRule type="containsText" dxfId="11" priority="9" stopIfTrue="1" operator="containsText" text="canceled">
      <formula>NOT(ISERROR(SEARCH("canceled",A1048142)))</formula>
    </cfRule>
    <cfRule type="containsText" dxfId="10" priority="10" stopIfTrue="1" operator="containsText" text="successful">
      <formula>NOT(ISERROR(SEARCH("successful",A1048142)))</formula>
    </cfRule>
    <cfRule type="containsText" dxfId="9" priority="11" stopIfTrue="1" operator="containsText" text="live">
      <formula>NOT(ISERROR(SEARCH("live",A1048142)))</formula>
    </cfRule>
    <cfRule type="containsText" dxfId="8" priority="12" stopIfTrue="1" operator="containsText" text="failed">
      <formula>NOT(ISERROR(SEARCH("failed",A1048142)))</formula>
    </cfRule>
  </conditionalFormatting>
  <conditionalFormatting sqref="A1:A1048141">
    <cfRule type="containsText" dxfId="7" priority="5" stopIfTrue="1" operator="containsText" text="canceled">
      <formula>NOT(ISERROR(SEARCH("canceled",A1)))</formula>
    </cfRule>
    <cfRule type="containsText" dxfId="6" priority="6" stopIfTrue="1" operator="containsText" text="successful">
      <formula>NOT(ISERROR(SEARCH("successful",A1)))</formula>
    </cfRule>
    <cfRule type="containsText" dxfId="5" priority="7" stopIfTrue="1" operator="containsText" text="live">
      <formula>NOT(ISERROR(SEARCH("live",A1)))</formula>
    </cfRule>
    <cfRule type="containsText" dxfId="4" priority="8" stopIfTrue="1" operator="containsText" text="failed">
      <formula>NOT(ISERROR(SEARCH("failed",A1)))</formula>
    </cfRule>
  </conditionalFormatting>
  <conditionalFormatting sqref="E1:E1047940">
    <cfRule type="containsText" dxfId="3" priority="1" stopIfTrue="1" operator="containsText" text="canceled">
      <formula>NOT(ISERROR(SEARCH("canceled",E1)))</formula>
    </cfRule>
    <cfRule type="containsText" dxfId="2" priority="2" stopIfTrue="1" operator="containsText" text="successful">
      <formula>NOT(ISERROR(SEARCH("successful",E1)))</formula>
    </cfRule>
    <cfRule type="containsText" dxfId="1" priority="3" stopIfTrue="1" operator="containsText" text="live">
      <formula>NOT(ISERROR(SEARCH("live",E1)))</formula>
    </cfRule>
    <cfRule type="containsText" dxfId="0" priority="4" stopIfTrue="1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Month</vt:lpstr>
      <vt:lpstr>Analysis</vt:lpstr>
      <vt:lpstr>Summary Stat.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Isabel Sy</cp:lastModifiedBy>
  <dcterms:created xsi:type="dcterms:W3CDTF">2021-09-29T18:52:28Z</dcterms:created>
  <dcterms:modified xsi:type="dcterms:W3CDTF">2023-02-02T02:43:15Z</dcterms:modified>
</cp:coreProperties>
</file>