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0610" windowHeight="11640" firstSheet="9" activeTab="11"/>
  </bookViews>
  <sheets>
    <sheet name="Overview ZCA" sheetId="9" r:id="rId1"/>
    <sheet name="Overview DynaProf" sheetId="10" r:id="rId2"/>
    <sheet name="EmptyFunction" sheetId="3" r:id="rId3"/>
    <sheet name="EmptyFunctionNotActivatedNotify" sheetId="4" r:id="rId4"/>
    <sheet name="EmptyFunctionActivatedNotify" sheetId="5" r:id="rId5"/>
    <sheet name="LoopEmpty" sheetId="6" r:id="rId6"/>
    <sheet name="LoopNotActivatedNotify" sheetId="7" r:id="rId7"/>
    <sheet name="LoopActivatedNotify" sheetId="8" r:id="rId8"/>
    <sheet name="EmpFunc_Dynaprof_no_backoff" sheetId="11" r:id="rId9"/>
    <sheet name="Loop_Dynaprof_no_backoff" sheetId="12" r:id="rId10"/>
    <sheet name="EmpFunc_fixed_backoff" sheetId="13" r:id="rId11"/>
    <sheet name="DynaProf_Init_Overhead" sheetId="14" r:id="rId12"/>
    <sheet name="old_Serial" sheetId="1" r:id="rId13"/>
    <sheet name="old_OpenMP Parallel" sheetId="2" r:id="rId14"/>
  </sheets>
  <calcPr calcId="145621"/>
</workbook>
</file>

<file path=xl/calcChain.xml><?xml version="1.0" encoding="utf-8"?>
<calcChain xmlns="http://schemas.openxmlformats.org/spreadsheetml/2006/main">
  <c r="Q22" i="14" l="1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Q21" i="14" l="1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Q19" i="14" l="1"/>
  <c r="Q12" i="14"/>
  <c r="Q13" i="14"/>
  <c r="P19" i="14"/>
  <c r="O19" i="14"/>
  <c r="P13" i="14"/>
  <c r="O13" i="14"/>
  <c r="N19" i="14"/>
  <c r="M19" i="14"/>
  <c r="N13" i="14"/>
  <c r="M13" i="14"/>
  <c r="L19" i="14"/>
  <c r="K19" i="14"/>
  <c r="J19" i="14"/>
  <c r="L13" i="14"/>
  <c r="K13" i="14"/>
  <c r="J13" i="14"/>
  <c r="I13" i="14"/>
  <c r="H13" i="14"/>
  <c r="G13" i="14"/>
  <c r="F13" i="14"/>
  <c r="E13" i="14"/>
  <c r="D13" i="14"/>
  <c r="C13" i="14"/>
  <c r="B13" i="14"/>
  <c r="I19" i="14"/>
  <c r="H19" i="14"/>
  <c r="G19" i="14"/>
  <c r="F19" i="14"/>
  <c r="E19" i="14"/>
  <c r="D19" i="14"/>
  <c r="C19" i="14"/>
  <c r="B19" i="14"/>
  <c r="L26" i="13" l="1"/>
  <c r="K26" i="13"/>
  <c r="J26" i="13"/>
  <c r="E20" i="13"/>
  <c r="F20" i="13" s="1"/>
  <c r="G20" i="13" s="1"/>
  <c r="H20" i="13" s="1"/>
  <c r="I20" i="13" s="1"/>
  <c r="J20" i="13" s="1"/>
  <c r="K20" i="13" s="1"/>
  <c r="L20" i="13" s="1"/>
  <c r="D20" i="13"/>
  <c r="I26" i="13"/>
  <c r="H26" i="13"/>
  <c r="G26" i="13"/>
  <c r="F26" i="13"/>
  <c r="E26" i="13"/>
  <c r="D26" i="13"/>
  <c r="C26" i="13"/>
  <c r="B26" i="13"/>
  <c r="I18" i="13"/>
  <c r="H18" i="13"/>
  <c r="G18" i="13"/>
  <c r="F18" i="13"/>
  <c r="E18" i="13"/>
  <c r="D18" i="13"/>
  <c r="C18" i="13"/>
  <c r="B18" i="13"/>
  <c r="K7" i="10" l="1"/>
  <c r="I7" i="10"/>
  <c r="G7" i="10"/>
  <c r="E7" i="10"/>
  <c r="C7" i="10"/>
  <c r="B7" i="10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L7" i="10" s="1"/>
  <c r="K18" i="12"/>
  <c r="J18" i="12"/>
  <c r="J7" i="10" s="1"/>
  <c r="I18" i="12"/>
  <c r="H18" i="12"/>
  <c r="H7" i="10" s="1"/>
  <c r="G18" i="12"/>
  <c r="F18" i="12"/>
  <c r="F7" i="10" s="1"/>
  <c r="E18" i="12"/>
  <c r="D18" i="12"/>
  <c r="D7" i="10" s="1"/>
  <c r="C18" i="12"/>
  <c r="B18" i="12"/>
  <c r="D12" i="12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H18" i="11" l="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D12" i="1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AE12" i="11" s="1"/>
  <c r="AF12" i="11" s="1"/>
  <c r="AG12" i="11" s="1"/>
  <c r="AH12" i="11" s="1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E7" i="9" l="1"/>
  <c r="AA7" i="9"/>
  <c r="W7" i="9"/>
  <c r="S7" i="9"/>
  <c r="O7" i="9"/>
  <c r="K7" i="9"/>
  <c r="G7" i="9"/>
  <c r="AH6" i="9"/>
  <c r="AD6" i="9"/>
  <c r="Z6" i="9"/>
  <c r="V6" i="9"/>
  <c r="R6" i="9"/>
  <c r="N6" i="9"/>
  <c r="J6" i="9"/>
  <c r="F6" i="9"/>
  <c r="C7" i="9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D1" i="9"/>
  <c r="B18" i="8"/>
  <c r="B7" i="9" s="1"/>
  <c r="AH18" i="8"/>
  <c r="AH7" i="9" s="1"/>
  <c r="AG18" i="8"/>
  <c r="AG7" i="9" s="1"/>
  <c r="AF18" i="8"/>
  <c r="AF7" i="9" s="1"/>
  <c r="AE18" i="8"/>
  <c r="AD18" i="8"/>
  <c r="AD7" i="9" s="1"/>
  <c r="AC18" i="8"/>
  <c r="AC7" i="9" s="1"/>
  <c r="AB18" i="8"/>
  <c r="AB7" i="9" s="1"/>
  <c r="AA18" i="8"/>
  <c r="Z18" i="8"/>
  <c r="Z7" i="9" s="1"/>
  <c r="Y18" i="8"/>
  <c r="Y7" i="9" s="1"/>
  <c r="X18" i="8"/>
  <c r="X7" i="9" s="1"/>
  <c r="W18" i="8"/>
  <c r="V18" i="8"/>
  <c r="V7" i="9" s="1"/>
  <c r="U18" i="8"/>
  <c r="U7" i="9" s="1"/>
  <c r="T18" i="8"/>
  <c r="T7" i="9" s="1"/>
  <c r="S18" i="8"/>
  <c r="R18" i="8"/>
  <c r="R7" i="9" s="1"/>
  <c r="Q18" i="8"/>
  <c r="Q7" i="9" s="1"/>
  <c r="P18" i="8"/>
  <c r="P7" i="9" s="1"/>
  <c r="O18" i="8"/>
  <c r="N18" i="8"/>
  <c r="N7" i="9" s="1"/>
  <c r="M18" i="8"/>
  <c r="M7" i="9" s="1"/>
  <c r="L18" i="8"/>
  <c r="L7" i="9" s="1"/>
  <c r="K18" i="8"/>
  <c r="J18" i="8"/>
  <c r="J7" i="9" s="1"/>
  <c r="I18" i="8"/>
  <c r="I7" i="9" s="1"/>
  <c r="H18" i="8"/>
  <c r="H7" i="9" s="1"/>
  <c r="G18" i="8"/>
  <c r="F18" i="8"/>
  <c r="F7" i="9" s="1"/>
  <c r="E18" i="8"/>
  <c r="E7" i="9" s="1"/>
  <c r="D18" i="8"/>
  <c r="D7" i="9" s="1"/>
  <c r="C18" i="8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H18" i="7"/>
  <c r="AG18" i="7"/>
  <c r="AG6" i="9" s="1"/>
  <c r="AF18" i="7"/>
  <c r="AF6" i="9" s="1"/>
  <c r="AE18" i="7"/>
  <c r="AE6" i="9" s="1"/>
  <c r="AD18" i="7"/>
  <c r="AC18" i="7"/>
  <c r="AC6" i="9" s="1"/>
  <c r="AB18" i="7"/>
  <c r="AB6" i="9" s="1"/>
  <c r="AA18" i="7"/>
  <c r="AA6" i="9" s="1"/>
  <c r="Z18" i="7"/>
  <c r="Y18" i="7"/>
  <c r="Y6" i="9" s="1"/>
  <c r="X18" i="7"/>
  <c r="X6" i="9" s="1"/>
  <c r="W18" i="7"/>
  <c r="W6" i="9" s="1"/>
  <c r="V18" i="7"/>
  <c r="U18" i="7"/>
  <c r="U6" i="9" s="1"/>
  <c r="T18" i="7"/>
  <c r="T6" i="9" s="1"/>
  <c r="S18" i="7"/>
  <c r="S6" i="9" s="1"/>
  <c r="R18" i="7"/>
  <c r="Q18" i="7"/>
  <c r="Q6" i="9" s="1"/>
  <c r="P18" i="7"/>
  <c r="P6" i="9" s="1"/>
  <c r="O18" i="7"/>
  <c r="O6" i="9" s="1"/>
  <c r="N18" i="7"/>
  <c r="M18" i="7"/>
  <c r="M6" i="9" s="1"/>
  <c r="L18" i="7"/>
  <c r="L6" i="9" s="1"/>
  <c r="K18" i="7"/>
  <c r="K6" i="9" s="1"/>
  <c r="J18" i="7"/>
  <c r="I18" i="7"/>
  <c r="I6" i="9" s="1"/>
  <c r="H18" i="7"/>
  <c r="H6" i="9" s="1"/>
  <c r="G18" i="7"/>
  <c r="G6" i="9" s="1"/>
  <c r="F18" i="7"/>
  <c r="E18" i="7"/>
  <c r="E6" i="9" s="1"/>
  <c r="D18" i="7"/>
  <c r="D6" i="9" s="1"/>
  <c r="C18" i="7"/>
  <c r="C6" i="9" s="1"/>
  <c r="B18" i="7"/>
  <c r="B6" i="9" s="1"/>
  <c r="D12" i="7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H18" i="6"/>
  <c r="AH5" i="9" s="1"/>
  <c r="AG18" i="6"/>
  <c r="AG5" i="9" s="1"/>
  <c r="AF18" i="6"/>
  <c r="AF5" i="9" s="1"/>
  <c r="AE18" i="6"/>
  <c r="AE5" i="9" s="1"/>
  <c r="AD18" i="6"/>
  <c r="AD5" i="9" s="1"/>
  <c r="AC18" i="6"/>
  <c r="AC5" i="9" s="1"/>
  <c r="AB18" i="6"/>
  <c r="AB5" i="9" s="1"/>
  <c r="AA18" i="6"/>
  <c r="AA5" i="9" s="1"/>
  <c r="Z18" i="6"/>
  <c r="Z5" i="9" s="1"/>
  <c r="Y18" i="6"/>
  <c r="Y5" i="9" s="1"/>
  <c r="X18" i="6"/>
  <c r="X5" i="9" s="1"/>
  <c r="W18" i="6"/>
  <c r="W5" i="9" s="1"/>
  <c r="V18" i="6"/>
  <c r="V5" i="9" s="1"/>
  <c r="U18" i="6"/>
  <c r="U5" i="9" s="1"/>
  <c r="T18" i="6"/>
  <c r="T5" i="9" s="1"/>
  <c r="S18" i="6"/>
  <c r="S5" i="9" s="1"/>
  <c r="R18" i="6"/>
  <c r="R5" i="9" s="1"/>
  <c r="Q18" i="6"/>
  <c r="Q5" i="9" s="1"/>
  <c r="P18" i="6"/>
  <c r="P5" i="9" s="1"/>
  <c r="O18" i="6"/>
  <c r="O5" i="9" s="1"/>
  <c r="N18" i="6"/>
  <c r="N5" i="9" s="1"/>
  <c r="M18" i="6"/>
  <c r="M5" i="9" s="1"/>
  <c r="L18" i="6"/>
  <c r="L5" i="9" s="1"/>
  <c r="K18" i="6"/>
  <c r="K5" i="9" s="1"/>
  <c r="J18" i="6"/>
  <c r="J5" i="9" s="1"/>
  <c r="I18" i="6"/>
  <c r="I5" i="9" s="1"/>
  <c r="H18" i="6"/>
  <c r="H5" i="9" s="1"/>
  <c r="G18" i="6"/>
  <c r="G5" i="9" s="1"/>
  <c r="F18" i="6"/>
  <c r="F5" i="9" s="1"/>
  <c r="E18" i="6"/>
  <c r="E5" i="9" s="1"/>
  <c r="D18" i="6"/>
  <c r="D5" i="9" s="1"/>
  <c r="C18" i="6"/>
  <c r="C5" i="9" s="1"/>
  <c r="B18" i="6"/>
  <c r="B5" i="9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F13" i="9" l="1"/>
  <c r="F12" i="9"/>
  <c r="AH18" i="5"/>
  <c r="AH4" i="9" s="1"/>
  <c r="AG18" i="5"/>
  <c r="AG4" i="9" s="1"/>
  <c r="AF18" i="5"/>
  <c r="AF4" i="9" s="1"/>
  <c r="AE18" i="5"/>
  <c r="AE4" i="9" s="1"/>
  <c r="AD18" i="5"/>
  <c r="AD4" i="9" s="1"/>
  <c r="AC18" i="5"/>
  <c r="AC4" i="9" s="1"/>
  <c r="AB18" i="5"/>
  <c r="AB4" i="9" s="1"/>
  <c r="AA18" i="5"/>
  <c r="AA4" i="9" s="1"/>
  <c r="Z18" i="5"/>
  <c r="Z4" i="9" s="1"/>
  <c r="Y18" i="5"/>
  <c r="Y4" i="9" s="1"/>
  <c r="X18" i="5"/>
  <c r="X4" i="9" s="1"/>
  <c r="W18" i="5"/>
  <c r="W4" i="9" s="1"/>
  <c r="V18" i="5"/>
  <c r="V4" i="9" s="1"/>
  <c r="U18" i="5"/>
  <c r="U4" i="9" s="1"/>
  <c r="T18" i="5"/>
  <c r="T4" i="9" s="1"/>
  <c r="S18" i="5"/>
  <c r="S4" i="9" s="1"/>
  <c r="R18" i="5"/>
  <c r="R4" i="9" s="1"/>
  <c r="Q18" i="5"/>
  <c r="Q4" i="9" s="1"/>
  <c r="P18" i="5"/>
  <c r="P4" i="9" s="1"/>
  <c r="O18" i="5"/>
  <c r="O4" i="9" s="1"/>
  <c r="N18" i="5"/>
  <c r="N4" i="9" s="1"/>
  <c r="M18" i="5"/>
  <c r="M4" i="9" s="1"/>
  <c r="L18" i="5"/>
  <c r="L4" i="9" s="1"/>
  <c r="K18" i="5"/>
  <c r="K4" i="9" s="1"/>
  <c r="J18" i="5"/>
  <c r="J4" i="9" s="1"/>
  <c r="I18" i="5"/>
  <c r="I4" i="9" s="1"/>
  <c r="H18" i="5"/>
  <c r="H4" i="9" s="1"/>
  <c r="G18" i="5"/>
  <c r="G4" i="9" s="1"/>
  <c r="F18" i="5"/>
  <c r="F4" i="9" s="1"/>
  <c r="E18" i="5"/>
  <c r="E4" i="9" s="1"/>
  <c r="D18" i="5"/>
  <c r="D4" i="9" s="1"/>
  <c r="C18" i="5"/>
  <c r="C4" i="9" s="1"/>
  <c r="B18" i="5"/>
  <c r="B4" i="9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H18" i="4"/>
  <c r="AH3" i="9" s="1"/>
  <c r="AG18" i="4"/>
  <c r="AG3" i="9" s="1"/>
  <c r="AF18" i="4"/>
  <c r="AF3" i="9" s="1"/>
  <c r="AE18" i="4"/>
  <c r="AE3" i="9" s="1"/>
  <c r="AD18" i="4"/>
  <c r="AD3" i="9" s="1"/>
  <c r="AC18" i="4"/>
  <c r="AC3" i="9" s="1"/>
  <c r="AB18" i="4"/>
  <c r="AB3" i="9" s="1"/>
  <c r="AA18" i="4"/>
  <c r="AA3" i="9" s="1"/>
  <c r="Z18" i="4"/>
  <c r="Z3" i="9" s="1"/>
  <c r="Y18" i="4"/>
  <c r="Y3" i="9" s="1"/>
  <c r="X18" i="4"/>
  <c r="X3" i="9" s="1"/>
  <c r="W18" i="4"/>
  <c r="W3" i="9" s="1"/>
  <c r="V18" i="4"/>
  <c r="V3" i="9" s="1"/>
  <c r="U18" i="4"/>
  <c r="U3" i="9" s="1"/>
  <c r="T18" i="4"/>
  <c r="T3" i="9" s="1"/>
  <c r="S18" i="4"/>
  <c r="S3" i="9" s="1"/>
  <c r="R18" i="4"/>
  <c r="R3" i="9" s="1"/>
  <c r="Q18" i="4"/>
  <c r="Q3" i="9" s="1"/>
  <c r="P18" i="4"/>
  <c r="P3" i="9" s="1"/>
  <c r="O18" i="4"/>
  <c r="O3" i="9" s="1"/>
  <c r="N18" i="4"/>
  <c r="N3" i="9" s="1"/>
  <c r="M18" i="4"/>
  <c r="M3" i="9" s="1"/>
  <c r="L18" i="4"/>
  <c r="L3" i="9" s="1"/>
  <c r="K18" i="4"/>
  <c r="K3" i="9" s="1"/>
  <c r="J18" i="4"/>
  <c r="J3" i="9" s="1"/>
  <c r="I18" i="4"/>
  <c r="I3" i="9" s="1"/>
  <c r="H18" i="4"/>
  <c r="H3" i="9" s="1"/>
  <c r="G18" i="4"/>
  <c r="G3" i="9" s="1"/>
  <c r="F18" i="4"/>
  <c r="F3" i="9" s="1"/>
  <c r="E18" i="4"/>
  <c r="E3" i="9" s="1"/>
  <c r="D18" i="4"/>
  <c r="D3" i="9" s="1"/>
  <c r="C18" i="4"/>
  <c r="C3" i="9" s="1"/>
  <c r="B18" i="4"/>
  <c r="B3" i="9" s="1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H18" i="3"/>
  <c r="AH2" i="9" s="1"/>
  <c r="AG18" i="3"/>
  <c r="AG2" i="9" s="1"/>
  <c r="AF18" i="3"/>
  <c r="AF2" i="9" s="1"/>
  <c r="AE18" i="3"/>
  <c r="AE2" i="9" s="1"/>
  <c r="AD18" i="3"/>
  <c r="AD2" i="9" s="1"/>
  <c r="AC18" i="3"/>
  <c r="AC2" i="9" s="1"/>
  <c r="AB18" i="3"/>
  <c r="AB2" i="9" s="1"/>
  <c r="AA18" i="3"/>
  <c r="AA2" i="9" s="1"/>
  <c r="Z18" i="3"/>
  <c r="Z2" i="9" s="1"/>
  <c r="Y18" i="3"/>
  <c r="Y2" i="9" s="1"/>
  <c r="X18" i="3"/>
  <c r="X2" i="9" s="1"/>
  <c r="W18" i="3"/>
  <c r="W2" i="9" s="1"/>
  <c r="V18" i="3"/>
  <c r="V2" i="9" s="1"/>
  <c r="U18" i="3"/>
  <c r="U2" i="9" s="1"/>
  <c r="T18" i="3"/>
  <c r="T2" i="9" s="1"/>
  <c r="S18" i="3"/>
  <c r="S2" i="9" s="1"/>
  <c r="R18" i="3"/>
  <c r="R2" i="9" s="1"/>
  <c r="Q18" i="3"/>
  <c r="Q2" i="9" s="1"/>
  <c r="P18" i="3"/>
  <c r="P2" i="9" s="1"/>
  <c r="O18" i="3"/>
  <c r="O2" i="9" s="1"/>
  <c r="N18" i="3"/>
  <c r="N2" i="9" s="1"/>
  <c r="M18" i="3"/>
  <c r="M2" i="9" s="1"/>
  <c r="L18" i="3"/>
  <c r="L2" i="9" s="1"/>
  <c r="K18" i="3"/>
  <c r="K2" i="9" s="1"/>
  <c r="J18" i="3"/>
  <c r="J2" i="9" s="1"/>
  <c r="I18" i="3"/>
  <c r="I2" i="9" s="1"/>
  <c r="H18" i="3"/>
  <c r="H2" i="9" s="1"/>
  <c r="G18" i="3"/>
  <c r="G2" i="9" s="1"/>
  <c r="F18" i="3"/>
  <c r="F2" i="9" s="1"/>
  <c r="E18" i="3"/>
  <c r="E2" i="9" s="1"/>
  <c r="D18" i="3"/>
  <c r="D2" i="9" s="1"/>
  <c r="C18" i="3"/>
  <c r="C2" i="9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B18" i="3"/>
  <c r="B2" i="9" s="1"/>
  <c r="F11" i="9" l="1"/>
  <c r="F9" i="9"/>
  <c r="F10" i="9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G16" i="2"/>
  <c r="AG18" i="2" s="1"/>
  <c r="AF16" i="2"/>
  <c r="AF18" i="2" s="1"/>
  <c r="AE16" i="2"/>
  <c r="AE18" i="2" s="1"/>
  <c r="AD16" i="2"/>
  <c r="AD18" i="2" s="1"/>
  <c r="AC16" i="2"/>
  <c r="AC18" i="2" s="1"/>
  <c r="AB16" i="2"/>
  <c r="AB18" i="2" s="1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S16" i="2"/>
  <c r="S18" i="2" s="1"/>
  <c r="R16" i="2"/>
  <c r="R18" i="2" s="1"/>
  <c r="Q16" i="2"/>
  <c r="Q18" i="2" s="1"/>
  <c r="P16" i="2"/>
  <c r="P18" i="2" s="1"/>
  <c r="O16" i="2"/>
  <c r="O18" i="2" s="1"/>
  <c r="N16" i="2"/>
  <c r="N18" i="2" s="1"/>
  <c r="M16" i="2"/>
  <c r="M18" i="2" s="1"/>
  <c r="L16" i="2"/>
  <c r="L18" i="2" s="1"/>
  <c r="K16" i="2"/>
  <c r="K18" i="2" s="1"/>
  <c r="J16" i="2"/>
  <c r="J18" i="2" s="1"/>
  <c r="I16" i="2"/>
  <c r="I18" i="2" s="1"/>
  <c r="I32" i="2" s="1"/>
  <c r="H16" i="2"/>
  <c r="H18" i="2" s="1"/>
  <c r="G16" i="2"/>
  <c r="G18" i="2" s="1"/>
  <c r="F16" i="2"/>
  <c r="F18" i="2" s="1"/>
  <c r="E16" i="2"/>
  <c r="E18" i="2" s="1"/>
  <c r="E32" i="2" s="1"/>
  <c r="D16" i="2"/>
  <c r="D18" i="2" s="1"/>
  <c r="C16" i="2"/>
  <c r="C18" i="2" s="1"/>
  <c r="C32" i="2" s="1"/>
  <c r="B16" i="2"/>
  <c r="B18" i="2" s="1"/>
  <c r="P32" i="2" l="1"/>
  <c r="B19" i="2"/>
  <c r="D19" i="2"/>
  <c r="F19" i="2"/>
  <c r="H19" i="2"/>
  <c r="J19" i="2"/>
  <c r="L19" i="2"/>
  <c r="N19" i="2"/>
  <c r="P19" i="2"/>
  <c r="R19" i="2"/>
  <c r="T19" i="2"/>
  <c r="V19" i="2"/>
  <c r="X19" i="2"/>
  <c r="Z19" i="2"/>
  <c r="AB19" i="2"/>
  <c r="AD19" i="2"/>
  <c r="AF19" i="2"/>
  <c r="L32" i="2"/>
  <c r="N32" i="2"/>
  <c r="G32" i="2"/>
  <c r="K32" i="2"/>
  <c r="M32" i="2"/>
  <c r="O32" i="2"/>
  <c r="Q32" i="2"/>
  <c r="C19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D32" i="2"/>
  <c r="F32" i="2"/>
  <c r="H32" i="2"/>
  <c r="J32" i="2"/>
  <c r="V32" i="2"/>
  <c r="X32" i="2"/>
  <c r="Z32" i="2"/>
  <c r="AB32" i="2"/>
  <c r="AD32" i="2"/>
  <c r="AF32" i="2"/>
  <c r="W32" i="2"/>
  <c r="Y32" i="2"/>
  <c r="AA32" i="2"/>
  <c r="AC32" i="2"/>
  <c r="AE32" i="2"/>
  <c r="AG32" i="2"/>
  <c r="U32" i="2"/>
  <c r="T32" i="2"/>
  <c r="S32" i="2"/>
  <c r="R32" i="2"/>
  <c r="B32" i="2"/>
  <c r="B25" i="1"/>
  <c r="B27" i="1" s="1"/>
  <c r="B16" i="1" l="1"/>
</calcChain>
</file>

<file path=xl/sharedStrings.xml><?xml version="1.0" encoding="utf-8"?>
<sst xmlns="http://schemas.openxmlformats.org/spreadsheetml/2006/main" count="349" uniqueCount="94">
  <si>
    <t>Machine</t>
  </si>
  <si>
    <t>Intel Compiler Collection</t>
  </si>
  <si>
    <t>Version</t>
  </si>
  <si>
    <t>Iteration Count</t>
  </si>
  <si>
    <t>Avg [cycles]</t>
  </si>
  <si>
    <t>Mason</t>
  </si>
  <si>
    <t>13.1.2</t>
  </si>
  <si>
    <t>Notes:</t>
  </si>
  <si>
    <t>Measurements are done 5 times, average is taken</t>
  </si>
  <si>
    <t>Cycles per empty
function call</t>
  </si>
  <si>
    <t>-g -O0</t>
  </si>
  <si>
    <t>Common compile options</t>
  </si>
  <si>
    <t>Extra compile options</t>
  </si>
  <si>
    <t>Function call is protected by #pragma noinline recursive</t>
  </si>
  <si>
    <t>"-Fa" retains the assembly file, which is used to verify the function calls are still there (not optimized out)</t>
  </si>
  <si>
    <t>Cycle count per call is measured using both gettime and RDTSC (gettime is used here, but it is checked that they agree)</t>
  </si>
  <si>
    <t>Compiler</t>
  </si>
  <si>
    <t>icc -lrt -Fa -lelf libzca-toggle.a main.cpp -o main.exe</t>
  </si>
  <si>
    <t>cycles</t>
  </si>
  <si>
    <t>The cycle count for an empty function call includes the time it takes to process the for loop</t>
  </si>
  <si>
    <t>Cycles per empty
function call with one
__notify_intrinsic turned on</t>
  </si>
  <si>
    <t>Overhead for one call of
__notify_intrinsic</t>
  </si>
  <si>
    <t>-g -openmp -O0</t>
  </si>
  <si>
    <t>The loop that calls the function was parallelized with: #pragma omp parallel for</t>
  </si>
  <si>
    <t>Thread Count:</t>
  </si>
  <si>
    <t>Prior to each run the following environment variables were exported:</t>
  </si>
  <si>
    <t>export KMP_AFFINITY=compact</t>
  </si>
  <si>
    <t>export OMP_NUM_THREADS=1</t>
  </si>
  <si>
    <t>Wallclock runtime for loop in seconds</t>
  </si>
  <si>
    <t>-O0</t>
  </si>
  <si>
    <t>serial</t>
  </si>
  <si>
    <t>-openmp</t>
  </si>
  <si>
    <t>For the serial case, the source was compiled without "-openmp"</t>
  </si>
  <si>
    <t>Description</t>
  </si>
  <si>
    <t>This test measures the time it takes to call a completely function from a for loop.</t>
  </si>
  <si>
    <t>File name</t>
  </si>
  <si>
    <t>01_emptyFunction.cpp</t>
  </si>
  <si>
    <t>export OMP_NUM_THREADS=&lt;ThreadNum&gt;</t>
  </si>
  <si>
    <t>Base compile options</t>
  </si>
  <si>
    <t>This test measures the time it takes to call a function that only contains 1 not activated __notify_intrinsic from a for loop.</t>
  </si>
  <si>
    <t>02_notActivatedNotifyFunction.cpp</t>
  </si>
  <si>
    <t>This test measures the time it takes to call a function that only contains 1 activated __notify_intrinsic from a for loop.</t>
  </si>
  <si>
    <t>03_ActivatedNotifyFunction.cpp</t>
  </si>
  <si>
    <t>icc -lrt -Fa</t>
  </si>
  <si>
    <t>icc -lrt -Fa -lelf libzca-toggle.a</t>
  </si>
  <si>
    <t>This test measures the time it takes to run through a for loop containing only 1 not activated __notify_intrinsic.</t>
  </si>
  <si>
    <t>05_notActivatedNotifyLoop.cpp</t>
  </si>
  <si>
    <t>04_emptyLoop.cpp</t>
  </si>
  <si>
    <t>This test measures the time it takes to run through an empty loop.</t>
  </si>
  <si>
    <t>06_ActivatedNotifyLoop.cpp</t>
  </si>
  <si>
    <t>This test measures the time it takes to run through a for loop containing only 1 activated __notify_intrinsic.</t>
  </si>
  <si>
    <t>Empty function</t>
  </si>
  <si>
    <t>Empty function (non-active __n_i)</t>
  </si>
  <si>
    <t>Empty function (active __n_i)</t>
  </si>
  <si>
    <t>Empty loop</t>
  </si>
  <si>
    <t>Empty loop (non-active __n_i)</t>
  </si>
  <si>
    <t>Empty loop (active __n_i)</t>
  </si>
  <si>
    <t>Cost of calling an empty function from a for loop:</t>
  </si>
  <si>
    <t>Cost of adding a non-activated __notify_intrinsic to a function:</t>
  </si>
  <si>
    <t>Cost of adding an actived __notify_intrinsic to a function:</t>
  </si>
  <si>
    <t>Cost of adding a non-activated __notify_intrinsic to a foor loop:</t>
  </si>
  <si>
    <t>Cost of adding an activated __notify_intrinsic to a foor loop:</t>
  </si>
  <si>
    <t>(2 jumps)</t>
  </si>
  <si>
    <t>(6 byte NOOP)</t>
  </si>
  <si>
    <t>(4 jumps)</t>
  </si>
  <si>
    <t>This means that adding a __notify_intrinsic makes the function call faster!!</t>
  </si>
  <si>
    <t>Again, this means that adding a __notify_intrinsic makes it faster!!</t>
  </si>
  <si>
    <t>13_ActivatedNotifyFunction.cpp</t>
  </si>
  <si>
    <t>This test measures the time it takes to call a function that contains 2 activated __notify_intrinsic from a for loop. DynaProf is attached, and set to NO_BACKOFF.</t>
  </si>
  <si>
    <t>export DYN_STRATEGY="NO_BACKOFF"</t>
  </si>
  <si>
    <t>icc -lrt -Fa libdynaprof.a -lelf libzca-toggle.a</t>
  </si>
  <si>
    <t>Empty function with DynaProf NO-BACKOFF</t>
  </si>
  <si>
    <t>The increase from 8 to 9 threads is likely due to measuring on a quad-socket machine, where each socket has 8 cores. So when going from 8 to 9 threads, we are involving an additional socket</t>
  </si>
  <si>
    <t>leading to remote memory access. The thread pinning/placement is set to "compact", meaning it will fill up the first socket before placing threads on the second socket.</t>
  </si>
  <si>
    <t>14_ActivatedNotifyLoop.cpp</t>
  </si>
  <si>
    <t>This test measures the time it takes to run through a for loop containing 2 activated __notify_intrinsic. DynaProf is attached, and set to NO_BACKOFF.</t>
  </si>
  <si>
    <t>Empty loop with DynaProf NO-BACKOFF</t>
  </si>
  <si>
    <t>23_ActivatedNotifyFunction.cpp</t>
  </si>
  <si>
    <t>export DYN_STRATEGY="FIXED_BACKOFF"</t>
  </si>
  <si>
    <t>Back-Off Value</t>
  </si>
  <si>
    <t>31_StartProfilerOverhead.cp1, 31_StartProfilerOverhead.cp2 and run_31.sh</t>
  </si>
  <si>
    <t>The source code has an increasing number of functions with __notify_intrinsics</t>
  </si>
  <si>
    <t>Functions with _notify_intrinsics</t>
  </si>
  <si>
    <t>Number of __notify_intrinsics</t>
  </si>
  <si>
    <t>Cycles for start_profiler()</t>
  </si>
  <si>
    <t>This test is only done in serial.</t>
  </si>
  <si>
    <t>Run "run_31.sh" to put the source together and run one test.</t>
  </si>
  <si>
    <t>This test measures the time it takes to activate all __notify_intrinsics using DynaProf, with an increasing number of functions.</t>
  </si>
  <si>
    <t>This test measures the time it takes to call a function that contains 2 activated __notify_intrinsic from a for loop with an increase FIXED_BACKOFF value.</t>
  </si>
  <si>
    <t>export DYN_SAMPLE_SIZE="&lt;BACK_OFF_VALUE&gt;"</t>
  </si>
  <si>
    <t>This test was only done in serial.</t>
  </si>
  <si>
    <t>Avg Runtime in micro sec</t>
  </si>
  <si>
    <t>Avg Runtime in milli sec</t>
  </si>
  <si>
    <t>Avg [cycles] per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</si>
</sst>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165" fontId="0" fillId="0" borderId="0" xfId="0" applyNumberFormat="1"/>
    <xf numFmtId="3" fontId="0" fillId="0" borderId="0" xfId="0" applyNumberFormat="1" applyAlignment="1">
      <alignment horizontal="left"/>
    </xf>
    <xf numFmtId="165" fontId="3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5" fontId="1" fillId="0" borderId="0" xfId="0" applyNumberFormat="1" applyFont="1"/>
    <xf numFmtId="0" fontId="0" fillId="0" borderId="0" xfId="0" applyFont="1"/>
    <xf numFmtId="165" fontId="0" fillId="0" borderId="0" xfId="0" applyNumberFormat="1" applyFont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'Overview ZCA'!$A$2</c:f>
              <c:strCache>
                <c:ptCount val="1"/>
                <c:pt idx="0">
                  <c:v>Empty function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ZCA'!$C$2:$AH$2</c:f>
              <c:numCache>
                <c:formatCode>0.0</c:formatCode>
                <c:ptCount val="32"/>
                <c:pt idx="0">
                  <c:v>7.0438854758399998</c:v>
                </c:pt>
                <c:pt idx="1">
                  <c:v>3.6263145369599998</c:v>
                </c:pt>
                <c:pt idx="2">
                  <c:v>2.4445137408000006</c:v>
                </c:pt>
                <c:pt idx="3">
                  <c:v>1.8813197107200001</c:v>
                </c:pt>
                <c:pt idx="4">
                  <c:v>1.5344168755200001</c:v>
                </c:pt>
                <c:pt idx="5">
                  <c:v>1.31551746048</c:v>
                </c:pt>
                <c:pt idx="6">
                  <c:v>1.03080109056</c:v>
                </c:pt>
                <c:pt idx="7">
                  <c:v>0.94278082560000009</c:v>
                </c:pt>
                <c:pt idx="8">
                  <c:v>0.91815081983999991</c:v>
                </c:pt>
                <c:pt idx="9">
                  <c:v>0.74135553023999989</c:v>
                </c:pt>
                <c:pt idx="10">
                  <c:v>0.66885083136000001</c:v>
                </c:pt>
                <c:pt idx="11">
                  <c:v>0.77067651071999987</c:v>
                </c:pt>
                <c:pt idx="12">
                  <c:v>0.57784974336000006</c:v>
                </c:pt>
                <c:pt idx="13">
                  <c:v>0.50985449472</c:v>
                </c:pt>
                <c:pt idx="14">
                  <c:v>0.50408392703999994</c:v>
                </c:pt>
                <c:pt idx="15">
                  <c:v>0.44092296192000002</c:v>
                </c:pt>
                <c:pt idx="16">
                  <c:v>0.44890048511999997</c:v>
                </c:pt>
                <c:pt idx="17">
                  <c:v>0.53496219647999987</c:v>
                </c:pt>
                <c:pt idx="18">
                  <c:v>0.49076576256000004</c:v>
                </c:pt>
                <c:pt idx="19">
                  <c:v>0.35735482367999999</c:v>
                </c:pt>
                <c:pt idx="20">
                  <c:v>0.39912456192000001</c:v>
                </c:pt>
                <c:pt idx="21">
                  <c:v>0.42828312576000005</c:v>
                </c:pt>
                <c:pt idx="22">
                  <c:v>0.36365085695999999</c:v>
                </c:pt>
                <c:pt idx="23">
                  <c:v>0.38273003519999999</c:v>
                </c:pt>
                <c:pt idx="24">
                  <c:v>0.28350302208</c:v>
                </c:pt>
                <c:pt idx="25">
                  <c:v>0.34147620864</c:v>
                </c:pt>
                <c:pt idx="26">
                  <c:v>0.332476416</c:v>
                </c:pt>
                <c:pt idx="27">
                  <c:v>0.26903838720000001</c:v>
                </c:pt>
                <c:pt idx="28">
                  <c:v>0.37441812480000003</c:v>
                </c:pt>
                <c:pt idx="29">
                  <c:v>0.23795948544000001</c:v>
                </c:pt>
                <c:pt idx="30">
                  <c:v>0.32016141312000002</c:v>
                </c:pt>
                <c:pt idx="31">
                  <c:v>0.29106017280000002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'Overview ZCA'!$A$3</c:f>
              <c:strCache>
                <c:ptCount val="1"/>
                <c:pt idx="0">
                  <c:v>Empty function (non-active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ZCA'!$C$3:$AH$3</c:f>
              <c:numCache>
                <c:formatCode>0.0</c:formatCode>
                <c:ptCount val="32"/>
                <c:pt idx="0">
                  <c:v>8.0472477081600005</c:v>
                </c:pt>
                <c:pt idx="1">
                  <c:v>4.1346690662399999</c:v>
                </c:pt>
                <c:pt idx="2">
                  <c:v>2.8025946623999998</c:v>
                </c:pt>
                <c:pt idx="3">
                  <c:v>2.0942670336</c:v>
                </c:pt>
                <c:pt idx="4">
                  <c:v>1.77434446848</c:v>
                </c:pt>
                <c:pt idx="5">
                  <c:v>1.4814499430399999</c:v>
                </c:pt>
                <c:pt idx="6">
                  <c:v>1.2272965631999999</c:v>
                </c:pt>
                <c:pt idx="7">
                  <c:v>1.04250464256</c:v>
                </c:pt>
                <c:pt idx="8">
                  <c:v>0.97875133440000006</c:v>
                </c:pt>
                <c:pt idx="9">
                  <c:v>0.92357744640000017</c:v>
                </c:pt>
                <c:pt idx="10">
                  <c:v>0.78326857727999999</c:v>
                </c:pt>
                <c:pt idx="11">
                  <c:v>0.71685927936000005</c:v>
                </c:pt>
                <c:pt idx="12">
                  <c:v>0.62229457919999986</c:v>
                </c:pt>
                <c:pt idx="13">
                  <c:v>0.69357637632000002</c:v>
                </c:pt>
                <c:pt idx="14">
                  <c:v>0.54250023936000003</c:v>
                </c:pt>
                <c:pt idx="15">
                  <c:v>0.61746029568000005</c:v>
                </c:pt>
                <c:pt idx="16">
                  <c:v>0.74539683840000004</c:v>
                </c:pt>
                <c:pt idx="17">
                  <c:v>0.62851418112000002</c:v>
                </c:pt>
                <c:pt idx="18">
                  <c:v>0.53193360383999999</c:v>
                </c:pt>
                <c:pt idx="19">
                  <c:v>0.40388241408000003</c:v>
                </c:pt>
                <c:pt idx="20">
                  <c:v>0.40068185088000002</c:v>
                </c:pt>
                <c:pt idx="21">
                  <c:v>0.47524064256000004</c:v>
                </c:pt>
                <c:pt idx="22">
                  <c:v>0.40255441920000001</c:v>
                </c:pt>
                <c:pt idx="23">
                  <c:v>0.39132856319999998</c:v>
                </c:pt>
                <c:pt idx="24">
                  <c:v>0.38041798656000003</c:v>
                </c:pt>
                <c:pt idx="25">
                  <c:v>0.37037681664000005</c:v>
                </c:pt>
                <c:pt idx="26">
                  <c:v>0.29943896063999997</c:v>
                </c:pt>
                <c:pt idx="27">
                  <c:v>0.41058926592</c:v>
                </c:pt>
                <c:pt idx="28">
                  <c:v>0.39187313664000001</c:v>
                </c:pt>
                <c:pt idx="29">
                  <c:v>0.26961162240000003</c:v>
                </c:pt>
                <c:pt idx="30">
                  <c:v>0.35434533888000003</c:v>
                </c:pt>
                <c:pt idx="31">
                  <c:v>0.26797790208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'Overview ZCA'!$A$4</c:f>
              <c:strCache>
                <c:ptCount val="1"/>
                <c:pt idx="0">
                  <c:v>Empty function (active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ZCA'!$C$4:$AH$4</c:f>
              <c:numCache>
                <c:formatCode>0.0</c:formatCode>
                <c:ptCount val="32"/>
                <c:pt idx="0">
                  <c:v>27.552005314559999</c:v>
                </c:pt>
                <c:pt idx="1">
                  <c:v>13.844814766080001</c:v>
                </c:pt>
                <c:pt idx="2">
                  <c:v>9.2944641945600015</c:v>
                </c:pt>
                <c:pt idx="3">
                  <c:v>7.0587704832</c:v>
                </c:pt>
                <c:pt idx="4">
                  <c:v>5.7096423321599996</c:v>
                </c:pt>
                <c:pt idx="5">
                  <c:v>4.7510593228799998</c:v>
                </c:pt>
                <c:pt idx="6">
                  <c:v>4.1624614195199996</c:v>
                </c:pt>
                <c:pt idx="7">
                  <c:v>3.6403779072</c:v>
                </c:pt>
                <c:pt idx="8">
                  <c:v>3.2934273024</c:v>
                </c:pt>
                <c:pt idx="9">
                  <c:v>2.96617688064</c:v>
                </c:pt>
                <c:pt idx="10">
                  <c:v>2.8186930175999998</c:v>
                </c:pt>
                <c:pt idx="11">
                  <c:v>2.4611757772799998</c:v>
                </c:pt>
                <c:pt idx="12">
                  <c:v>2.2988260147200004</c:v>
                </c:pt>
                <c:pt idx="13">
                  <c:v>2.2848677375999999</c:v>
                </c:pt>
                <c:pt idx="14">
                  <c:v>2.0693981798399999</c:v>
                </c:pt>
                <c:pt idx="15">
                  <c:v>2.0089696358399998</c:v>
                </c:pt>
                <c:pt idx="16">
                  <c:v>1.9168794009599999</c:v>
                </c:pt>
                <c:pt idx="17">
                  <c:v>1.77078085632</c:v>
                </c:pt>
                <c:pt idx="18">
                  <c:v>1.69547685888</c:v>
                </c:pt>
                <c:pt idx="19">
                  <c:v>1.7255334911999998</c:v>
                </c:pt>
                <c:pt idx="20">
                  <c:v>1.5124810752000002</c:v>
                </c:pt>
                <c:pt idx="21">
                  <c:v>1.4811537715200001</c:v>
                </c:pt>
                <c:pt idx="22">
                  <c:v>1.3640991436800001</c:v>
                </c:pt>
                <c:pt idx="23">
                  <c:v>1.41693232128</c:v>
                </c:pt>
                <c:pt idx="24">
                  <c:v>1.3663920844799999</c:v>
                </c:pt>
                <c:pt idx="25">
                  <c:v>1.2499489075200001</c:v>
                </c:pt>
                <c:pt idx="26">
                  <c:v>1.1523938304000001</c:v>
                </c:pt>
                <c:pt idx="27">
                  <c:v>1.1441296896000002</c:v>
                </c:pt>
                <c:pt idx="28">
                  <c:v>1.0802139648</c:v>
                </c:pt>
                <c:pt idx="29">
                  <c:v>1.04527527936</c:v>
                </c:pt>
                <c:pt idx="30">
                  <c:v>1.0509120921600001</c:v>
                </c:pt>
                <c:pt idx="31">
                  <c:v>0.99612991488000002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'Overview ZCA'!$A$5</c:f>
              <c:strCache>
                <c:ptCount val="1"/>
                <c:pt idx="0">
                  <c:v>Empty loop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ZCA'!$C$5:$AH$5</c:f>
              <c:numCache>
                <c:formatCode>0.0</c:formatCode>
                <c:ptCount val="32"/>
                <c:pt idx="0">
                  <c:v>8.0511648153599999</c:v>
                </c:pt>
                <c:pt idx="1">
                  <c:v>4.1151121919999998</c:v>
                </c:pt>
                <c:pt idx="2">
                  <c:v>2.7314848358400003</c:v>
                </c:pt>
                <c:pt idx="3">
                  <c:v>2.11959447552</c:v>
                </c:pt>
                <c:pt idx="4">
                  <c:v>1.7295747993599999</c:v>
                </c:pt>
                <c:pt idx="5">
                  <c:v>1.44709404672</c:v>
                </c:pt>
                <c:pt idx="6">
                  <c:v>1.1897401036799999</c:v>
                </c:pt>
                <c:pt idx="7">
                  <c:v>1.1187926937600001</c:v>
                </c:pt>
                <c:pt idx="8">
                  <c:v>1.0365812121600002</c:v>
                </c:pt>
                <c:pt idx="9">
                  <c:v>0.81414684672000015</c:v>
                </c:pt>
                <c:pt idx="10">
                  <c:v>0.75434886143999991</c:v>
                </c:pt>
                <c:pt idx="11">
                  <c:v>0.74854007808000012</c:v>
                </c:pt>
                <c:pt idx="12">
                  <c:v>0.66483818496000002</c:v>
                </c:pt>
                <c:pt idx="13">
                  <c:v>0.58688775168000007</c:v>
                </c:pt>
                <c:pt idx="14">
                  <c:v>0.53974871039999994</c:v>
                </c:pt>
                <c:pt idx="15">
                  <c:v>0.50921438208000003</c:v>
                </c:pt>
                <c:pt idx="16">
                  <c:v>0.50786727935999998</c:v>
                </c:pt>
                <c:pt idx="17">
                  <c:v>0.46528545791999998</c:v>
                </c:pt>
                <c:pt idx="18">
                  <c:v>0.43569696768000005</c:v>
                </c:pt>
                <c:pt idx="19">
                  <c:v>0.46924078079999998</c:v>
                </c:pt>
                <c:pt idx="20">
                  <c:v>0.5472963072</c:v>
                </c:pt>
                <c:pt idx="21">
                  <c:v>0.41019755520000006</c:v>
                </c:pt>
                <c:pt idx="22">
                  <c:v>0.44766802943999995</c:v>
                </c:pt>
                <c:pt idx="23">
                  <c:v>0.34464811007999996</c:v>
                </c:pt>
                <c:pt idx="24">
                  <c:v>0.35854906368</c:v>
                </c:pt>
                <c:pt idx="25">
                  <c:v>0.31203102720000003</c:v>
                </c:pt>
                <c:pt idx="26">
                  <c:v>0.30109178880000004</c:v>
                </c:pt>
                <c:pt idx="27">
                  <c:v>0.33981382656000003</c:v>
                </c:pt>
                <c:pt idx="28">
                  <c:v>0.37705500671999997</c:v>
                </c:pt>
                <c:pt idx="29">
                  <c:v>0.29277032448000001</c:v>
                </c:pt>
                <c:pt idx="30">
                  <c:v>0.33760687104000003</c:v>
                </c:pt>
                <c:pt idx="31">
                  <c:v>0.25847175167999997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'Overview ZCA'!$A$6</c:f>
              <c:strCache>
                <c:ptCount val="1"/>
                <c:pt idx="0">
                  <c:v>Empty loop (non-active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ZCA'!$C$6:$AH$6</c:f>
              <c:numCache>
                <c:formatCode>0.0</c:formatCode>
                <c:ptCount val="32"/>
                <c:pt idx="0">
                  <c:v>7.0239464448000009</c:v>
                </c:pt>
                <c:pt idx="1">
                  <c:v>3.52097301504</c:v>
                </c:pt>
                <c:pt idx="2">
                  <c:v>2.4375584870399996</c:v>
                </c:pt>
                <c:pt idx="3">
                  <c:v>1.8844820582400001</c:v>
                </c:pt>
                <c:pt idx="4">
                  <c:v>1.4376356659199998</c:v>
                </c:pt>
                <c:pt idx="5">
                  <c:v>1.2464044031999999</c:v>
                </c:pt>
                <c:pt idx="6">
                  <c:v>1.1342413824000002</c:v>
                </c:pt>
                <c:pt idx="7">
                  <c:v>0.92361566208000012</c:v>
                </c:pt>
                <c:pt idx="8">
                  <c:v>0.80338913280000013</c:v>
                </c:pt>
                <c:pt idx="9">
                  <c:v>0.74123132928000002</c:v>
                </c:pt>
                <c:pt idx="10">
                  <c:v>0.69122611200000006</c:v>
                </c:pt>
                <c:pt idx="11">
                  <c:v>0.59829513215999997</c:v>
                </c:pt>
                <c:pt idx="12">
                  <c:v>0.61455590400000004</c:v>
                </c:pt>
                <c:pt idx="13">
                  <c:v>0.55460505599999999</c:v>
                </c:pt>
                <c:pt idx="14">
                  <c:v>0.4754508288</c:v>
                </c:pt>
                <c:pt idx="15">
                  <c:v>0.44302923069999994</c:v>
                </c:pt>
                <c:pt idx="16">
                  <c:v>0.46203712512</c:v>
                </c:pt>
                <c:pt idx="17">
                  <c:v>0.4401586483199999</c:v>
                </c:pt>
                <c:pt idx="18">
                  <c:v>0.38182241279999996</c:v>
                </c:pt>
                <c:pt idx="19">
                  <c:v>0.35874969600000001</c:v>
                </c:pt>
                <c:pt idx="20">
                  <c:v>0.47131398143999997</c:v>
                </c:pt>
                <c:pt idx="21">
                  <c:v>0.33796991999999998</c:v>
                </c:pt>
                <c:pt idx="22">
                  <c:v>0.36219866111999999</c:v>
                </c:pt>
                <c:pt idx="23">
                  <c:v>0.33828519936000001</c:v>
                </c:pt>
                <c:pt idx="24">
                  <c:v>0.37759002623999999</c:v>
                </c:pt>
                <c:pt idx="25">
                  <c:v>0.2719045632</c:v>
                </c:pt>
                <c:pt idx="26">
                  <c:v>0.26301941760000003</c:v>
                </c:pt>
                <c:pt idx="27">
                  <c:v>0.25449732096</c:v>
                </c:pt>
                <c:pt idx="28">
                  <c:v>0.30703432703999994</c:v>
                </c:pt>
                <c:pt idx="29">
                  <c:v>0.27742672895999998</c:v>
                </c:pt>
                <c:pt idx="30">
                  <c:v>0.29075444736</c:v>
                </c:pt>
                <c:pt idx="31">
                  <c:v>0.22171782144000002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'Overview ZCA'!$A$7</c:f>
              <c:strCache>
                <c:ptCount val="1"/>
                <c:pt idx="0">
                  <c:v>Empty loop (active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ZCA'!$C$7:$AH$7</c:f>
              <c:numCache>
                <c:formatCode>0.0</c:formatCode>
                <c:ptCount val="32"/>
                <c:pt idx="0">
                  <c:v>22.132658841600001</c:v>
                </c:pt>
                <c:pt idx="1">
                  <c:v>11.177541826560001</c:v>
                </c:pt>
                <c:pt idx="2">
                  <c:v>7.5815036620800003</c:v>
                </c:pt>
                <c:pt idx="3">
                  <c:v>5.6651974963200002</c:v>
                </c:pt>
                <c:pt idx="4">
                  <c:v>4.6133395660799996</c:v>
                </c:pt>
                <c:pt idx="5">
                  <c:v>3.8151095500800003</c:v>
                </c:pt>
                <c:pt idx="6">
                  <c:v>3.3344804966399999</c:v>
                </c:pt>
                <c:pt idx="7">
                  <c:v>3.0144146227199999</c:v>
                </c:pt>
                <c:pt idx="8">
                  <c:v>2.6573273088000002</c:v>
                </c:pt>
                <c:pt idx="9">
                  <c:v>2.4125749862400001</c:v>
                </c:pt>
                <c:pt idx="10">
                  <c:v>2.2236557721599999</c:v>
                </c:pt>
                <c:pt idx="11">
                  <c:v>2.0228992511999997</c:v>
                </c:pt>
                <c:pt idx="12">
                  <c:v>1.9129336320000001</c:v>
                </c:pt>
                <c:pt idx="13">
                  <c:v>1.81255059456</c:v>
                </c:pt>
                <c:pt idx="14">
                  <c:v>1.63995902976</c:v>
                </c:pt>
                <c:pt idx="15">
                  <c:v>1.59659378688</c:v>
                </c:pt>
                <c:pt idx="16">
                  <c:v>1.5181656576</c:v>
                </c:pt>
                <c:pt idx="17">
                  <c:v>1.37709247488</c:v>
                </c:pt>
                <c:pt idx="18">
                  <c:v>1.37234417664</c:v>
                </c:pt>
                <c:pt idx="19">
                  <c:v>1.2106822963200001</c:v>
                </c:pt>
                <c:pt idx="20">
                  <c:v>1.15721856</c:v>
                </c:pt>
                <c:pt idx="21">
                  <c:v>1.2002685235200001</c:v>
                </c:pt>
                <c:pt idx="22">
                  <c:v>1.079831808</c:v>
                </c:pt>
                <c:pt idx="23">
                  <c:v>1.2064594636800001</c:v>
                </c:pt>
                <c:pt idx="24">
                  <c:v>0.90946630656000005</c:v>
                </c:pt>
                <c:pt idx="25">
                  <c:v>1.0286227967999999</c:v>
                </c:pt>
                <c:pt idx="26">
                  <c:v>0.88596366335999988</c:v>
                </c:pt>
                <c:pt idx="27">
                  <c:v>0.94337316863999998</c:v>
                </c:pt>
                <c:pt idx="28">
                  <c:v>0.95044306944000001</c:v>
                </c:pt>
                <c:pt idx="29">
                  <c:v>0.79272695808000004</c:v>
                </c:pt>
                <c:pt idx="30">
                  <c:v>0.90211934208000011</c:v>
                </c:pt>
                <c:pt idx="31">
                  <c:v>0.72761699328000007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1632"/>
        <c:axId val="118343552"/>
      </c:lineChart>
      <c:catAx>
        <c:axId val="1183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43552"/>
        <c:crosses val="autoZero"/>
        <c:auto val="1"/>
        <c:lblAlgn val="ctr"/>
        <c:lblOffset val="100"/>
        <c:noMultiLvlLbl val="0"/>
      </c:catAx>
      <c:valAx>
        <c:axId val="11834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34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DynaProf Overhead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'Overview DynaProf'!$A$6</c:f>
              <c:strCache>
                <c:ptCount val="1"/>
                <c:pt idx="0">
                  <c:v>Empty function with DynaProf NO-BACKOFF</c:v>
                </c:pt>
              </c:strCache>
            </c:strRef>
          </c:tx>
          <c:marker>
            <c:symbol val="none"/>
          </c:marker>
          <c:cat>
            <c:numRef>
              <c:f>'Overview DynaProf'!$C$1:$AH$1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DynaProf'!$C$6:$AH$6</c:f>
              <c:numCache>
                <c:formatCode>0</c:formatCode>
                <c:ptCount val="32"/>
                <c:pt idx="0">
                  <c:v>527.78799553535998</c:v>
                </c:pt>
                <c:pt idx="1">
                  <c:v>313.19747484671996</c:v>
                </c:pt>
                <c:pt idx="2">
                  <c:v>373.20877049856006</c:v>
                </c:pt>
                <c:pt idx="3">
                  <c:v>523.83040837632007</c:v>
                </c:pt>
                <c:pt idx="4">
                  <c:v>643.27404168192004</c:v>
                </c:pt>
                <c:pt idx="5">
                  <c:v>723.24031386623994</c:v>
                </c:pt>
                <c:pt idx="6">
                  <c:v>821.12371144704014</c:v>
                </c:pt>
                <c:pt idx="7">
                  <c:v>924.52907415551999</c:v>
                </c:pt>
                <c:pt idx="8">
                  <c:v>1597.6406098944001</c:v>
                </c:pt>
                <c:pt idx="9">
                  <c:v>2495.8427014655999</c:v>
                </c:pt>
                <c:pt idx="10">
                  <c:v>3282.7674301747197</c:v>
                </c:pt>
                <c:pt idx="11">
                  <c:v>3957.2497336934402</c:v>
                </c:pt>
                <c:pt idx="12">
                  <c:v>4604.8929740697595</c:v>
                </c:pt>
                <c:pt idx="13">
                  <c:v>5056.7294456832005</c:v>
                </c:pt>
                <c:pt idx="14">
                  <c:v>5623.2300874752</c:v>
                </c:pt>
                <c:pt idx="15">
                  <c:v>5852.2280628326389</c:v>
                </c:pt>
                <c:pt idx="16">
                  <c:v>6271.5709359820803</c:v>
                </c:pt>
                <c:pt idx="17">
                  <c:v>6835.3404082176003</c:v>
                </c:pt>
                <c:pt idx="18">
                  <c:v>7550.4276742655984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'Overview DynaProf'!$A$7</c:f>
              <c:strCache>
                <c:ptCount val="1"/>
                <c:pt idx="0">
                  <c:v>Empty loop with DynaProf NO-BACKOFF</c:v>
                </c:pt>
              </c:strCache>
            </c:strRef>
          </c:tx>
          <c:marker>
            <c:symbol val="none"/>
          </c:marker>
          <c:val>
            <c:numRef>
              <c:f>'Overview DynaProf'!$C$7:$AH$7</c:f>
              <c:numCache>
                <c:formatCode>0</c:formatCode>
                <c:ptCount val="32"/>
                <c:pt idx="0">
                  <c:v>500.08988212224006</c:v>
                </c:pt>
                <c:pt idx="1">
                  <c:v>318.77601828863999</c:v>
                </c:pt>
                <c:pt idx="2">
                  <c:v>375.44499922943999</c:v>
                </c:pt>
                <c:pt idx="3">
                  <c:v>542.63407067136006</c:v>
                </c:pt>
                <c:pt idx="4">
                  <c:v>648.11672309760002</c:v>
                </c:pt>
                <c:pt idx="5">
                  <c:v>723.39692172287994</c:v>
                </c:pt>
                <c:pt idx="6">
                  <c:v>836.6560828723201</c:v>
                </c:pt>
                <c:pt idx="7">
                  <c:v>936.80973069312006</c:v>
                </c:pt>
                <c:pt idx="8">
                  <c:v>1616.6938205798401</c:v>
                </c:pt>
                <c:pt idx="9">
                  <c:v>2477.5999307059201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42144"/>
        <c:axId val="119944320"/>
      </c:lineChart>
      <c:catAx>
        <c:axId val="1199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44320"/>
        <c:crosses val="autoZero"/>
        <c:auto val="1"/>
        <c:lblAlgn val="ctr"/>
        <c:lblOffset val="100"/>
        <c:noMultiLvlLbl val="0"/>
      </c:catAx>
      <c:valAx>
        <c:axId val="11994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9942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DynaProf</a:t>
            </a:r>
            <a:r>
              <a:rPr lang="en-US" baseline="0"/>
              <a:t> Fixed Back-Off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EmpFunc_fixed_backoff!$A$18</c:f>
              <c:strCache>
                <c:ptCount val="1"/>
                <c:pt idx="0">
                  <c:v>Avg [cycles]</c:v>
                </c:pt>
              </c:strCache>
            </c:strRef>
          </c:tx>
          <c:marker>
            <c:symbol val="none"/>
          </c:marker>
          <c:cat>
            <c:numRef>
              <c:f>EmpFunc_fixed_backoff!$B$12:$I$12</c:f>
              <c:numCache>
                <c:formatCode>General</c:formatCode>
                <c:ptCount val="8"/>
                <c:pt idx="0" formatCode="#,##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</c:v>
                </c:pt>
                <c:pt idx="7">
                  <c:v>10000000</c:v>
                </c:pt>
              </c:numCache>
            </c:numRef>
          </c:cat>
          <c:val>
            <c:numRef>
              <c:f>EmpFunc_fixed_backoff!$B$18:$I$18</c:f>
              <c:numCache>
                <c:formatCode>0.0</c:formatCode>
                <c:ptCount val="8"/>
                <c:pt idx="0">
                  <c:v>12.041369057280001</c:v>
                </c:pt>
                <c:pt idx="1">
                  <c:v>12.041388165120001</c:v>
                </c:pt>
                <c:pt idx="2">
                  <c:v>12.050913423360001</c:v>
                </c:pt>
                <c:pt idx="3">
                  <c:v>12.09175643136</c:v>
                </c:pt>
                <c:pt idx="4">
                  <c:v>12.543819264</c:v>
                </c:pt>
                <c:pt idx="5">
                  <c:v>16.906960773119998</c:v>
                </c:pt>
                <c:pt idx="6">
                  <c:v>60.773077463039996</c:v>
                </c:pt>
                <c:pt idx="7">
                  <c:v>509.54306558975998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10496"/>
        <c:axId val="120258560"/>
      </c:lineChart>
      <c:catAx>
        <c:axId val="1188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Back-Off Value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0258560"/>
        <c:crosses val="autoZero"/>
        <c:auto val="1"/>
        <c:lblAlgn val="ctr"/>
        <c:lblOffset val="100"/>
        <c:noMultiLvlLbl val="0"/>
      </c:catAx>
      <c:valAx>
        <c:axId val="1202585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Function Call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881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DynaProf Fixed Back-Off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EmpFunc_fixed_backoff!$A$26</c:f>
              <c:strCache>
                <c:ptCount val="1"/>
                <c:pt idx="0">
                  <c:v>Avg [cycles]</c:v>
                </c:pt>
              </c:strCache>
            </c:strRef>
          </c:tx>
          <c:marker>
            <c:symbol val="none"/>
          </c:marker>
          <c:cat>
            <c:numRef>
              <c:f>EmpFunc_fixed_backoff!$B$20:$L$20</c:f>
              <c:numCache>
                <c:formatCode>General</c:formatCode>
                <c:ptCount val="11"/>
                <c:pt idx="0" formatCode="#,##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cat>
          <c:val>
            <c:numRef>
              <c:f>EmpFunc_fixed_backoff!$B$26:$L$26</c:f>
              <c:numCache>
                <c:formatCode>0.0</c:formatCode>
                <c:ptCount val="11"/>
                <c:pt idx="0">
                  <c:v>12.041235302400001</c:v>
                </c:pt>
                <c:pt idx="1">
                  <c:v>61.091070136319999</c:v>
                </c:pt>
                <c:pt idx="2">
                  <c:v>109.54574352384</c:v>
                </c:pt>
                <c:pt idx="3">
                  <c:v>159.98621829119998</c:v>
                </c:pt>
                <c:pt idx="4">
                  <c:v>207.48842317824</c:v>
                </c:pt>
                <c:pt idx="5">
                  <c:v>255.20080475136001</c:v>
                </c:pt>
                <c:pt idx="6">
                  <c:v>308.02022470655999</c:v>
                </c:pt>
                <c:pt idx="7">
                  <c:v>353.07293826047999</c:v>
                </c:pt>
                <c:pt idx="8">
                  <c:v>407.04607048703997</c:v>
                </c:pt>
                <c:pt idx="9">
                  <c:v>450.32186956800007</c:v>
                </c:pt>
                <c:pt idx="10">
                  <c:v>498.06584595455996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91328"/>
        <c:axId val="120293248"/>
      </c:lineChart>
      <c:catAx>
        <c:axId val="1202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Back-Off Value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0293248"/>
        <c:crosses val="autoZero"/>
        <c:auto val="1"/>
        <c:lblAlgn val="ctr"/>
        <c:lblOffset val="100"/>
        <c:noMultiLvlLbl val="0"/>
      </c:catAx>
      <c:valAx>
        <c:axId val="12029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Function Call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029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Overhead in Cycles per</a:t>
            </a:r>
            <a:r>
              <a:rPr lang="en-US" sz="1600" baseline="0"/>
              <a:t> Function with 2 __notify_intrinsics using DynaProf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5"/>
          </c:marker>
          <c:cat>
            <c:numRef>
              <c:f>DynaProf_Init_Overhead!$C$12:$Q$12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DynaProf_Init_Overhead!$C$21:$Q$21</c:f>
              <c:numCache>
                <c:formatCode>0</c:formatCode>
                <c:ptCount val="15"/>
                <c:pt idx="0">
                  <c:v>8551677.1999999993</c:v>
                </c:pt>
                <c:pt idx="1">
                  <c:v>4024387.4</c:v>
                </c:pt>
                <c:pt idx="2">
                  <c:v>1959171.4</c:v>
                </c:pt>
                <c:pt idx="3">
                  <c:v>1064434.5249999999</c:v>
                </c:pt>
                <c:pt idx="4">
                  <c:v>524708.27500000002</c:v>
                </c:pt>
                <c:pt idx="5">
                  <c:v>269873.15000000002</c:v>
                </c:pt>
                <c:pt idx="6">
                  <c:v>153286.03125</c:v>
                </c:pt>
                <c:pt idx="7">
                  <c:v>94344.009374999994</c:v>
                </c:pt>
                <c:pt idx="8">
                  <c:v>62296.990624999999</c:v>
                </c:pt>
                <c:pt idx="9">
                  <c:v>46875.760546874997</c:v>
                </c:pt>
                <c:pt idx="10">
                  <c:v>38466.182812500003</c:v>
                </c:pt>
                <c:pt idx="11">
                  <c:v>32141.880273437499</c:v>
                </c:pt>
                <c:pt idx="12">
                  <c:v>30107.228222656249</c:v>
                </c:pt>
                <c:pt idx="13">
                  <c:v>28910.848681640626</c:v>
                </c:pt>
                <c:pt idx="14">
                  <c:v>29153.394970703124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08320"/>
        <c:axId val="120410496"/>
      </c:lineChart>
      <c:catAx>
        <c:axId val="1204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0410496"/>
        <c:crosses val="autoZero"/>
        <c:auto val="1"/>
        <c:lblAlgn val="ctr"/>
        <c:lblOffset val="100"/>
        <c:noMultiLvlLbl val="0"/>
      </c:catAx>
      <c:valAx>
        <c:axId val="1204104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Function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040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Cycles per Function Call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322978418802573E-2"/>
          <c:y val="0.14522755686179897"/>
          <c:w val="0.90941196477088027"/>
          <c:h val="0.577680328858582"/>
        </c:manualLayout>
      </c:layout>
      <c:lineChart>
        <c:grouping val="standard"/>
        <c:varyColors val="0"/>
        <c:ser>
          <c:idx val="1"/>
          <c:order val="0"/>
          <c:tx>
            <c:strRef>
              <c:f>'old_OpenMP Parallel'!$A$11:$A$12</c:f>
              <c:strCache>
                <c:ptCount val="1"/>
                <c:pt idx="0">
                  <c:v>Cycles per empty
function call</c:v>
                </c:pt>
              </c:strCache>
            </c:strRef>
          </c:tx>
          <c:marker>
            <c:symbol val="none"/>
          </c:marker>
          <c:val>
            <c:numRef>
              <c:f>'old_OpenMP Parallel'!$B$18:$AG$18</c:f>
              <c:numCache>
                <c:formatCode>0.0</c:formatCode>
                <c:ptCount val="32"/>
                <c:pt idx="0">
                  <c:v>8.8952345395199988</c:v>
                </c:pt>
                <c:pt idx="1">
                  <c:v>10.195026247680001</c:v>
                </c:pt>
                <c:pt idx="2">
                  <c:v>11.472156057599999</c:v>
                </c:pt>
                <c:pt idx="3">
                  <c:v>12.594283069439999</c:v>
                </c:pt>
                <c:pt idx="4">
                  <c:v>13.986747801600002</c:v>
                </c:pt>
                <c:pt idx="5">
                  <c:v>16.432188272640001</c:v>
                </c:pt>
                <c:pt idx="6">
                  <c:v>19.139453921280001</c:v>
                </c:pt>
                <c:pt idx="7">
                  <c:v>20.149599436799999</c:v>
                </c:pt>
                <c:pt idx="8">
                  <c:v>23.165122314240001</c:v>
                </c:pt>
                <c:pt idx="9">
                  <c:v>26.665946112000004</c:v>
                </c:pt>
                <c:pt idx="10">
                  <c:v>27.930388316160002</c:v>
                </c:pt>
                <c:pt idx="11">
                  <c:v>33.235947601919996</c:v>
                </c:pt>
                <c:pt idx="12">
                  <c:v>34.495326228479996</c:v>
                </c:pt>
                <c:pt idx="13">
                  <c:v>38.403567390719999</c:v>
                </c:pt>
                <c:pt idx="14">
                  <c:v>40.785971097600004</c:v>
                </c:pt>
                <c:pt idx="15">
                  <c:v>46.577576509439993</c:v>
                </c:pt>
                <c:pt idx="16">
                  <c:v>56.86157841408</c:v>
                </c:pt>
                <c:pt idx="17">
                  <c:v>72.225227612159983</c:v>
                </c:pt>
                <c:pt idx="18">
                  <c:v>75.080703221760004</c:v>
                </c:pt>
                <c:pt idx="19">
                  <c:v>74.918019072000007</c:v>
                </c:pt>
                <c:pt idx="20">
                  <c:v>81.408770795519999</c:v>
                </c:pt>
                <c:pt idx="21">
                  <c:v>108.13514545152</c:v>
                </c:pt>
                <c:pt idx="22">
                  <c:v>112.86162253823998</c:v>
                </c:pt>
                <c:pt idx="23">
                  <c:v>95.213220249599999</c:v>
                </c:pt>
                <c:pt idx="24">
                  <c:v>113.34054143999998</c:v>
                </c:pt>
                <c:pt idx="25">
                  <c:v>138.58591518719999</c:v>
                </c:pt>
                <c:pt idx="26">
                  <c:v>152.35052479488002</c:v>
                </c:pt>
                <c:pt idx="27">
                  <c:v>148.6444732416</c:v>
                </c:pt>
                <c:pt idx="28">
                  <c:v>160.95682013183998</c:v>
                </c:pt>
                <c:pt idx="29">
                  <c:v>165.50819297279997</c:v>
                </c:pt>
                <c:pt idx="30">
                  <c:v>170.50061297664001</c:v>
                </c:pt>
                <c:pt idx="31">
                  <c:v>199.99151947775997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'old_OpenMP Parallel'!$A$21:$A$23</c:f>
              <c:strCache>
                <c:ptCount val="1"/>
                <c:pt idx="0">
                  <c:v>Cycles per empty
function call with one
__notify_intrinsic turned on</c:v>
                </c:pt>
              </c:strCache>
            </c:strRef>
          </c:tx>
          <c:marker>
            <c:symbol val="none"/>
          </c:marker>
          <c:val>
            <c:numRef>
              <c:f>'old_OpenMP Parallel'!$B$28:$AG$28</c:f>
              <c:numCache>
                <c:formatCode>0.0</c:formatCode>
                <c:ptCount val="32"/>
                <c:pt idx="0">
                  <c:v>27.507598694399995</c:v>
                </c:pt>
                <c:pt idx="1">
                  <c:v>28.085811486720001</c:v>
                </c:pt>
                <c:pt idx="2">
                  <c:v>28.085314682879996</c:v>
                </c:pt>
                <c:pt idx="3">
                  <c:v>27.770035322879998</c:v>
                </c:pt>
                <c:pt idx="4">
                  <c:v>28.271625676799999</c:v>
                </c:pt>
                <c:pt idx="5">
                  <c:v>28.011424665600003</c:v>
                </c:pt>
                <c:pt idx="6">
                  <c:v>28.635114117120004</c:v>
                </c:pt>
                <c:pt idx="7">
                  <c:v>28.752789749759994</c:v>
                </c:pt>
                <c:pt idx="8">
                  <c:v>29.204986337279998</c:v>
                </c:pt>
                <c:pt idx="9">
                  <c:v>30.5427357696</c:v>
                </c:pt>
                <c:pt idx="10">
                  <c:v>29.827529318399996</c:v>
                </c:pt>
                <c:pt idx="11">
                  <c:v>30.3992358912</c:v>
                </c:pt>
                <c:pt idx="12">
                  <c:v>29.609881466879997</c:v>
                </c:pt>
                <c:pt idx="13">
                  <c:v>30.160254136320006</c:v>
                </c:pt>
                <c:pt idx="14">
                  <c:v>30.753351936000001</c:v>
                </c:pt>
                <c:pt idx="15">
                  <c:v>30.940790292479999</c:v>
                </c:pt>
                <c:pt idx="16">
                  <c:v>31.17132638208</c:v>
                </c:pt>
                <c:pt idx="17">
                  <c:v>32.050325237759999</c:v>
                </c:pt>
                <c:pt idx="18">
                  <c:v>30.958455490559999</c:v>
                </c:pt>
                <c:pt idx="19">
                  <c:v>33.500438323200001</c:v>
                </c:pt>
                <c:pt idx="20">
                  <c:v>30.131563714559999</c:v>
                </c:pt>
                <c:pt idx="21">
                  <c:v>31.543910154239995</c:v>
                </c:pt>
                <c:pt idx="22">
                  <c:v>35.29180787712</c:v>
                </c:pt>
                <c:pt idx="23">
                  <c:v>31.513719767040001</c:v>
                </c:pt>
                <c:pt idx="24">
                  <c:v>31.466074368000001</c:v>
                </c:pt>
                <c:pt idx="25">
                  <c:v>32.186927185920005</c:v>
                </c:pt>
                <c:pt idx="26">
                  <c:v>30.382038835199999</c:v>
                </c:pt>
                <c:pt idx="27">
                  <c:v>31.071793643519996</c:v>
                </c:pt>
                <c:pt idx="28">
                  <c:v>30.278073077759998</c:v>
                </c:pt>
                <c:pt idx="29">
                  <c:v>34.683882393600001</c:v>
                </c:pt>
                <c:pt idx="30">
                  <c:v>34.462518067200001</c:v>
                </c:pt>
                <c:pt idx="31">
                  <c:v>31.515401256959997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51744"/>
        <c:axId val="120353920"/>
      </c:lineChart>
      <c:catAx>
        <c:axId val="12035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353920"/>
        <c:crosses val="autoZero"/>
        <c:auto val="1"/>
        <c:lblAlgn val="ctr"/>
        <c:lblOffset val="100"/>
        <c:noMultiLvlLbl val="0"/>
      </c:catAx>
      <c:valAx>
        <c:axId val="12035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Cycles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035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14</xdr:row>
      <xdr:rowOff>9525</xdr:rowOff>
    </xdr:from>
    <xdr:to>
      <xdr:col>16</xdr:col>
      <xdr:colOff>57149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11</xdr:row>
      <xdr:rowOff>19050</xdr:rowOff>
    </xdr:from>
    <xdr:to>
      <xdr:col>16</xdr:col>
      <xdr:colOff>66674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27</xdr:row>
      <xdr:rowOff>38100</xdr:rowOff>
    </xdr:from>
    <xdr:to>
      <xdr:col>5</xdr:col>
      <xdr:colOff>538162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27</xdr:row>
      <xdr:rowOff>28575</xdr:rowOff>
    </xdr:from>
    <xdr:to>
      <xdr:col>13</xdr:col>
      <xdr:colOff>371475</xdr:colOff>
      <xdr:row>41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23</xdr:row>
      <xdr:rowOff>9525</xdr:rowOff>
    </xdr:from>
    <xdr:to>
      <xdr:col>14</xdr:col>
      <xdr:colOff>485774</xdr:colOff>
      <xdr:row>37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31</xdr:row>
      <xdr:rowOff>57149</xdr:rowOff>
    </xdr:from>
    <xdr:to>
      <xdr:col>14</xdr:col>
      <xdr:colOff>276225</xdr:colOff>
      <xdr:row>52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opLeftCell="O1" workbookViewId="0">
      <selection activeCell="AH7" sqref="AH7"/>
    </sheetView>
  </sheetViews>
  <sheetFormatPr defaultRowHeight="15" x14ac:dyDescent="0.25"/>
  <cols>
    <col min="1" max="1" width="32.85546875" customWidth="1"/>
  </cols>
  <sheetData>
    <row r="1" spans="1:34" s="1" customFormat="1" x14ac:dyDescent="0.25">
      <c r="B1" s="1" t="s">
        <v>30</v>
      </c>
      <c r="C1" s="1">
        <v>1</v>
      </c>
      <c r="D1" s="1">
        <f>C1+1</f>
        <v>2</v>
      </c>
      <c r="E1" s="1">
        <f t="shared" ref="E1:AH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</row>
    <row r="2" spans="1:34" x14ac:dyDescent="0.25">
      <c r="A2" s="1" t="s">
        <v>51</v>
      </c>
      <c r="B2" s="10">
        <f>EmptyFunction!B18</f>
        <v>12.039353180160001</v>
      </c>
      <c r="C2" s="10">
        <f>EmptyFunction!C18</f>
        <v>7.0438854758399998</v>
      </c>
      <c r="D2" s="10">
        <f>EmptyFunction!D18</f>
        <v>3.6263145369599998</v>
      </c>
      <c r="E2" s="10">
        <f>EmptyFunction!E18</f>
        <v>2.4445137408000006</v>
      </c>
      <c r="F2" s="10">
        <f>EmptyFunction!F18</f>
        <v>1.8813197107200001</v>
      </c>
      <c r="G2" s="10">
        <f>EmptyFunction!G18</f>
        <v>1.5344168755200001</v>
      </c>
      <c r="H2" s="10">
        <f>EmptyFunction!H18</f>
        <v>1.31551746048</v>
      </c>
      <c r="I2" s="10">
        <f>EmptyFunction!I18</f>
        <v>1.03080109056</v>
      </c>
      <c r="J2" s="10">
        <f>EmptyFunction!J18</f>
        <v>0.94278082560000009</v>
      </c>
      <c r="K2" s="10">
        <f>EmptyFunction!K18</f>
        <v>0.91815081983999991</v>
      </c>
      <c r="L2" s="10">
        <f>EmptyFunction!L18</f>
        <v>0.74135553023999989</v>
      </c>
      <c r="M2" s="10">
        <f>EmptyFunction!M18</f>
        <v>0.66885083136000001</v>
      </c>
      <c r="N2" s="10">
        <f>EmptyFunction!N18</f>
        <v>0.77067651071999987</v>
      </c>
      <c r="O2" s="10">
        <f>EmptyFunction!O18</f>
        <v>0.57784974336000006</v>
      </c>
      <c r="P2" s="10">
        <f>EmptyFunction!P18</f>
        <v>0.50985449472</v>
      </c>
      <c r="Q2" s="10">
        <f>EmptyFunction!Q18</f>
        <v>0.50408392703999994</v>
      </c>
      <c r="R2" s="10">
        <f>EmptyFunction!R18</f>
        <v>0.44092296192000002</v>
      </c>
      <c r="S2" s="10">
        <f>EmptyFunction!S18</f>
        <v>0.44890048511999997</v>
      </c>
      <c r="T2" s="10">
        <f>EmptyFunction!T18</f>
        <v>0.53496219647999987</v>
      </c>
      <c r="U2" s="10">
        <f>EmptyFunction!U18</f>
        <v>0.49076576256000004</v>
      </c>
      <c r="V2" s="10">
        <f>EmptyFunction!V18</f>
        <v>0.35735482367999999</v>
      </c>
      <c r="W2" s="10">
        <f>EmptyFunction!W18</f>
        <v>0.39912456192000001</v>
      </c>
      <c r="X2" s="10">
        <f>EmptyFunction!X18</f>
        <v>0.42828312576000005</v>
      </c>
      <c r="Y2" s="10">
        <f>EmptyFunction!Y18</f>
        <v>0.36365085695999999</v>
      </c>
      <c r="Z2" s="10">
        <f>EmptyFunction!Z18</f>
        <v>0.38273003519999999</v>
      </c>
      <c r="AA2" s="10">
        <f>EmptyFunction!AA18</f>
        <v>0.28350302208</v>
      </c>
      <c r="AB2" s="10">
        <f>EmptyFunction!AB18</f>
        <v>0.34147620864</v>
      </c>
      <c r="AC2" s="10">
        <f>EmptyFunction!AC18</f>
        <v>0.332476416</v>
      </c>
      <c r="AD2" s="10">
        <f>EmptyFunction!AD18</f>
        <v>0.26903838720000001</v>
      </c>
      <c r="AE2" s="10">
        <f>EmptyFunction!AE18</f>
        <v>0.37441812480000003</v>
      </c>
      <c r="AF2" s="10">
        <f>EmptyFunction!AF18</f>
        <v>0.23795948544000001</v>
      </c>
      <c r="AG2" s="10">
        <f>EmptyFunction!AG18</f>
        <v>0.32016141312000002</v>
      </c>
      <c r="AH2" s="10">
        <f>EmptyFunction!AH18</f>
        <v>0.29106017280000002</v>
      </c>
    </row>
    <row r="3" spans="1:34" x14ac:dyDescent="0.25">
      <c r="A3" s="1" t="s">
        <v>52</v>
      </c>
      <c r="B3" s="10">
        <f>EmptyFunctionNotActivatedNotify!B18</f>
        <v>11.037146972159999</v>
      </c>
      <c r="C3" s="10">
        <f>EmptyFunctionNotActivatedNotify!C18</f>
        <v>8.0472477081600005</v>
      </c>
      <c r="D3" s="10">
        <f>EmptyFunctionNotActivatedNotify!D18</f>
        <v>4.1346690662399999</v>
      </c>
      <c r="E3" s="10">
        <f>EmptyFunctionNotActivatedNotify!E18</f>
        <v>2.8025946623999998</v>
      </c>
      <c r="F3" s="10">
        <f>EmptyFunctionNotActivatedNotify!F18</f>
        <v>2.0942670336</v>
      </c>
      <c r="G3" s="10">
        <f>EmptyFunctionNotActivatedNotify!G18</f>
        <v>1.77434446848</v>
      </c>
      <c r="H3" s="10">
        <f>EmptyFunctionNotActivatedNotify!H18</f>
        <v>1.4814499430399999</v>
      </c>
      <c r="I3" s="10">
        <f>EmptyFunctionNotActivatedNotify!I18</f>
        <v>1.2272965631999999</v>
      </c>
      <c r="J3" s="10">
        <f>EmptyFunctionNotActivatedNotify!J18</f>
        <v>1.04250464256</v>
      </c>
      <c r="K3" s="10">
        <f>EmptyFunctionNotActivatedNotify!K18</f>
        <v>0.97875133440000006</v>
      </c>
      <c r="L3" s="10">
        <f>EmptyFunctionNotActivatedNotify!L18</f>
        <v>0.92357744640000017</v>
      </c>
      <c r="M3" s="10">
        <f>EmptyFunctionNotActivatedNotify!M18</f>
        <v>0.78326857727999999</v>
      </c>
      <c r="N3" s="10">
        <f>EmptyFunctionNotActivatedNotify!N18</f>
        <v>0.71685927936000005</v>
      </c>
      <c r="O3" s="10">
        <f>EmptyFunctionNotActivatedNotify!O18</f>
        <v>0.62229457919999986</v>
      </c>
      <c r="P3" s="10">
        <f>EmptyFunctionNotActivatedNotify!P18</f>
        <v>0.69357637632000002</v>
      </c>
      <c r="Q3" s="10">
        <f>EmptyFunctionNotActivatedNotify!Q18</f>
        <v>0.54250023936000003</v>
      </c>
      <c r="R3" s="10">
        <f>EmptyFunctionNotActivatedNotify!R18</f>
        <v>0.61746029568000005</v>
      </c>
      <c r="S3" s="10">
        <f>EmptyFunctionNotActivatedNotify!S18</f>
        <v>0.74539683840000004</v>
      </c>
      <c r="T3" s="10">
        <f>EmptyFunctionNotActivatedNotify!T18</f>
        <v>0.62851418112000002</v>
      </c>
      <c r="U3" s="10">
        <f>EmptyFunctionNotActivatedNotify!U18</f>
        <v>0.53193360383999999</v>
      </c>
      <c r="V3" s="10">
        <f>EmptyFunctionNotActivatedNotify!V18</f>
        <v>0.40388241408000003</v>
      </c>
      <c r="W3" s="10">
        <f>EmptyFunctionNotActivatedNotify!W18</f>
        <v>0.40068185088000002</v>
      </c>
      <c r="X3" s="10">
        <f>EmptyFunctionNotActivatedNotify!X18</f>
        <v>0.47524064256000004</v>
      </c>
      <c r="Y3" s="10">
        <f>EmptyFunctionNotActivatedNotify!Y18</f>
        <v>0.40255441920000001</v>
      </c>
      <c r="Z3" s="10">
        <f>EmptyFunctionNotActivatedNotify!Z18</f>
        <v>0.39132856319999998</v>
      </c>
      <c r="AA3" s="10">
        <f>EmptyFunctionNotActivatedNotify!AA18</f>
        <v>0.38041798656000003</v>
      </c>
      <c r="AB3" s="10">
        <f>EmptyFunctionNotActivatedNotify!AB18</f>
        <v>0.37037681664000005</v>
      </c>
      <c r="AC3" s="10">
        <f>EmptyFunctionNotActivatedNotify!AC18</f>
        <v>0.29943896063999997</v>
      </c>
      <c r="AD3" s="10">
        <f>EmptyFunctionNotActivatedNotify!AD18</f>
        <v>0.41058926592</v>
      </c>
      <c r="AE3" s="10">
        <f>EmptyFunctionNotActivatedNotify!AE18</f>
        <v>0.39187313664000001</v>
      </c>
      <c r="AF3" s="10">
        <f>EmptyFunctionNotActivatedNotify!AF18</f>
        <v>0.26961162240000003</v>
      </c>
      <c r="AG3" s="10">
        <f>EmptyFunctionNotActivatedNotify!AG18</f>
        <v>0.35434533888000003</v>
      </c>
      <c r="AH3" s="10">
        <f>EmptyFunctionNotActivatedNotify!AH18</f>
        <v>0.26797790208</v>
      </c>
    </row>
    <row r="4" spans="1:34" x14ac:dyDescent="0.25">
      <c r="A4" s="1" t="s">
        <v>53</v>
      </c>
      <c r="B4" s="10">
        <f>EmptyFunctionActivatedNotify!B18</f>
        <v>27.414715484160002</v>
      </c>
      <c r="C4" s="10">
        <f>EmptyFunctionActivatedNotify!C18</f>
        <v>27.552005314559999</v>
      </c>
      <c r="D4" s="10">
        <f>EmptyFunctionActivatedNotify!D18</f>
        <v>13.844814766080001</v>
      </c>
      <c r="E4" s="10">
        <f>EmptyFunctionActivatedNotify!E18</f>
        <v>9.2944641945600015</v>
      </c>
      <c r="F4" s="10">
        <f>EmptyFunctionActivatedNotify!F18</f>
        <v>7.0587704832</v>
      </c>
      <c r="G4" s="10">
        <f>EmptyFunctionActivatedNotify!G18</f>
        <v>5.7096423321599996</v>
      </c>
      <c r="H4" s="10">
        <f>EmptyFunctionActivatedNotify!H18</f>
        <v>4.7510593228799998</v>
      </c>
      <c r="I4" s="10">
        <f>EmptyFunctionActivatedNotify!I18</f>
        <v>4.1624614195199996</v>
      </c>
      <c r="J4" s="10">
        <f>EmptyFunctionActivatedNotify!J18</f>
        <v>3.6403779072</v>
      </c>
      <c r="K4" s="10">
        <f>EmptyFunctionActivatedNotify!K18</f>
        <v>3.2934273024</v>
      </c>
      <c r="L4" s="10">
        <f>EmptyFunctionActivatedNotify!L18</f>
        <v>2.96617688064</v>
      </c>
      <c r="M4" s="10">
        <f>EmptyFunctionActivatedNotify!M18</f>
        <v>2.8186930175999998</v>
      </c>
      <c r="N4" s="10">
        <f>EmptyFunctionActivatedNotify!N18</f>
        <v>2.4611757772799998</v>
      </c>
      <c r="O4" s="10">
        <f>EmptyFunctionActivatedNotify!O18</f>
        <v>2.2988260147200004</v>
      </c>
      <c r="P4" s="10">
        <f>EmptyFunctionActivatedNotify!P18</f>
        <v>2.2848677375999999</v>
      </c>
      <c r="Q4" s="10">
        <f>EmptyFunctionActivatedNotify!Q18</f>
        <v>2.0693981798399999</v>
      </c>
      <c r="R4" s="10">
        <f>EmptyFunctionActivatedNotify!R18</f>
        <v>2.0089696358399998</v>
      </c>
      <c r="S4" s="10">
        <f>EmptyFunctionActivatedNotify!S18</f>
        <v>1.9168794009599999</v>
      </c>
      <c r="T4" s="10">
        <f>EmptyFunctionActivatedNotify!T18</f>
        <v>1.77078085632</v>
      </c>
      <c r="U4" s="10">
        <f>EmptyFunctionActivatedNotify!U18</f>
        <v>1.69547685888</v>
      </c>
      <c r="V4" s="10">
        <f>EmptyFunctionActivatedNotify!V18</f>
        <v>1.7255334911999998</v>
      </c>
      <c r="W4" s="10">
        <f>EmptyFunctionActivatedNotify!W18</f>
        <v>1.5124810752000002</v>
      </c>
      <c r="X4" s="10">
        <f>EmptyFunctionActivatedNotify!X18</f>
        <v>1.4811537715200001</v>
      </c>
      <c r="Y4" s="10">
        <f>EmptyFunctionActivatedNotify!Y18</f>
        <v>1.3640991436800001</v>
      </c>
      <c r="Z4" s="10">
        <f>EmptyFunctionActivatedNotify!Z18</f>
        <v>1.41693232128</v>
      </c>
      <c r="AA4" s="10">
        <f>EmptyFunctionActivatedNotify!AA18</f>
        <v>1.3663920844799999</v>
      </c>
      <c r="AB4" s="10">
        <f>EmptyFunctionActivatedNotify!AB18</f>
        <v>1.2499489075200001</v>
      </c>
      <c r="AC4" s="10">
        <f>EmptyFunctionActivatedNotify!AC18</f>
        <v>1.1523938304000001</v>
      </c>
      <c r="AD4" s="10">
        <f>EmptyFunctionActivatedNotify!AD18</f>
        <v>1.1441296896000002</v>
      </c>
      <c r="AE4" s="10">
        <f>EmptyFunctionActivatedNotify!AE18</f>
        <v>1.0802139648</v>
      </c>
      <c r="AF4" s="10">
        <f>EmptyFunctionActivatedNotify!AF18</f>
        <v>1.04527527936</v>
      </c>
      <c r="AG4" s="10">
        <f>EmptyFunctionActivatedNotify!AG18</f>
        <v>1.0509120921600001</v>
      </c>
      <c r="AH4" s="10">
        <f>EmptyFunctionActivatedNotify!AH18</f>
        <v>0.99612991488000002</v>
      </c>
    </row>
    <row r="5" spans="1:34" x14ac:dyDescent="0.25">
      <c r="A5" s="1" t="s">
        <v>54</v>
      </c>
      <c r="B5" s="10">
        <f>LoopEmpty!B18</f>
        <v>7.0253890867199997</v>
      </c>
      <c r="C5" s="10">
        <f>LoopEmpty!C18</f>
        <v>8.0511648153599999</v>
      </c>
      <c r="D5" s="10">
        <f>LoopEmpty!D18</f>
        <v>4.1151121919999998</v>
      </c>
      <c r="E5" s="10">
        <f>LoopEmpty!E18</f>
        <v>2.7314848358400003</v>
      </c>
      <c r="F5" s="10">
        <f>LoopEmpty!F18</f>
        <v>2.11959447552</v>
      </c>
      <c r="G5" s="10">
        <f>LoopEmpty!G18</f>
        <v>1.7295747993599999</v>
      </c>
      <c r="H5" s="10">
        <f>LoopEmpty!H18</f>
        <v>1.44709404672</v>
      </c>
      <c r="I5" s="10">
        <f>LoopEmpty!I18</f>
        <v>1.1897401036799999</v>
      </c>
      <c r="J5" s="10">
        <f>LoopEmpty!J18</f>
        <v>1.1187926937600001</v>
      </c>
      <c r="K5" s="10">
        <f>LoopEmpty!K18</f>
        <v>1.0365812121600002</v>
      </c>
      <c r="L5" s="10">
        <f>LoopEmpty!L18</f>
        <v>0.81414684672000015</v>
      </c>
      <c r="M5" s="10">
        <f>LoopEmpty!M18</f>
        <v>0.75434886143999991</v>
      </c>
      <c r="N5" s="10">
        <f>LoopEmpty!N18</f>
        <v>0.74854007808000012</v>
      </c>
      <c r="O5" s="10">
        <f>LoopEmpty!O18</f>
        <v>0.66483818496000002</v>
      </c>
      <c r="P5" s="10">
        <f>LoopEmpty!P18</f>
        <v>0.58688775168000007</v>
      </c>
      <c r="Q5" s="10">
        <f>LoopEmpty!Q18</f>
        <v>0.53974871039999994</v>
      </c>
      <c r="R5" s="10">
        <f>LoopEmpty!R18</f>
        <v>0.50921438208000003</v>
      </c>
      <c r="S5" s="10">
        <f>LoopEmpty!S18</f>
        <v>0.50786727935999998</v>
      </c>
      <c r="T5" s="10">
        <f>LoopEmpty!T18</f>
        <v>0.46528545791999998</v>
      </c>
      <c r="U5" s="10">
        <f>LoopEmpty!U18</f>
        <v>0.43569696768000005</v>
      </c>
      <c r="V5" s="10">
        <f>LoopEmpty!V18</f>
        <v>0.46924078079999998</v>
      </c>
      <c r="W5" s="10">
        <f>LoopEmpty!W18</f>
        <v>0.5472963072</v>
      </c>
      <c r="X5" s="10">
        <f>LoopEmpty!X18</f>
        <v>0.41019755520000006</v>
      </c>
      <c r="Y5" s="10">
        <f>LoopEmpty!Y18</f>
        <v>0.44766802943999995</v>
      </c>
      <c r="Z5" s="10">
        <f>LoopEmpty!Z18</f>
        <v>0.34464811007999996</v>
      </c>
      <c r="AA5" s="10">
        <f>LoopEmpty!AA18</f>
        <v>0.35854906368</v>
      </c>
      <c r="AB5" s="10">
        <f>LoopEmpty!AB18</f>
        <v>0.31203102720000003</v>
      </c>
      <c r="AC5" s="10">
        <f>LoopEmpty!AC18</f>
        <v>0.30109178880000004</v>
      </c>
      <c r="AD5" s="10">
        <f>LoopEmpty!AD18</f>
        <v>0.33981382656000003</v>
      </c>
      <c r="AE5" s="10">
        <f>LoopEmpty!AE18</f>
        <v>0.37705500671999997</v>
      </c>
      <c r="AF5" s="10">
        <f>LoopEmpty!AF18</f>
        <v>0.29277032448000001</v>
      </c>
      <c r="AG5" s="10">
        <f>LoopEmpty!AG18</f>
        <v>0.33760687104000003</v>
      </c>
      <c r="AH5" s="10">
        <f>LoopEmpty!AH18</f>
        <v>0.25847175167999997</v>
      </c>
    </row>
    <row r="6" spans="1:34" x14ac:dyDescent="0.25">
      <c r="A6" s="1" t="s">
        <v>55</v>
      </c>
      <c r="B6" s="10">
        <f>LoopNotActivatedNotify!B18</f>
        <v>5.1192387379199999</v>
      </c>
      <c r="C6" s="10">
        <f>LoopNotActivatedNotify!C18</f>
        <v>7.0239464448000009</v>
      </c>
      <c r="D6" s="10">
        <f>LoopNotActivatedNotify!D18</f>
        <v>3.52097301504</v>
      </c>
      <c r="E6" s="10">
        <f>LoopNotActivatedNotify!E18</f>
        <v>2.4375584870399996</v>
      </c>
      <c r="F6" s="10">
        <f>LoopNotActivatedNotify!F18</f>
        <v>1.8844820582400001</v>
      </c>
      <c r="G6" s="10">
        <f>LoopNotActivatedNotify!G18</f>
        <v>1.4376356659199998</v>
      </c>
      <c r="H6" s="10">
        <f>LoopNotActivatedNotify!H18</f>
        <v>1.2464044031999999</v>
      </c>
      <c r="I6" s="10">
        <f>LoopNotActivatedNotify!I18</f>
        <v>1.1342413824000002</v>
      </c>
      <c r="J6" s="10">
        <f>LoopNotActivatedNotify!J18</f>
        <v>0.92361566208000012</v>
      </c>
      <c r="K6" s="10">
        <f>LoopNotActivatedNotify!K18</f>
        <v>0.80338913280000013</v>
      </c>
      <c r="L6" s="10">
        <f>LoopNotActivatedNotify!L18</f>
        <v>0.74123132928000002</v>
      </c>
      <c r="M6" s="10">
        <f>LoopNotActivatedNotify!M18</f>
        <v>0.69122611200000006</v>
      </c>
      <c r="N6" s="10">
        <f>LoopNotActivatedNotify!N18</f>
        <v>0.59829513215999997</v>
      </c>
      <c r="O6" s="10">
        <f>LoopNotActivatedNotify!O18</f>
        <v>0.61455590400000004</v>
      </c>
      <c r="P6" s="10">
        <f>LoopNotActivatedNotify!P18</f>
        <v>0.55460505599999999</v>
      </c>
      <c r="Q6" s="10">
        <f>LoopNotActivatedNotify!Q18</f>
        <v>0.4754508288</v>
      </c>
      <c r="R6" s="10">
        <f>LoopNotActivatedNotify!R18</f>
        <v>0.44302923069999994</v>
      </c>
      <c r="S6" s="10">
        <f>LoopNotActivatedNotify!S18</f>
        <v>0.46203712512</v>
      </c>
      <c r="T6" s="10">
        <f>LoopNotActivatedNotify!T18</f>
        <v>0.4401586483199999</v>
      </c>
      <c r="U6" s="10">
        <f>LoopNotActivatedNotify!U18</f>
        <v>0.38182241279999996</v>
      </c>
      <c r="V6" s="10">
        <f>LoopNotActivatedNotify!V18</f>
        <v>0.35874969600000001</v>
      </c>
      <c r="W6" s="10">
        <f>LoopNotActivatedNotify!W18</f>
        <v>0.47131398143999997</v>
      </c>
      <c r="X6" s="10">
        <f>LoopNotActivatedNotify!X18</f>
        <v>0.33796991999999998</v>
      </c>
      <c r="Y6" s="10">
        <f>LoopNotActivatedNotify!Y18</f>
        <v>0.36219866111999999</v>
      </c>
      <c r="Z6" s="10">
        <f>LoopNotActivatedNotify!Z18</f>
        <v>0.33828519936000001</v>
      </c>
      <c r="AA6" s="10">
        <f>LoopNotActivatedNotify!AA18</f>
        <v>0.37759002623999999</v>
      </c>
      <c r="AB6" s="10">
        <f>LoopNotActivatedNotify!AB18</f>
        <v>0.2719045632</v>
      </c>
      <c r="AC6" s="10">
        <f>LoopNotActivatedNotify!AC18</f>
        <v>0.26301941760000003</v>
      </c>
      <c r="AD6" s="10">
        <f>LoopNotActivatedNotify!AD18</f>
        <v>0.25449732096</v>
      </c>
      <c r="AE6" s="10">
        <f>LoopNotActivatedNotify!AE18</f>
        <v>0.30703432703999994</v>
      </c>
      <c r="AF6" s="10">
        <f>LoopNotActivatedNotify!AF18</f>
        <v>0.27742672895999998</v>
      </c>
      <c r="AG6" s="10">
        <f>LoopNotActivatedNotify!AG18</f>
        <v>0.29075444736</v>
      </c>
      <c r="AH6" s="10">
        <f>LoopNotActivatedNotify!AH18</f>
        <v>0.22171782144000002</v>
      </c>
    </row>
    <row r="7" spans="1:34" x14ac:dyDescent="0.25">
      <c r="A7" s="1" t="s">
        <v>56</v>
      </c>
      <c r="B7" s="10">
        <f>LoopActivatedNotify!B18</f>
        <v>22.067816386560001</v>
      </c>
      <c r="C7" s="10">
        <f>LoopActivatedNotify!C18</f>
        <v>22.132658841600001</v>
      </c>
      <c r="D7" s="10">
        <f>LoopActivatedNotify!D18</f>
        <v>11.177541826560001</v>
      </c>
      <c r="E7" s="10">
        <f>LoopActivatedNotify!E18</f>
        <v>7.5815036620800003</v>
      </c>
      <c r="F7" s="10">
        <f>LoopActivatedNotify!F18</f>
        <v>5.6651974963200002</v>
      </c>
      <c r="G7" s="10">
        <f>LoopActivatedNotify!G18</f>
        <v>4.6133395660799996</v>
      </c>
      <c r="H7" s="10">
        <f>LoopActivatedNotify!H18</f>
        <v>3.8151095500800003</v>
      </c>
      <c r="I7" s="10">
        <f>LoopActivatedNotify!I18</f>
        <v>3.3344804966399999</v>
      </c>
      <c r="J7" s="10">
        <f>LoopActivatedNotify!J18</f>
        <v>3.0144146227199999</v>
      </c>
      <c r="K7" s="10">
        <f>LoopActivatedNotify!K18</f>
        <v>2.6573273088000002</v>
      </c>
      <c r="L7" s="10">
        <f>LoopActivatedNotify!L18</f>
        <v>2.4125749862400001</v>
      </c>
      <c r="M7" s="10">
        <f>LoopActivatedNotify!M18</f>
        <v>2.2236557721599999</v>
      </c>
      <c r="N7" s="10">
        <f>LoopActivatedNotify!N18</f>
        <v>2.0228992511999997</v>
      </c>
      <c r="O7" s="10">
        <f>LoopActivatedNotify!O18</f>
        <v>1.9129336320000001</v>
      </c>
      <c r="P7" s="10">
        <f>LoopActivatedNotify!P18</f>
        <v>1.81255059456</v>
      </c>
      <c r="Q7" s="10">
        <f>LoopActivatedNotify!Q18</f>
        <v>1.63995902976</v>
      </c>
      <c r="R7" s="10">
        <f>LoopActivatedNotify!R18</f>
        <v>1.59659378688</v>
      </c>
      <c r="S7" s="10">
        <f>LoopActivatedNotify!S18</f>
        <v>1.5181656576</v>
      </c>
      <c r="T7" s="10">
        <f>LoopActivatedNotify!T18</f>
        <v>1.37709247488</v>
      </c>
      <c r="U7" s="10">
        <f>LoopActivatedNotify!U18</f>
        <v>1.37234417664</v>
      </c>
      <c r="V7" s="10">
        <f>LoopActivatedNotify!V18</f>
        <v>1.2106822963200001</v>
      </c>
      <c r="W7" s="10">
        <f>LoopActivatedNotify!W18</f>
        <v>1.15721856</v>
      </c>
      <c r="X7" s="10">
        <f>LoopActivatedNotify!X18</f>
        <v>1.2002685235200001</v>
      </c>
      <c r="Y7" s="10">
        <f>LoopActivatedNotify!Y18</f>
        <v>1.079831808</v>
      </c>
      <c r="Z7" s="10">
        <f>LoopActivatedNotify!Z18</f>
        <v>1.2064594636800001</v>
      </c>
      <c r="AA7" s="10">
        <f>LoopActivatedNotify!AA18</f>
        <v>0.90946630656000005</v>
      </c>
      <c r="AB7" s="10">
        <f>LoopActivatedNotify!AB18</f>
        <v>1.0286227967999999</v>
      </c>
      <c r="AC7" s="10">
        <f>LoopActivatedNotify!AC18</f>
        <v>0.88596366335999988</v>
      </c>
      <c r="AD7" s="10">
        <f>LoopActivatedNotify!AD18</f>
        <v>0.94337316863999998</v>
      </c>
      <c r="AE7" s="10">
        <f>LoopActivatedNotify!AE18</f>
        <v>0.95044306944000001</v>
      </c>
      <c r="AF7" s="10">
        <f>LoopActivatedNotify!AF18</f>
        <v>0.79272695808000004</v>
      </c>
      <c r="AG7" s="10">
        <f>LoopActivatedNotify!AG18</f>
        <v>0.90211934208000011</v>
      </c>
      <c r="AH7" s="10">
        <f>LoopActivatedNotify!AH18</f>
        <v>0.72761699328000007</v>
      </c>
    </row>
    <row r="9" spans="1:34" x14ac:dyDescent="0.25">
      <c r="A9" s="16" t="s">
        <v>57</v>
      </c>
      <c r="F9" s="10">
        <f>B2-B5</f>
        <v>5.0139640934400012</v>
      </c>
      <c r="G9" t="s">
        <v>18</v>
      </c>
      <c r="H9" t="s">
        <v>62</v>
      </c>
    </row>
    <row r="10" spans="1:34" x14ac:dyDescent="0.25">
      <c r="A10" s="16" t="s">
        <v>58</v>
      </c>
      <c r="F10" s="12">
        <f>B3-B2</f>
        <v>-1.0022062080000023</v>
      </c>
      <c r="G10" s="13" t="s">
        <v>18</v>
      </c>
      <c r="H10" t="s">
        <v>63</v>
      </c>
      <c r="J10" t="s">
        <v>65</v>
      </c>
    </row>
    <row r="11" spans="1:34" x14ac:dyDescent="0.25">
      <c r="A11" s="1" t="s">
        <v>59</v>
      </c>
      <c r="F11" s="14">
        <f>B4-B2</f>
        <v>15.375362304000001</v>
      </c>
      <c r="G11" s="15" t="s">
        <v>18</v>
      </c>
      <c r="H11" t="s">
        <v>64</v>
      </c>
    </row>
    <row r="12" spans="1:34" x14ac:dyDescent="0.25">
      <c r="A12" s="1" t="s">
        <v>60</v>
      </c>
      <c r="F12" s="12">
        <f>B6-B5</f>
        <v>-1.9061503487999998</v>
      </c>
      <c r="G12" s="13" t="s">
        <v>18</v>
      </c>
      <c r="H12" t="s">
        <v>63</v>
      </c>
      <c r="J12" t="s">
        <v>66</v>
      </c>
    </row>
    <row r="13" spans="1:34" x14ac:dyDescent="0.25">
      <c r="A13" s="1" t="s">
        <v>61</v>
      </c>
      <c r="F13" s="14">
        <f>B7-B5</f>
        <v>15.04242729984</v>
      </c>
      <c r="G13" s="15" t="s">
        <v>18</v>
      </c>
      <c r="H13" t="s">
        <v>64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B18" sqref="B18"/>
    </sheetView>
  </sheetViews>
  <sheetFormatPr defaultRowHeight="15" x14ac:dyDescent="0.25"/>
  <cols>
    <col min="1" max="1" width="25.42578125" customWidth="1"/>
    <col min="2" max="2" width="12" customWidth="1"/>
  </cols>
  <sheetData>
    <row r="1" spans="1:35" x14ac:dyDescent="0.25">
      <c r="A1" s="1" t="s">
        <v>33</v>
      </c>
      <c r="B1" t="s">
        <v>75</v>
      </c>
    </row>
    <row r="2" spans="1:35" x14ac:dyDescent="0.25">
      <c r="A2" s="1" t="s">
        <v>35</v>
      </c>
      <c r="B2" t="s">
        <v>74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s="5" t="s">
        <v>23</v>
      </c>
    </row>
    <row r="5" spans="1:35" x14ac:dyDescent="0.25">
      <c r="A5" s="1" t="s">
        <v>2</v>
      </c>
      <c r="B5" t="s">
        <v>6</v>
      </c>
      <c r="H5" t="s">
        <v>32</v>
      </c>
    </row>
    <row r="6" spans="1:35" x14ac:dyDescent="0.25">
      <c r="A6" s="1" t="s">
        <v>38</v>
      </c>
      <c r="B6" t="s">
        <v>70</v>
      </c>
      <c r="H6" t="s">
        <v>25</v>
      </c>
    </row>
    <row r="7" spans="1:35" x14ac:dyDescent="0.25">
      <c r="A7" s="1"/>
      <c r="I7" s="5" t="s">
        <v>26</v>
      </c>
    </row>
    <row r="8" spans="1:35" x14ac:dyDescent="0.25">
      <c r="I8" s="5" t="s">
        <v>37</v>
      </c>
    </row>
    <row r="9" spans="1:35" x14ac:dyDescent="0.25">
      <c r="I9" s="5" t="s">
        <v>69</v>
      </c>
    </row>
    <row r="10" spans="1:35" x14ac:dyDescent="0.25">
      <c r="A10" s="1" t="s">
        <v>12</v>
      </c>
      <c r="B10" s="5" t="s">
        <v>29</v>
      </c>
      <c r="C10" s="5" t="s">
        <v>31</v>
      </c>
    </row>
    <row r="11" spans="1:35" x14ac:dyDescent="0.25">
      <c r="A11" s="1" t="s">
        <v>3</v>
      </c>
      <c r="B11" s="2">
        <v>10000000</v>
      </c>
    </row>
    <row r="12" spans="1:35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5" x14ac:dyDescent="0.25">
      <c r="A13" s="20" t="s">
        <v>9</v>
      </c>
      <c r="B13" s="3">
        <v>509.605376256</v>
      </c>
      <c r="C13" s="3">
        <v>503.4583363584</v>
      </c>
      <c r="D13" s="3">
        <v>315.23159040000002</v>
      </c>
      <c r="E13" s="3">
        <v>372.88161561599998</v>
      </c>
      <c r="F13" s="3">
        <v>560.45821731839999</v>
      </c>
      <c r="G13" s="3">
        <v>672.17358919679998</v>
      </c>
      <c r="H13" s="3">
        <v>731.97945646079995</v>
      </c>
      <c r="I13" s="3">
        <v>828.64214968320005</v>
      </c>
      <c r="J13" s="3">
        <v>929.02308526080003</v>
      </c>
      <c r="K13" s="3">
        <v>1661.4845369856</v>
      </c>
      <c r="L13" s="3">
        <v>2372.8092782591998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21"/>
      <c r="B14" s="3">
        <v>503.89413841919998</v>
      </c>
      <c r="C14" s="3">
        <v>499.48605527040002</v>
      </c>
      <c r="D14" s="3">
        <v>316.82494540800002</v>
      </c>
      <c r="E14" s="3">
        <v>373.66804654079999</v>
      </c>
      <c r="F14" s="3">
        <v>528.87224125440002</v>
      </c>
      <c r="G14" s="3">
        <v>652.85637503999999</v>
      </c>
      <c r="H14" s="3">
        <v>730.05458042880002</v>
      </c>
      <c r="I14" s="3">
        <v>855.14309959679997</v>
      </c>
      <c r="J14" s="3">
        <v>954.86156636160001</v>
      </c>
      <c r="K14" s="3">
        <v>1512.9063679487999</v>
      </c>
      <c r="L14" s="3">
        <v>2393.5094223360002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>
        <v>510.30758937600001</v>
      </c>
      <c r="C15" s="3">
        <v>496.73065697279998</v>
      </c>
      <c r="D15" s="3">
        <v>314.02564684800001</v>
      </c>
      <c r="E15" s="3">
        <v>372.43291576320001</v>
      </c>
      <c r="F15" s="3">
        <v>511.16591354880001</v>
      </c>
      <c r="G15" s="3">
        <v>635.70852172800005</v>
      </c>
      <c r="H15" s="3">
        <v>712.74225638400003</v>
      </c>
      <c r="I15" s="3">
        <v>825.32330895359996</v>
      </c>
      <c r="J15" s="3">
        <v>931.13521812479996</v>
      </c>
      <c r="K15" s="3">
        <v>1682.0326781952001</v>
      </c>
      <c r="L15" s="3">
        <v>2421.5482189824002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>
        <v>505.15716664320001</v>
      </c>
      <c r="C16" s="3">
        <v>502.89551493120001</v>
      </c>
      <c r="D16" s="3">
        <v>317.86159349759998</v>
      </c>
      <c r="E16" s="3">
        <v>382.17399705600002</v>
      </c>
      <c r="F16" s="3">
        <v>584.68533427199998</v>
      </c>
      <c r="G16" s="3">
        <v>633.78550871039999</v>
      </c>
      <c r="H16" s="3">
        <v>719.67290879999996</v>
      </c>
      <c r="I16" s="3">
        <v>824.04690524160003</v>
      </c>
      <c r="J16" s="3">
        <v>924.032690688</v>
      </c>
      <c r="K16" s="3">
        <v>1560.6706655231999</v>
      </c>
      <c r="L16" s="3">
        <v>2570.2482482688001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>
        <v>504.067446528</v>
      </c>
      <c r="C17" s="3">
        <v>497.87884707839999</v>
      </c>
      <c r="D17" s="3">
        <v>329.93631528959997</v>
      </c>
      <c r="E17" s="3">
        <v>376.06842117119999</v>
      </c>
      <c r="F17" s="3">
        <v>527.98864696320004</v>
      </c>
      <c r="G17" s="3">
        <v>646.05962081279995</v>
      </c>
      <c r="H17" s="3">
        <v>722.53540654079995</v>
      </c>
      <c r="I17" s="3">
        <v>850.12495088640003</v>
      </c>
      <c r="J17" s="3">
        <v>944.99609303039995</v>
      </c>
      <c r="K17" s="3">
        <v>1666.3748542464</v>
      </c>
      <c r="L17" s="3">
        <v>2629.8844856832002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 t="s">
        <v>4</v>
      </c>
      <c r="B18" s="3">
        <f>AVERAGE(B13:B17)</f>
        <v>506.60634344447999</v>
      </c>
      <c r="C18" s="3">
        <f t="shared" ref="C18:AH18" si="1">AVERAGE(C13:C17)</f>
        <v>500.08988212224006</v>
      </c>
      <c r="D18" s="3">
        <f t="shared" si="1"/>
        <v>318.77601828863999</v>
      </c>
      <c r="E18" s="3">
        <f t="shared" si="1"/>
        <v>375.44499922943999</v>
      </c>
      <c r="F18" s="3">
        <f t="shared" si="1"/>
        <v>542.63407067136006</v>
      </c>
      <c r="G18" s="3">
        <f t="shared" si="1"/>
        <v>648.11672309760002</v>
      </c>
      <c r="H18" s="3">
        <f t="shared" si="1"/>
        <v>723.39692172287994</v>
      </c>
      <c r="I18" s="3">
        <f t="shared" si="1"/>
        <v>836.6560828723201</v>
      </c>
      <c r="J18" s="3">
        <f t="shared" si="1"/>
        <v>936.80973069312006</v>
      </c>
      <c r="K18" s="3">
        <f t="shared" si="1"/>
        <v>1616.6938205798401</v>
      </c>
      <c r="L18" s="3">
        <f t="shared" si="1"/>
        <v>2477.5999307059201</v>
      </c>
      <c r="M18" s="3" t="e">
        <f t="shared" si="1"/>
        <v>#DIV/0!</v>
      </c>
      <c r="N18" s="3" t="e">
        <f t="shared" si="1"/>
        <v>#DIV/0!</v>
      </c>
      <c r="O18" s="3" t="e">
        <f t="shared" si="1"/>
        <v>#DIV/0!</v>
      </c>
      <c r="P18" s="3" t="e">
        <f t="shared" si="1"/>
        <v>#DIV/0!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  <c r="V18" s="3" t="e">
        <f t="shared" si="1"/>
        <v>#DIV/0!</v>
      </c>
      <c r="W18" s="3" t="e">
        <f t="shared" si="1"/>
        <v>#DIV/0!</v>
      </c>
      <c r="X18" s="3" t="e">
        <f t="shared" si="1"/>
        <v>#DIV/0!</v>
      </c>
      <c r="Y18" s="3" t="e">
        <f t="shared" si="1"/>
        <v>#DIV/0!</v>
      </c>
      <c r="Z18" s="3" t="e">
        <f t="shared" si="1"/>
        <v>#DIV/0!</v>
      </c>
      <c r="AA18" s="3" t="e">
        <f t="shared" si="1"/>
        <v>#DIV/0!</v>
      </c>
      <c r="AB18" s="3" t="e">
        <f t="shared" si="1"/>
        <v>#DIV/0!</v>
      </c>
      <c r="AC18" s="3" t="e">
        <f t="shared" si="1"/>
        <v>#DIV/0!</v>
      </c>
      <c r="AD18" s="3" t="e">
        <f t="shared" si="1"/>
        <v>#DIV/0!</v>
      </c>
      <c r="AE18" s="3" t="e">
        <f t="shared" si="1"/>
        <v>#DIV/0!</v>
      </c>
      <c r="AF18" s="3" t="e">
        <f t="shared" si="1"/>
        <v>#DIV/0!</v>
      </c>
      <c r="AG18" s="3" t="e">
        <f t="shared" si="1"/>
        <v>#DIV/0!</v>
      </c>
      <c r="AH18" s="3" t="e">
        <f t="shared" si="1"/>
        <v>#DIV/0!</v>
      </c>
      <c r="AI18" s="3"/>
    </row>
    <row r="19" spans="1:35" x14ac:dyDescent="0.25">
      <c r="A19" s="1"/>
      <c r="B19" s="10"/>
    </row>
    <row r="20" spans="1:35" x14ac:dyDescent="0.25">
      <c r="A20" s="1"/>
      <c r="B20" s="10"/>
    </row>
    <row r="21" spans="1:35" x14ac:dyDescent="0.25">
      <c r="A21" s="1"/>
      <c r="B21" s="4"/>
    </row>
    <row r="22" spans="1:35" x14ac:dyDescent="0.25">
      <c r="A22" s="1"/>
      <c r="B22" s="10"/>
    </row>
    <row r="23" spans="1:35" x14ac:dyDescent="0.25">
      <c r="A23" s="7"/>
      <c r="B23" s="10"/>
    </row>
    <row r="24" spans="1:35" x14ac:dyDescent="0.25">
      <c r="A24" s="7"/>
      <c r="B24" s="10"/>
    </row>
    <row r="25" spans="1:35" x14ac:dyDescent="0.25">
      <c r="A25" s="7"/>
      <c r="B25" s="10"/>
    </row>
    <row r="26" spans="1:35" x14ac:dyDescent="0.25">
      <c r="A26" s="1"/>
      <c r="B26" s="10"/>
    </row>
    <row r="27" spans="1:35" x14ac:dyDescent="0.25">
      <c r="A27" s="1"/>
      <c r="B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A9" workbookViewId="0">
      <selection activeCell="C20" sqref="C20"/>
    </sheetView>
  </sheetViews>
  <sheetFormatPr defaultRowHeight="15" x14ac:dyDescent="0.25"/>
  <cols>
    <col min="1" max="1" width="25.42578125" customWidth="1"/>
    <col min="2" max="2" width="12" customWidth="1"/>
  </cols>
  <sheetData>
    <row r="1" spans="1:35" x14ac:dyDescent="0.25">
      <c r="A1" s="1" t="s">
        <v>33</v>
      </c>
      <c r="B1" t="s">
        <v>88</v>
      </c>
    </row>
    <row r="2" spans="1:35" x14ac:dyDescent="0.25">
      <c r="A2" s="1" t="s">
        <v>35</v>
      </c>
      <c r="B2" t="s">
        <v>77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t="s">
        <v>90</v>
      </c>
    </row>
    <row r="5" spans="1:35" x14ac:dyDescent="0.25">
      <c r="A5" s="1" t="s">
        <v>2</v>
      </c>
      <c r="B5" t="s">
        <v>6</v>
      </c>
      <c r="H5" s="5" t="s">
        <v>23</v>
      </c>
    </row>
    <row r="6" spans="1:35" x14ac:dyDescent="0.25">
      <c r="A6" s="1" t="s">
        <v>38</v>
      </c>
      <c r="B6" t="s">
        <v>70</v>
      </c>
      <c r="H6" t="s">
        <v>32</v>
      </c>
    </row>
    <row r="7" spans="1:35" x14ac:dyDescent="0.25">
      <c r="A7" s="1"/>
      <c r="H7" t="s">
        <v>25</v>
      </c>
    </row>
    <row r="8" spans="1:35" x14ac:dyDescent="0.25">
      <c r="I8" s="5" t="s">
        <v>78</v>
      </c>
    </row>
    <row r="9" spans="1:35" x14ac:dyDescent="0.25">
      <c r="I9" t="s">
        <v>89</v>
      </c>
    </row>
    <row r="10" spans="1:35" x14ac:dyDescent="0.25">
      <c r="A10" s="1" t="s">
        <v>12</v>
      </c>
      <c r="B10" s="5" t="s">
        <v>29</v>
      </c>
      <c r="C10" s="5"/>
    </row>
    <row r="11" spans="1:35" x14ac:dyDescent="0.25">
      <c r="A11" s="1" t="s">
        <v>3</v>
      </c>
      <c r="B11" s="2">
        <v>10000000</v>
      </c>
    </row>
    <row r="12" spans="1:35" x14ac:dyDescent="0.25">
      <c r="A12" s="1" t="s">
        <v>79</v>
      </c>
      <c r="B12" s="11">
        <v>1</v>
      </c>
      <c r="C12">
        <v>10</v>
      </c>
      <c r="D12">
        <v>100</v>
      </c>
      <c r="E12">
        <v>1000</v>
      </c>
      <c r="F12">
        <v>10000</v>
      </c>
      <c r="G12">
        <v>100000</v>
      </c>
      <c r="H12">
        <v>100000</v>
      </c>
      <c r="I12">
        <v>10000000</v>
      </c>
    </row>
    <row r="13" spans="1:35" x14ac:dyDescent="0.25">
      <c r="A13" s="20" t="s">
        <v>9</v>
      </c>
      <c r="B13" s="10">
        <v>12.042286233600001</v>
      </c>
      <c r="C13" s="10">
        <v>12.041569689599999</v>
      </c>
      <c r="D13" s="10">
        <v>12.047731968000001</v>
      </c>
      <c r="E13" s="10">
        <v>12.095071641600001</v>
      </c>
      <c r="F13" s="10">
        <v>12.576207052799999</v>
      </c>
      <c r="G13" s="10">
        <v>16.934562048</v>
      </c>
      <c r="H13" s="10">
        <v>60.6494784</v>
      </c>
      <c r="I13" s="10">
        <v>518.42259348480002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21"/>
      <c r="B14" s="10">
        <v>12.041235302400001</v>
      </c>
      <c r="C14" s="10">
        <v>12.0428594688</v>
      </c>
      <c r="D14" s="10">
        <v>12.045868953599999</v>
      </c>
      <c r="E14" s="10">
        <v>12.090867916800001</v>
      </c>
      <c r="F14" s="10">
        <v>12.525905664</v>
      </c>
      <c r="G14" s="10">
        <v>16.895629824</v>
      </c>
      <c r="H14" s="10">
        <v>60.834155673600002</v>
      </c>
      <c r="I14" s="10">
        <v>498.7238435328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10">
        <v>12.041378611200001</v>
      </c>
      <c r="C15" s="10">
        <v>12.0407098368</v>
      </c>
      <c r="D15" s="10">
        <v>12.045773414399999</v>
      </c>
      <c r="E15" s="10">
        <v>12.089960294400001</v>
      </c>
      <c r="F15" s="10">
        <v>12.5346952704</v>
      </c>
      <c r="G15" s="10">
        <v>16.9052315136</v>
      </c>
      <c r="H15" s="10">
        <v>60.862721894400003</v>
      </c>
      <c r="I15" s="10">
        <v>524.83494574079998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10">
        <v>12.041235302400001</v>
      </c>
      <c r="C16" s="10">
        <v>12.041235302400001</v>
      </c>
      <c r="D16" s="10">
        <v>12.044722483199999</v>
      </c>
      <c r="E16" s="10">
        <v>12.094402867199999</v>
      </c>
      <c r="F16" s="10">
        <v>12.535889510400001</v>
      </c>
      <c r="G16" s="10">
        <v>16.901075558399999</v>
      </c>
      <c r="H16" s="10">
        <v>60.715066060799998</v>
      </c>
      <c r="I16" s="10">
        <v>507.51173022720002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10">
        <v>12.0407098368</v>
      </c>
      <c r="C17" s="10">
        <v>12.040566527999999</v>
      </c>
      <c r="D17" s="10">
        <v>12.0704702976</v>
      </c>
      <c r="E17" s="10">
        <v>12.0884794368</v>
      </c>
      <c r="F17" s="10">
        <v>12.5463988224</v>
      </c>
      <c r="G17" s="10">
        <v>16.898304921600001</v>
      </c>
      <c r="H17" s="10">
        <v>60.8039652864</v>
      </c>
      <c r="I17" s="10">
        <v>498.22221496319997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 t="s">
        <v>4</v>
      </c>
      <c r="B18" s="10">
        <f>AVERAGE(B13:B17)</f>
        <v>12.041369057280001</v>
      </c>
      <c r="C18" s="10">
        <f t="shared" ref="C18:I18" si="0">AVERAGE(C13:C17)</f>
        <v>12.041388165120001</v>
      </c>
      <c r="D18" s="10">
        <f t="shared" si="0"/>
        <v>12.050913423360001</v>
      </c>
      <c r="E18" s="10">
        <f t="shared" si="0"/>
        <v>12.09175643136</v>
      </c>
      <c r="F18" s="10">
        <f t="shared" si="0"/>
        <v>12.543819264</v>
      </c>
      <c r="G18" s="10">
        <f t="shared" si="0"/>
        <v>16.906960773119998</v>
      </c>
      <c r="H18" s="10">
        <f t="shared" si="0"/>
        <v>60.773077463039996</v>
      </c>
      <c r="I18" s="10">
        <f t="shared" si="0"/>
        <v>509.54306558975998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1"/>
      <c r="B19" s="10"/>
    </row>
    <row r="20" spans="1:35" x14ac:dyDescent="0.25">
      <c r="A20" s="1" t="s">
        <v>79</v>
      </c>
      <c r="B20" s="11">
        <v>0</v>
      </c>
      <c r="C20">
        <v>1000000</v>
      </c>
      <c r="D20">
        <f>C20+1000000</f>
        <v>2000000</v>
      </c>
      <c r="E20">
        <f t="shared" ref="E20:L20" si="1">D20+1000000</f>
        <v>3000000</v>
      </c>
      <c r="F20">
        <f t="shared" si="1"/>
        <v>4000000</v>
      </c>
      <c r="G20">
        <f t="shared" si="1"/>
        <v>5000000</v>
      </c>
      <c r="H20">
        <f t="shared" si="1"/>
        <v>6000000</v>
      </c>
      <c r="I20">
        <f t="shared" si="1"/>
        <v>7000000</v>
      </c>
      <c r="J20">
        <f t="shared" si="1"/>
        <v>8000000</v>
      </c>
      <c r="K20">
        <f t="shared" si="1"/>
        <v>9000000</v>
      </c>
      <c r="L20">
        <f t="shared" si="1"/>
        <v>10000000</v>
      </c>
    </row>
    <row r="21" spans="1:35" x14ac:dyDescent="0.25">
      <c r="A21" s="20" t="s">
        <v>9</v>
      </c>
      <c r="B21" s="10">
        <v>12.041569689599999</v>
      </c>
      <c r="C21" s="10">
        <v>60.617424998399997</v>
      </c>
      <c r="D21" s="10">
        <v>109.26331054080001</v>
      </c>
      <c r="E21" s="10">
        <v>158.02226672640001</v>
      </c>
      <c r="F21" s="10">
        <v>211.42012876800001</v>
      </c>
      <c r="G21" s="10">
        <v>255.08866083839999</v>
      </c>
      <c r="H21" s="10">
        <v>312.16320568319998</v>
      </c>
      <c r="I21" s="10">
        <v>352.35969991680003</v>
      </c>
      <c r="J21">
        <v>419.79184051200002</v>
      </c>
      <c r="K21">
        <v>450.00224317440001</v>
      </c>
      <c r="L21">
        <v>498.20573445119999</v>
      </c>
    </row>
    <row r="22" spans="1:35" x14ac:dyDescent="0.25">
      <c r="A22" s="21"/>
      <c r="B22" s="10">
        <v>12.0428116992</v>
      </c>
      <c r="C22" s="10">
        <v>62.516792064000001</v>
      </c>
      <c r="D22" s="10">
        <v>111.13993927680001</v>
      </c>
      <c r="E22" s="10">
        <v>167.6110585344</v>
      </c>
      <c r="F22" s="10">
        <v>206.56425338880001</v>
      </c>
      <c r="G22" s="10">
        <v>254.85903237119999</v>
      </c>
      <c r="H22" s="10">
        <v>303.74519900159999</v>
      </c>
      <c r="I22" s="10">
        <v>351.89943982080001</v>
      </c>
      <c r="J22">
        <v>407.26545715200001</v>
      </c>
      <c r="K22">
        <v>449.55836805119998</v>
      </c>
      <c r="L22">
        <v>498.16976394239998</v>
      </c>
    </row>
    <row r="23" spans="1:35" x14ac:dyDescent="0.25">
      <c r="A23" s="1"/>
      <c r="B23" s="10">
        <v>12.0409486848</v>
      </c>
      <c r="C23" s="10">
        <v>60.939392102399999</v>
      </c>
      <c r="D23" s="10">
        <v>108.9140192256</v>
      </c>
      <c r="E23" s="10">
        <v>158.675802624</v>
      </c>
      <c r="F23" s="10">
        <v>206.49427092479999</v>
      </c>
      <c r="G23" s="10">
        <v>255.0904760832</v>
      </c>
      <c r="H23" s="10">
        <v>316.65092075519999</v>
      </c>
      <c r="I23" s="10">
        <v>352.62324480000001</v>
      </c>
      <c r="J23">
        <v>401.94664657919998</v>
      </c>
      <c r="K23">
        <v>449.55927567359998</v>
      </c>
      <c r="L23">
        <v>498.18399928320002</v>
      </c>
    </row>
    <row r="24" spans="1:35" x14ac:dyDescent="0.25">
      <c r="A24" s="1"/>
      <c r="B24" s="10">
        <v>12.0398022144</v>
      </c>
      <c r="C24" s="10">
        <v>60.778026393600001</v>
      </c>
      <c r="D24" s="10">
        <v>109.14049489919999</v>
      </c>
      <c r="E24" s="10">
        <v>157.87628282879999</v>
      </c>
      <c r="F24" s="10">
        <v>206.54003420160001</v>
      </c>
      <c r="G24" s="10">
        <v>254.87508295679999</v>
      </c>
      <c r="H24" s="10">
        <v>303.81155097599998</v>
      </c>
      <c r="I24" s="10">
        <v>352.38143508479999</v>
      </c>
      <c r="J24">
        <v>405.58946073599998</v>
      </c>
      <c r="K24">
        <v>452.143085568</v>
      </c>
      <c r="L24">
        <v>497.54594073599998</v>
      </c>
    </row>
    <row r="25" spans="1:35" x14ac:dyDescent="0.25">
      <c r="A25" s="1"/>
      <c r="B25" s="10">
        <v>12.041044224</v>
      </c>
      <c r="C25" s="10">
        <v>60.603715123199997</v>
      </c>
      <c r="D25" s="10">
        <v>109.2709536768</v>
      </c>
      <c r="E25" s="10">
        <v>157.7456807424</v>
      </c>
      <c r="F25" s="10">
        <v>206.42342860799999</v>
      </c>
      <c r="G25" s="10">
        <v>256.09077150719997</v>
      </c>
      <c r="H25" s="10">
        <v>303.7302471168</v>
      </c>
      <c r="I25" s="10">
        <v>356.10087168000001</v>
      </c>
      <c r="J25">
        <v>400.63694745599997</v>
      </c>
      <c r="K25">
        <v>450.34637537280003</v>
      </c>
      <c r="L25">
        <v>498.22379136000001</v>
      </c>
    </row>
    <row r="26" spans="1:35" x14ac:dyDescent="0.25">
      <c r="A26" s="1" t="s">
        <v>4</v>
      </c>
      <c r="B26" s="10">
        <f>AVERAGE(B21:B25)</f>
        <v>12.041235302400001</v>
      </c>
      <c r="C26" s="10">
        <f t="shared" ref="C26" si="2">AVERAGE(C21:C25)</f>
        <v>61.091070136319999</v>
      </c>
      <c r="D26" s="10">
        <f t="shared" ref="D26" si="3">AVERAGE(D21:D25)</f>
        <v>109.54574352384</v>
      </c>
      <c r="E26" s="10">
        <f t="shared" ref="E26" si="4">AVERAGE(E21:E25)</f>
        <v>159.98621829119998</v>
      </c>
      <c r="F26" s="10">
        <f t="shared" ref="F26" si="5">AVERAGE(F21:F25)</f>
        <v>207.48842317824</v>
      </c>
      <c r="G26" s="10">
        <f t="shared" ref="G26" si="6">AVERAGE(G21:G25)</f>
        <v>255.20080475136001</v>
      </c>
      <c r="H26" s="10">
        <f t="shared" ref="H26" si="7">AVERAGE(H21:H25)</f>
        <v>308.02022470655999</v>
      </c>
      <c r="I26" s="10">
        <f t="shared" ref="I26" si="8">AVERAGE(I21:I25)</f>
        <v>353.07293826047999</v>
      </c>
      <c r="J26" s="10">
        <f t="shared" ref="J26" si="9">AVERAGE(J21:J25)</f>
        <v>407.04607048703997</v>
      </c>
      <c r="K26" s="10">
        <f t="shared" ref="K26" si="10">AVERAGE(K21:K25)</f>
        <v>450.32186956800007</v>
      </c>
      <c r="L26" s="10">
        <f t="shared" ref="L26" si="11">AVERAGE(L21:L25)</f>
        <v>498.06584595455996</v>
      </c>
    </row>
    <row r="27" spans="1:35" x14ac:dyDescent="0.25">
      <c r="A27" s="1"/>
      <c r="B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4"/>
    </row>
  </sheetData>
  <mergeCells count="2">
    <mergeCell ref="A13:A14"/>
    <mergeCell ref="A21:A2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abSelected="1" workbookViewId="0">
      <selection activeCell="F12" sqref="F12"/>
    </sheetView>
  </sheetViews>
  <sheetFormatPr defaultRowHeight="15" x14ac:dyDescent="0.25"/>
  <cols>
    <col min="1" max="1" width="25.42578125" customWidth="1"/>
    <col min="2" max="2" width="12" customWidth="1"/>
    <col min="3" max="7" width="9.5703125" bestFit="1" customWidth="1"/>
    <col min="8" max="8" width="9.140625" customWidth="1"/>
    <col min="10" max="10" width="10" customWidth="1"/>
    <col min="15" max="17" width="10" bestFit="1" customWidth="1"/>
  </cols>
  <sheetData>
    <row r="1" spans="1:35" x14ac:dyDescent="0.25">
      <c r="A1" s="1" t="s">
        <v>33</v>
      </c>
      <c r="B1" t="s">
        <v>87</v>
      </c>
    </row>
    <row r="2" spans="1:35" x14ac:dyDescent="0.25">
      <c r="A2" s="1" t="s">
        <v>35</v>
      </c>
      <c r="B2" t="s">
        <v>80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s="5" t="s">
        <v>85</v>
      </c>
    </row>
    <row r="5" spans="1:35" x14ac:dyDescent="0.25">
      <c r="A5" s="1" t="s">
        <v>2</v>
      </c>
      <c r="B5" t="s">
        <v>6</v>
      </c>
      <c r="H5" t="s">
        <v>81</v>
      </c>
    </row>
    <row r="6" spans="1:35" x14ac:dyDescent="0.25">
      <c r="A6" s="1" t="s">
        <v>38</v>
      </c>
      <c r="B6" t="s">
        <v>70</v>
      </c>
      <c r="H6" t="s">
        <v>86</v>
      </c>
    </row>
    <row r="7" spans="1:35" x14ac:dyDescent="0.25">
      <c r="A7" s="1"/>
      <c r="H7" t="s">
        <v>25</v>
      </c>
    </row>
    <row r="8" spans="1:35" x14ac:dyDescent="0.25">
      <c r="I8" s="5" t="s">
        <v>78</v>
      </c>
    </row>
    <row r="10" spans="1:35" x14ac:dyDescent="0.25">
      <c r="A10" s="1" t="s">
        <v>12</v>
      </c>
      <c r="B10" s="5" t="s">
        <v>29</v>
      </c>
      <c r="C10" s="5"/>
    </row>
    <row r="11" spans="1:35" x14ac:dyDescent="0.25">
      <c r="A11" s="1" t="s">
        <v>24</v>
      </c>
      <c r="B11" s="11" t="s">
        <v>30</v>
      </c>
    </row>
    <row r="12" spans="1:35" x14ac:dyDescent="0.25">
      <c r="A12" s="1" t="s">
        <v>82</v>
      </c>
      <c r="B12" s="11">
        <v>0</v>
      </c>
      <c r="C12" s="19">
        <v>1</v>
      </c>
      <c r="D12" s="19">
        <v>2</v>
      </c>
      <c r="E12" s="19">
        <v>4</v>
      </c>
      <c r="F12" s="19">
        <v>8</v>
      </c>
      <c r="G12" s="19">
        <v>16</v>
      </c>
      <c r="H12" s="19">
        <v>32</v>
      </c>
      <c r="I12" s="19">
        <v>64</v>
      </c>
      <c r="J12" s="19">
        <v>128</v>
      </c>
      <c r="K12" s="19">
        <v>256</v>
      </c>
      <c r="L12" s="19">
        <v>512</v>
      </c>
      <c r="M12" s="19">
        <v>1024</v>
      </c>
      <c r="N12" s="19">
        <v>2048</v>
      </c>
      <c r="O12" s="19">
        <v>4096</v>
      </c>
      <c r="P12" s="19">
        <v>8192</v>
      </c>
      <c r="Q12" s="19">
        <f>P13</f>
        <v>16384</v>
      </c>
      <c r="R12" s="19"/>
    </row>
    <row r="13" spans="1:35" x14ac:dyDescent="0.25">
      <c r="A13" s="1" t="s">
        <v>83</v>
      </c>
      <c r="B13" s="11">
        <f>B12*2</f>
        <v>0</v>
      </c>
      <c r="C13" s="19">
        <f t="shared" ref="C13:D13" si="0">C12*2</f>
        <v>2</v>
      </c>
      <c r="D13" s="19">
        <f t="shared" si="0"/>
        <v>4</v>
      </c>
      <c r="E13" s="19">
        <f t="shared" ref="E13" si="1">E12*2</f>
        <v>8</v>
      </c>
      <c r="F13" s="19">
        <f t="shared" ref="F13" si="2">F12*2</f>
        <v>16</v>
      </c>
      <c r="G13" s="19">
        <f t="shared" ref="G13" si="3">G12*2</f>
        <v>32</v>
      </c>
      <c r="H13" s="19">
        <f t="shared" ref="H13" si="4">H12*2</f>
        <v>64</v>
      </c>
      <c r="I13" s="19">
        <f t="shared" ref="I13:Q13" si="5">I12*2</f>
        <v>128</v>
      </c>
      <c r="J13" s="19">
        <f t="shared" si="5"/>
        <v>256</v>
      </c>
      <c r="K13" s="19">
        <f t="shared" si="5"/>
        <v>512</v>
      </c>
      <c r="L13" s="19">
        <f t="shared" si="5"/>
        <v>1024</v>
      </c>
      <c r="M13" s="19">
        <f t="shared" si="5"/>
        <v>2048</v>
      </c>
      <c r="N13" s="19">
        <f t="shared" si="5"/>
        <v>4096</v>
      </c>
      <c r="O13" s="19">
        <f t="shared" si="5"/>
        <v>8192</v>
      </c>
      <c r="P13" s="19">
        <f t="shared" si="5"/>
        <v>16384</v>
      </c>
      <c r="Q13" s="19">
        <f t="shared" si="5"/>
        <v>32768</v>
      </c>
      <c r="R13" s="19"/>
    </row>
    <row r="14" spans="1:35" x14ac:dyDescent="0.25">
      <c r="A14" s="7" t="s">
        <v>84</v>
      </c>
      <c r="B14" s="3">
        <v>8160468</v>
      </c>
      <c r="C14" s="3">
        <v>8653060</v>
      </c>
      <c r="D14" s="3">
        <v>9568778</v>
      </c>
      <c r="E14" s="3">
        <v>7807376</v>
      </c>
      <c r="F14" s="3">
        <v>9246982</v>
      </c>
      <c r="G14" s="3">
        <v>8980436</v>
      </c>
      <c r="H14" s="3">
        <v>8275392</v>
      </c>
      <c r="I14" s="3">
        <v>10075600</v>
      </c>
      <c r="J14" s="3">
        <v>12410068</v>
      </c>
      <c r="K14" s="3">
        <v>18245388</v>
      </c>
      <c r="L14" s="3">
        <v>25344014</v>
      </c>
      <c r="M14" s="3">
        <v>41597178</v>
      </c>
      <c r="N14" s="3">
        <v>64885226</v>
      </c>
      <c r="O14" s="3">
        <v>123904394</v>
      </c>
      <c r="P14" s="3">
        <v>238588902</v>
      </c>
      <c r="Q14" s="3">
        <v>478629334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8"/>
      <c r="B15" s="3">
        <v>8185950</v>
      </c>
      <c r="C15" s="3">
        <v>8520220</v>
      </c>
      <c r="D15" s="3">
        <v>7573852</v>
      </c>
      <c r="E15" s="3">
        <v>8340484</v>
      </c>
      <c r="F15" s="3">
        <v>8516249</v>
      </c>
      <c r="G15" s="3">
        <v>8332722</v>
      </c>
      <c r="H15" s="3">
        <v>9199898</v>
      </c>
      <c r="I15" s="3">
        <v>10056382</v>
      </c>
      <c r="J15" s="3">
        <v>11764362</v>
      </c>
      <c r="K15" s="3">
        <v>15245754</v>
      </c>
      <c r="L15" s="3">
        <v>24363630</v>
      </c>
      <c r="M15" s="3">
        <v>38298470</v>
      </c>
      <c r="N15" s="3">
        <v>65122674</v>
      </c>
      <c r="O15" s="3">
        <v>122268444</v>
      </c>
      <c r="P15" s="3">
        <v>235434672</v>
      </c>
      <c r="Q15" s="3">
        <v>475354288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>
        <v>8375510</v>
      </c>
      <c r="C16" s="3">
        <v>8557578</v>
      </c>
      <c r="D16" s="3">
        <v>7560244</v>
      </c>
      <c r="E16" s="3">
        <v>7705778</v>
      </c>
      <c r="F16" s="3">
        <v>8991308</v>
      </c>
      <c r="G16" s="3">
        <v>8189608</v>
      </c>
      <c r="H16" s="3">
        <v>8513922</v>
      </c>
      <c r="I16" s="3">
        <v>10137076</v>
      </c>
      <c r="J16" s="3">
        <v>11729308</v>
      </c>
      <c r="K16" s="3">
        <v>14451168</v>
      </c>
      <c r="L16" s="3">
        <v>23625939</v>
      </c>
      <c r="M16" s="3">
        <v>40923692</v>
      </c>
      <c r="N16" s="3">
        <v>67283898</v>
      </c>
      <c r="O16" s="3">
        <v>125339660</v>
      </c>
      <c r="P16" s="3">
        <v>235965154</v>
      </c>
      <c r="Q16" s="3">
        <v>477649124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>
        <v>8447284</v>
      </c>
      <c r="C17" s="3">
        <v>8513764</v>
      </c>
      <c r="D17" s="3">
        <v>7659052</v>
      </c>
      <c r="E17" s="3">
        <v>7457082</v>
      </c>
      <c r="F17" s="3">
        <v>7882546</v>
      </c>
      <c r="G17" s="3">
        <v>8684714</v>
      </c>
      <c r="H17" s="3">
        <v>8375626</v>
      </c>
      <c r="I17" s="3">
        <v>9154050</v>
      </c>
      <c r="J17" s="3">
        <v>12125492</v>
      </c>
      <c r="K17" s="3">
        <v>15325486</v>
      </c>
      <c r="L17" s="3">
        <v>23452614</v>
      </c>
      <c r="M17" s="3">
        <v>38319854</v>
      </c>
      <c r="N17" s="3">
        <v>66607130</v>
      </c>
      <c r="O17" s="3">
        <v>122252136</v>
      </c>
      <c r="P17" s="3">
        <v>236994510</v>
      </c>
      <c r="Q17" s="3">
        <v>480067040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>
        <v>8176264</v>
      </c>
      <c r="C18" s="3">
        <v>8513764</v>
      </c>
      <c r="D18" s="3">
        <v>7881948</v>
      </c>
      <c r="E18" s="3">
        <v>7872708</v>
      </c>
      <c r="F18" s="3">
        <v>7940296</v>
      </c>
      <c r="G18" s="3">
        <v>7789182</v>
      </c>
      <c r="H18" s="3">
        <v>8814866</v>
      </c>
      <c r="I18" s="3">
        <v>9628422</v>
      </c>
      <c r="J18" s="3">
        <v>12350936</v>
      </c>
      <c r="K18" s="3">
        <v>16472352</v>
      </c>
      <c r="L18" s="3">
        <v>23215750</v>
      </c>
      <c r="M18" s="3">
        <v>37807662</v>
      </c>
      <c r="N18" s="3">
        <v>65233926</v>
      </c>
      <c r="O18" s="3">
        <v>122831400</v>
      </c>
      <c r="P18" s="3">
        <v>237205124</v>
      </c>
      <c r="Q18" s="3">
        <v>476546330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1" t="s">
        <v>4</v>
      </c>
      <c r="B19" s="3">
        <f>AVERAGE(B14:B18)</f>
        <v>8269095.2000000002</v>
      </c>
      <c r="C19" s="3">
        <f t="shared" ref="C19:L19" si="6">AVERAGE(C14:C18)</f>
        <v>8551677.1999999993</v>
      </c>
      <c r="D19" s="3">
        <f t="shared" si="6"/>
        <v>8048774.7999999998</v>
      </c>
      <c r="E19" s="3">
        <f t="shared" si="6"/>
        <v>7836685.5999999996</v>
      </c>
      <c r="F19" s="3">
        <f t="shared" si="6"/>
        <v>8515476.1999999993</v>
      </c>
      <c r="G19" s="3">
        <f t="shared" si="6"/>
        <v>8395332.4000000004</v>
      </c>
      <c r="H19" s="3">
        <f t="shared" si="6"/>
        <v>8635940.8000000007</v>
      </c>
      <c r="I19" s="3">
        <f t="shared" si="6"/>
        <v>9810306</v>
      </c>
      <c r="J19" s="3">
        <f t="shared" si="6"/>
        <v>12076033.199999999</v>
      </c>
      <c r="K19" s="3">
        <f t="shared" si="6"/>
        <v>15948029.6</v>
      </c>
      <c r="L19" s="3">
        <f t="shared" si="6"/>
        <v>24000389.399999999</v>
      </c>
      <c r="M19" s="3">
        <f t="shared" ref="M19:N19" si="7">AVERAGE(M14:M18)</f>
        <v>39389371.200000003</v>
      </c>
      <c r="N19" s="3">
        <f t="shared" si="7"/>
        <v>65826570.799999997</v>
      </c>
      <c r="O19" s="3">
        <f t="shared" ref="O19:P19" si="8">AVERAGE(O14:O18)</f>
        <v>123319206.8</v>
      </c>
      <c r="P19" s="3">
        <f t="shared" si="8"/>
        <v>236837672.40000001</v>
      </c>
      <c r="Q19" s="3">
        <f t="shared" ref="Q19" si="9">AVERAGE(Q14:Q18)</f>
        <v>477649223.19999999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 t="s">
        <v>92</v>
      </c>
      <c r="B20" s="10">
        <f>B19*0.5359056806/1000/1000</f>
        <v>4.431455091102193</v>
      </c>
      <c r="C20" s="10">
        <f t="shared" ref="C20:Q20" si="10">C19*0.5359056806/1000/1000</f>
        <v>4.582892390137502</v>
      </c>
      <c r="D20" s="10">
        <f t="shared" si="10"/>
        <v>4.3133841371901287</v>
      </c>
      <c r="E20" s="10">
        <f t="shared" si="10"/>
        <v>4.1997243301162186</v>
      </c>
      <c r="F20" s="10">
        <f t="shared" si="10"/>
        <v>4.5634920685941003</v>
      </c>
      <c r="G20" s="10">
        <f t="shared" si="10"/>
        <v>4.4991063236852318</v>
      </c>
      <c r="H20" s="10">
        <f t="shared" si="10"/>
        <v>4.6280497320453087</v>
      </c>
      <c r="I20" s="10">
        <f t="shared" si="10"/>
        <v>5.2573987138242639</v>
      </c>
      <c r="J20" s="10">
        <f t="shared" si="10"/>
        <v>6.4716147909941952</v>
      </c>
      <c r="K20" s="10">
        <f t="shared" si="10"/>
        <v>8.5466396570169447</v>
      </c>
      <c r="L20" s="10">
        <f t="shared" si="10"/>
        <v>12.861945016072024</v>
      </c>
      <c r="M20" s="10">
        <f t="shared" si="10"/>
        <v>21.108987781342037</v>
      </c>
      <c r="N20" s="10">
        <f t="shared" si="10"/>
        <v>35.276833226138088</v>
      </c>
      <c r="O20" s="10">
        <f t="shared" si="10"/>
        <v>66.087463451206148</v>
      </c>
      <c r="P20" s="10">
        <f t="shared" si="10"/>
        <v>126.92265401924183</v>
      </c>
      <c r="Q20" s="10">
        <f t="shared" si="10"/>
        <v>255.97493204705731</v>
      </c>
    </row>
    <row r="21" spans="1:35" x14ac:dyDescent="0.25">
      <c r="A21" s="1" t="s">
        <v>93</v>
      </c>
      <c r="B21" s="3">
        <v>0</v>
      </c>
      <c r="C21" s="3">
        <f>C19/C12</f>
        <v>8551677.1999999993</v>
      </c>
      <c r="D21" s="3">
        <f t="shared" ref="D21:Q21" si="11">D19/D12</f>
        <v>4024387.4</v>
      </c>
      <c r="E21" s="3">
        <f t="shared" si="11"/>
        <v>1959171.4</v>
      </c>
      <c r="F21" s="3">
        <f t="shared" si="11"/>
        <v>1064434.5249999999</v>
      </c>
      <c r="G21" s="3">
        <f t="shared" si="11"/>
        <v>524708.27500000002</v>
      </c>
      <c r="H21" s="3">
        <f t="shared" si="11"/>
        <v>269873.15000000002</v>
      </c>
      <c r="I21" s="3">
        <f t="shared" si="11"/>
        <v>153286.03125</v>
      </c>
      <c r="J21" s="3">
        <f t="shared" si="11"/>
        <v>94344.009374999994</v>
      </c>
      <c r="K21" s="3">
        <f t="shared" si="11"/>
        <v>62296.990624999999</v>
      </c>
      <c r="L21" s="3">
        <f t="shared" si="11"/>
        <v>46875.760546874997</v>
      </c>
      <c r="M21" s="3">
        <f t="shared" si="11"/>
        <v>38466.182812500003</v>
      </c>
      <c r="N21" s="3">
        <f t="shared" si="11"/>
        <v>32141.880273437499</v>
      </c>
      <c r="O21" s="3">
        <f t="shared" si="11"/>
        <v>30107.228222656249</v>
      </c>
      <c r="P21" s="3">
        <f t="shared" si="11"/>
        <v>28910.848681640626</v>
      </c>
      <c r="Q21" s="3">
        <f t="shared" si="11"/>
        <v>29153.394970703124</v>
      </c>
      <c r="R21" s="3"/>
    </row>
    <row r="22" spans="1:35" x14ac:dyDescent="0.25">
      <c r="A22" s="1" t="s">
        <v>91</v>
      </c>
      <c r="B22" s="10"/>
      <c r="C22" s="10">
        <f>C21*0.5359056806/1000</f>
        <v>4582.8923901375019</v>
      </c>
      <c r="D22" s="10">
        <f t="shared" ref="D22:Q22" si="12">D21*0.5359056806/1000</f>
        <v>2156.6920685950645</v>
      </c>
      <c r="E22" s="10">
        <f t="shared" si="12"/>
        <v>1049.9310825290547</v>
      </c>
      <c r="F22" s="10">
        <f t="shared" si="12"/>
        <v>570.43650857426258</v>
      </c>
      <c r="G22" s="10">
        <f t="shared" si="12"/>
        <v>281.19414523032697</v>
      </c>
      <c r="H22" s="10">
        <f t="shared" si="12"/>
        <v>144.6265541264159</v>
      </c>
      <c r="I22" s="10">
        <f t="shared" si="12"/>
        <v>82.146854903504121</v>
      </c>
      <c r="J22" s="10">
        <f t="shared" si="12"/>
        <v>50.559490554642153</v>
      </c>
      <c r="K22" s="10">
        <f t="shared" si="12"/>
        <v>33.385311160222443</v>
      </c>
      <c r="L22" s="10">
        <f t="shared" si="12"/>
        <v>25.120986359515673</v>
      </c>
      <c r="M22" s="10">
        <f t="shared" si="12"/>
        <v>20.614245880216835</v>
      </c>
      <c r="N22" s="10">
        <f t="shared" si="12"/>
        <v>17.225016223700237</v>
      </c>
      <c r="O22" s="10">
        <f t="shared" si="12"/>
        <v>16.134634631642125</v>
      </c>
      <c r="P22" s="10">
        <f t="shared" si="12"/>
        <v>15.493488039458231</v>
      </c>
      <c r="Q22" s="10">
        <f t="shared" si="12"/>
        <v>15.623469973575276</v>
      </c>
    </row>
    <row r="23" spans="1:35" x14ac:dyDescent="0.25">
      <c r="A23" s="8"/>
      <c r="B23" s="10"/>
      <c r="C23" s="10"/>
      <c r="D23" s="10"/>
      <c r="E23" s="10"/>
      <c r="F23" s="10"/>
      <c r="G23" s="10"/>
      <c r="H23" s="10"/>
      <c r="I23" s="10"/>
    </row>
    <row r="24" spans="1:35" x14ac:dyDescent="0.25">
      <c r="A24" s="1"/>
      <c r="B24" s="10"/>
      <c r="C24" s="10"/>
      <c r="D24" s="10"/>
      <c r="E24" s="10"/>
      <c r="F24" s="10"/>
      <c r="G24" s="10"/>
      <c r="H24" s="10"/>
      <c r="I24" s="10"/>
    </row>
    <row r="25" spans="1:35" x14ac:dyDescent="0.25">
      <c r="A25" s="1"/>
      <c r="B25" s="10"/>
      <c r="C25" s="10"/>
      <c r="D25" s="10"/>
      <c r="E25" s="10"/>
      <c r="F25" s="10"/>
      <c r="G25" s="10"/>
      <c r="H25" s="10"/>
      <c r="I25" s="10"/>
    </row>
    <row r="26" spans="1:35" x14ac:dyDescent="0.25">
      <c r="A26" s="1"/>
      <c r="B26" s="10"/>
      <c r="C26" s="10"/>
      <c r="D26" s="10"/>
      <c r="E26" s="10"/>
      <c r="F26" s="10"/>
      <c r="G26" s="10"/>
      <c r="H26" s="10"/>
      <c r="I26" s="10"/>
    </row>
    <row r="27" spans="1:35" x14ac:dyDescent="0.2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10"/>
    </row>
    <row r="32" spans="1:35" x14ac:dyDescent="0.25">
      <c r="A32" s="1"/>
      <c r="B32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10" sqref="A10:A11"/>
    </sheetView>
  </sheetViews>
  <sheetFormatPr defaultRowHeight="15" x14ac:dyDescent="0.25"/>
  <cols>
    <col min="1" max="1" width="25.42578125" customWidth="1"/>
    <col min="2" max="2" width="11.5703125" customWidth="1"/>
  </cols>
  <sheetData>
    <row r="1" spans="1:9" x14ac:dyDescent="0.25">
      <c r="A1" s="1" t="s">
        <v>0</v>
      </c>
      <c r="B1" t="s">
        <v>5</v>
      </c>
      <c r="I1" s="9" t="s">
        <v>7</v>
      </c>
    </row>
    <row r="2" spans="1:9" x14ac:dyDescent="0.25">
      <c r="A2" s="1" t="s">
        <v>16</v>
      </c>
      <c r="B2" t="s">
        <v>1</v>
      </c>
      <c r="I2" s="5" t="s">
        <v>14</v>
      </c>
    </row>
    <row r="3" spans="1:9" x14ac:dyDescent="0.25">
      <c r="A3" s="1" t="s">
        <v>2</v>
      </c>
      <c r="B3" t="s">
        <v>6</v>
      </c>
      <c r="I3" t="s">
        <v>13</v>
      </c>
    </row>
    <row r="4" spans="1:9" x14ac:dyDescent="0.25">
      <c r="A4" s="1" t="s">
        <v>11</v>
      </c>
      <c r="B4" t="s">
        <v>17</v>
      </c>
      <c r="I4" t="s">
        <v>15</v>
      </c>
    </row>
    <row r="5" spans="1:9" x14ac:dyDescent="0.25">
      <c r="A5" s="1"/>
      <c r="I5" t="s">
        <v>8</v>
      </c>
    </row>
    <row r="6" spans="1:9" x14ac:dyDescent="0.25">
      <c r="A6" s="1" t="s">
        <v>12</v>
      </c>
      <c r="B6" s="5" t="s">
        <v>10</v>
      </c>
      <c r="I6" t="s">
        <v>19</v>
      </c>
    </row>
    <row r="7" spans="1:9" x14ac:dyDescent="0.25">
      <c r="A7" s="1"/>
    </row>
    <row r="8" spans="1:9" x14ac:dyDescent="0.25">
      <c r="A8" s="1" t="s">
        <v>3</v>
      </c>
      <c r="B8" s="2">
        <v>10000000</v>
      </c>
      <c r="H8" s="2"/>
      <c r="I8" s="2"/>
    </row>
    <row r="9" spans="1:9" x14ac:dyDescent="0.25">
      <c r="A9" s="1"/>
      <c r="B9" s="2"/>
    </row>
    <row r="10" spans="1:9" x14ac:dyDescent="0.25">
      <c r="A10" s="20" t="s">
        <v>9</v>
      </c>
      <c r="B10">
        <v>11.0887094784</v>
      </c>
    </row>
    <row r="11" spans="1:9" x14ac:dyDescent="0.25">
      <c r="A11" s="21"/>
      <c r="B11">
        <v>11.085843302400001</v>
      </c>
    </row>
    <row r="12" spans="1:9" x14ac:dyDescent="0.25">
      <c r="A12" s="1"/>
      <c r="B12" s="6">
        <v>11.083836979200001</v>
      </c>
    </row>
    <row r="13" spans="1:9" x14ac:dyDescent="0.25">
      <c r="A13" s="1"/>
      <c r="B13">
        <v>11.0833592832</v>
      </c>
    </row>
    <row r="14" spans="1:9" x14ac:dyDescent="0.25">
      <c r="A14" s="1"/>
      <c r="B14">
        <v>11.0840758272</v>
      </c>
    </row>
    <row r="15" spans="1:9" x14ac:dyDescent="0.25">
      <c r="A15" s="1"/>
    </row>
    <row r="16" spans="1:9" x14ac:dyDescent="0.25">
      <c r="A16" s="1" t="s">
        <v>4</v>
      </c>
      <c r="B16" s="4">
        <f>AVERAGE(B10:B14)</f>
        <v>11.085164974079998</v>
      </c>
      <c r="C16" s="3"/>
      <c r="D16" s="3"/>
      <c r="E16" s="3"/>
      <c r="F16" s="3"/>
      <c r="H16" s="3"/>
      <c r="I16" s="3"/>
    </row>
    <row r="17" spans="1:3" x14ac:dyDescent="0.25">
      <c r="A17" s="1"/>
    </row>
    <row r="18" spans="1:3" x14ac:dyDescent="0.25">
      <c r="A18" s="1"/>
    </row>
    <row r="19" spans="1:3" ht="15" customHeight="1" x14ac:dyDescent="0.25">
      <c r="A19" s="20" t="s">
        <v>20</v>
      </c>
      <c r="B19">
        <v>27.379146240000001</v>
      </c>
    </row>
    <row r="20" spans="1:3" x14ac:dyDescent="0.25">
      <c r="A20" s="20"/>
      <c r="B20">
        <v>27.377283225599999</v>
      </c>
    </row>
    <row r="21" spans="1:3" x14ac:dyDescent="0.25">
      <c r="A21" s="20"/>
      <c r="B21" s="6">
        <v>27.4674244608</v>
      </c>
    </row>
    <row r="22" spans="1:3" x14ac:dyDescent="0.25">
      <c r="A22" s="1"/>
      <c r="B22">
        <v>27.3978719232</v>
      </c>
    </row>
    <row r="23" spans="1:3" x14ac:dyDescent="0.25">
      <c r="A23" s="1"/>
      <c r="B23">
        <v>27.384353126400001</v>
      </c>
    </row>
    <row r="24" spans="1:3" x14ac:dyDescent="0.25">
      <c r="A24" s="1"/>
    </row>
    <row r="25" spans="1:3" x14ac:dyDescent="0.25">
      <c r="A25" s="1" t="s">
        <v>4</v>
      </c>
      <c r="B25" s="4">
        <f>AVERAGE(B19:B23)</f>
        <v>27.401215795199999</v>
      </c>
    </row>
    <row r="27" spans="1:3" ht="15" customHeight="1" x14ac:dyDescent="0.25">
      <c r="A27" s="20" t="s">
        <v>21</v>
      </c>
      <c r="B27" s="4">
        <f>B25-B16</f>
        <v>16.316050821120001</v>
      </c>
      <c r="C27" t="s">
        <v>18</v>
      </c>
    </row>
    <row r="28" spans="1:3" x14ac:dyDescent="0.25">
      <c r="A28" s="21"/>
    </row>
    <row r="30" spans="1:3" x14ac:dyDescent="0.25">
      <c r="A30" s="7"/>
      <c r="B30" s="4"/>
    </row>
    <row r="31" spans="1:3" x14ac:dyDescent="0.25">
      <c r="A31" s="8"/>
    </row>
  </sheetData>
  <mergeCells count="3">
    <mergeCell ref="A10:A11"/>
    <mergeCell ref="A19:A21"/>
    <mergeCell ref="A27:A28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K1" sqref="K1"/>
    </sheetView>
  </sheetViews>
  <sheetFormatPr defaultRowHeight="15" x14ac:dyDescent="0.25"/>
  <cols>
    <col min="1" max="1" width="25.42578125" customWidth="1"/>
    <col min="2" max="2" width="11.5703125" customWidth="1"/>
    <col min="3" max="3" width="11.140625" customWidth="1"/>
  </cols>
  <sheetData>
    <row r="1" spans="1:33" x14ac:dyDescent="0.25">
      <c r="A1" s="1" t="s">
        <v>0</v>
      </c>
      <c r="B1" t="s">
        <v>5</v>
      </c>
      <c r="I1" s="9" t="s">
        <v>7</v>
      </c>
    </row>
    <row r="2" spans="1:33" x14ac:dyDescent="0.25">
      <c r="A2" s="1" t="s">
        <v>16</v>
      </c>
      <c r="B2" t="s">
        <v>1</v>
      </c>
      <c r="I2" s="5" t="s">
        <v>23</v>
      </c>
    </row>
    <row r="3" spans="1:33" x14ac:dyDescent="0.25">
      <c r="A3" s="1" t="s">
        <v>2</v>
      </c>
      <c r="B3" t="s">
        <v>6</v>
      </c>
      <c r="I3" t="s">
        <v>25</v>
      </c>
    </row>
    <row r="4" spans="1:33" x14ac:dyDescent="0.25">
      <c r="A4" s="1" t="s">
        <v>11</v>
      </c>
      <c r="B4" t="s">
        <v>17</v>
      </c>
      <c r="J4" s="5" t="s">
        <v>26</v>
      </c>
    </row>
    <row r="5" spans="1:33" x14ac:dyDescent="0.25">
      <c r="A5" s="1"/>
      <c r="J5" s="5" t="s">
        <v>27</v>
      </c>
    </row>
    <row r="6" spans="1:33" x14ac:dyDescent="0.25">
      <c r="A6" s="1" t="s">
        <v>12</v>
      </c>
      <c r="B6" s="5" t="s">
        <v>22</v>
      </c>
    </row>
    <row r="7" spans="1:33" x14ac:dyDescent="0.25">
      <c r="A7" s="1"/>
    </row>
    <row r="8" spans="1:33" x14ac:dyDescent="0.25">
      <c r="A8" s="1" t="s">
        <v>3</v>
      </c>
      <c r="B8" s="2">
        <v>10000000</v>
      </c>
      <c r="H8" s="2"/>
      <c r="I8" s="2"/>
    </row>
    <row r="9" spans="1:33" x14ac:dyDescent="0.25">
      <c r="A9" s="1" t="s">
        <v>24</v>
      </c>
      <c r="B9" s="2">
        <v>1</v>
      </c>
      <c r="C9">
        <v>2</v>
      </c>
      <c r="D9">
        <v>3</v>
      </c>
      <c r="E9">
        <v>4</v>
      </c>
      <c r="F9">
        <v>5</v>
      </c>
      <c r="G9">
        <v>6</v>
      </c>
      <c r="H9" s="2">
        <v>7</v>
      </c>
      <c r="I9" s="2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</row>
    <row r="10" spans="1:33" x14ac:dyDescent="0.25">
      <c r="A10" s="1"/>
      <c r="B10" s="2"/>
    </row>
    <row r="11" spans="1:33" x14ac:dyDescent="0.25">
      <c r="A11" s="20" t="s">
        <v>9</v>
      </c>
      <c r="B11" s="10">
        <v>8.9513542655999991</v>
      </c>
      <c r="C11" s="10">
        <v>5.0956310016000002</v>
      </c>
      <c r="D11" s="10">
        <v>3.7891324416000001</v>
      </c>
      <c r="E11" s="10">
        <v>3.1427619839999998</v>
      </c>
      <c r="F11" s="10">
        <v>2.9744219136000001</v>
      </c>
      <c r="G11" s="10">
        <v>2.7120235008</v>
      </c>
      <c r="H11" s="10">
        <v>2.8058429951999999</v>
      </c>
      <c r="I11" s="10">
        <v>2.4662489087999999</v>
      </c>
      <c r="J11" s="10">
        <v>2.5273462271999998</v>
      </c>
      <c r="K11" s="10">
        <v>2.7416406528000001</v>
      </c>
      <c r="L11" s="10">
        <v>2.7016574975999998</v>
      </c>
      <c r="M11" s="10">
        <v>2.5966599168000002</v>
      </c>
      <c r="N11" s="10">
        <v>2.7185201663999998</v>
      </c>
      <c r="O11" s="10">
        <v>2.816973312</v>
      </c>
      <c r="P11" s="10">
        <v>2.5808481792000002</v>
      </c>
      <c r="Q11" s="10">
        <v>2.8712395775999999</v>
      </c>
      <c r="R11" s="10">
        <v>3.725551104</v>
      </c>
      <c r="S11" s="10">
        <v>3.7970144256</v>
      </c>
      <c r="T11" s="10">
        <v>3.6403301375999999</v>
      </c>
      <c r="U11" s="10">
        <v>3.6929244672000001</v>
      </c>
      <c r="V11" s="10">
        <v>3.4441403903999999</v>
      </c>
      <c r="W11" s="10">
        <v>4.0885045248000003</v>
      </c>
      <c r="X11" s="10">
        <v>4.2196798464</v>
      </c>
      <c r="Y11" s="10">
        <v>3.4987410431999999</v>
      </c>
      <c r="Z11" s="10">
        <v>4.0869281280000003</v>
      </c>
      <c r="AA11" s="10">
        <v>5.1268245504000003</v>
      </c>
      <c r="AB11" s="10">
        <v>5.0640075264000002</v>
      </c>
      <c r="AC11" s="10">
        <v>4.3509507072</v>
      </c>
      <c r="AD11" s="10">
        <v>7.7900752895999998</v>
      </c>
      <c r="AE11" s="10">
        <v>4.7903354880000002</v>
      </c>
      <c r="AF11" s="10">
        <v>4.4453912064000001</v>
      </c>
      <c r="AG11" s="10">
        <v>8.8121536511999992</v>
      </c>
    </row>
    <row r="12" spans="1:33" x14ac:dyDescent="0.25">
      <c r="A12" s="21"/>
      <c r="B12" s="10">
        <v>8.8186503167999994</v>
      </c>
      <c r="C12" s="10">
        <v>5.0116520447999999</v>
      </c>
      <c r="D12" s="10">
        <v>3.8596403711999998</v>
      </c>
      <c r="E12" s="10">
        <v>3.2412628992000001</v>
      </c>
      <c r="F12" s="10">
        <v>2.7266409984000002</v>
      </c>
      <c r="G12" s="10">
        <v>2.7583122431999998</v>
      </c>
      <c r="H12" s="10">
        <v>2.4157564416000001</v>
      </c>
      <c r="I12" s="10">
        <v>2.4852134399999999</v>
      </c>
      <c r="J12" s="10">
        <v>2.7959069184000001</v>
      </c>
      <c r="K12" s="10">
        <v>2.8074193919999999</v>
      </c>
      <c r="L12" s="10">
        <v>2.4989233151999999</v>
      </c>
      <c r="M12" s="10">
        <v>2.7153673727999998</v>
      </c>
      <c r="N12" s="10">
        <v>2.8824176640000001</v>
      </c>
      <c r="O12" s="10">
        <v>2.684890368</v>
      </c>
      <c r="P12" s="10">
        <v>2.8065117696000002</v>
      </c>
      <c r="Q12" s="10">
        <v>2.9308082687999999</v>
      </c>
      <c r="R12" s="10">
        <v>3.0270162431999998</v>
      </c>
      <c r="S12" s="10">
        <v>3.9988409855999998</v>
      </c>
      <c r="T12" s="10">
        <v>5.0396450304</v>
      </c>
      <c r="U12" s="10">
        <v>3.8617900031999999</v>
      </c>
      <c r="V12" s="10">
        <v>3.6171141119999999</v>
      </c>
      <c r="W12" s="10">
        <v>5.6153642495999998</v>
      </c>
      <c r="X12" s="10">
        <v>3.5869714944000002</v>
      </c>
      <c r="Y12" s="10">
        <v>5.3286988800000001</v>
      </c>
      <c r="Z12" s="10">
        <v>5.0876057088</v>
      </c>
      <c r="AA12" s="10">
        <v>3.6131970047999999</v>
      </c>
      <c r="AB12" s="10">
        <v>3.8088135167999999</v>
      </c>
      <c r="AC12" s="10">
        <v>5.0858382335999996</v>
      </c>
      <c r="AD12" s="10">
        <v>4.1806520832</v>
      </c>
      <c r="AE12" s="10">
        <v>4.2173391359999997</v>
      </c>
      <c r="AF12" s="10">
        <v>6.5087513088</v>
      </c>
      <c r="AG12" s="10">
        <v>4.3260627455999998</v>
      </c>
    </row>
    <row r="13" spans="1:33" x14ac:dyDescent="0.25">
      <c r="A13" s="1"/>
      <c r="B13" s="10">
        <v>8.8847156736000006</v>
      </c>
      <c r="C13" s="10">
        <v>5.0842140671999996</v>
      </c>
      <c r="D13" s="10">
        <v>3.7466652672</v>
      </c>
      <c r="E13" s="10">
        <v>3.1765350911999999</v>
      </c>
      <c r="F13" s="10">
        <v>2.7189500928000001</v>
      </c>
      <c r="G13" s="10">
        <v>2.6966416895999998</v>
      </c>
      <c r="H13" s="10">
        <v>2.8748700671999998</v>
      </c>
      <c r="I13" s="10">
        <v>2.7885981696000002</v>
      </c>
      <c r="J13" s="10">
        <v>2.5458808319999999</v>
      </c>
      <c r="K13" s="10">
        <v>2.5900677120000002</v>
      </c>
      <c r="L13" s="10">
        <v>2.5322187264</v>
      </c>
      <c r="M13" s="10">
        <v>2.5468362240000002</v>
      </c>
      <c r="N13" s="10">
        <v>2.5053244416</v>
      </c>
      <c r="O13" s="10">
        <v>2.6559419904000001</v>
      </c>
      <c r="P13" s="10">
        <v>2.5521386495999998</v>
      </c>
      <c r="Q13" s="10">
        <v>2.8644085248</v>
      </c>
      <c r="R13" s="10">
        <v>3.1240363007999998</v>
      </c>
      <c r="S13" s="10">
        <v>4.1376594431999996</v>
      </c>
      <c r="T13" s="10">
        <v>3.8936523263999998</v>
      </c>
      <c r="U13" s="10">
        <v>3.7576045055999998</v>
      </c>
      <c r="V13" s="10">
        <v>4.9876239360000003</v>
      </c>
      <c r="W13" s="10">
        <v>3.3285857280000002</v>
      </c>
      <c r="X13" s="10">
        <v>5.3559753215999999</v>
      </c>
      <c r="Y13" s="10">
        <v>3.4209721343999999</v>
      </c>
      <c r="Z13" s="10">
        <v>4.8074370047999997</v>
      </c>
      <c r="AA13" s="10">
        <v>7.5545711616000002</v>
      </c>
      <c r="AB13" s="10">
        <v>5.8224932351999996</v>
      </c>
      <c r="AC13" s="10">
        <v>5.3607045119999999</v>
      </c>
      <c r="AD13" s="10">
        <v>6.5131938816000003</v>
      </c>
      <c r="AE13" s="10">
        <v>5.0009516543999997</v>
      </c>
      <c r="AF13" s="10">
        <v>5.4314035199999999</v>
      </c>
      <c r="AG13" s="10">
        <v>6.7843819007999997</v>
      </c>
    </row>
    <row r="14" spans="1:33" x14ac:dyDescent="0.25">
      <c r="A14" s="1"/>
      <c r="B14" s="10">
        <v>8.9358769151999997</v>
      </c>
      <c r="C14" s="10">
        <v>5.2384621056</v>
      </c>
      <c r="D14" s="10">
        <v>3.7817281536</v>
      </c>
      <c r="E14" s="10">
        <v>3.0955656191999998</v>
      </c>
      <c r="F14" s="10">
        <v>2.7136954368000001</v>
      </c>
      <c r="G14" s="10">
        <v>2.7779933184000001</v>
      </c>
      <c r="H14" s="10">
        <v>2.7893624832000001</v>
      </c>
      <c r="I14" s="10">
        <v>2.4880318464000002</v>
      </c>
      <c r="J14" s="10">
        <v>2.4073012224000001</v>
      </c>
      <c r="K14" s="10">
        <v>2.7457488383999999</v>
      </c>
      <c r="L14" s="10">
        <v>2.5978541568</v>
      </c>
      <c r="M14" s="10">
        <v>2.6450505216</v>
      </c>
      <c r="N14" s="10">
        <v>2.5866283008000002</v>
      </c>
      <c r="O14" s="10">
        <v>2.7092050944000001</v>
      </c>
      <c r="P14" s="10">
        <v>2.8424345087999998</v>
      </c>
      <c r="Q14" s="10">
        <v>2.9724633599999999</v>
      </c>
      <c r="R14" s="10">
        <v>2.9847879168000002</v>
      </c>
      <c r="S14" s="10">
        <v>4.6708637183999997</v>
      </c>
      <c r="T14" s="10">
        <v>3.2888891903999999</v>
      </c>
      <c r="U14" s="10">
        <v>3.59346816</v>
      </c>
      <c r="V14" s="10">
        <v>3.4934863871999999</v>
      </c>
      <c r="W14" s="10">
        <v>6.9885014015999998</v>
      </c>
      <c r="X14" s="10">
        <v>3.6458714111999999</v>
      </c>
      <c r="Y14" s="10">
        <v>3.9874240512000001</v>
      </c>
      <c r="Z14" s="10">
        <v>4.0655751167999998</v>
      </c>
      <c r="AA14" s="10">
        <v>4.8389171712000003</v>
      </c>
      <c r="AB14" s="10">
        <v>5.8335280128000004</v>
      </c>
      <c r="AC14" s="10">
        <v>7.5913537536</v>
      </c>
      <c r="AD14" s="10">
        <v>5.0053942272</v>
      </c>
      <c r="AE14" s="10">
        <v>6.2501744639999997</v>
      </c>
      <c r="AF14" s="10">
        <v>5.1743553024000004</v>
      </c>
      <c r="AG14" s="10">
        <v>5.5161945599999997</v>
      </c>
    </row>
    <row r="15" spans="1:33" x14ac:dyDescent="0.25">
      <c r="A15" s="1"/>
      <c r="B15" s="10">
        <v>8.8855755264000003</v>
      </c>
      <c r="C15" s="10">
        <v>5.0576064000000001</v>
      </c>
      <c r="D15" s="10">
        <v>3.9430938624</v>
      </c>
      <c r="E15" s="10">
        <v>3.0867282432000001</v>
      </c>
      <c r="F15" s="10">
        <v>2.8530393599999999</v>
      </c>
      <c r="G15" s="10">
        <v>2.7485194752000002</v>
      </c>
      <c r="H15" s="10">
        <v>2.7852065279999998</v>
      </c>
      <c r="I15" s="10">
        <v>2.3654072832000002</v>
      </c>
      <c r="J15" s="10">
        <v>2.5930771967999999</v>
      </c>
      <c r="K15" s="10">
        <v>2.4480964608</v>
      </c>
      <c r="L15" s="10">
        <v>2.3649773567999999</v>
      </c>
      <c r="M15" s="10">
        <v>3.3443974656000002</v>
      </c>
      <c r="N15" s="10">
        <v>2.5745425919999998</v>
      </c>
      <c r="O15" s="10">
        <v>2.8485490175999999</v>
      </c>
      <c r="P15" s="10">
        <v>2.8133905920000002</v>
      </c>
      <c r="Q15" s="10">
        <v>2.9165729279999999</v>
      </c>
      <c r="R15" s="10">
        <v>3.8626020863999999</v>
      </c>
      <c r="S15" s="10">
        <v>3.4581846528</v>
      </c>
      <c r="T15" s="10">
        <v>3.8955631103999999</v>
      </c>
      <c r="U15" s="10">
        <v>3.8237176320000001</v>
      </c>
      <c r="V15" s="10">
        <v>3.8406758399999998</v>
      </c>
      <c r="W15" s="10">
        <v>4.5552135168000003</v>
      </c>
      <c r="X15" s="10">
        <v>7.7266372607999996</v>
      </c>
      <c r="Y15" s="10">
        <v>3.6002514431999999</v>
      </c>
      <c r="Z15" s="10">
        <v>4.6205623296000002</v>
      </c>
      <c r="AA15" s="10">
        <v>5.5176276480000004</v>
      </c>
      <c r="AB15" s="10">
        <v>7.6842178560000001</v>
      </c>
      <c r="AC15" s="10">
        <v>4.1548087296</v>
      </c>
      <c r="AD15" s="10">
        <v>4.2618604032</v>
      </c>
      <c r="AE15" s="10">
        <v>7.3258980863999996</v>
      </c>
      <c r="AF15" s="10">
        <v>5.9401975295999998</v>
      </c>
      <c r="AG15" s="10">
        <v>5.8098820607999997</v>
      </c>
    </row>
    <row r="16" spans="1:33" x14ac:dyDescent="0.25">
      <c r="A16" s="1" t="s">
        <v>4</v>
      </c>
      <c r="B16" s="10">
        <f>AVERAGE(B11:B15)</f>
        <v>8.8952345395199988</v>
      </c>
      <c r="C16" s="10">
        <f t="shared" ref="C16:AG16" si="0">AVERAGE(C11:C15)</f>
        <v>5.0975131238400007</v>
      </c>
      <c r="D16" s="10">
        <f t="shared" si="0"/>
        <v>3.8240520191999998</v>
      </c>
      <c r="E16" s="10">
        <f t="shared" si="0"/>
        <v>3.1485707673599999</v>
      </c>
      <c r="F16" s="10">
        <f t="shared" si="0"/>
        <v>2.7973495603200003</v>
      </c>
      <c r="G16" s="10">
        <f t="shared" si="0"/>
        <v>2.7386980454400001</v>
      </c>
      <c r="H16" s="10">
        <f t="shared" si="0"/>
        <v>2.73420770304</v>
      </c>
      <c r="I16" s="10">
        <f t="shared" si="0"/>
        <v>2.5186999295999999</v>
      </c>
      <c r="J16" s="10">
        <f t="shared" si="0"/>
        <v>2.5739024793600001</v>
      </c>
      <c r="K16" s="10">
        <f t="shared" si="0"/>
        <v>2.6665946112000003</v>
      </c>
      <c r="L16" s="10">
        <f t="shared" si="0"/>
        <v>2.5391262105600001</v>
      </c>
      <c r="M16" s="10">
        <f t="shared" si="0"/>
        <v>2.7696623001599998</v>
      </c>
      <c r="N16" s="10">
        <f t="shared" si="0"/>
        <v>2.65348663296</v>
      </c>
      <c r="O16" s="10">
        <f t="shared" si="0"/>
        <v>2.7431119564799999</v>
      </c>
      <c r="P16" s="10">
        <f t="shared" si="0"/>
        <v>2.7190647398400003</v>
      </c>
      <c r="Q16" s="10">
        <f t="shared" si="0"/>
        <v>2.9110985318399996</v>
      </c>
      <c r="R16" s="10">
        <f t="shared" si="0"/>
        <v>3.34479873024</v>
      </c>
      <c r="S16" s="10">
        <f t="shared" si="0"/>
        <v>4.0125126451199993</v>
      </c>
      <c r="T16" s="10">
        <f t="shared" si="0"/>
        <v>3.9516159590400002</v>
      </c>
      <c r="U16" s="10">
        <f t="shared" si="0"/>
        <v>3.7459009536000005</v>
      </c>
      <c r="V16" s="10">
        <f t="shared" si="0"/>
        <v>3.87660813312</v>
      </c>
      <c r="W16" s="10">
        <f t="shared" si="0"/>
        <v>4.9152338841600001</v>
      </c>
      <c r="X16" s="10">
        <f t="shared" si="0"/>
        <v>4.9070270668799996</v>
      </c>
      <c r="Y16" s="10">
        <f t="shared" si="0"/>
        <v>3.9672175104000003</v>
      </c>
      <c r="Z16" s="10">
        <f t="shared" si="0"/>
        <v>4.5336216575999995</v>
      </c>
      <c r="AA16" s="10">
        <f t="shared" si="0"/>
        <v>5.3302275072</v>
      </c>
      <c r="AB16" s="10">
        <f t="shared" si="0"/>
        <v>5.6426120294400004</v>
      </c>
      <c r="AC16" s="10">
        <f t="shared" si="0"/>
        <v>5.3087311872000003</v>
      </c>
      <c r="AD16" s="10">
        <f t="shared" si="0"/>
        <v>5.5502351769599994</v>
      </c>
      <c r="AE16" s="10">
        <f t="shared" si="0"/>
        <v>5.5169397657599992</v>
      </c>
      <c r="AF16" s="10">
        <f t="shared" si="0"/>
        <v>5.50001977344</v>
      </c>
      <c r="AG16" s="10">
        <f t="shared" si="0"/>
        <v>6.2497349836799989</v>
      </c>
    </row>
    <row r="17" spans="1:33" x14ac:dyDescent="0.25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25">
      <c r="A18" s="1" t="s">
        <v>4</v>
      </c>
      <c r="B18" s="10">
        <f>B16*B9</f>
        <v>8.8952345395199988</v>
      </c>
      <c r="C18" s="10">
        <f t="shared" ref="C18:AG18" si="1">C16*C9</f>
        <v>10.195026247680001</v>
      </c>
      <c r="D18" s="10">
        <f t="shared" si="1"/>
        <v>11.472156057599999</v>
      </c>
      <c r="E18" s="10">
        <f t="shared" si="1"/>
        <v>12.594283069439999</v>
      </c>
      <c r="F18" s="10">
        <f t="shared" si="1"/>
        <v>13.986747801600002</v>
      </c>
      <c r="G18" s="10">
        <f t="shared" si="1"/>
        <v>16.432188272640001</v>
      </c>
      <c r="H18" s="10">
        <f t="shared" si="1"/>
        <v>19.139453921280001</v>
      </c>
      <c r="I18" s="10">
        <f t="shared" si="1"/>
        <v>20.149599436799999</v>
      </c>
      <c r="J18" s="10">
        <f t="shared" si="1"/>
        <v>23.165122314240001</v>
      </c>
      <c r="K18" s="10">
        <f t="shared" si="1"/>
        <v>26.665946112000004</v>
      </c>
      <c r="L18" s="10">
        <f t="shared" si="1"/>
        <v>27.930388316160002</v>
      </c>
      <c r="M18" s="10">
        <f t="shared" si="1"/>
        <v>33.235947601919996</v>
      </c>
      <c r="N18" s="10">
        <f t="shared" si="1"/>
        <v>34.495326228479996</v>
      </c>
      <c r="O18" s="10">
        <f t="shared" si="1"/>
        <v>38.403567390719999</v>
      </c>
      <c r="P18" s="10">
        <f t="shared" si="1"/>
        <v>40.785971097600004</v>
      </c>
      <c r="Q18" s="10">
        <f t="shared" si="1"/>
        <v>46.577576509439993</v>
      </c>
      <c r="R18" s="10">
        <f t="shared" si="1"/>
        <v>56.86157841408</v>
      </c>
      <c r="S18" s="10">
        <f t="shared" si="1"/>
        <v>72.225227612159983</v>
      </c>
      <c r="T18" s="10">
        <f t="shared" si="1"/>
        <v>75.080703221760004</v>
      </c>
      <c r="U18" s="10">
        <f t="shared" si="1"/>
        <v>74.918019072000007</v>
      </c>
      <c r="V18" s="10">
        <f t="shared" si="1"/>
        <v>81.408770795519999</v>
      </c>
      <c r="W18" s="10">
        <f t="shared" si="1"/>
        <v>108.13514545152</v>
      </c>
      <c r="X18" s="10">
        <f t="shared" si="1"/>
        <v>112.86162253823998</v>
      </c>
      <c r="Y18" s="10">
        <f t="shared" si="1"/>
        <v>95.213220249599999</v>
      </c>
      <c r="Z18" s="10">
        <f t="shared" si="1"/>
        <v>113.34054143999998</v>
      </c>
      <c r="AA18" s="10">
        <f t="shared" si="1"/>
        <v>138.58591518719999</v>
      </c>
      <c r="AB18" s="10">
        <f t="shared" si="1"/>
        <v>152.35052479488002</v>
      </c>
      <c r="AC18" s="10">
        <f t="shared" si="1"/>
        <v>148.6444732416</v>
      </c>
      <c r="AD18" s="10">
        <f t="shared" si="1"/>
        <v>160.95682013183998</v>
      </c>
      <c r="AE18" s="10">
        <f t="shared" si="1"/>
        <v>165.50819297279997</v>
      </c>
      <c r="AF18" s="10">
        <f t="shared" si="1"/>
        <v>170.50061297664001</v>
      </c>
      <c r="AG18" s="10">
        <f t="shared" si="1"/>
        <v>199.99151947775997</v>
      </c>
    </row>
    <row r="19" spans="1:33" x14ac:dyDescent="0.25">
      <c r="A19" s="1" t="s">
        <v>28</v>
      </c>
      <c r="B19" s="4">
        <f>B16*$B$8/1000000000/1.866</f>
        <v>4.7670067199999992E-2</v>
      </c>
      <c r="C19" s="4">
        <f t="shared" ref="C19:AG19" si="2">C16*$B$8/1000000000/1.866</f>
        <v>2.7317862400000004E-2</v>
      </c>
      <c r="D19" s="4">
        <f t="shared" si="2"/>
        <v>2.0493312E-2</v>
      </c>
      <c r="E19" s="4">
        <f t="shared" si="2"/>
        <v>1.6873369599999997E-2</v>
      </c>
      <c r="F19" s="4">
        <f t="shared" si="2"/>
        <v>1.4991155200000002E-2</v>
      </c>
      <c r="G19" s="4">
        <f t="shared" si="2"/>
        <v>1.4676838399999998E-2</v>
      </c>
      <c r="H19" s="4">
        <f t="shared" si="2"/>
        <v>1.46527744E-2</v>
      </c>
      <c r="I19" s="4">
        <f t="shared" si="2"/>
        <v>1.3497855999999999E-2</v>
      </c>
      <c r="J19" s="4">
        <f t="shared" si="2"/>
        <v>1.3793689599999999E-2</v>
      </c>
      <c r="K19" s="4">
        <f t="shared" si="2"/>
        <v>1.4290432E-2</v>
      </c>
      <c r="L19" s="4">
        <f t="shared" si="2"/>
        <v>1.3607321599999998E-2</v>
      </c>
      <c r="M19" s="4">
        <f t="shared" si="2"/>
        <v>1.4842777599999997E-2</v>
      </c>
      <c r="N19" s="4">
        <f t="shared" si="2"/>
        <v>1.4220185599999997E-2</v>
      </c>
      <c r="O19" s="4">
        <f t="shared" si="2"/>
        <v>1.4700492799999999E-2</v>
      </c>
      <c r="P19" s="4">
        <f t="shared" si="2"/>
        <v>1.4571622400000001E-2</v>
      </c>
      <c r="Q19" s="4">
        <f t="shared" si="2"/>
        <v>1.5600742399999997E-2</v>
      </c>
      <c r="R19" s="4">
        <f t="shared" si="2"/>
        <v>1.7924966399999999E-2</v>
      </c>
      <c r="S19" s="4">
        <f t="shared" si="2"/>
        <v>2.1503283199999994E-2</v>
      </c>
      <c r="T19" s="4">
        <f t="shared" si="2"/>
        <v>2.11769344E-2</v>
      </c>
      <c r="U19" s="4">
        <f t="shared" si="2"/>
        <v>2.0074496000000001E-2</v>
      </c>
      <c r="V19" s="4">
        <f t="shared" si="2"/>
        <v>2.07749632E-2</v>
      </c>
      <c r="W19" s="4">
        <f t="shared" si="2"/>
        <v>2.6341017599999999E-2</v>
      </c>
      <c r="X19" s="4">
        <f t="shared" si="2"/>
        <v>2.6297036799999996E-2</v>
      </c>
      <c r="Y19" s="4">
        <f t="shared" si="2"/>
        <v>2.1260543999999999E-2</v>
      </c>
      <c r="Z19" s="4">
        <f t="shared" si="2"/>
        <v>2.4295935999999997E-2</v>
      </c>
      <c r="AA19" s="4">
        <f t="shared" si="2"/>
        <v>2.8564991999999997E-2</v>
      </c>
      <c r="AB19" s="4">
        <f t="shared" si="2"/>
        <v>3.0239078400000001E-2</v>
      </c>
      <c r="AC19" s="4">
        <f t="shared" si="2"/>
        <v>2.8449791999999998E-2</v>
      </c>
      <c r="AD19" s="4">
        <f t="shared" si="2"/>
        <v>2.9744025599999994E-2</v>
      </c>
      <c r="AE19" s="4">
        <f t="shared" si="2"/>
        <v>2.9565593599999992E-2</v>
      </c>
      <c r="AF19" s="4">
        <f t="shared" si="2"/>
        <v>2.9474918399999998E-2</v>
      </c>
      <c r="AG19" s="4">
        <f t="shared" si="2"/>
        <v>3.3492684799999992E-2</v>
      </c>
    </row>
    <row r="20" spans="1:33" x14ac:dyDescent="0.25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33" ht="15" customHeight="1" x14ac:dyDescent="0.25">
      <c r="A21" s="20" t="s">
        <v>20</v>
      </c>
      <c r="B21" s="10">
        <v>27.6308442624</v>
      </c>
      <c r="C21" s="10">
        <v>14.1742912512</v>
      </c>
      <c r="D21" s="10">
        <v>9.3546252287999998</v>
      </c>
      <c r="E21" s="10">
        <v>7.0044086783999999</v>
      </c>
      <c r="F21" s="10">
        <v>5.6813340671999999</v>
      </c>
      <c r="G21" s="10">
        <v>4.6694784</v>
      </c>
      <c r="H21" s="10">
        <v>4.0070095871999998</v>
      </c>
      <c r="I21" s="10">
        <v>3.6409511424000001</v>
      </c>
      <c r="J21" s="10">
        <v>3.2806250495999998</v>
      </c>
      <c r="K21" s="10">
        <v>3.0258220032000001</v>
      </c>
      <c r="L21" s="10">
        <v>2.7067210751999999</v>
      </c>
      <c r="M21" s="10">
        <v>2.5364224512</v>
      </c>
      <c r="N21" s="10">
        <v>2.337605376</v>
      </c>
      <c r="O21" s="10">
        <v>2.1320050176000001</v>
      </c>
      <c r="P21" s="10">
        <v>2.0811303936000001</v>
      </c>
      <c r="Q21" s="10">
        <v>1.9470888959999999</v>
      </c>
      <c r="R21" s="10">
        <v>1.8718040064000001</v>
      </c>
      <c r="S21" s="10">
        <v>1.655694336</v>
      </c>
      <c r="T21" s="10">
        <v>1.6944832512000001</v>
      </c>
      <c r="U21" s="10">
        <v>1.6862191103999999</v>
      </c>
      <c r="V21" s="10">
        <v>1.3079794175999999</v>
      </c>
      <c r="W21" s="10">
        <v>1.289062656</v>
      </c>
      <c r="X21" s="10">
        <v>1.4628006912</v>
      </c>
      <c r="Y21" s="10">
        <v>1.3899520512000001</v>
      </c>
      <c r="Z21" s="10">
        <v>1.1069649408</v>
      </c>
      <c r="AA21" s="10">
        <v>1.3709397504</v>
      </c>
      <c r="AB21" s="10">
        <v>1.0344984576</v>
      </c>
      <c r="AC21" s="10">
        <v>0.98123535360000003</v>
      </c>
      <c r="AD21" s="10">
        <v>0.94736670720000005</v>
      </c>
      <c r="AE21" s="10">
        <v>1.0883347967999999</v>
      </c>
      <c r="AF21" s="10">
        <v>0.88751139840000004</v>
      </c>
      <c r="AG21" s="10">
        <v>0.88182681600000001</v>
      </c>
    </row>
    <row r="22" spans="1:33" x14ac:dyDescent="0.25">
      <c r="A22" s="20"/>
      <c r="B22" s="10">
        <v>27.461596569600001</v>
      </c>
      <c r="C22" s="10">
        <v>14.106601727999999</v>
      </c>
      <c r="D22" s="10">
        <v>9.4399417343999996</v>
      </c>
      <c r="E22" s="10">
        <v>6.9614160384000003</v>
      </c>
      <c r="F22" s="10">
        <v>5.5887565824000003</v>
      </c>
      <c r="G22" s="10">
        <v>4.6930765823999998</v>
      </c>
      <c r="H22" s="10">
        <v>4.1474522112000001</v>
      </c>
      <c r="I22" s="10">
        <v>3.6633550848</v>
      </c>
      <c r="J22" s="10">
        <v>3.2954336255999999</v>
      </c>
      <c r="K22" s="10">
        <v>3.0159814655999999</v>
      </c>
      <c r="L22" s="10">
        <v>2.684890368</v>
      </c>
      <c r="M22" s="10">
        <v>2.5835710463999999</v>
      </c>
      <c r="N22" s="10">
        <v>2.2765080576000001</v>
      </c>
      <c r="O22" s="10">
        <v>2.2865874432000002</v>
      </c>
      <c r="P22" s="10">
        <v>2.1188683776000001</v>
      </c>
      <c r="Q22" s="10">
        <v>1.8874246656</v>
      </c>
      <c r="R22" s="10">
        <v>1.7694337536</v>
      </c>
      <c r="S22" s="10">
        <v>1.7016964608</v>
      </c>
      <c r="T22" s="10">
        <v>1.4456036351999999</v>
      </c>
      <c r="U22" s="10">
        <v>1.8172033536000001</v>
      </c>
      <c r="V22" s="10">
        <v>1.3736626176</v>
      </c>
      <c r="W22" s="10">
        <v>1.5200764416000001</v>
      </c>
      <c r="X22" s="10">
        <v>1.5649798656</v>
      </c>
      <c r="Y22" s="10">
        <v>1.1463270912000001</v>
      </c>
      <c r="Z22" s="10">
        <v>1.4122126848000001</v>
      </c>
      <c r="AA22" s="10">
        <v>1.3300489728</v>
      </c>
      <c r="AB22" s="10">
        <v>1.0270463999999999</v>
      </c>
      <c r="AC22" s="10">
        <v>0.9901204992</v>
      </c>
      <c r="AD22" s="10">
        <v>1.0750070784000001</v>
      </c>
      <c r="AE22" s="10">
        <v>1.2507992064</v>
      </c>
      <c r="AF22" s="10">
        <v>1.3251287039999999</v>
      </c>
      <c r="AG22" s="10">
        <v>1.1872656384</v>
      </c>
    </row>
    <row r="23" spans="1:33" x14ac:dyDescent="0.25">
      <c r="A23" s="20"/>
      <c r="B23" s="10">
        <v>27.461548799999999</v>
      </c>
      <c r="C23" s="10">
        <v>13.879839436799999</v>
      </c>
      <c r="D23" s="10">
        <v>9.3536220671999999</v>
      </c>
      <c r="E23" s="10">
        <v>6.8957328383999998</v>
      </c>
      <c r="F23" s="10">
        <v>5.6620829184000003</v>
      </c>
      <c r="G23" s="10">
        <v>4.6732521984000002</v>
      </c>
      <c r="H23" s="10">
        <v>4.0007517695999999</v>
      </c>
      <c r="I23" s="10">
        <v>3.5320364544</v>
      </c>
      <c r="J23" s="10">
        <v>3.2506257407999999</v>
      </c>
      <c r="K23" s="10">
        <v>2.994437376</v>
      </c>
      <c r="L23" s="10">
        <v>2.8821788160000001</v>
      </c>
      <c r="M23" s="10">
        <v>2.5417248768</v>
      </c>
      <c r="N23" s="10">
        <v>2.3006317055999999</v>
      </c>
      <c r="O23" s="10">
        <v>2.1542656511999998</v>
      </c>
      <c r="P23" s="10">
        <v>1.917232896</v>
      </c>
      <c r="Q23" s="10">
        <v>1.9290797568</v>
      </c>
      <c r="R23" s="10">
        <v>1.8176810496</v>
      </c>
      <c r="S23" s="10">
        <v>1.8267572736</v>
      </c>
      <c r="T23" s="10">
        <v>1.6247874047999999</v>
      </c>
      <c r="U23" s="10">
        <v>1.6996423679999999</v>
      </c>
      <c r="V23" s="10">
        <v>1.6007592960000001</v>
      </c>
      <c r="W23" s="10">
        <v>1.2491272704</v>
      </c>
      <c r="X23" s="10">
        <v>1.6183862784</v>
      </c>
      <c r="Y23" s="10">
        <v>1.4631350783999999</v>
      </c>
      <c r="Z23" s="10">
        <v>1.3921494528</v>
      </c>
      <c r="AA23" s="10">
        <v>1.1485244928</v>
      </c>
      <c r="AB23" s="10">
        <v>1.3862260224</v>
      </c>
      <c r="AC23" s="10">
        <v>1.27664256</v>
      </c>
      <c r="AD23" s="10">
        <v>0.95338567679999997</v>
      </c>
      <c r="AE23" s="10">
        <v>0.91588654079999998</v>
      </c>
      <c r="AF23" s="10">
        <v>1.296705792</v>
      </c>
      <c r="AG23" s="10">
        <v>0.85832417279999995</v>
      </c>
    </row>
    <row r="24" spans="1:33" x14ac:dyDescent="0.25">
      <c r="A24" s="1"/>
      <c r="B24" s="10">
        <v>27.473491200000002</v>
      </c>
      <c r="C24" s="10">
        <v>13.953452390400001</v>
      </c>
      <c r="D24" s="10">
        <v>9.3365205503999995</v>
      </c>
      <c r="E24" s="10">
        <v>6.9343784448000001</v>
      </c>
      <c r="F24" s="10">
        <v>5.5488689663999997</v>
      </c>
      <c r="G24" s="10">
        <v>4.6590646272000003</v>
      </c>
      <c r="H24" s="10">
        <v>4.1480732160000002</v>
      </c>
      <c r="I24" s="10">
        <v>3.5546314751999999</v>
      </c>
      <c r="J24" s="10">
        <v>3.1488287231999998</v>
      </c>
      <c r="K24" s="10">
        <v>3.0113955840000002</v>
      </c>
      <c r="L24" s="10">
        <v>2.6206402560000002</v>
      </c>
      <c r="M24" s="10">
        <v>2.4798632448000002</v>
      </c>
      <c r="N24" s="10">
        <v>2.2910777856000002</v>
      </c>
      <c r="O24" s="10">
        <v>2.1154289664000001</v>
      </c>
      <c r="P24" s="10">
        <v>2.0501756927999999</v>
      </c>
      <c r="Q24" s="10">
        <v>1.9828683264</v>
      </c>
      <c r="R24" s="10">
        <v>1.7931752448</v>
      </c>
      <c r="S24" s="10">
        <v>1.8035412479999999</v>
      </c>
      <c r="T24" s="10">
        <v>1.7443547135999999</v>
      </c>
      <c r="U24" s="10">
        <v>1.6971583487999999</v>
      </c>
      <c r="V24" s="10">
        <v>1.392244992</v>
      </c>
      <c r="W24" s="10">
        <v>1.4952840192000001</v>
      </c>
      <c r="X24" s="10">
        <v>1.5162548736000001</v>
      </c>
      <c r="Y24" s="10">
        <v>1.365494016</v>
      </c>
      <c r="Z24" s="10">
        <v>1.1250218496</v>
      </c>
      <c r="AA24" s="10">
        <v>1.2778845696000001</v>
      </c>
      <c r="AB24" s="10">
        <v>1.0518388223999999</v>
      </c>
      <c r="AC24" s="10">
        <v>0.9807576576</v>
      </c>
      <c r="AD24" s="10">
        <v>0.94922972159999996</v>
      </c>
      <c r="AE24" s="10">
        <v>1.2102428160000001</v>
      </c>
      <c r="AF24" s="10">
        <v>0.89577553919999997</v>
      </c>
      <c r="AG24" s="10">
        <v>1.0435269119999999</v>
      </c>
    </row>
    <row r="25" spans="1:33" x14ac:dyDescent="0.25">
      <c r="A25" s="1"/>
      <c r="B25" s="10">
        <v>27.510512640000002</v>
      </c>
      <c r="C25" s="10">
        <v>14.100343910399999</v>
      </c>
      <c r="D25" s="10">
        <v>9.324148224</v>
      </c>
      <c r="E25" s="10">
        <v>6.9166081536000004</v>
      </c>
      <c r="F25" s="10">
        <v>5.7905831424</v>
      </c>
      <c r="G25" s="10">
        <v>4.6479820800000002</v>
      </c>
      <c r="H25" s="10">
        <v>4.1503661567999997</v>
      </c>
      <c r="I25" s="10">
        <v>3.5795194368000001</v>
      </c>
      <c r="J25" s="10">
        <v>3.2494792704000002</v>
      </c>
      <c r="K25" s="10">
        <v>3.2237314559999999</v>
      </c>
      <c r="L25" s="10">
        <v>2.6635373568</v>
      </c>
      <c r="M25" s="10">
        <v>2.5247666687999999</v>
      </c>
      <c r="N25" s="10">
        <v>2.182593024</v>
      </c>
      <c r="O25" s="10">
        <v>2.0832322560000001</v>
      </c>
      <c r="P25" s="10">
        <v>2.083709952</v>
      </c>
      <c r="Q25" s="10">
        <v>1.9225353216000001</v>
      </c>
      <c r="R25" s="10">
        <v>1.9159431168000001</v>
      </c>
      <c r="S25" s="10">
        <v>1.9151788031999999</v>
      </c>
      <c r="T25" s="10">
        <v>1.6377329664</v>
      </c>
      <c r="U25" s="10">
        <v>1.4748863999999999</v>
      </c>
      <c r="V25" s="10">
        <v>1.4995355135999999</v>
      </c>
      <c r="W25" s="10">
        <v>1.6155201024000001</v>
      </c>
      <c r="X25" s="10">
        <v>1.5097104384</v>
      </c>
      <c r="Y25" s="10">
        <v>1.200450048</v>
      </c>
      <c r="Z25" s="10">
        <v>1.2568659456</v>
      </c>
      <c r="AA25" s="10">
        <v>1.0623959039999999</v>
      </c>
      <c r="AB25" s="10">
        <v>1.1266937856000001</v>
      </c>
      <c r="AC25" s="10">
        <v>1.3197785088</v>
      </c>
      <c r="AD25" s="10">
        <v>1.2953682432</v>
      </c>
      <c r="AE25" s="10">
        <v>1.3153837056</v>
      </c>
      <c r="AF25" s="10">
        <v>1.1533492223999999</v>
      </c>
      <c r="AG25" s="10">
        <v>0.9533379072</v>
      </c>
    </row>
    <row r="26" spans="1:33" x14ac:dyDescent="0.25">
      <c r="A26" s="1" t="s">
        <v>4</v>
      </c>
      <c r="B26" s="10">
        <f>AVERAGE(B21:B25)</f>
        <v>27.507598694399995</v>
      </c>
      <c r="C26" s="10">
        <f t="shared" ref="C26:AG26" si="3">AVERAGE(C21:C25)</f>
        <v>14.04290574336</v>
      </c>
      <c r="D26" s="10">
        <f t="shared" si="3"/>
        <v>9.3617715609599994</v>
      </c>
      <c r="E26" s="10">
        <f t="shared" si="3"/>
        <v>6.9425088307199996</v>
      </c>
      <c r="F26" s="10">
        <f t="shared" si="3"/>
        <v>5.6543251353599997</v>
      </c>
      <c r="G26" s="10">
        <f t="shared" si="3"/>
        <v>4.6685707776000003</v>
      </c>
      <c r="H26" s="10">
        <f t="shared" si="3"/>
        <v>4.0907305881600005</v>
      </c>
      <c r="I26" s="10">
        <f t="shared" si="3"/>
        <v>3.5940987187199993</v>
      </c>
      <c r="J26" s="10">
        <f t="shared" si="3"/>
        <v>3.2449984819199997</v>
      </c>
      <c r="K26" s="10">
        <f t="shared" si="3"/>
        <v>3.05427357696</v>
      </c>
      <c r="L26" s="10">
        <f t="shared" si="3"/>
        <v>2.7115935743999997</v>
      </c>
      <c r="M26" s="10">
        <f t="shared" si="3"/>
        <v>2.5332696576</v>
      </c>
      <c r="N26" s="10">
        <f t="shared" si="3"/>
        <v>2.2776831897599998</v>
      </c>
      <c r="O26" s="10">
        <f t="shared" si="3"/>
        <v>2.1543038668800003</v>
      </c>
      <c r="P26" s="10">
        <f t="shared" si="3"/>
        <v>2.0502234624</v>
      </c>
      <c r="Q26" s="10">
        <f t="shared" si="3"/>
        <v>1.9337993932799999</v>
      </c>
      <c r="R26" s="10">
        <f t="shared" si="3"/>
        <v>1.8336074342399999</v>
      </c>
      <c r="S26" s="10">
        <f t="shared" si="3"/>
        <v>1.7805736243200001</v>
      </c>
      <c r="T26" s="10">
        <f t="shared" si="3"/>
        <v>1.6293923942399999</v>
      </c>
      <c r="U26" s="10">
        <f t="shared" si="3"/>
        <v>1.67502191616</v>
      </c>
      <c r="V26" s="10">
        <f t="shared" si="3"/>
        <v>1.43483636736</v>
      </c>
      <c r="W26" s="10">
        <f t="shared" si="3"/>
        <v>1.4338140979199998</v>
      </c>
      <c r="X26" s="10">
        <f t="shared" si="3"/>
        <v>1.5344264294400001</v>
      </c>
      <c r="Y26" s="10">
        <f t="shared" si="3"/>
        <v>1.3130716569600001</v>
      </c>
      <c r="Z26" s="10">
        <f t="shared" si="3"/>
        <v>1.2586429747200001</v>
      </c>
      <c r="AA26" s="10">
        <f t="shared" si="3"/>
        <v>1.2379587379200001</v>
      </c>
      <c r="AB26" s="10">
        <f t="shared" si="3"/>
        <v>1.1252606975999999</v>
      </c>
      <c r="AC26" s="10">
        <f t="shared" si="3"/>
        <v>1.1097069158399999</v>
      </c>
      <c r="AD26" s="10">
        <f t="shared" si="3"/>
        <v>1.0440714854399999</v>
      </c>
      <c r="AE26" s="10">
        <f t="shared" si="3"/>
        <v>1.1561294131199999</v>
      </c>
      <c r="AF26" s="10">
        <f t="shared" si="3"/>
        <v>1.1116941311999999</v>
      </c>
      <c r="AG26" s="10">
        <f t="shared" si="3"/>
        <v>0.98485628927999991</v>
      </c>
    </row>
    <row r="27" spans="1:33" x14ac:dyDescent="0.2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25">
      <c r="A28" s="1" t="s">
        <v>4</v>
      </c>
      <c r="B28" s="10">
        <f>B26*B9</f>
        <v>27.507598694399995</v>
      </c>
      <c r="C28" s="10">
        <f t="shared" ref="C28:AG28" si="4">C26*C9</f>
        <v>28.085811486720001</v>
      </c>
      <c r="D28" s="10">
        <f t="shared" si="4"/>
        <v>28.085314682879996</v>
      </c>
      <c r="E28" s="10">
        <f t="shared" si="4"/>
        <v>27.770035322879998</v>
      </c>
      <c r="F28" s="10">
        <f t="shared" si="4"/>
        <v>28.271625676799999</v>
      </c>
      <c r="G28" s="10">
        <f t="shared" si="4"/>
        <v>28.011424665600003</v>
      </c>
      <c r="H28" s="10">
        <f t="shared" si="4"/>
        <v>28.635114117120004</v>
      </c>
      <c r="I28" s="10">
        <f t="shared" si="4"/>
        <v>28.752789749759994</v>
      </c>
      <c r="J28" s="10">
        <f t="shared" si="4"/>
        <v>29.204986337279998</v>
      </c>
      <c r="K28" s="10">
        <f t="shared" si="4"/>
        <v>30.5427357696</v>
      </c>
      <c r="L28" s="10">
        <f t="shared" si="4"/>
        <v>29.827529318399996</v>
      </c>
      <c r="M28" s="10">
        <f t="shared" si="4"/>
        <v>30.3992358912</v>
      </c>
      <c r="N28" s="10">
        <f t="shared" si="4"/>
        <v>29.609881466879997</v>
      </c>
      <c r="O28" s="10">
        <f t="shared" si="4"/>
        <v>30.160254136320006</v>
      </c>
      <c r="P28" s="10">
        <f t="shared" si="4"/>
        <v>30.753351936000001</v>
      </c>
      <c r="Q28" s="10">
        <f t="shared" si="4"/>
        <v>30.940790292479999</v>
      </c>
      <c r="R28" s="10">
        <f t="shared" si="4"/>
        <v>31.17132638208</v>
      </c>
      <c r="S28" s="10">
        <f t="shared" si="4"/>
        <v>32.050325237759999</v>
      </c>
      <c r="T28" s="10">
        <f t="shared" si="4"/>
        <v>30.958455490559999</v>
      </c>
      <c r="U28" s="10">
        <f t="shared" si="4"/>
        <v>33.500438323200001</v>
      </c>
      <c r="V28" s="10">
        <f t="shared" si="4"/>
        <v>30.131563714559999</v>
      </c>
      <c r="W28" s="10">
        <f t="shared" si="4"/>
        <v>31.543910154239995</v>
      </c>
      <c r="X28" s="10">
        <f t="shared" si="4"/>
        <v>35.29180787712</v>
      </c>
      <c r="Y28" s="10">
        <f t="shared" si="4"/>
        <v>31.513719767040001</v>
      </c>
      <c r="Z28" s="10">
        <f t="shared" si="4"/>
        <v>31.466074368000001</v>
      </c>
      <c r="AA28" s="10">
        <f t="shared" si="4"/>
        <v>32.186927185920005</v>
      </c>
      <c r="AB28" s="10">
        <f t="shared" si="4"/>
        <v>30.382038835199999</v>
      </c>
      <c r="AC28" s="10">
        <f t="shared" si="4"/>
        <v>31.071793643519996</v>
      </c>
      <c r="AD28" s="10">
        <f t="shared" si="4"/>
        <v>30.278073077759998</v>
      </c>
      <c r="AE28" s="10">
        <f t="shared" si="4"/>
        <v>34.683882393600001</v>
      </c>
      <c r="AF28" s="10">
        <f t="shared" si="4"/>
        <v>34.462518067200001</v>
      </c>
      <c r="AG28" s="10">
        <f t="shared" si="4"/>
        <v>31.515401256959997</v>
      </c>
    </row>
    <row r="29" spans="1:33" x14ac:dyDescent="0.25">
      <c r="A29" s="1" t="s">
        <v>28</v>
      </c>
      <c r="B29" s="4">
        <f>B26*$B$8/1000000000/1.866</f>
        <v>0.14741478399999997</v>
      </c>
      <c r="C29" s="4">
        <f t="shared" ref="C29:AG29" si="5">C26*$B$8/1000000000/1.866</f>
        <v>7.5256729600000002E-2</v>
      </c>
      <c r="D29" s="4">
        <f t="shared" si="5"/>
        <v>5.0170265599999993E-2</v>
      </c>
      <c r="E29" s="4">
        <f t="shared" si="5"/>
        <v>3.72052992E-2</v>
      </c>
      <c r="F29" s="4">
        <f t="shared" si="5"/>
        <v>3.0301849599999993E-2</v>
      </c>
      <c r="G29" s="4">
        <f t="shared" si="5"/>
        <v>2.5019135999999997E-2</v>
      </c>
      <c r="H29" s="4">
        <f t="shared" si="5"/>
        <v>2.19224576E-2</v>
      </c>
      <c r="I29" s="4">
        <f t="shared" si="5"/>
        <v>1.9260979199999993E-2</v>
      </c>
      <c r="J29" s="4">
        <f t="shared" si="5"/>
        <v>1.7390131199999999E-2</v>
      </c>
      <c r="K29" s="4">
        <f t="shared" si="5"/>
        <v>1.6368025599999999E-2</v>
      </c>
      <c r="L29" s="4">
        <f t="shared" si="5"/>
        <v>1.4531583999999997E-2</v>
      </c>
      <c r="M29" s="4">
        <f t="shared" si="5"/>
        <v>1.3575936E-2</v>
      </c>
      <c r="N29" s="4">
        <f t="shared" si="5"/>
        <v>1.2206233599999998E-2</v>
      </c>
      <c r="O29" s="4">
        <f t="shared" si="5"/>
        <v>1.1545036800000002E-2</v>
      </c>
      <c r="P29" s="4">
        <f t="shared" si="5"/>
        <v>1.0987263999999998E-2</v>
      </c>
      <c r="Q29" s="4">
        <f t="shared" si="5"/>
        <v>1.0363340799999999E-2</v>
      </c>
      <c r="R29" s="4">
        <f t="shared" si="5"/>
        <v>9.8264063999999977E-3</v>
      </c>
      <c r="S29" s="4">
        <f t="shared" si="5"/>
        <v>9.5421952000000008E-3</v>
      </c>
      <c r="T29" s="4">
        <f t="shared" si="5"/>
        <v>8.7320063999999989E-3</v>
      </c>
      <c r="U29" s="4">
        <f t="shared" si="5"/>
        <v>8.9765376000000008E-3</v>
      </c>
      <c r="V29" s="4">
        <f t="shared" si="5"/>
        <v>7.6893695999999991E-3</v>
      </c>
      <c r="W29" s="4">
        <f t="shared" si="5"/>
        <v>7.6838911999999983E-3</v>
      </c>
      <c r="X29" s="4">
        <f t="shared" si="5"/>
        <v>8.2230784000000001E-3</v>
      </c>
      <c r="Y29" s="4">
        <f t="shared" si="5"/>
        <v>7.0368256000000002E-3</v>
      </c>
      <c r="Z29" s="4">
        <f t="shared" si="5"/>
        <v>6.7451391999999999E-3</v>
      </c>
      <c r="AA29" s="4">
        <f t="shared" si="5"/>
        <v>6.6342911999999997E-3</v>
      </c>
      <c r="AB29" s="4">
        <f t="shared" si="5"/>
        <v>6.0303359999999999E-3</v>
      </c>
      <c r="AC29" s="4">
        <f t="shared" si="5"/>
        <v>5.9469823999999992E-3</v>
      </c>
      <c r="AD29" s="4">
        <f t="shared" si="5"/>
        <v>5.595238399999999E-3</v>
      </c>
      <c r="AE29" s="4">
        <f t="shared" si="5"/>
        <v>6.1957631999999992E-3</v>
      </c>
      <c r="AF29" s="4">
        <f t="shared" si="5"/>
        <v>5.9576319999999992E-3</v>
      </c>
      <c r="AG29" s="4">
        <f t="shared" si="5"/>
        <v>5.2779007999999988E-3</v>
      </c>
    </row>
    <row r="30" spans="1:33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 customHeight="1" x14ac:dyDescent="0.25">
      <c r="A32" s="20" t="s">
        <v>21</v>
      </c>
      <c r="B32" s="10">
        <f t="shared" ref="B32:AG32" si="6">B28-B18</f>
        <v>18.612364154879998</v>
      </c>
      <c r="C32" s="10">
        <f t="shared" si="6"/>
        <v>17.89078523904</v>
      </c>
      <c r="D32" s="10">
        <f t="shared" si="6"/>
        <v>16.613158625279997</v>
      </c>
      <c r="E32" s="10">
        <f t="shared" si="6"/>
        <v>15.175752253439999</v>
      </c>
      <c r="F32" s="10">
        <f t="shared" si="6"/>
        <v>14.284877875199998</v>
      </c>
      <c r="G32" s="10">
        <f t="shared" si="6"/>
        <v>11.579236392960002</v>
      </c>
      <c r="H32" s="10">
        <f t="shared" si="6"/>
        <v>9.4956601958400029</v>
      </c>
      <c r="I32" s="10">
        <f t="shared" si="6"/>
        <v>8.6031903129599954</v>
      </c>
      <c r="J32" s="10">
        <f t="shared" si="6"/>
        <v>6.0398640230399963</v>
      </c>
      <c r="K32" s="10">
        <f t="shared" si="6"/>
        <v>3.8767896575999963</v>
      </c>
      <c r="L32" s="10">
        <f t="shared" si="6"/>
        <v>1.8971410022399944</v>
      </c>
      <c r="M32" s="10">
        <f t="shared" si="6"/>
        <v>-2.8367117107199959</v>
      </c>
      <c r="N32" s="10">
        <f t="shared" si="6"/>
        <v>-4.8854447615999987</v>
      </c>
      <c r="O32" s="10">
        <f t="shared" si="6"/>
        <v>-8.2433132543999932</v>
      </c>
      <c r="P32" s="10">
        <f t="shared" si="6"/>
        <v>-10.032619161600003</v>
      </c>
      <c r="Q32" s="10">
        <f t="shared" si="6"/>
        <v>-15.636786216959994</v>
      </c>
      <c r="R32" s="10">
        <f t="shared" si="6"/>
        <v>-25.690252032</v>
      </c>
      <c r="S32" s="10">
        <f t="shared" si="6"/>
        <v>-40.174902374399984</v>
      </c>
      <c r="T32" s="10">
        <f t="shared" si="6"/>
        <v>-44.122247731200005</v>
      </c>
      <c r="U32" s="10">
        <f t="shared" si="6"/>
        <v>-41.417580748800006</v>
      </c>
      <c r="V32" s="10">
        <f t="shared" si="6"/>
        <v>-51.277207080959997</v>
      </c>
      <c r="W32" s="10">
        <f t="shared" si="6"/>
        <v>-76.591235297280008</v>
      </c>
      <c r="X32" s="10">
        <f t="shared" si="6"/>
        <v>-77.569814661119977</v>
      </c>
      <c r="Y32" s="10">
        <f t="shared" si="6"/>
        <v>-63.699500482559998</v>
      </c>
      <c r="Z32" s="10">
        <f t="shared" si="6"/>
        <v>-81.874467071999987</v>
      </c>
      <c r="AA32" s="10">
        <f t="shared" si="6"/>
        <v>-106.39898800127997</v>
      </c>
      <c r="AB32" s="10">
        <f t="shared" si="6"/>
        <v>-121.96848595968001</v>
      </c>
      <c r="AC32" s="10">
        <f t="shared" si="6"/>
        <v>-117.57267959808</v>
      </c>
      <c r="AD32" s="10">
        <f t="shared" si="6"/>
        <v>-130.67874705407996</v>
      </c>
      <c r="AE32" s="10">
        <f t="shared" si="6"/>
        <v>-130.82431057919996</v>
      </c>
      <c r="AF32" s="10">
        <f t="shared" si="6"/>
        <v>-136.03809490944002</v>
      </c>
      <c r="AG32" s="10">
        <f t="shared" si="6"/>
        <v>-168.47611822079998</v>
      </c>
    </row>
    <row r="33" spans="1:2" x14ac:dyDescent="0.25">
      <c r="A33" s="21"/>
    </row>
    <row r="35" spans="1:2" x14ac:dyDescent="0.25">
      <c r="A35" s="7"/>
      <c r="B35" s="4"/>
    </row>
    <row r="36" spans="1:2" x14ac:dyDescent="0.25">
      <c r="A36" s="8"/>
    </row>
  </sheetData>
  <mergeCells count="3">
    <mergeCell ref="A11:A12"/>
    <mergeCell ref="A21:A23"/>
    <mergeCell ref="A32:A3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workbookViewId="0">
      <selection activeCell="B8" sqref="B8"/>
    </sheetView>
  </sheetViews>
  <sheetFormatPr defaultRowHeight="15" x14ac:dyDescent="0.25"/>
  <cols>
    <col min="1" max="1" width="32.85546875" customWidth="1"/>
  </cols>
  <sheetData>
    <row r="1" spans="1:34" s="1" customFormat="1" x14ac:dyDescent="0.25">
      <c r="B1" s="1" t="s">
        <v>30</v>
      </c>
      <c r="C1" s="1">
        <v>1</v>
      </c>
      <c r="D1" s="1">
        <f>C1+1</f>
        <v>2</v>
      </c>
      <c r="E1" s="1">
        <f t="shared" ref="E1:AH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</row>
    <row r="2" spans="1:34" x14ac:dyDescent="0.25">
      <c r="A2" s="1" t="s">
        <v>51</v>
      </c>
      <c r="B2" s="3">
        <f>EmptyFunction!B18</f>
        <v>12.039353180160001</v>
      </c>
      <c r="C2" s="3">
        <f>EmptyFunction!C18</f>
        <v>7.0438854758399998</v>
      </c>
      <c r="D2" s="3">
        <f>EmptyFunction!D18</f>
        <v>3.6263145369599998</v>
      </c>
      <c r="E2" s="3">
        <f>EmptyFunction!E18</f>
        <v>2.4445137408000006</v>
      </c>
      <c r="F2" s="3">
        <f>EmptyFunction!F18</f>
        <v>1.8813197107200001</v>
      </c>
      <c r="G2" s="3">
        <f>EmptyFunction!G18</f>
        <v>1.5344168755200001</v>
      </c>
      <c r="H2" s="3">
        <f>EmptyFunction!H18</f>
        <v>1.31551746048</v>
      </c>
      <c r="I2" s="3">
        <f>EmptyFunction!I18</f>
        <v>1.03080109056</v>
      </c>
      <c r="J2" s="3">
        <f>EmptyFunction!J18</f>
        <v>0.94278082560000009</v>
      </c>
      <c r="K2" s="3">
        <f>EmptyFunction!K18</f>
        <v>0.91815081983999991</v>
      </c>
      <c r="L2" s="3">
        <f>EmptyFunction!L18</f>
        <v>0.74135553023999989</v>
      </c>
      <c r="M2" s="3">
        <f>EmptyFunction!M18</f>
        <v>0.66885083136000001</v>
      </c>
      <c r="N2" s="3">
        <f>EmptyFunction!N18</f>
        <v>0.77067651071999987</v>
      </c>
      <c r="O2" s="3">
        <f>EmptyFunction!O18</f>
        <v>0.57784974336000006</v>
      </c>
      <c r="P2" s="3">
        <f>EmptyFunction!P18</f>
        <v>0.50985449472</v>
      </c>
      <c r="Q2" s="3">
        <f>EmptyFunction!Q18</f>
        <v>0.50408392703999994</v>
      </c>
      <c r="R2" s="3">
        <f>EmptyFunction!R18</f>
        <v>0.44092296192000002</v>
      </c>
      <c r="S2" s="3">
        <f>EmptyFunction!S18</f>
        <v>0.44890048511999997</v>
      </c>
      <c r="T2" s="3">
        <f>EmptyFunction!T18</f>
        <v>0.53496219647999987</v>
      </c>
      <c r="U2" s="3">
        <f>EmptyFunction!U18</f>
        <v>0.49076576256000004</v>
      </c>
      <c r="V2" s="3">
        <f>EmptyFunction!V18</f>
        <v>0.35735482367999999</v>
      </c>
      <c r="W2" s="3">
        <f>EmptyFunction!W18</f>
        <v>0.39912456192000001</v>
      </c>
      <c r="X2" s="3">
        <f>EmptyFunction!X18</f>
        <v>0.42828312576000005</v>
      </c>
      <c r="Y2" s="3">
        <f>EmptyFunction!Y18</f>
        <v>0.36365085695999999</v>
      </c>
      <c r="Z2" s="3">
        <f>EmptyFunction!Z18</f>
        <v>0.38273003519999999</v>
      </c>
      <c r="AA2" s="3">
        <f>EmptyFunction!AA18</f>
        <v>0.28350302208</v>
      </c>
      <c r="AB2" s="3">
        <f>EmptyFunction!AB18</f>
        <v>0.34147620864</v>
      </c>
      <c r="AC2" s="3">
        <f>EmptyFunction!AC18</f>
        <v>0.332476416</v>
      </c>
      <c r="AD2" s="3">
        <f>EmptyFunction!AD18</f>
        <v>0.26903838720000001</v>
      </c>
      <c r="AE2" s="3">
        <f>EmptyFunction!AE18</f>
        <v>0.37441812480000003</v>
      </c>
      <c r="AF2" s="3">
        <f>EmptyFunction!AF18</f>
        <v>0.23795948544000001</v>
      </c>
      <c r="AG2" s="3">
        <f>EmptyFunction!AG18</f>
        <v>0.32016141312000002</v>
      </c>
      <c r="AH2" s="3">
        <f>EmptyFunction!AH18</f>
        <v>0.29106017280000002</v>
      </c>
    </row>
    <row r="3" spans="1:34" x14ac:dyDescent="0.25">
      <c r="A3" s="1" t="s">
        <v>53</v>
      </c>
      <c r="B3" s="3">
        <f>EmptyFunctionActivatedNotify!B18</f>
        <v>27.414715484160002</v>
      </c>
      <c r="C3" s="3">
        <f>EmptyFunctionActivatedNotify!C18</f>
        <v>27.552005314559999</v>
      </c>
      <c r="D3" s="3">
        <f>EmptyFunctionActivatedNotify!D18</f>
        <v>13.844814766080001</v>
      </c>
      <c r="E3" s="3">
        <f>EmptyFunctionActivatedNotify!E18</f>
        <v>9.2944641945600015</v>
      </c>
      <c r="F3" s="3">
        <f>EmptyFunctionActivatedNotify!F18</f>
        <v>7.0587704832</v>
      </c>
      <c r="G3" s="3">
        <f>EmptyFunctionActivatedNotify!G18</f>
        <v>5.7096423321599996</v>
      </c>
      <c r="H3" s="3">
        <f>EmptyFunctionActivatedNotify!H18</f>
        <v>4.7510593228799998</v>
      </c>
      <c r="I3" s="3">
        <f>EmptyFunctionActivatedNotify!I18</f>
        <v>4.1624614195199996</v>
      </c>
      <c r="J3" s="3">
        <f>EmptyFunctionActivatedNotify!J18</f>
        <v>3.6403779072</v>
      </c>
      <c r="K3" s="3">
        <f>EmptyFunctionActivatedNotify!K18</f>
        <v>3.2934273024</v>
      </c>
      <c r="L3" s="3">
        <f>EmptyFunctionActivatedNotify!L18</f>
        <v>2.96617688064</v>
      </c>
      <c r="M3" s="3">
        <f>EmptyFunctionActivatedNotify!M18</f>
        <v>2.8186930175999998</v>
      </c>
      <c r="N3" s="3">
        <f>EmptyFunctionActivatedNotify!N18</f>
        <v>2.4611757772799998</v>
      </c>
      <c r="O3" s="3">
        <f>EmptyFunctionActivatedNotify!O18</f>
        <v>2.2988260147200004</v>
      </c>
      <c r="P3" s="3">
        <f>EmptyFunctionActivatedNotify!P18</f>
        <v>2.2848677375999999</v>
      </c>
      <c r="Q3" s="3">
        <f>EmptyFunctionActivatedNotify!Q18</f>
        <v>2.0693981798399999</v>
      </c>
      <c r="R3" s="3">
        <f>EmptyFunctionActivatedNotify!R18</f>
        <v>2.0089696358399998</v>
      </c>
      <c r="S3" s="3">
        <f>EmptyFunctionActivatedNotify!S18</f>
        <v>1.9168794009599999</v>
      </c>
      <c r="T3" s="3">
        <f>EmptyFunctionActivatedNotify!T18</f>
        <v>1.77078085632</v>
      </c>
      <c r="U3" s="3">
        <f>EmptyFunctionActivatedNotify!U18</f>
        <v>1.69547685888</v>
      </c>
      <c r="V3" s="3">
        <f>EmptyFunctionActivatedNotify!V18</f>
        <v>1.7255334911999998</v>
      </c>
      <c r="W3" s="3">
        <f>EmptyFunctionActivatedNotify!W18</f>
        <v>1.5124810752000002</v>
      </c>
      <c r="X3" s="3">
        <f>EmptyFunctionActivatedNotify!X18</f>
        <v>1.4811537715200001</v>
      </c>
      <c r="Y3" s="3">
        <f>EmptyFunctionActivatedNotify!Y18</f>
        <v>1.3640991436800001</v>
      </c>
      <c r="Z3" s="3">
        <f>EmptyFunctionActivatedNotify!Z18</f>
        <v>1.41693232128</v>
      </c>
      <c r="AA3" s="3">
        <f>EmptyFunctionActivatedNotify!AA18</f>
        <v>1.3663920844799999</v>
      </c>
      <c r="AB3" s="3">
        <f>EmptyFunctionActivatedNotify!AB18</f>
        <v>1.2499489075200001</v>
      </c>
      <c r="AC3" s="3">
        <f>EmptyFunctionActivatedNotify!AC18</f>
        <v>1.1523938304000001</v>
      </c>
      <c r="AD3" s="3">
        <f>EmptyFunctionActivatedNotify!AD18</f>
        <v>1.1441296896000002</v>
      </c>
      <c r="AE3" s="3">
        <f>EmptyFunctionActivatedNotify!AE18</f>
        <v>1.0802139648</v>
      </c>
      <c r="AF3" s="3">
        <f>EmptyFunctionActivatedNotify!AF18</f>
        <v>1.04527527936</v>
      </c>
      <c r="AG3" s="3">
        <f>EmptyFunctionActivatedNotify!AG18</f>
        <v>1.0509120921600001</v>
      </c>
      <c r="AH3" s="3">
        <f>EmptyFunctionActivatedNotify!AH18</f>
        <v>0.99612991488000002</v>
      </c>
    </row>
    <row r="4" spans="1:34" x14ac:dyDescent="0.25">
      <c r="A4" s="1" t="s">
        <v>54</v>
      </c>
      <c r="B4" s="3">
        <f>LoopEmpty!B18</f>
        <v>7.0253890867199997</v>
      </c>
      <c r="C4" s="3">
        <f>LoopEmpty!C18</f>
        <v>8.0511648153599999</v>
      </c>
      <c r="D4" s="3">
        <f>LoopEmpty!D18</f>
        <v>4.1151121919999998</v>
      </c>
      <c r="E4" s="3">
        <f>LoopEmpty!E18</f>
        <v>2.7314848358400003</v>
      </c>
      <c r="F4" s="3">
        <f>LoopEmpty!F18</f>
        <v>2.11959447552</v>
      </c>
      <c r="G4" s="3">
        <f>LoopEmpty!G18</f>
        <v>1.7295747993599999</v>
      </c>
      <c r="H4" s="3">
        <f>LoopEmpty!H18</f>
        <v>1.44709404672</v>
      </c>
      <c r="I4" s="3">
        <f>LoopEmpty!I18</f>
        <v>1.1897401036799999</v>
      </c>
      <c r="J4" s="3">
        <f>LoopEmpty!J18</f>
        <v>1.1187926937600001</v>
      </c>
      <c r="K4" s="3">
        <f>LoopEmpty!K18</f>
        <v>1.0365812121600002</v>
      </c>
      <c r="L4" s="3">
        <f>LoopEmpty!L18</f>
        <v>0.81414684672000015</v>
      </c>
      <c r="M4" s="3">
        <f>LoopEmpty!M18</f>
        <v>0.75434886143999991</v>
      </c>
      <c r="N4" s="3">
        <f>LoopEmpty!N18</f>
        <v>0.74854007808000012</v>
      </c>
      <c r="O4" s="3">
        <f>LoopEmpty!O18</f>
        <v>0.66483818496000002</v>
      </c>
      <c r="P4" s="3">
        <f>LoopEmpty!P18</f>
        <v>0.58688775168000007</v>
      </c>
      <c r="Q4" s="3">
        <f>LoopEmpty!Q18</f>
        <v>0.53974871039999994</v>
      </c>
      <c r="R4" s="3">
        <f>LoopEmpty!R18</f>
        <v>0.50921438208000003</v>
      </c>
      <c r="S4" s="3">
        <f>LoopEmpty!S18</f>
        <v>0.50786727935999998</v>
      </c>
      <c r="T4" s="3">
        <f>LoopEmpty!T18</f>
        <v>0.46528545791999998</v>
      </c>
      <c r="U4" s="3">
        <f>LoopEmpty!U18</f>
        <v>0.43569696768000005</v>
      </c>
      <c r="V4" s="3">
        <f>LoopEmpty!V18</f>
        <v>0.46924078079999998</v>
      </c>
      <c r="W4" s="3">
        <f>LoopEmpty!W18</f>
        <v>0.5472963072</v>
      </c>
      <c r="X4" s="3">
        <f>LoopEmpty!X18</f>
        <v>0.41019755520000006</v>
      </c>
      <c r="Y4" s="3">
        <f>LoopEmpty!Y18</f>
        <v>0.44766802943999995</v>
      </c>
      <c r="Z4" s="3">
        <f>LoopEmpty!Z18</f>
        <v>0.34464811007999996</v>
      </c>
      <c r="AA4" s="3">
        <f>LoopEmpty!AA18</f>
        <v>0.35854906368</v>
      </c>
      <c r="AB4" s="3">
        <f>LoopEmpty!AB18</f>
        <v>0.31203102720000003</v>
      </c>
      <c r="AC4" s="3">
        <f>LoopEmpty!AC18</f>
        <v>0.30109178880000004</v>
      </c>
      <c r="AD4" s="3">
        <f>LoopEmpty!AD18</f>
        <v>0.33981382656000003</v>
      </c>
      <c r="AE4" s="3">
        <f>LoopEmpty!AE18</f>
        <v>0.37705500671999997</v>
      </c>
      <c r="AF4" s="3">
        <f>LoopEmpty!AF18</f>
        <v>0.29277032448000001</v>
      </c>
      <c r="AG4" s="3">
        <f>LoopEmpty!AG18</f>
        <v>0.33760687104000003</v>
      </c>
      <c r="AH4" s="3">
        <f>LoopEmpty!AH18</f>
        <v>0.25847175167999997</v>
      </c>
    </row>
    <row r="5" spans="1:34" x14ac:dyDescent="0.25">
      <c r="A5" s="1" t="s">
        <v>56</v>
      </c>
      <c r="B5" s="3">
        <f>LoopActivatedNotify!B18</f>
        <v>22.067816386560001</v>
      </c>
      <c r="C5" s="3">
        <f>LoopActivatedNotify!C18</f>
        <v>22.132658841600001</v>
      </c>
      <c r="D5" s="3">
        <f>LoopActivatedNotify!D18</f>
        <v>11.177541826560001</v>
      </c>
      <c r="E5" s="3">
        <f>LoopActivatedNotify!E18</f>
        <v>7.5815036620800003</v>
      </c>
      <c r="F5" s="3">
        <f>LoopActivatedNotify!F18</f>
        <v>5.6651974963200002</v>
      </c>
      <c r="G5" s="3">
        <f>LoopActivatedNotify!G18</f>
        <v>4.6133395660799996</v>
      </c>
      <c r="H5" s="3">
        <f>LoopActivatedNotify!H18</f>
        <v>3.8151095500800003</v>
      </c>
      <c r="I5" s="3">
        <f>LoopActivatedNotify!I18</f>
        <v>3.3344804966399999</v>
      </c>
      <c r="J5" s="3">
        <f>LoopActivatedNotify!J18</f>
        <v>3.0144146227199999</v>
      </c>
      <c r="K5" s="3">
        <f>LoopActivatedNotify!K18</f>
        <v>2.6573273088000002</v>
      </c>
      <c r="L5" s="3">
        <f>LoopActivatedNotify!L18</f>
        <v>2.4125749862400001</v>
      </c>
      <c r="M5" s="3">
        <f>LoopActivatedNotify!M18</f>
        <v>2.2236557721599999</v>
      </c>
      <c r="N5" s="3">
        <f>LoopActivatedNotify!N18</f>
        <v>2.0228992511999997</v>
      </c>
      <c r="O5" s="3">
        <f>LoopActivatedNotify!O18</f>
        <v>1.9129336320000001</v>
      </c>
      <c r="P5" s="3">
        <f>LoopActivatedNotify!P18</f>
        <v>1.81255059456</v>
      </c>
      <c r="Q5" s="3">
        <f>LoopActivatedNotify!Q18</f>
        <v>1.63995902976</v>
      </c>
      <c r="R5" s="3">
        <f>LoopActivatedNotify!R18</f>
        <v>1.59659378688</v>
      </c>
      <c r="S5" s="3">
        <f>LoopActivatedNotify!S18</f>
        <v>1.5181656576</v>
      </c>
      <c r="T5" s="3">
        <f>LoopActivatedNotify!T18</f>
        <v>1.37709247488</v>
      </c>
      <c r="U5" s="3">
        <f>LoopActivatedNotify!U18</f>
        <v>1.37234417664</v>
      </c>
      <c r="V5" s="3">
        <f>LoopActivatedNotify!V18</f>
        <v>1.2106822963200001</v>
      </c>
      <c r="W5" s="3">
        <f>LoopActivatedNotify!W18</f>
        <v>1.15721856</v>
      </c>
      <c r="X5" s="3">
        <f>LoopActivatedNotify!X18</f>
        <v>1.2002685235200001</v>
      </c>
      <c r="Y5" s="3">
        <f>LoopActivatedNotify!Y18</f>
        <v>1.079831808</v>
      </c>
      <c r="Z5" s="3">
        <f>LoopActivatedNotify!Z18</f>
        <v>1.2064594636800001</v>
      </c>
      <c r="AA5" s="3">
        <f>LoopActivatedNotify!AA18</f>
        <v>0.90946630656000005</v>
      </c>
      <c r="AB5" s="3">
        <f>LoopActivatedNotify!AB18</f>
        <v>1.0286227967999999</v>
      </c>
      <c r="AC5" s="3">
        <f>LoopActivatedNotify!AC18</f>
        <v>0.88596366335999988</v>
      </c>
      <c r="AD5" s="3">
        <f>LoopActivatedNotify!AD18</f>
        <v>0.94337316863999998</v>
      </c>
      <c r="AE5" s="3">
        <f>LoopActivatedNotify!AE18</f>
        <v>0.95044306944000001</v>
      </c>
      <c r="AF5" s="3">
        <f>LoopActivatedNotify!AF18</f>
        <v>0.79272695808000004</v>
      </c>
      <c r="AG5" s="3">
        <f>LoopActivatedNotify!AG18</f>
        <v>0.90211934208000011</v>
      </c>
      <c r="AH5" s="3">
        <f>LoopActivatedNotify!AH18</f>
        <v>0.72761699328000007</v>
      </c>
    </row>
    <row r="6" spans="1:34" x14ac:dyDescent="0.25">
      <c r="A6" s="1" t="s">
        <v>71</v>
      </c>
      <c r="B6" s="3">
        <f>EmpFunc_Dynaprof_no_backoff!B18</f>
        <v>502.21506564096006</v>
      </c>
      <c r="C6" s="3">
        <f>EmpFunc_Dynaprof_no_backoff!C18</f>
        <v>527.78799553535998</v>
      </c>
      <c r="D6" s="3">
        <f>EmpFunc_Dynaprof_no_backoff!D18</f>
        <v>313.19747484671996</v>
      </c>
      <c r="E6" s="3">
        <f>EmpFunc_Dynaprof_no_backoff!E18</f>
        <v>373.20877049856006</v>
      </c>
      <c r="F6" s="3">
        <f>EmpFunc_Dynaprof_no_backoff!F18</f>
        <v>523.83040837632007</v>
      </c>
      <c r="G6" s="3">
        <f>EmpFunc_Dynaprof_no_backoff!G18</f>
        <v>643.27404168192004</v>
      </c>
      <c r="H6" s="3">
        <f>EmpFunc_Dynaprof_no_backoff!H18</f>
        <v>723.24031386623994</v>
      </c>
      <c r="I6" s="3">
        <f>EmpFunc_Dynaprof_no_backoff!I18</f>
        <v>821.12371144704014</v>
      </c>
      <c r="J6" s="3">
        <f>EmpFunc_Dynaprof_no_backoff!J18</f>
        <v>924.52907415551999</v>
      </c>
      <c r="K6" s="3">
        <f>EmpFunc_Dynaprof_no_backoff!K18</f>
        <v>1597.6406098944001</v>
      </c>
      <c r="L6" s="3">
        <f>EmpFunc_Dynaprof_no_backoff!L18</f>
        <v>2495.8427014655999</v>
      </c>
      <c r="M6" s="3">
        <f>EmpFunc_Dynaprof_no_backoff!M18</f>
        <v>3282.7674301747197</v>
      </c>
      <c r="N6" s="3">
        <f>EmpFunc_Dynaprof_no_backoff!N18</f>
        <v>3957.2497336934402</v>
      </c>
      <c r="O6" s="3">
        <f>EmpFunc_Dynaprof_no_backoff!O18</f>
        <v>4604.8929740697595</v>
      </c>
      <c r="P6" s="3">
        <f>EmpFunc_Dynaprof_no_backoff!P18</f>
        <v>5056.7294456832005</v>
      </c>
      <c r="Q6" s="3">
        <f>EmpFunc_Dynaprof_no_backoff!Q18</f>
        <v>5623.2300874752</v>
      </c>
      <c r="R6" s="3">
        <f>EmpFunc_Dynaprof_no_backoff!R18</f>
        <v>5852.2280628326389</v>
      </c>
      <c r="S6" s="3">
        <f>EmpFunc_Dynaprof_no_backoff!S18</f>
        <v>6271.5709359820803</v>
      </c>
      <c r="T6" s="3">
        <f>EmpFunc_Dynaprof_no_backoff!T18</f>
        <v>6835.3404082176003</v>
      </c>
      <c r="U6" s="3">
        <f>EmpFunc_Dynaprof_no_backoff!U18</f>
        <v>7550.4276742655984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5">
      <c r="A7" s="1" t="s">
        <v>76</v>
      </c>
      <c r="B7" s="3">
        <f>Loop_Dynaprof_no_backoff!B18</f>
        <v>506.60634344447999</v>
      </c>
      <c r="C7" s="3">
        <f>Loop_Dynaprof_no_backoff!C18</f>
        <v>500.08988212224006</v>
      </c>
      <c r="D7" s="3">
        <f>Loop_Dynaprof_no_backoff!D18</f>
        <v>318.77601828863999</v>
      </c>
      <c r="E7" s="3">
        <f>Loop_Dynaprof_no_backoff!E18</f>
        <v>375.44499922943999</v>
      </c>
      <c r="F7" s="3">
        <f>Loop_Dynaprof_no_backoff!F18</f>
        <v>542.63407067136006</v>
      </c>
      <c r="G7" s="3">
        <f>Loop_Dynaprof_no_backoff!G18</f>
        <v>648.11672309760002</v>
      </c>
      <c r="H7" s="3">
        <f>Loop_Dynaprof_no_backoff!H18</f>
        <v>723.39692172287994</v>
      </c>
      <c r="I7" s="3">
        <f>Loop_Dynaprof_no_backoff!I18</f>
        <v>836.6560828723201</v>
      </c>
      <c r="J7" s="3">
        <f>Loop_Dynaprof_no_backoff!J18</f>
        <v>936.80973069312006</v>
      </c>
      <c r="K7" s="3">
        <f>Loop_Dynaprof_no_backoff!K18</f>
        <v>1616.6938205798401</v>
      </c>
      <c r="L7" s="3">
        <f>Loop_Dynaprof_no_backoff!L18</f>
        <v>2477.5999307059201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A9" s="17" t="s">
        <v>72</v>
      </c>
    </row>
    <row r="10" spans="1:34" x14ac:dyDescent="0.25">
      <c r="A10" s="18" t="s">
        <v>73</v>
      </c>
      <c r="F10" s="10"/>
    </row>
    <row r="11" spans="1:34" x14ac:dyDescent="0.25">
      <c r="A11" s="16"/>
      <c r="F11" s="12"/>
      <c r="G11" s="13"/>
    </row>
    <row r="12" spans="1:34" x14ac:dyDescent="0.25">
      <c r="A12" s="1"/>
      <c r="F12" s="14"/>
      <c r="G12" s="15"/>
    </row>
    <row r="13" spans="1:34" x14ac:dyDescent="0.25">
      <c r="A13" s="1"/>
      <c r="F13" s="12"/>
      <c r="G13" s="13"/>
    </row>
    <row r="14" spans="1:34" x14ac:dyDescent="0.25">
      <c r="A14" s="1"/>
      <c r="F14" s="14"/>
      <c r="G14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15" sqref="A15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34</v>
      </c>
    </row>
    <row r="2" spans="1:34" x14ac:dyDescent="0.25">
      <c r="A2" s="1" t="s">
        <v>35</v>
      </c>
      <c r="B2" t="s">
        <v>36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0" t="s">
        <v>9</v>
      </c>
      <c r="B13" s="10">
        <v>12.039563366399999</v>
      </c>
      <c r="C13" s="10">
        <v>7.0727192064000004</v>
      </c>
      <c r="D13" s="10">
        <v>3.6118594559999999</v>
      </c>
      <c r="E13" s="10">
        <v>2.4634782720000001</v>
      </c>
      <c r="F13" s="10">
        <v>1.8172033536000001</v>
      </c>
      <c r="G13" s="10">
        <v>1.4341389311999999</v>
      </c>
      <c r="H13" s="10">
        <v>1.3147627008</v>
      </c>
      <c r="I13" s="10">
        <v>1.0137186815999999</v>
      </c>
      <c r="J13" s="10">
        <v>0.91053634559999996</v>
      </c>
      <c r="K13" s="10">
        <v>0.95711170560000003</v>
      </c>
      <c r="L13" s="10">
        <v>0.86138142719999999</v>
      </c>
      <c r="M13" s="10">
        <v>0.64852008959999996</v>
      </c>
      <c r="N13" s="10">
        <v>0.7667976192</v>
      </c>
      <c r="O13" s="10">
        <v>0.54887270399999999</v>
      </c>
      <c r="P13" s="10">
        <v>0.51280665599999997</v>
      </c>
      <c r="Q13" s="10">
        <v>0.47869916159999998</v>
      </c>
      <c r="R13" s="10">
        <v>0.44062679040000002</v>
      </c>
      <c r="S13" s="10">
        <v>0.42385966079999998</v>
      </c>
      <c r="T13" s="10">
        <v>0.57963632639999996</v>
      </c>
      <c r="U13" s="10">
        <v>0.37131310080000002</v>
      </c>
      <c r="V13" s="10">
        <v>0.35282626560000002</v>
      </c>
      <c r="W13" s="10">
        <v>0.35621790720000002</v>
      </c>
      <c r="X13" s="10">
        <v>0.60118041600000005</v>
      </c>
      <c r="Y13" s="10">
        <v>0.55503498240000004</v>
      </c>
      <c r="Z13" s="10">
        <v>0.31375073279999999</v>
      </c>
      <c r="AA13" s="10">
        <v>0.28360811520000001</v>
      </c>
      <c r="AB13" s="10">
        <v>0.27262110719999999</v>
      </c>
      <c r="AC13" s="10">
        <v>0.2625417216</v>
      </c>
      <c r="AD13" s="10">
        <v>0.25298780160000001</v>
      </c>
      <c r="AE13" s="10">
        <v>0.24515358719999999</v>
      </c>
      <c r="AF13" s="10">
        <v>0.23645952000000001</v>
      </c>
      <c r="AG13" s="10">
        <v>0.22876861439999999</v>
      </c>
      <c r="AH13" s="10">
        <v>0.24544020480000001</v>
      </c>
    </row>
    <row r="14" spans="1:34" x14ac:dyDescent="0.25">
      <c r="A14" s="21"/>
      <c r="B14" s="10">
        <v>12.039611136</v>
      </c>
      <c r="C14" s="10">
        <v>7.0505541120000004</v>
      </c>
      <c r="D14" s="10">
        <v>3.6495019007999998</v>
      </c>
      <c r="E14" s="10">
        <v>2.4242594303999998</v>
      </c>
      <c r="F14" s="10">
        <v>1.9067235840000001</v>
      </c>
      <c r="G14" s="10">
        <v>1.534359552</v>
      </c>
      <c r="H14" s="10">
        <v>1.3396506624</v>
      </c>
      <c r="I14" s="10">
        <v>1.0305813504000001</v>
      </c>
      <c r="J14" s="10">
        <v>0.90853002240000003</v>
      </c>
      <c r="K14" s="10">
        <v>0.89587107840000002</v>
      </c>
      <c r="L14" s="10">
        <v>0.71186257919999996</v>
      </c>
      <c r="M14" s="10">
        <v>0.64111580160000003</v>
      </c>
      <c r="N14" s="10">
        <v>0.78910602240000005</v>
      </c>
      <c r="O14" s="10">
        <v>0.69361459199999997</v>
      </c>
      <c r="P14" s="10">
        <v>0.51223342080000001</v>
      </c>
      <c r="Q14" s="10">
        <v>0.6153202176</v>
      </c>
      <c r="R14" s="10">
        <v>0.44158218240000002</v>
      </c>
      <c r="S14" s="10">
        <v>0.55685022719999999</v>
      </c>
      <c r="T14" s="10">
        <v>0.3919017984</v>
      </c>
      <c r="U14" s="10">
        <v>0.61632337920000002</v>
      </c>
      <c r="V14" s="10">
        <v>0.35273072640000003</v>
      </c>
      <c r="W14" s="10">
        <v>0.33634575360000002</v>
      </c>
      <c r="X14" s="10">
        <v>0.32129832959999999</v>
      </c>
      <c r="Y14" s="10">
        <v>0.31542266879999997</v>
      </c>
      <c r="Z14" s="10">
        <v>0.29383080960000002</v>
      </c>
      <c r="AA14" s="10">
        <v>0.28274826240000001</v>
      </c>
      <c r="AB14" s="10">
        <v>0.27649044480000001</v>
      </c>
      <c r="AC14" s="10">
        <v>0.6043809792</v>
      </c>
      <c r="AD14" s="10">
        <v>0.25298780160000001</v>
      </c>
      <c r="AE14" s="10">
        <v>0.46766438399999999</v>
      </c>
      <c r="AF14" s="10">
        <v>0.2356952064</v>
      </c>
      <c r="AG14" s="10">
        <v>0.6809078784</v>
      </c>
      <c r="AH14" s="10">
        <v>0.22179425280000001</v>
      </c>
    </row>
    <row r="15" spans="1:34" x14ac:dyDescent="0.25">
      <c r="A15" s="1"/>
      <c r="B15" s="10">
        <v>12.039324518400001</v>
      </c>
      <c r="C15" s="10">
        <v>7.0319239680000001</v>
      </c>
      <c r="D15" s="10">
        <v>3.6416676863999999</v>
      </c>
      <c r="E15" s="10">
        <v>2.4339566592000001</v>
      </c>
      <c r="F15" s="10">
        <v>1.8814056960000001</v>
      </c>
      <c r="G15" s="10">
        <v>1.5948358655999999</v>
      </c>
      <c r="H15" s="10">
        <v>1.2617862144000001</v>
      </c>
      <c r="I15" s="10">
        <v>1.0473962496</v>
      </c>
      <c r="J15" s="10">
        <v>0.9080523264</v>
      </c>
      <c r="K15" s="10">
        <v>0.90833894400000004</v>
      </c>
      <c r="L15" s="10">
        <v>0.71520645120000004</v>
      </c>
      <c r="M15" s="10">
        <v>0.75920225279999998</v>
      </c>
      <c r="N15" s="10">
        <v>0.67350359039999996</v>
      </c>
      <c r="O15" s="10">
        <v>0.56153164799999999</v>
      </c>
      <c r="P15" s="10">
        <v>0.51629383679999996</v>
      </c>
      <c r="Q15" s="10">
        <v>0.46957516799999999</v>
      </c>
      <c r="R15" s="10">
        <v>0.4415344128</v>
      </c>
      <c r="S15" s="10">
        <v>0.42428958719999998</v>
      </c>
      <c r="T15" s="10">
        <v>0.54653199360000004</v>
      </c>
      <c r="U15" s="10">
        <v>0.60060718079999997</v>
      </c>
      <c r="V15" s="10">
        <v>0.35344727040000001</v>
      </c>
      <c r="W15" s="10">
        <v>0.33677568000000002</v>
      </c>
      <c r="X15" s="10">
        <v>0.55919093760000005</v>
      </c>
      <c r="Y15" s="10">
        <v>0.32483328</v>
      </c>
      <c r="Z15" s="10">
        <v>0.29426073600000002</v>
      </c>
      <c r="AA15" s="10">
        <v>0.28480235520000002</v>
      </c>
      <c r="AB15" s="10">
        <v>0.27214341120000002</v>
      </c>
      <c r="AC15" s="10">
        <v>0.26220733439999999</v>
      </c>
      <c r="AD15" s="10">
        <v>0.2525578752</v>
      </c>
      <c r="AE15" s="10">
        <v>0.2441504256</v>
      </c>
      <c r="AF15" s="10">
        <v>0.2360773632</v>
      </c>
      <c r="AG15" s="10">
        <v>0.23435765759999999</v>
      </c>
      <c r="AH15" s="10">
        <v>0.54452567039999999</v>
      </c>
    </row>
    <row r="16" spans="1:34" x14ac:dyDescent="0.25">
      <c r="A16" s="1"/>
      <c r="B16" s="10">
        <v>12.039133440000001</v>
      </c>
      <c r="C16" s="10">
        <v>7.0332615167999997</v>
      </c>
      <c r="D16" s="10">
        <v>3.6138180096000001</v>
      </c>
      <c r="E16" s="10">
        <v>2.5138274304000001</v>
      </c>
      <c r="F16" s="10">
        <v>1.9136024063999999</v>
      </c>
      <c r="G16" s="10">
        <v>1.5677505024</v>
      </c>
      <c r="H16" s="10">
        <v>1.3393640447999999</v>
      </c>
      <c r="I16" s="10">
        <v>1.0319188991999999</v>
      </c>
      <c r="J16" s="10">
        <v>0.98830525440000005</v>
      </c>
      <c r="K16" s="10">
        <v>0.88588723199999997</v>
      </c>
      <c r="L16" s="10">
        <v>0.70546145280000006</v>
      </c>
      <c r="M16" s="10">
        <v>0.64374312960000002</v>
      </c>
      <c r="N16" s="10">
        <v>0.81337297919999996</v>
      </c>
      <c r="O16" s="10">
        <v>0.54185057280000004</v>
      </c>
      <c r="P16" s="10">
        <v>0.50387374080000003</v>
      </c>
      <c r="Q16" s="10">
        <v>0.47755269119999999</v>
      </c>
      <c r="R16" s="10">
        <v>0.4404834816</v>
      </c>
      <c r="S16" s="10">
        <v>0.41492674559999998</v>
      </c>
      <c r="T16" s="10">
        <v>0.66901324799999995</v>
      </c>
      <c r="U16" s="10">
        <v>0.47525975040000001</v>
      </c>
      <c r="V16" s="10">
        <v>0.35292180480000002</v>
      </c>
      <c r="W16" s="10">
        <v>0.62974663679999998</v>
      </c>
      <c r="X16" s="10">
        <v>0.33806545919999997</v>
      </c>
      <c r="Y16" s="10">
        <v>0.31609144319999999</v>
      </c>
      <c r="Z16" s="10">
        <v>0.54256711680000003</v>
      </c>
      <c r="AA16" s="10">
        <v>0.28289157120000002</v>
      </c>
      <c r="AB16" s="10">
        <v>0.27692037120000002</v>
      </c>
      <c r="AC16" s="10">
        <v>0.2625417216</v>
      </c>
      <c r="AD16" s="10">
        <v>0.25461196800000002</v>
      </c>
      <c r="AE16" s="10">
        <v>0.24534466560000001</v>
      </c>
      <c r="AF16" s="10">
        <v>0.24434150399999999</v>
      </c>
      <c r="AG16" s="10">
        <v>0.2280520704</v>
      </c>
      <c r="AH16" s="10">
        <v>0.2224630272</v>
      </c>
    </row>
    <row r="17" spans="1:34" x14ac:dyDescent="0.25">
      <c r="A17" s="1"/>
      <c r="B17" s="10">
        <v>12.039133440000001</v>
      </c>
      <c r="C17" s="10">
        <v>7.0309685760000002</v>
      </c>
      <c r="D17" s="10">
        <v>3.6147256319999999</v>
      </c>
      <c r="E17" s="10">
        <v>2.3870469120000002</v>
      </c>
      <c r="F17" s="10">
        <v>1.8876635136</v>
      </c>
      <c r="G17" s="10">
        <v>1.5409995264</v>
      </c>
      <c r="H17" s="10">
        <v>1.32202368</v>
      </c>
      <c r="I17" s="10">
        <v>1.030390272</v>
      </c>
      <c r="J17" s="10">
        <v>0.99848017919999998</v>
      </c>
      <c r="K17" s="10">
        <v>0.94354513920000005</v>
      </c>
      <c r="L17" s="10">
        <v>0.71286574079999998</v>
      </c>
      <c r="M17" s="10">
        <v>0.65167288320000005</v>
      </c>
      <c r="N17" s="10">
        <v>0.81060234239999995</v>
      </c>
      <c r="O17" s="10">
        <v>0.54337919999999995</v>
      </c>
      <c r="P17" s="10">
        <v>0.50406481920000001</v>
      </c>
      <c r="Q17" s="10">
        <v>0.4792723968</v>
      </c>
      <c r="R17" s="10">
        <v>0.44038794240000001</v>
      </c>
      <c r="S17" s="10">
        <v>0.42457620480000002</v>
      </c>
      <c r="T17" s="10">
        <v>0.48772761599999997</v>
      </c>
      <c r="U17" s="10">
        <v>0.39032540160000001</v>
      </c>
      <c r="V17" s="10">
        <v>0.37484805119999998</v>
      </c>
      <c r="W17" s="10">
        <v>0.33653683200000001</v>
      </c>
      <c r="X17" s="10">
        <v>0.32168048640000002</v>
      </c>
      <c r="Y17" s="10">
        <v>0.3068719104</v>
      </c>
      <c r="Z17" s="10">
        <v>0.46924078079999998</v>
      </c>
      <c r="AA17" s="10">
        <v>0.28346480639999999</v>
      </c>
      <c r="AB17" s="10">
        <v>0.60920570880000002</v>
      </c>
      <c r="AC17" s="10">
        <v>0.27071032319999999</v>
      </c>
      <c r="AD17" s="10">
        <v>0.33204648959999999</v>
      </c>
      <c r="AE17" s="10">
        <v>0.66977756160000002</v>
      </c>
      <c r="AF17" s="10">
        <v>0.23722383359999999</v>
      </c>
      <c r="AG17" s="10">
        <v>0.22872084479999999</v>
      </c>
      <c r="AH17" s="10">
        <v>0.22107770879999999</v>
      </c>
    </row>
    <row r="18" spans="1:34" x14ac:dyDescent="0.25">
      <c r="A18" s="1" t="s">
        <v>4</v>
      </c>
      <c r="B18" s="10">
        <f>AVERAGE(B13:B17)</f>
        <v>12.039353180160001</v>
      </c>
      <c r="C18" s="10">
        <f t="shared" ref="C18:L18" si="1">AVERAGE(C13:C17)</f>
        <v>7.0438854758399998</v>
      </c>
      <c r="D18" s="10">
        <f t="shared" si="1"/>
        <v>3.6263145369599998</v>
      </c>
      <c r="E18" s="10">
        <f t="shared" si="1"/>
        <v>2.4445137408000006</v>
      </c>
      <c r="F18" s="10">
        <f t="shared" si="1"/>
        <v>1.8813197107200001</v>
      </c>
      <c r="G18" s="10">
        <f t="shared" si="1"/>
        <v>1.5344168755200001</v>
      </c>
      <c r="H18" s="10">
        <f t="shared" si="1"/>
        <v>1.31551746048</v>
      </c>
      <c r="I18" s="10">
        <f t="shared" si="1"/>
        <v>1.03080109056</v>
      </c>
      <c r="J18" s="10">
        <f t="shared" si="1"/>
        <v>0.94278082560000009</v>
      </c>
      <c r="K18" s="10">
        <f t="shared" si="1"/>
        <v>0.91815081983999991</v>
      </c>
      <c r="L18" s="10">
        <f t="shared" si="1"/>
        <v>0.74135553023999989</v>
      </c>
      <c r="M18" s="10">
        <f t="shared" ref="M18" si="2">AVERAGE(M13:M17)</f>
        <v>0.66885083136000001</v>
      </c>
      <c r="N18" s="10">
        <f t="shared" ref="N18" si="3">AVERAGE(N13:N17)</f>
        <v>0.77067651071999987</v>
      </c>
      <c r="O18" s="10">
        <f t="shared" ref="O18" si="4">AVERAGE(O13:O17)</f>
        <v>0.57784974336000006</v>
      </c>
      <c r="P18" s="10">
        <f t="shared" ref="P18" si="5">AVERAGE(P13:P17)</f>
        <v>0.50985449472</v>
      </c>
      <c r="Q18" s="10">
        <f t="shared" ref="Q18" si="6">AVERAGE(Q13:Q17)</f>
        <v>0.50408392703999994</v>
      </c>
      <c r="R18" s="10">
        <f t="shared" ref="R18" si="7">AVERAGE(R13:R17)</f>
        <v>0.44092296192000002</v>
      </c>
      <c r="S18" s="10">
        <f t="shared" ref="S18" si="8">AVERAGE(S13:S17)</f>
        <v>0.44890048511999997</v>
      </c>
      <c r="T18" s="10">
        <f t="shared" ref="T18" si="9">AVERAGE(T13:T17)</f>
        <v>0.53496219647999987</v>
      </c>
      <c r="U18" s="10">
        <f t="shared" ref="U18" si="10">AVERAGE(U13:U17)</f>
        <v>0.49076576256000004</v>
      </c>
      <c r="V18" s="10">
        <f t="shared" ref="V18" si="11">AVERAGE(V13:V17)</f>
        <v>0.35735482367999999</v>
      </c>
      <c r="W18" s="10">
        <f t="shared" ref="W18" si="12">AVERAGE(W13:W17)</f>
        <v>0.39912456192000001</v>
      </c>
      <c r="X18" s="10">
        <f t="shared" ref="X18" si="13">AVERAGE(X13:X17)</f>
        <v>0.42828312576000005</v>
      </c>
      <c r="Y18" s="10">
        <f t="shared" ref="Y18" si="14">AVERAGE(Y13:Y17)</f>
        <v>0.36365085695999999</v>
      </c>
      <c r="Z18" s="10">
        <f t="shared" ref="Z18" si="15">AVERAGE(Z13:Z17)</f>
        <v>0.38273003519999999</v>
      </c>
      <c r="AA18" s="10">
        <f t="shared" ref="AA18" si="16">AVERAGE(AA13:AA17)</f>
        <v>0.28350302208</v>
      </c>
      <c r="AB18" s="10">
        <f t="shared" ref="AB18" si="17">AVERAGE(AB13:AB17)</f>
        <v>0.34147620864</v>
      </c>
      <c r="AC18" s="10">
        <f t="shared" ref="AC18" si="18">AVERAGE(AC13:AC17)</f>
        <v>0.332476416</v>
      </c>
      <c r="AD18" s="10">
        <f t="shared" ref="AD18" si="19">AVERAGE(AD13:AD17)</f>
        <v>0.26903838720000001</v>
      </c>
      <c r="AE18" s="10">
        <f t="shared" ref="AE18" si="20">AVERAGE(AE13:AE17)</f>
        <v>0.37441812480000003</v>
      </c>
      <c r="AF18" s="10">
        <f t="shared" ref="AF18" si="21">AVERAGE(AF13:AF17)</f>
        <v>0.23795948544000001</v>
      </c>
      <c r="AG18" s="10">
        <f t="shared" ref="AG18" si="22">AVERAGE(AG13:AG17)</f>
        <v>0.32016141312000002</v>
      </c>
      <c r="AH18" s="10">
        <f t="shared" ref="AH18" si="23">AVERAGE(AH13:AH17)</f>
        <v>0.29106017280000002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B1" workbookViewId="0">
      <selection activeCell="B14" sqref="B14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39</v>
      </c>
    </row>
    <row r="2" spans="1:34" x14ac:dyDescent="0.25">
      <c r="A2" s="1" t="s">
        <v>35</v>
      </c>
      <c r="B2" t="s">
        <v>40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0" t="s">
        <v>9</v>
      </c>
      <c r="B13" s="10">
        <v>11.041226496</v>
      </c>
      <c r="C13" s="10">
        <v>8.0958484992000006</v>
      </c>
      <c r="D13" s="10">
        <v>4.0653840384000004</v>
      </c>
      <c r="E13" s="10">
        <v>2.8179764735999999</v>
      </c>
      <c r="F13" s="10">
        <v>2.106400512</v>
      </c>
      <c r="G13" s="10">
        <v>1.7863441920000001</v>
      </c>
      <c r="H13" s="10">
        <v>1.5196942847999999</v>
      </c>
      <c r="I13" s="10">
        <v>1.2897314304</v>
      </c>
      <c r="J13" s="10">
        <v>1.0129065984000001</v>
      </c>
      <c r="K13" s="10">
        <v>0.92118896640000003</v>
      </c>
      <c r="L13" s="10">
        <v>0.91024972800000004</v>
      </c>
      <c r="M13" s="10">
        <v>0.88803686400000004</v>
      </c>
      <c r="N13" s="10">
        <v>0.67407682560000004</v>
      </c>
      <c r="O13" s="10">
        <v>0.62774031360000004</v>
      </c>
      <c r="P13" s="10">
        <v>0.72514252800000001</v>
      </c>
      <c r="Q13" s="10">
        <v>0.54571991040000001</v>
      </c>
      <c r="R13" s="10">
        <v>0.50358712319999999</v>
      </c>
      <c r="S13" s="10">
        <v>0.47951124480000001</v>
      </c>
      <c r="T13" s="10">
        <v>0.70579583999999995</v>
      </c>
      <c r="U13" s="10">
        <v>0.44287196159999997</v>
      </c>
      <c r="V13" s="10">
        <v>0.4028410368</v>
      </c>
      <c r="W13" s="10">
        <v>0.42319088640000002</v>
      </c>
      <c r="X13" s="10">
        <v>0.54228049919999999</v>
      </c>
      <c r="Y13" s="10">
        <v>0.35153648640000001</v>
      </c>
      <c r="Z13" s="10">
        <v>0.51385758719999997</v>
      </c>
      <c r="AA13" s="10">
        <v>0.56888816639999995</v>
      </c>
      <c r="AB13" s="10">
        <v>0.31102786560000001</v>
      </c>
      <c r="AC13" s="10">
        <v>0.29903769600000002</v>
      </c>
      <c r="AD13" s="10">
        <v>0.60581406719999997</v>
      </c>
      <c r="AE13" s="10">
        <v>0.2781623808</v>
      </c>
      <c r="AF13" s="10">
        <v>0.2700893184</v>
      </c>
      <c r="AG13" s="10">
        <v>0.2607264768</v>
      </c>
      <c r="AH13" s="10">
        <v>0.2573348352</v>
      </c>
    </row>
    <row r="14" spans="1:34" x14ac:dyDescent="0.25">
      <c r="A14" s="21"/>
      <c r="B14" s="10">
        <v>11.035732992</v>
      </c>
      <c r="C14" s="10">
        <v>8.0439707136000003</v>
      </c>
      <c r="D14" s="10">
        <v>4.1314016255999997</v>
      </c>
      <c r="E14" s="10">
        <v>2.7921331199999999</v>
      </c>
      <c r="F14" s="10">
        <v>2.1166232063999999</v>
      </c>
      <c r="G14" s="10">
        <v>1.7393389055999999</v>
      </c>
      <c r="H14" s="10">
        <v>1.536748032</v>
      </c>
      <c r="I14" s="10">
        <v>1.1661037056000001</v>
      </c>
      <c r="J14" s="10">
        <v>1.1001816576000001</v>
      </c>
      <c r="K14" s="10">
        <v>1.0291004928</v>
      </c>
      <c r="L14" s="10">
        <v>0.89118965760000002</v>
      </c>
      <c r="M14" s="10">
        <v>0.73956894719999999</v>
      </c>
      <c r="N14" s="10">
        <v>0.68492052479999999</v>
      </c>
      <c r="O14" s="10">
        <v>0.62143472639999997</v>
      </c>
      <c r="P14" s="10">
        <v>0.79459952639999998</v>
      </c>
      <c r="Q14" s="10">
        <v>0.54562437119999996</v>
      </c>
      <c r="R14" s="10">
        <v>0.50315719680000004</v>
      </c>
      <c r="S14" s="10">
        <v>0.49427205120000001</v>
      </c>
      <c r="T14" s="10">
        <v>0.45643852800000001</v>
      </c>
      <c r="U14" s="10">
        <v>0.45256919039999999</v>
      </c>
      <c r="V14" s="10">
        <v>0.40494289919999998</v>
      </c>
      <c r="W14" s="10">
        <v>0.40823900159999998</v>
      </c>
      <c r="X14" s="10">
        <v>0.36768261120000001</v>
      </c>
      <c r="Y14" s="10">
        <v>0.59133987840000002</v>
      </c>
      <c r="Z14" s="10">
        <v>0.33677568000000002</v>
      </c>
      <c r="AA14" s="10">
        <v>0.32320911359999999</v>
      </c>
      <c r="AB14" s="10">
        <v>0.3120787968</v>
      </c>
      <c r="AC14" s="10">
        <v>0.29975424000000001</v>
      </c>
      <c r="AD14" s="10">
        <v>0.29789122559999998</v>
      </c>
      <c r="AE14" s="10">
        <v>0.65845616640000004</v>
      </c>
      <c r="AF14" s="10">
        <v>0.269659392</v>
      </c>
      <c r="AG14" s="10">
        <v>0.26058316799999998</v>
      </c>
      <c r="AH14" s="10">
        <v>0.25303557119999998</v>
      </c>
    </row>
    <row r="15" spans="1:34" x14ac:dyDescent="0.25">
      <c r="A15" s="1"/>
      <c r="B15" s="10">
        <v>11.035732992</v>
      </c>
      <c r="C15" s="10">
        <v>8.0352288767999998</v>
      </c>
      <c r="D15" s="10">
        <v>4.1124370943999997</v>
      </c>
      <c r="E15" s="10">
        <v>2.8475936256000001</v>
      </c>
      <c r="F15" s="10">
        <v>2.0433446399999999</v>
      </c>
      <c r="G15" s="10">
        <v>1.766519808</v>
      </c>
      <c r="H15" s="10">
        <v>1.4616064512</v>
      </c>
      <c r="I15" s="10">
        <v>1.3092214272</v>
      </c>
      <c r="J15" s="10">
        <v>1.0047857663999999</v>
      </c>
      <c r="K15" s="10">
        <v>0.92075903999999997</v>
      </c>
      <c r="L15" s="10">
        <v>0.91345029119999999</v>
      </c>
      <c r="M15" s="10">
        <v>0.80835717119999995</v>
      </c>
      <c r="N15" s="10">
        <v>0.68788223999999998</v>
      </c>
      <c r="O15" s="10">
        <v>0.62272450560000003</v>
      </c>
      <c r="P15" s="10">
        <v>0.57657907200000003</v>
      </c>
      <c r="Q15" s="10">
        <v>0.54586321920000003</v>
      </c>
      <c r="R15" s="10">
        <v>0.67952256</v>
      </c>
      <c r="S15" s="10">
        <v>0.62501744640000001</v>
      </c>
      <c r="T15" s="10">
        <v>0.45744168959999998</v>
      </c>
      <c r="U15" s="10">
        <v>0.4433496576</v>
      </c>
      <c r="V15" s="10">
        <v>0.40546836479999998</v>
      </c>
      <c r="W15" s="10">
        <v>0.3932871168</v>
      </c>
      <c r="X15" s="10">
        <v>0.36763484159999998</v>
      </c>
      <c r="Y15" s="10">
        <v>0.35994393600000002</v>
      </c>
      <c r="Z15" s="10">
        <v>0.34494428160000001</v>
      </c>
      <c r="AA15" s="10">
        <v>0.32277918719999998</v>
      </c>
      <c r="AB15" s="10">
        <v>0.59879193600000002</v>
      </c>
      <c r="AC15" s="10">
        <v>0.29946762240000002</v>
      </c>
      <c r="AD15" s="10">
        <v>0.28828953600000001</v>
      </c>
      <c r="AE15" s="10">
        <v>0.27926108160000002</v>
      </c>
      <c r="AF15" s="10">
        <v>0.26932500479999999</v>
      </c>
      <c r="AG15" s="10">
        <v>0.27868784639999999</v>
      </c>
      <c r="AH15" s="10">
        <v>0.32263587840000002</v>
      </c>
    </row>
    <row r="16" spans="1:34" x14ac:dyDescent="0.25">
      <c r="A16" s="1"/>
      <c r="B16" s="10">
        <v>11.0345865216</v>
      </c>
      <c r="C16" s="10">
        <v>8.0369963519999992</v>
      </c>
      <c r="D16" s="10">
        <v>4.1308761599999997</v>
      </c>
      <c r="E16" s="10">
        <v>2.768964864</v>
      </c>
      <c r="F16" s="10">
        <v>2.0852385791999999</v>
      </c>
      <c r="G16" s="10">
        <v>1.8006273023999999</v>
      </c>
      <c r="H16" s="10">
        <v>1.4505716736000001</v>
      </c>
      <c r="I16" s="10">
        <v>1.1956253184000001</v>
      </c>
      <c r="J16" s="10">
        <v>1.0895768064</v>
      </c>
      <c r="K16" s="10">
        <v>0.98171304960000005</v>
      </c>
      <c r="L16" s="10">
        <v>0.9108229632</v>
      </c>
      <c r="M16" s="10">
        <v>0.74061987839999999</v>
      </c>
      <c r="N16" s="10">
        <v>0.67617868800000003</v>
      </c>
      <c r="O16" s="10">
        <v>0.61899847679999997</v>
      </c>
      <c r="P16" s="10">
        <v>0.79574599680000002</v>
      </c>
      <c r="Q16" s="10">
        <v>0.53721692160000001</v>
      </c>
      <c r="R16" s="10">
        <v>0.65281935359999999</v>
      </c>
      <c r="S16" s="10">
        <v>1.4122604543999999</v>
      </c>
      <c r="T16" s="10">
        <v>0.7248081408</v>
      </c>
      <c r="U16" s="10">
        <v>0.69203819519999998</v>
      </c>
      <c r="V16" s="10">
        <v>0.40298434560000002</v>
      </c>
      <c r="W16" s="10">
        <v>0.3932871168</v>
      </c>
      <c r="X16" s="10">
        <v>0.36663168000000002</v>
      </c>
      <c r="Y16" s="10">
        <v>0.35898854400000002</v>
      </c>
      <c r="Z16" s="10">
        <v>0.33639352319999999</v>
      </c>
      <c r="AA16" s="10">
        <v>0.32354350079999999</v>
      </c>
      <c r="AB16" s="10">
        <v>0.31050240000000001</v>
      </c>
      <c r="AC16" s="10">
        <v>0.29865553919999999</v>
      </c>
      <c r="AD16" s="10">
        <v>0.30625090560000001</v>
      </c>
      <c r="AE16" s="10">
        <v>0.45624744960000002</v>
      </c>
      <c r="AF16" s="10">
        <v>0.269659392</v>
      </c>
      <c r="AG16" s="10">
        <v>0.71066833920000005</v>
      </c>
      <c r="AH16" s="10">
        <v>0.25427758080000001</v>
      </c>
    </row>
    <row r="17" spans="1:34" x14ac:dyDescent="0.25">
      <c r="A17" s="1"/>
      <c r="B17" s="10">
        <v>11.038455859200001</v>
      </c>
      <c r="C17" s="10">
        <v>8.0241940992000007</v>
      </c>
      <c r="D17" s="10">
        <v>4.2332464127999998</v>
      </c>
      <c r="E17" s="10">
        <v>2.7863052287999999</v>
      </c>
      <c r="F17" s="10">
        <v>2.1197282303999998</v>
      </c>
      <c r="G17" s="10">
        <v>1.7788921343999999</v>
      </c>
      <c r="H17" s="10">
        <v>1.4386292735999999</v>
      </c>
      <c r="I17" s="10">
        <v>1.1758009344</v>
      </c>
      <c r="J17" s="10">
        <v>1.005072384</v>
      </c>
      <c r="K17" s="10">
        <v>1.0409951232000001</v>
      </c>
      <c r="L17" s="10">
        <v>0.99217459200000002</v>
      </c>
      <c r="M17" s="10">
        <v>0.73976002559999998</v>
      </c>
      <c r="N17" s="10">
        <v>0.86123811839999997</v>
      </c>
      <c r="O17" s="10">
        <v>0.62057487359999997</v>
      </c>
      <c r="P17" s="10">
        <v>0.57581475839999996</v>
      </c>
      <c r="Q17" s="10">
        <v>0.53807677440000001</v>
      </c>
      <c r="R17" s="10">
        <v>0.74821524480000001</v>
      </c>
      <c r="S17" s="10">
        <v>0.71592299520000002</v>
      </c>
      <c r="T17" s="10">
        <v>0.79808670719999997</v>
      </c>
      <c r="U17" s="10">
        <v>0.62883901440000001</v>
      </c>
      <c r="V17" s="10">
        <v>0.403175424</v>
      </c>
      <c r="W17" s="10">
        <v>0.38540513279999999</v>
      </c>
      <c r="X17" s="10">
        <v>0.73197358079999997</v>
      </c>
      <c r="Y17" s="10">
        <v>0.35096325119999999</v>
      </c>
      <c r="Z17" s="10">
        <v>0.42467174400000002</v>
      </c>
      <c r="AA17" s="10">
        <v>0.36366996480000002</v>
      </c>
      <c r="AB17" s="10">
        <v>0.31948308479999998</v>
      </c>
      <c r="AC17" s="10">
        <v>0.3002797056</v>
      </c>
      <c r="AD17" s="10">
        <v>0.55470059520000004</v>
      </c>
      <c r="AE17" s="10">
        <v>0.28723860480000002</v>
      </c>
      <c r="AF17" s="10">
        <v>0.26932500479999999</v>
      </c>
      <c r="AG17" s="10">
        <v>0.261060864</v>
      </c>
      <c r="AH17" s="10">
        <v>0.25260564479999997</v>
      </c>
    </row>
    <row r="18" spans="1:34" x14ac:dyDescent="0.25">
      <c r="A18" s="1" t="s">
        <v>4</v>
      </c>
      <c r="B18" s="10">
        <f>AVERAGE(B13:B17)</f>
        <v>11.037146972159999</v>
      </c>
      <c r="C18" s="10">
        <f t="shared" ref="C18:AH18" si="1">AVERAGE(C13:C17)</f>
        <v>8.0472477081600005</v>
      </c>
      <c r="D18" s="10">
        <f t="shared" si="1"/>
        <v>4.1346690662399999</v>
      </c>
      <c r="E18" s="10">
        <f t="shared" si="1"/>
        <v>2.8025946623999998</v>
      </c>
      <c r="F18" s="10">
        <f t="shared" si="1"/>
        <v>2.0942670336</v>
      </c>
      <c r="G18" s="10">
        <f t="shared" si="1"/>
        <v>1.77434446848</v>
      </c>
      <c r="H18" s="10">
        <f t="shared" si="1"/>
        <v>1.4814499430399999</v>
      </c>
      <c r="I18" s="10">
        <f t="shared" si="1"/>
        <v>1.2272965631999999</v>
      </c>
      <c r="J18" s="10">
        <f t="shared" si="1"/>
        <v>1.04250464256</v>
      </c>
      <c r="K18" s="10">
        <f t="shared" si="1"/>
        <v>0.97875133440000006</v>
      </c>
      <c r="L18" s="10">
        <f t="shared" si="1"/>
        <v>0.92357744640000017</v>
      </c>
      <c r="M18" s="10">
        <f t="shared" si="1"/>
        <v>0.78326857727999999</v>
      </c>
      <c r="N18" s="10">
        <f t="shared" si="1"/>
        <v>0.71685927936000005</v>
      </c>
      <c r="O18" s="10">
        <f t="shared" si="1"/>
        <v>0.62229457919999986</v>
      </c>
      <c r="P18" s="10">
        <f t="shared" si="1"/>
        <v>0.69357637632000002</v>
      </c>
      <c r="Q18" s="10">
        <f t="shared" si="1"/>
        <v>0.54250023936000003</v>
      </c>
      <c r="R18" s="10">
        <f t="shared" si="1"/>
        <v>0.61746029568000005</v>
      </c>
      <c r="S18" s="10">
        <f t="shared" si="1"/>
        <v>0.74539683840000004</v>
      </c>
      <c r="T18" s="10">
        <f t="shared" si="1"/>
        <v>0.62851418112000002</v>
      </c>
      <c r="U18" s="10">
        <f t="shared" si="1"/>
        <v>0.53193360383999999</v>
      </c>
      <c r="V18" s="10">
        <f t="shared" si="1"/>
        <v>0.40388241408000003</v>
      </c>
      <c r="W18" s="10">
        <f t="shared" si="1"/>
        <v>0.40068185088000002</v>
      </c>
      <c r="X18" s="10">
        <f t="shared" si="1"/>
        <v>0.47524064256000004</v>
      </c>
      <c r="Y18" s="10">
        <f t="shared" si="1"/>
        <v>0.40255441920000001</v>
      </c>
      <c r="Z18" s="10">
        <f t="shared" si="1"/>
        <v>0.39132856319999998</v>
      </c>
      <c r="AA18" s="10">
        <f t="shared" si="1"/>
        <v>0.38041798656000003</v>
      </c>
      <c r="AB18" s="10">
        <f t="shared" si="1"/>
        <v>0.37037681664000005</v>
      </c>
      <c r="AC18" s="10">
        <f t="shared" si="1"/>
        <v>0.29943896063999997</v>
      </c>
      <c r="AD18" s="10">
        <f t="shared" si="1"/>
        <v>0.41058926592</v>
      </c>
      <c r="AE18" s="10">
        <f t="shared" si="1"/>
        <v>0.39187313664000001</v>
      </c>
      <c r="AF18" s="10">
        <f t="shared" si="1"/>
        <v>0.26961162240000003</v>
      </c>
      <c r="AG18" s="10">
        <f t="shared" si="1"/>
        <v>0.35434533888000003</v>
      </c>
      <c r="AH18" s="10">
        <f t="shared" si="1"/>
        <v>0.26797790208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B1" workbookViewId="0">
      <selection activeCell="B14" sqref="B14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41</v>
      </c>
    </row>
    <row r="2" spans="1:34" x14ac:dyDescent="0.25">
      <c r="A2" s="1" t="s">
        <v>35</v>
      </c>
      <c r="B2" t="s">
        <v>42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0" t="s">
        <v>9</v>
      </c>
      <c r="B13" s="10">
        <v>27.416358758400001</v>
      </c>
      <c r="C13" s="10">
        <v>27.676464230400001</v>
      </c>
      <c r="D13" s="10">
        <v>14.0923186176</v>
      </c>
      <c r="E13" s="10">
        <v>9.5260225536000007</v>
      </c>
      <c r="F13" s="10">
        <v>7.0270992383999999</v>
      </c>
      <c r="G13" s="10">
        <v>5.8012835328000003</v>
      </c>
      <c r="H13" s="10">
        <v>4.8141725184000004</v>
      </c>
      <c r="I13" s="10">
        <v>4.1277233663999997</v>
      </c>
      <c r="J13" s="10">
        <v>3.6201235968000001</v>
      </c>
      <c r="K13" s="10">
        <v>3.3431076863999998</v>
      </c>
      <c r="L13" s="10">
        <v>3.0532895232000001</v>
      </c>
      <c r="M13" s="10">
        <v>2.8060340735999998</v>
      </c>
      <c r="N13" s="10">
        <v>2.5039391231999999</v>
      </c>
      <c r="O13" s="10">
        <v>2.3238955008</v>
      </c>
      <c r="P13" s="10">
        <v>2.2650911231999999</v>
      </c>
      <c r="Q13" s="10">
        <v>2.0614970879999999</v>
      </c>
      <c r="R13" s="10">
        <v>2.0389498368000001</v>
      </c>
      <c r="S13" s="10">
        <v>1.9728844800000001</v>
      </c>
      <c r="T13" s="10">
        <v>1.7425394688</v>
      </c>
      <c r="U13" s="10">
        <v>1.7598798336000001</v>
      </c>
      <c r="V13" s="10">
        <v>1.5955524096</v>
      </c>
      <c r="W13" s="10">
        <v>1.5903932928</v>
      </c>
      <c r="X13" s="10">
        <v>1.3367844864</v>
      </c>
      <c r="Y13" s="10">
        <v>1.2356562432</v>
      </c>
      <c r="Z13" s="10">
        <v>1.4561129472000001</v>
      </c>
      <c r="AA13" s="10">
        <v>1.391767296</v>
      </c>
      <c r="AB13" s="10">
        <v>1.0562813952000001</v>
      </c>
      <c r="AC13" s="10">
        <v>1.0267120128</v>
      </c>
      <c r="AD13" s="10">
        <v>0.98223851520000005</v>
      </c>
      <c r="AE13" s="10">
        <v>0.94736670720000005</v>
      </c>
      <c r="AF13" s="10">
        <v>0.99432422399999998</v>
      </c>
      <c r="AG13" s="10">
        <v>0.978321408</v>
      </c>
      <c r="AH13" s="10">
        <v>1.1352923135999999</v>
      </c>
    </row>
    <row r="14" spans="1:34" x14ac:dyDescent="0.25">
      <c r="A14" s="21"/>
      <c r="B14" s="10">
        <v>27.414447974400002</v>
      </c>
      <c r="C14" s="10">
        <v>27.562342655999998</v>
      </c>
      <c r="D14" s="10">
        <v>13.955172096</v>
      </c>
      <c r="E14" s="10">
        <v>9.1917308928000008</v>
      </c>
      <c r="F14" s="10">
        <v>7.0432931327999997</v>
      </c>
      <c r="G14" s="10">
        <v>5.7026393088000003</v>
      </c>
      <c r="H14" s="10">
        <v>4.6739209728000004</v>
      </c>
      <c r="I14" s="10">
        <v>4.121561088</v>
      </c>
      <c r="J14" s="10">
        <v>3.6601067519999999</v>
      </c>
      <c r="K14" s="10">
        <v>3.3294455807999999</v>
      </c>
      <c r="L14" s="10">
        <v>2.9323368959999998</v>
      </c>
      <c r="M14" s="10">
        <v>2.8057474560000002</v>
      </c>
      <c r="N14" s="10">
        <v>2.4959615999999998</v>
      </c>
      <c r="O14" s="10">
        <v>2.2766035967999998</v>
      </c>
      <c r="P14" s="10">
        <v>2.3340704256000002</v>
      </c>
      <c r="Q14" s="10">
        <v>2.1263204351999998</v>
      </c>
      <c r="R14" s="10">
        <v>1.9439361023999999</v>
      </c>
      <c r="S14" s="10">
        <v>1.8001018367999999</v>
      </c>
      <c r="T14" s="10">
        <v>1.8525528576000001</v>
      </c>
      <c r="U14" s="10">
        <v>1.7354695680000001</v>
      </c>
      <c r="V14" s="10">
        <v>1.6935278592</v>
      </c>
      <c r="W14" s="10">
        <v>1.6035777024</v>
      </c>
      <c r="X14" s="10">
        <v>1.7153585664</v>
      </c>
      <c r="Y14" s="10">
        <v>1.3974996479999999</v>
      </c>
      <c r="Z14" s="10">
        <v>1.5251400192</v>
      </c>
      <c r="AA14" s="10">
        <v>1.0994651136</v>
      </c>
      <c r="AB14" s="10">
        <v>1.0577622527999999</v>
      </c>
      <c r="AC14" s="10">
        <v>1.3668793344000001</v>
      </c>
      <c r="AD14" s="10">
        <v>1.1396871168</v>
      </c>
      <c r="AE14" s="10">
        <v>1.01152128</v>
      </c>
      <c r="AF14" s="10">
        <v>1.2265800192</v>
      </c>
      <c r="AG14" s="10">
        <v>0.8929571328</v>
      </c>
      <c r="AH14" s="10">
        <v>0.91091850240000005</v>
      </c>
    </row>
    <row r="15" spans="1:34" x14ac:dyDescent="0.25">
      <c r="A15" s="1"/>
      <c r="B15" s="10">
        <v>27.407760230400001</v>
      </c>
      <c r="C15" s="10">
        <v>27.562772582400001</v>
      </c>
      <c r="D15" s="10">
        <v>13.712980224000001</v>
      </c>
      <c r="E15" s="10">
        <v>9.2329560575999992</v>
      </c>
      <c r="F15" s="10">
        <v>7.0539457535999999</v>
      </c>
      <c r="G15" s="10">
        <v>5.682432768</v>
      </c>
      <c r="H15" s="10">
        <v>4.7058310656</v>
      </c>
      <c r="I15" s="10">
        <v>4.2122755584</v>
      </c>
      <c r="J15" s="10">
        <v>3.641954304</v>
      </c>
      <c r="K15" s="10">
        <v>3.3048442368000002</v>
      </c>
      <c r="L15" s="10">
        <v>3.0420636671999999</v>
      </c>
      <c r="M15" s="10">
        <v>2.8118141952000002</v>
      </c>
      <c r="N15" s="10">
        <v>2.4961526784000001</v>
      </c>
      <c r="O15" s="10">
        <v>2.220569856</v>
      </c>
      <c r="P15" s="10">
        <v>2.2351873536000002</v>
      </c>
      <c r="Q15" s="10">
        <v>2.0868627456</v>
      </c>
      <c r="R15" s="10">
        <v>2.0355104256000001</v>
      </c>
      <c r="S15" s="10">
        <v>1.8984594431999999</v>
      </c>
      <c r="T15" s="10">
        <v>1.5868583424</v>
      </c>
      <c r="U15" s="10">
        <v>1.7314091519999999</v>
      </c>
      <c r="V15" s="10">
        <v>1.8470593536</v>
      </c>
      <c r="W15" s="10">
        <v>1.6275102720000001</v>
      </c>
      <c r="X15" s="10">
        <v>1.3610514432</v>
      </c>
      <c r="Y15" s="10">
        <v>1.4882141184</v>
      </c>
      <c r="Z15" s="10">
        <v>1.5725752319999999</v>
      </c>
      <c r="AA15" s="10">
        <v>1.3803503615999999</v>
      </c>
      <c r="AB15" s="10">
        <v>1.4395846656</v>
      </c>
      <c r="AC15" s="10">
        <v>1.3307177472</v>
      </c>
      <c r="AD15" s="10">
        <v>1.3144760832</v>
      </c>
      <c r="AE15" s="10">
        <v>1.2550984704000001</v>
      </c>
      <c r="AF15" s="10">
        <v>0.92577484799999998</v>
      </c>
      <c r="AG15" s="10">
        <v>1.1796225024</v>
      </c>
      <c r="AH15" s="10">
        <v>0.86496414720000003</v>
      </c>
    </row>
    <row r="16" spans="1:34" x14ac:dyDescent="0.25">
      <c r="A16" s="1"/>
      <c r="B16" s="10">
        <v>27.416979763200001</v>
      </c>
      <c r="C16" s="10">
        <v>27.5039682048</v>
      </c>
      <c r="D16" s="10">
        <v>13.733521152</v>
      </c>
      <c r="E16" s="10">
        <v>9.1393754111999996</v>
      </c>
      <c r="F16" s="10">
        <v>7.1068267008000001</v>
      </c>
      <c r="G16" s="10">
        <v>5.6949961727999998</v>
      </c>
      <c r="H16" s="10">
        <v>4.76860032</v>
      </c>
      <c r="I16" s="10">
        <v>4.1659868160000002</v>
      </c>
      <c r="J16" s="10">
        <v>3.6386582016000002</v>
      </c>
      <c r="K16" s="10">
        <v>3.2830135295999998</v>
      </c>
      <c r="L16" s="10">
        <v>2.8973217791999999</v>
      </c>
      <c r="M16" s="10">
        <v>2.7278352384</v>
      </c>
      <c r="N16" s="10">
        <v>2.3244209664</v>
      </c>
      <c r="O16" s="10">
        <v>2.4946240512000002</v>
      </c>
      <c r="P16" s="10">
        <v>2.3582896128000002</v>
      </c>
      <c r="Q16" s="10">
        <v>1.9784735231999999</v>
      </c>
      <c r="R16" s="10">
        <v>2.0474528256000002</v>
      </c>
      <c r="S16" s="10">
        <v>2.015160576</v>
      </c>
      <c r="T16" s="10">
        <v>1.7924109312000001</v>
      </c>
      <c r="U16" s="10">
        <v>1.4767016448000001</v>
      </c>
      <c r="V16" s="10">
        <v>1.3894743552</v>
      </c>
      <c r="W16" s="10">
        <v>1.3961143296</v>
      </c>
      <c r="X16" s="10">
        <v>1.4623707647999999</v>
      </c>
      <c r="Y16" s="10">
        <v>1.4934687743999999</v>
      </c>
      <c r="Z16" s="10">
        <v>1.3695544319999999</v>
      </c>
      <c r="AA16" s="10">
        <v>1.5078951936</v>
      </c>
      <c r="AB16" s="10">
        <v>1.3518319104000001</v>
      </c>
      <c r="AC16" s="10">
        <v>1.0195943424</v>
      </c>
      <c r="AD16" s="10">
        <v>0.98691993600000005</v>
      </c>
      <c r="AE16" s="10">
        <v>1.2314047487999999</v>
      </c>
      <c r="AF16" s="10">
        <v>0.92415068160000002</v>
      </c>
      <c r="AG16" s="10">
        <v>0.91263820799999995</v>
      </c>
      <c r="AH16" s="10">
        <v>1.2076154880000001</v>
      </c>
    </row>
    <row r="17" spans="1:34" x14ac:dyDescent="0.25">
      <c r="A17" s="1"/>
      <c r="B17" s="10">
        <v>27.418030694399999</v>
      </c>
      <c r="C17" s="10">
        <v>27.454478899200002</v>
      </c>
      <c r="D17" s="10">
        <v>13.730081740799999</v>
      </c>
      <c r="E17" s="10">
        <v>9.3822360576000001</v>
      </c>
      <c r="F17" s="10">
        <v>7.0626875904000004</v>
      </c>
      <c r="G17" s="10">
        <v>5.6668598784000004</v>
      </c>
      <c r="H17" s="10">
        <v>4.7927717375999999</v>
      </c>
      <c r="I17" s="10">
        <v>4.1847602687999998</v>
      </c>
      <c r="J17" s="10">
        <v>3.6410466815999998</v>
      </c>
      <c r="K17" s="10">
        <v>3.2067254784000001</v>
      </c>
      <c r="L17" s="10">
        <v>2.9058725376000001</v>
      </c>
      <c r="M17" s="10">
        <v>2.9420341248000001</v>
      </c>
      <c r="N17" s="10">
        <v>2.4854045184000002</v>
      </c>
      <c r="O17" s="10">
        <v>2.1784370688000001</v>
      </c>
      <c r="P17" s="10">
        <v>2.2317001728000001</v>
      </c>
      <c r="Q17" s="10">
        <v>2.0938371072000002</v>
      </c>
      <c r="R17" s="10">
        <v>1.9789989887999999</v>
      </c>
      <c r="S17" s="10">
        <v>1.8977906687999999</v>
      </c>
      <c r="T17" s="10">
        <v>1.8795426816</v>
      </c>
      <c r="U17" s="10">
        <v>1.773924096</v>
      </c>
      <c r="V17" s="10">
        <v>2.1020534783999998</v>
      </c>
      <c r="W17" s="10">
        <v>1.3448097792</v>
      </c>
      <c r="X17" s="10">
        <v>1.5302035968000001</v>
      </c>
      <c r="Y17" s="10">
        <v>1.2056569344000001</v>
      </c>
      <c r="Z17" s="10">
        <v>1.161278976</v>
      </c>
      <c r="AA17" s="10">
        <v>1.4524824575999999</v>
      </c>
      <c r="AB17" s="10">
        <v>1.3442843136</v>
      </c>
      <c r="AC17" s="10">
        <v>1.0180657152000001</v>
      </c>
      <c r="AD17" s="10">
        <v>1.2973267968</v>
      </c>
      <c r="AE17" s="10">
        <v>0.95567861759999995</v>
      </c>
      <c r="AF17" s="10">
        <v>1.1555466240000001</v>
      </c>
      <c r="AG17" s="10">
        <v>1.2910212096</v>
      </c>
      <c r="AH17" s="10">
        <v>0.86185912320000002</v>
      </c>
    </row>
    <row r="18" spans="1:34" x14ac:dyDescent="0.25">
      <c r="A18" s="1" t="s">
        <v>4</v>
      </c>
      <c r="B18" s="10">
        <f>AVERAGE(B13:B17)</f>
        <v>27.414715484160002</v>
      </c>
      <c r="C18" s="10">
        <f t="shared" ref="C18:AH18" si="1">AVERAGE(C13:C17)</f>
        <v>27.552005314559999</v>
      </c>
      <c r="D18" s="10">
        <f t="shared" si="1"/>
        <v>13.844814766080001</v>
      </c>
      <c r="E18" s="10">
        <f t="shared" si="1"/>
        <v>9.2944641945600015</v>
      </c>
      <c r="F18" s="10">
        <f t="shared" si="1"/>
        <v>7.0587704832</v>
      </c>
      <c r="G18" s="10">
        <f t="shared" si="1"/>
        <v>5.7096423321599996</v>
      </c>
      <c r="H18" s="10">
        <f t="shared" si="1"/>
        <v>4.7510593228799998</v>
      </c>
      <c r="I18" s="10">
        <f t="shared" si="1"/>
        <v>4.1624614195199996</v>
      </c>
      <c r="J18" s="10">
        <f t="shared" si="1"/>
        <v>3.6403779072</v>
      </c>
      <c r="K18" s="10">
        <f t="shared" si="1"/>
        <v>3.2934273024</v>
      </c>
      <c r="L18" s="10">
        <f t="shared" si="1"/>
        <v>2.96617688064</v>
      </c>
      <c r="M18" s="10">
        <f t="shared" si="1"/>
        <v>2.8186930175999998</v>
      </c>
      <c r="N18" s="10">
        <f t="shared" si="1"/>
        <v>2.4611757772799998</v>
      </c>
      <c r="O18" s="10">
        <f t="shared" si="1"/>
        <v>2.2988260147200004</v>
      </c>
      <c r="P18" s="10">
        <f t="shared" si="1"/>
        <v>2.2848677375999999</v>
      </c>
      <c r="Q18" s="10">
        <f t="shared" si="1"/>
        <v>2.0693981798399999</v>
      </c>
      <c r="R18" s="10">
        <f t="shared" si="1"/>
        <v>2.0089696358399998</v>
      </c>
      <c r="S18" s="10">
        <f t="shared" si="1"/>
        <v>1.9168794009599999</v>
      </c>
      <c r="T18" s="10">
        <f t="shared" si="1"/>
        <v>1.77078085632</v>
      </c>
      <c r="U18" s="10">
        <f t="shared" si="1"/>
        <v>1.69547685888</v>
      </c>
      <c r="V18" s="10">
        <f t="shared" si="1"/>
        <v>1.7255334911999998</v>
      </c>
      <c r="W18" s="10">
        <f t="shared" si="1"/>
        <v>1.5124810752000002</v>
      </c>
      <c r="X18" s="10">
        <f t="shared" si="1"/>
        <v>1.4811537715200001</v>
      </c>
      <c r="Y18" s="10">
        <f t="shared" si="1"/>
        <v>1.3640991436800001</v>
      </c>
      <c r="Z18" s="10">
        <f t="shared" si="1"/>
        <v>1.41693232128</v>
      </c>
      <c r="AA18" s="10">
        <f t="shared" si="1"/>
        <v>1.3663920844799999</v>
      </c>
      <c r="AB18" s="10">
        <f t="shared" si="1"/>
        <v>1.2499489075200001</v>
      </c>
      <c r="AC18" s="10">
        <f t="shared" si="1"/>
        <v>1.1523938304000001</v>
      </c>
      <c r="AD18" s="10">
        <f t="shared" si="1"/>
        <v>1.1441296896000002</v>
      </c>
      <c r="AE18" s="10">
        <f t="shared" si="1"/>
        <v>1.0802139648</v>
      </c>
      <c r="AF18" s="10">
        <f t="shared" si="1"/>
        <v>1.04527527936</v>
      </c>
      <c r="AG18" s="10">
        <f t="shared" si="1"/>
        <v>1.0509120921600001</v>
      </c>
      <c r="AH18" s="10">
        <f t="shared" si="1"/>
        <v>0.99612991488000002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/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48</v>
      </c>
    </row>
    <row r="2" spans="1:34" x14ac:dyDescent="0.25">
      <c r="A2" s="1" t="s">
        <v>35</v>
      </c>
      <c r="B2" t="s">
        <v>47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0" t="s">
        <v>9</v>
      </c>
      <c r="B13" s="10">
        <v>7.0251406848000002</v>
      </c>
      <c r="C13" s="10">
        <v>8.0341779455999998</v>
      </c>
      <c r="D13" s="10">
        <v>4.1037430272000002</v>
      </c>
      <c r="E13" s="10">
        <v>2.7229627392000002</v>
      </c>
      <c r="F13" s="10">
        <v>2.1177219072</v>
      </c>
      <c r="G13" s="10">
        <v>1.7419184640000001</v>
      </c>
      <c r="H13" s="10">
        <v>1.4340911616000001</v>
      </c>
      <c r="I13" s="10">
        <v>1.1743200767999999</v>
      </c>
      <c r="J13" s="10">
        <v>1.0327309823999999</v>
      </c>
      <c r="K13" s="10">
        <v>1.0944015359999999</v>
      </c>
      <c r="L13" s="10">
        <v>0.82627077120000003</v>
      </c>
      <c r="M13" s="10">
        <v>0.73240350720000003</v>
      </c>
      <c r="N13" s="10">
        <v>0.67641753599999999</v>
      </c>
      <c r="O13" s="10">
        <v>0.81146219519999996</v>
      </c>
      <c r="P13" s="10">
        <v>0.58369674240000002</v>
      </c>
      <c r="Q13" s="10">
        <v>0.53726469119999998</v>
      </c>
      <c r="R13" s="10">
        <v>0.5047813632</v>
      </c>
      <c r="S13" s="10">
        <v>0.4830939648</v>
      </c>
      <c r="T13" s="10">
        <v>0.44884316159999998</v>
      </c>
      <c r="U13" s="10">
        <v>0.4509927936</v>
      </c>
      <c r="V13" s="10">
        <v>0.43169387520000002</v>
      </c>
      <c r="W13" s="10">
        <v>0.67737292800000004</v>
      </c>
      <c r="X13" s="10">
        <v>0.37059655679999998</v>
      </c>
      <c r="Y13" s="10">
        <v>0.3517275648</v>
      </c>
      <c r="Z13" s="10">
        <v>0.33634575360000002</v>
      </c>
      <c r="AA13" s="10">
        <v>0.3319509504</v>
      </c>
      <c r="AB13" s="10">
        <v>0.31284311040000001</v>
      </c>
      <c r="AC13" s="10">
        <v>0.29894215680000003</v>
      </c>
      <c r="AD13" s="10">
        <v>0.29010478080000002</v>
      </c>
      <c r="AE13" s="10">
        <v>0.27878338559999999</v>
      </c>
      <c r="AF13" s="10">
        <v>0.27109248000000002</v>
      </c>
      <c r="AG13" s="10">
        <v>0.26053539840000001</v>
      </c>
      <c r="AH13" s="10">
        <v>0.2780668416</v>
      </c>
    </row>
    <row r="14" spans="1:34" x14ac:dyDescent="0.25">
      <c r="A14" s="21"/>
      <c r="B14" s="10">
        <v>7.0281979392</v>
      </c>
      <c r="C14" s="10">
        <v>8.0836672511999996</v>
      </c>
      <c r="D14" s="10">
        <v>4.1217043968000002</v>
      </c>
      <c r="E14" s="10">
        <v>2.7181380096000001</v>
      </c>
      <c r="F14" s="10">
        <v>2.1144258048000002</v>
      </c>
      <c r="G14" s="10">
        <v>1.6815376896000001</v>
      </c>
      <c r="H14" s="10">
        <v>1.4578326528000001</v>
      </c>
      <c r="I14" s="10">
        <v>1.1653393919999999</v>
      </c>
      <c r="J14" s="10">
        <v>1.1761353215999999</v>
      </c>
      <c r="K14" s="10">
        <v>0.90122127360000004</v>
      </c>
      <c r="L14" s="10">
        <v>0.81299082239999998</v>
      </c>
      <c r="M14" s="10">
        <v>0.73254681600000005</v>
      </c>
      <c r="N14" s="10">
        <v>0.77510952960000001</v>
      </c>
      <c r="O14" s="10">
        <v>0.62358435840000004</v>
      </c>
      <c r="P14" s="10">
        <v>0.57509821439999997</v>
      </c>
      <c r="Q14" s="10">
        <v>0.53716915200000004</v>
      </c>
      <c r="R14" s="10">
        <v>0.51524290559999997</v>
      </c>
      <c r="S14" s="10">
        <v>0.47439989760000001</v>
      </c>
      <c r="T14" s="10">
        <v>0.47602406400000002</v>
      </c>
      <c r="U14" s="10">
        <v>0.42385966079999998</v>
      </c>
      <c r="V14" s="10">
        <v>0.46274411519999997</v>
      </c>
      <c r="W14" s="10">
        <v>0.6271193088</v>
      </c>
      <c r="X14" s="10">
        <v>0.36634506239999998</v>
      </c>
      <c r="Y14" s="10">
        <v>0.59540029439999997</v>
      </c>
      <c r="Z14" s="10">
        <v>0.33668014080000003</v>
      </c>
      <c r="AA14" s="10">
        <v>0.32416450559999999</v>
      </c>
      <c r="AB14" s="10">
        <v>0.31403735040000003</v>
      </c>
      <c r="AC14" s="10">
        <v>0.29975424000000001</v>
      </c>
      <c r="AD14" s="10">
        <v>0.28881500160000001</v>
      </c>
      <c r="AE14" s="10">
        <v>0.27949992959999997</v>
      </c>
      <c r="AF14" s="10">
        <v>0.26961162239999997</v>
      </c>
      <c r="AG14" s="10">
        <v>0.26086978560000001</v>
      </c>
      <c r="AH14" s="10">
        <v>0.25370434559999999</v>
      </c>
    </row>
    <row r="15" spans="1:34" x14ac:dyDescent="0.25">
      <c r="A15" s="1"/>
      <c r="B15" s="10">
        <v>7.024997376</v>
      </c>
      <c r="C15" s="10">
        <v>8.0486999039999993</v>
      </c>
      <c r="D15" s="10">
        <v>4.0976762879999997</v>
      </c>
      <c r="E15" s="10">
        <v>2.7339975168000001</v>
      </c>
      <c r="F15" s="10">
        <v>2.1203014655999999</v>
      </c>
      <c r="G15" s="10">
        <v>1.7163139584</v>
      </c>
      <c r="H15" s="10">
        <v>1.4441227776000001</v>
      </c>
      <c r="I15" s="10">
        <v>1.1899885055999999</v>
      </c>
      <c r="J15" s="10">
        <v>1.1049586175999999</v>
      </c>
      <c r="K15" s="10">
        <v>1.0455810048</v>
      </c>
      <c r="L15" s="10">
        <v>0.81289528320000004</v>
      </c>
      <c r="M15" s="10">
        <v>0.73283343359999997</v>
      </c>
      <c r="N15" s="10">
        <v>0.80477445120000002</v>
      </c>
      <c r="O15" s="10">
        <v>0.62282004479999997</v>
      </c>
      <c r="P15" s="10">
        <v>0.59363281919999999</v>
      </c>
      <c r="Q15" s="10">
        <v>0.54858608639999995</v>
      </c>
      <c r="R15" s="10">
        <v>0.5028705792</v>
      </c>
      <c r="S15" s="10">
        <v>0.50454251520000004</v>
      </c>
      <c r="T15" s="10">
        <v>0.46766438399999999</v>
      </c>
      <c r="U15" s="10">
        <v>0.44201210880000003</v>
      </c>
      <c r="V15" s="10">
        <v>0.42323865599999999</v>
      </c>
      <c r="W15" s="10">
        <v>0.66371082240000001</v>
      </c>
      <c r="X15" s="10">
        <v>0.3669182976</v>
      </c>
      <c r="Y15" s="10">
        <v>0.35153648640000001</v>
      </c>
      <c r="Z15" s="10">
        <v>0.33629798399999999</v>
      </c>
      <c r="AA15" s="10">
        <v>0.32383011839999998</v>
      </c>
      <c r="AB15" s="10">
        <v>0.31222210560000002</v>
      </c>
      <c r="AC15" s="10">
        <v>0.29870330880000001</v>
      </c>
      <c r="AD15" s="10">
        <v>0.28824176639999999</v>
      </c>
      <c r="AE15" s="10">
        <v>0.45070617600000001</v>
      </c>
      <c r="AF15" s="10">
        <v>0.26937277440000001</v>
      </c>
      <c r="AG15" s="10">
        <v>0.26096532480000001</v>
      </c>
      <c r="AH15" s="10">
        <v>0.25375211520000002</v>
      </c>
    </row>
    <row r="16" spans="1:34" x14ac:dyDescent="0.25">
      <c r="A16" s="1"/>
      <c r="B16" s="10">
        <v>7.0259527679999998</v>
      </c>
      <c r="C16" s="10">
        <v>8.0444006399999992</v>
      </c>
      <c r="D16" s="10">
        <v>4.1325003263999998</v>
      </c>
      <c r="E16" s="10">
        <v>2.7146030591999999</v>
      </c>
      <c r="F16" s="10">
        <v>2.1363998207999999</v>
      </c>
      <c r="G16" s="10">
        <v>1.7723476992</v>
      </c>
      <c r="H16" s="10">
        <v>1.47846912</v>
      </c>
      <c r="I16" s="10">
        <v>1.1487633408</v>
      </c>
      <c r="J16" s="10">
        <v>1.0936372223999999</v>
      </c>
      <c r="K16" s="10">
        <v>1.0540362240000001</v>
      </c>
      <c r="L16" s="10">
        <v>0.81275197440000002</v>
      </c>
      <c r="M16" s="10">
        <v>0.73235573759999995</v>
      </c>
      <c r="N16" s="10">
        <v>0.6724048896</v>
      </c>
      <c r="O16" s="10">
        <v>0.62721484800000005</v>
      </c>
      <c r="P16" s="10">
        <v>0.60586183680000005</v>
      </c>
      <c r="Q16" s="10">
        <v>0.53683476480000003</v>
      </c>
      <c r="R16" s="10">
        <v>0.51161241599999996</v>
      </c>
      <c r="S16" s="10">
        <v>0.60371220479999999</v>
      </c>
      <c r="T16" s="10">
        <v>0.46389058560000002</v>
      </c>
      <c r="U16" s="10">
        <v>0.43761730560000001</v>
      </c>
      <c r="V16" s="10">
        <v>0.62396651520000002</v>
      </c>
      <c r="W16" s="10">
        <v>0.38406758400000002</v>
      </c>
      <c r="X16" s="10">
        <v>0.37666329599999998</v>
      </c>
      <c r="Y16" s="10">
        <v>0.35946623999999999</v>
      </c>
      <c r="Z16" s="10">
        <v>0.36825584639999998</v>
      </c>
      <c r="AA16" s="10">
        <v>0.34074055679999998</v>
      </c>
      <c r="AB16" s="10">
        <v>0.31045463039999999</v>
      </c>
      <c r="AC16" s="10">
        <v>0.30023193599999998</v>
      </c>
      <c r="AD16" s="10">
        <v>0.2885761536</v>
      </c>
      <c r="AE16" s="10">
        <v>0.59372835840000004</v>
      </c>
      <c r="AF16" s="10">
        <v>0.2692294656</v>
      </c>
      <c r="AG16" s="10">
        <v>0.26134748159999999</v>
      </c>
      <c r="AH16" s="10">
        <v>0.25427758080000001</v>
      </c>
    </row>
    <row r="17" spans="1:34" x14ac:dyDescent="0.25">
      <c r="A17" s="1"/>
      <c r="B17" s="10">
        <v>7.0226566655999996</v>
      </c>
      <c r="C17" s="10">
        <v>8.044878336</v>
      </c>
      <c r="D17" s="10">
        <v>4.1199369215999999</v>
      </c>
      <c r="E17" s="10">
        <v>2.7677228544000001</v>
      </c>
      <c r="F17" s="10">
        <v>2.1091233792000001</v>
      </c>
      <c r="G17" s="10">
        <v>1.7357561855999999</v>
      </c>
      <c r="H17" s="10">
        <v>1.4209545215999999</v>
      </c>
      <c r="I17" s="10">
        <v>1.2702892031999999</v>
      </c>
      <c r="J17" s="10">
        <v>1.1865013248</v>
      </c>
      <c r="K17" s="10">
        <v>1.0876660224000001</v>
      </c>
      <c r="L17" s="10">
        <v>0.80582538240000001</v>
      </c>
      <c r="M17" s="10">
        <v>0.84160481279999999</v>
      </c>
      <c r="N17" s="10">
        <v>0.813993984</v>
      </c>
      <c r="O17" s="10">
        <v>0.63910947839999999</v>
      </c>
      <c r="P17" s="10">
        <v>0.57614914559999997</v>
      </c>
      <c r="Q17" s="10">
        <v>0.53888885760000005</v>
      </c>
      <c r="R17" s="10">
        <v>0.51156464639999999</v>
      </c>
      <c r="S17" s="10">
        <v>0.47358781439999997</v>
      </c>
      <c r="T17" s="10">
        <v>0.47000509439999999</v>
      </c>
      <c r="U17" s="10">
        <v>0.4240029696</v>
      </c>
      <c r="V17" s="10">
        <v>0.40456074240000001</v>
      </c>
      <c r="W17" s="10">
        <v>0.38421089279999998</v>
      </c>
      <c r="X17" s="10">
        <v>0.57046456320000005</v>
      </c>
      <c r="Y17" s="10">
        <v>0.58020956160000003</v>
      </c>
      <c r="Z17" s="10">
        <v>0.3456608256</v>
      </c>
      <c r="AA17" s="10">
        <v>0.47205918720000001</v>
      </c>
      <c r="AB17" s="10">
        <v>0.31059793920000001</v>
      </c>
      <c r="AC17" s="10">
        <v>0.3078273024</v>
      </c>
      <c r="AD17" s="10">
        <v>0.54333143039999998</v>
      </c>
      <c r="AE17" s="10">
        <v>0.28255718400000002</v>
      </c>
      <c r="AF17" s="10">
        <v>0.38454527999999999</v>
      </c>
      <c r="AG17" s="10">
        <v>0.64431636479999999</v>
      </c>
      <c r="AH17" s="10">
        <v>0.2525578752</v>
      </c>
    </row>
    <row r="18" spans="1:34" x14ac:dyDescent="0.25">
      <c r="A18" s="1" t="s">
        <v>4</v>
      </c>
      <c r="B18" s="10">
        <f>AVERAGE(B13:B17)</f>
        <v>7.0253890867199997</v>
      </c>
      <c r="C18" s="10">
        <f t="shared" ref="C18:AH18" si="1">AVERAGE(C13:C17)</f>
        <v>8.0511648153599999</v>
      </c>
      <c r="D18" s="10">
        <f t="shared" si="1"/>
        <v>4.1151121919999998</v>
      </c>
      <c r="E18" s="10">
        <f t="shared" si="1"/>
        <v>2.7314848358400003</v>
      </c>
      <c r="F18" s="10">
        <f t="shared" si="1"/>
        <v>2.11959447552</v>
      </c>
      <c r="G18" s="10">
        <f t="shared" si="1"/>
        <v>1.7295747993599999</v>
      </c>
      <c r="H18" s="10">
        <f t="shared" si="1"/>
        <v>1.44709404672</v>
      </c>
      <c r="I18" s="10">
        <f t="shared" si="1"/>
        <v>1.1897401036799999</v>
      </c>
      <c r="J18" s="10">
        <f t="shared" si="1"/>
        <v>1.1187926937600001</v>
      </c>
      <c r="K18" s="10">
        <f t="shared" si="1"/>
        <v>1.0365812121600002</v>
      </c>
      <c r="L18" s="10">
        <f t="shared" si="1"/>
        <v>0.81414684672000015</v>
      </c>
      <c r="M18" s="10">
        <f t="shared" si="1"/>
        <v>0.75434886143999991</v>
      </c>
      <c r="N18" s="10">
        <f t="shared" si="1"/>
        <v>0.74854007808000012</v>
      </c>
      <c r="O18" s="10">
        <f t="shared" si="1"/>
        <v>0.66483818496000002</v>
      </c>
      <c r="P18" s="10">
        <f t="shared" si="1"/>
        <v>0.58688775168000007</v>
      </c>
      <c r="Q18" s="10">
        <f t="shared" si="1"/>
        <v>0.53974871039999994</v>
      </c>
      <c r="R18" s="10">
        <f t="shared" si="1"/>
        <v>0.50921438208000003</v>
      </c>
      <c r="S18" s="10">
        <f t="shared" si="1"/>
        <v>0.50786727935999998</v>
      </c>
      <c r="T18" s="10">
        <f t="shared" si="1"/>
        <v>0.46528545791999998</v>
      </c>
      <c r="U18" s="10">
        <f t="shared" si="1"/>
        <v>0.43569696768000005</v>
      </c>
      <c r="V18" s="10">
        <f t="shared" si="1"/>
        <v>0.46924078079999998</v>
      </c>
      <c r="W18" s="10">
        <f t="shared" si="1"/>
        <v>0.5472963072</v>
      </c>
      <c r="X18" s="10">
        <f t="shared" si="1"/>
        <v>0.41019755520000006</v>
      </c>
      <c r="Y18" s="10">
        <f t="shared" si="1"/>
        <v>0.44766802943999995</v>
      </c>
      <c r="Z18" s="10">
        <f t="shared" si="1"/>
        <v>0.34464811007999996</v>
      </c>
      <c r="AA18" s="10">
        <f t="shared" si="1"/>
        <v>0.35854906368</v>
      </c>
      <c r="AB18" s="10">
        <f t="shared" si="1"/>
        <v>0.31203102720000003</v>
      </c>
      <c r="AC18" s="10">
        <f t="shared" si="1"/>
        <v>0.30109178880000004</v>
      </c>
      <c r="AD18" s="10">
        <f t="shared" si="1"/>
        <v>0.33981382656000003</v>
      </c>
      <c r="AE18" s="10">
        <f t="shared" si="1"/>
        <v>0.37705500671999997</v>
      </c>
      <c r="AF18" s="10">
        <f t="shared" si="1"/>
        <v>0.29277032448000001</v>
      </c>
      <c r="AG18" s="10">
        <f t="shared" si="1"/>
        <v>0.33760687104000003</v>
      </c>
      <c r="AH18" s="10">
        <f t="shared" si="1"/>
        <v>0.25847175167999997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3" sqref="B13:B17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45</v>
      </c>
    </row>
    <row r="2" spans="1:34" x14ac:dyDescent="0.25">
      <c r="A2" s="1" t="s">
        <v>35</v>
      </c>
      <c r="B2" t="s">
        <v>46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0" t="s">
        <v>9</v>
      </c>
      <c r="B13" s="10">
        <v>5.3453227007999997</v>
      </c>
      <c r="C13" s="10">
        <v>7.0217968127999999</v>
      </c>
      <c r="D13" s="10">
        <v>3.5333740032000001</v>
      </c>
      <c r="E13" s="10">
        <v>2.4650546688000001</v>
      </c>
      <c r="F13" s="10">
        <v>1.8899564544</v>
      </c>
      <c r="G13" s="10">
        <v>1.4335179264</v>
      </c>
      <c r="H13" s="10">
        <v>1.29694464</v>
      </c>
      <c r="I13" s="10">
        <v>1.0700390399999999</v>
      </c>
      <c r="J13" s="10">
        <v>1.0703256576</v>
      </c>
      <c r="K13" s="10">
        <v>0.79264097280000001</v>
      </c>
      <c r="L13" s="10">
        <v>0.72041333760000004</v>
      </c>
      <c r="M13" s="10">
        <v>0.8598050304</v>
      </c>
      <c r="N13" s="10">
        <v>0.59578245119999995</v>
      </c>
      <c r="O13" s="10">
        <v>0.54337919999999995</v>
      </c>
      <c r="P13" s="10">
        <v>0.73020610559999999</v>
      </c>
      <c r="Q13" s="10">
        <v>0.47903354879999999</v>
      </c>
      <c r="R13" s="10">
        <v>0.43322240309999999</v>
      </c>
      <c r="S13" s="10">
        <v>0.43317473280000002</v>
      </c>
      <c r="T13" s="10">
        <v>0.40007039999999999</v>
      </c>
      <c r="U13" s="10">
        <v>0.3716952576</v>
      </c>
      <c r="V13" s="10">
        <v>0.37131310080000002</v>
      </c>
      <c r="W13" s="10">
        <v>0.34685506560000001</v>
      </c>
      <c r="X13" s="10">
        <v>0.32220595200000002</v>
      </c>
      <c r="Y13" s="10">
        <v>0.31126671360000002</v>
      </c>
      <c r="Z13" s="10">
        <v>0.2941174272</v>
      </c>
      <c r="AA13" s="10">
        <v>0.53148456960000001</v>
      </c>
      <c r="AB13" s="10">
        <v>0.27214341120000002</v>
      </c>
      <c r="AC13" s="10">
        <v>0.26258949120000002</v>
      </c>
      <c r="AD13" s="10">
        <v>0.25704821760000002</v>
      </c>
      <c r="AE13" s="10">
        <v>0.24400711680000001</v>
      </c>
      <c r="AF13" s="10">
        <v>0.23684167680000001</v>
      </c>
      <c r="AG13" s="10">
        <v>0.22886415360000001</v>
      </c>
      <c r="AH13" s="10">
        <v>0.22122101759999999</v>
      </c>
    </row>
    <row r="14" spans="1:34" x14ac:dyDescent="0.25">
      <c r="A14" s="21"/>
      <c r="B14" s="10">
        <v>5.3348133887999998</v>
      </c>
      <c r="C14" s="10">
        <v>7.0237075967999996</v>
      </c>
      <c r="D14" s="10">
        <v>3.5255875583999998</v>
      </c>
      <c r="E14" s="10">
        <v>2.4062025216</v>
      </c>
      <c r="F14" s="10">
        <v>1.8985072128</v>
      </c>
      <c r="G14" s="10">
        <v>1.4597434368</v>
      </c>
      <c r="H14" s="10">
        <v>1.3026292224</v>
      </c>
      <c r="I14" s="10">
        <v>1.1173309440000001</v>
      </c>
      <c r="J14" s="10">
        <v>0.90771793919999999</v>
      </c>
      <c r="K14" s="10">
        <v>0.8112233472</v>
      </c>
      <c r="L14" s="10">
        <v>0.83849978879999998</v>
      </c>
      <c r="M14" s="10">
        <v>0.64837678080000005</v>
      </c>
      <c r="N14" s="10">
        <v>0.59645122559999997</v>
      </c>
      <c r="O14" s="10">
        <v>0.58861701119999998</v>
      </c>
      <c r="P14" s="10">
        <v>0.50282280960000003</v>
      </c>
      <c r="Q14" s="10">
        <v>0.4788424704</v>
      </c>
      <c r="R14" s="10">
        <v>0.44279855359999998</v>
      </c>
      <c r="S14" s="10">
        <v>0.41526113279999999</v>
      </c>
      <c r="T14" s="10">
        <v>0.5969289216</v>
      </c>
      <c r="U14" s="10">
        <v>0.38167910399999999</v>
      </c>
      <c r="V14" s="10">
        <v>0.3522530304</v>
      </c>
      <c r="W14" s="10">
        <v>0.34637736959999998</v>
      </c>
      <c r="X14" s="10">
        <v>0.33930746880000001</v>
      </c>
      <c r="Y14" s="10">
        <v>0.31594813440000002</v>
      </c>
      <c r="Z14" s="10">
        <v>0.29550274560000001</v>
      </c>
      <c r="AA14" s="10">
        <v>0.28384696320000002</v>
      </c>
      <c r="AB14" s="10">
        <v>0.27171348480000002</v>
      </c>
      <c r="AC14" s="10">
        <v>0.2615863296</v>
      </c>
      <c r="AD14" s="10">
        <v>0.25251010559999998</v>
      </c>
      <c r="AE14" s="10">
        <v>0.25336995839999998</v>
      </c>
      <c r="AF14" s="10">
        <v>0.43236264959999998</v>
      </c>
      <c r="AG14" s="10">
        <v>0.22838645760000001</v>
      </c>
      <c r="AH14" s="10">
        <v>0.221889792</v>
      </c>
    </row>
    <row r="15" spans="1:34" x14ac:dyDescent="0.25">
      <c r="A15" s="1"/>
      <c r="B15" s="10">
        <v>4.9240903679999999</v>
      </c>
      <c r="C15" s="10">
        <v>7.0309208064000002</v>
      </c>
      <c r="D15" s="10">
        <v>3.5150304767999998</v>
      </c>
      <c r="E15" s="10">
        <v>2.4083521536000001</v>
      </c>
      <c r="F15" s="10">
        <v>1.8797815296</v>
      </c>
      <c r="G15" s="10">
        <v>1.4402056703999999</v>
      </c>
      <c r="H15" s="10">
        <v>1.1980137984000001</v>
      </c>
      <c r="I15" s="10">
        <v>1.1602758144</v>
      </c>
      <c r="J15" s="10">
        <v>0.88015487999999997</v>
      </c>
      <c r="K15" s="10">
        <v>0.81351628799999998</v>
      </c>
      <c r="L15" s="10">
        <v>0.71262689280000002</v>
      </c>
      <c r="M15" s="10">
        <v>0.65826508800000005</v>
      </c>
      <c r="N15" s="10">
        <v>0.59606906879999999</v>
      </c>
      <c r="O15" s="10">
        <v>0.68358297599999995</v>
      </c>
      <c r="P15" s="10">
        <v>0.50420812800000003</v>
      </c>
      <c r="Q15" s="10">
        <v>0.47148595199999999</v>
      </c>
      <c r="R15" s="10">
        <v>0.44029240320000002</v>
      </c>
      <c r="S15" s="10">
        <v>0.43379573760000001</v>
      </c>
      <c r="T15" s="10">
        <v>0.40112133119999999</v>
      </c>
      <c r="U15" s="10">
        <v>0.412729344</v>
      </c>
      <c r="V15" s="10">
        <v>0.35440266240000001</v>
      </c>
      <c r="W15" s="10">
        <v>0.33639352319999999</v>
      </c>
      <c r="X15" s="10">
        <v>0.32139386879999998</v>
      </c>
      <c r="Y15" s="10">
        <v>0.56067179519999999</v>
      </c>
      <c r="Z15" s="10">
        <v>0.29440404479999999</v>
      </c>
      <c r="AA15" s="10">
        <v>0.28470681599999997</v>
      </c>
      <c r="AB15" s="10">
        <v>0.27171348480000002</v>
      </c>
      <c r="AC15" s="10">
        <v>0.26602890239999999</v>
      </c>
      <c r="AD15" s="10">
        <v>0.25743037439999999</v>
      </c>
      <c r="AE15" s="10">
        <v>0.24840192</v>
      </c>
      <c r="AF15" s="10">
        <v>0.24567905279999999</v>
      </c>
      <c r="AG15" s="10">
        <v>0.229055232</v>
      </c>
      <c r="AH15" s="10">
        <v>0.22227194880000001</v>
      </c>
    </row>
    <row r="16" spans="1:34" x14ac:dyDescent="0.25">
      <c r="A16" s="1"/>
      <c r="B16" s="10">
        <v>4.6484597760000002</v>
      </c>
      <c r="C16" s="10">
        <v>7.0217490431999998</v>
      </c>
      <c r="D16" s="10">
        <v>3.5153170943999998</v>
      </c>
      <c r="E16" s="10">
        <v>2.4308994047999999</v>
      </c>
      <c r="F16" s="10">
        <v>1.8697021439999999</v>
      </c>
      <c r="G16" s="10">
        <v>1.4228175359999999</v>
      </c>
      <c r="H16" s="10">
        <v>1.2164528640000001</v>
      </c>
      <c r="I16" s="10">
        <v>1.1638585344000001</v>
      </c>
      <c r="J16" s="10">
        <v>0.87958164480000001</v>
      </c>
      <c r="K16" s="10">
        <v>0.78915379200000002</v>
      </c>
      <c r="L16" s="10">
        <v>0.71281797120000001</v>
      </c>
      <c r="M16" s="10">
        <v>0.64102026239999998</v>
      </c>
      <c r="N16" s="10">
        <v>0.58904693760000004</v>
      </c>
      <c r="O16" s="10">
        <v>0.71568414719999995</v>
      </c>
      <c r="P16" s="10">
        <v>0.50473359360000003</v>
      </c>
      <c r="Q16" s="10">
        <v>0.46957516799999999</v>
      </c>
      <c r="R16" s="10">
        <v>0.44979855359999998</v>
      </c>
      <c r="S16" s="10">
        <v>0.59602129920000002</v>
      </c>
      <c r="T16" s="10">
        <v>0.4107230208</v>
      </c>
      <c r="U16" s="10">
        <v>0.37126533119999999</v>
      </c>
      <c r="V16" s="10">
        <v>0.36242795519999998</v>
      </c>
      <c r="W16" s="10">
        <v>0.99045488640000001</v>
      </c>
      <c r="X16" s="10">
        <v>0.37714099200000001</v>
      </c>
      <c r="Y16" s="10">
        <v>0.30806615040000002</v>
      </c>
      <c r="Z16" s="10">
        <v>0.29383080960000002</v>
      </c>
      <c r="AA16" s="10">
        <v>0.50396927999999996</v>
      </c>
      <c r="AB16" s="10">
        <v>0.2714746368</v>
      </c>
      <c r="AC16" s="10">
        <v>0.26225510400000002</v>
      </c>
      <c r="AD16" s="10">
        <v>0.25298780160000001</v>
      </c>
      <c r="AE16" s="10">
        <v>0.54505113599999999</v>
      </c>
      <c r="AF16" s="10">
        <v>0.23593405440000001</v>
      </c>
      <c r="AG16" s="10">
        <v>0.53903216639999996</v>
      </c>
      <c r="AH16" s="10">
        <v>0.22203310079999999</v>
      </c>
    </row>
    <row r="17" spans="1:34" x14ac:dyDescent="0.25">
      <c r="A17" s="1"/>
      <c r="B17" s="10">
        <v>5.3435074560000002</v>
      </c>
      <c r="C17" s="10">
        <v>7.0215579648000004</v>
      </c>
      <c r="D17" s="10">
        <v>3.5155559423999998</v>
      </c>
      <c r="E17" s="10">
        <v>2.4772836863999999</v>
      </c>
      <c r="F17" s="10">
        <v>1.8844629503999999</v>
      </c>
      <c r="G17" s="10">
        <v>1.4318937599999999</v>
      </c>
      <c r="H17" s="10">
        <v>1.2179814912</v>
      </c>
      <c r="I17" s="10">
        <v>1.1597025792</v>
      </c>
      <c r="J17" s="10">
        <v>0.88029818879999999</v>
      </c>
      <c r="K17" s="10">
        <v>0.81041126399999996</v>
      </c>
      <c r="L17" s="10">
        <v>0.72179865600000004</v>
      </c>
      <c r="M17" s="10">
        <v>0.64866339839999998</v>
      </c>
      <c r="N17" s="10">
        <v>0.61412597759999998</v>
      </c>
      <c r="O17" s="10">
        <v>0.54151618560000003</v>
      </c>
      <c r="P17" s="10">
        <v>0.53105464319999995</v>
      </c>
      <c r="Q17" s="10">
        <v>0.4783170048</v>
      </c>
      <c r="R17" s="10">
        <v>0.44903423999999997</v>
      </c>
      <c r="S17" s="10">
        <v>0.43193272319999998</v>
      </c>
      <c r="T17" s="10">
        <v>0.39194956800000003</v>
      </c>
      <c r="U17" s="10">
        <v>0.37174302720000002</v>
      </c>
      <c r="V17" s="10">
        <v>0.35335173120000002</v>
      </c>
      <c r="W17" s="10">
        <v>0.33648906239999998</v>
      </c>
      <c r="X17" s="10">
        <v>0.32980131839999999</v>
      </c>
      <c r="Y17" s="10">
        <v>0.31504051199999999</v>
      </c>
      <c r="Z17" s="10">
        <v>0.51357096960000004</v>
      </c>
      <c r="AA17" s="10">
        <v>0.28394250240000002</v>
      </c>
      <c r="AB17" s="10">
        <v>0.27247779840000003</v>
      </c>
      <c r="AC17" s="10">
        <v>0.26263726079999999</v>
      </c>
      <c r="AD17" s="10">
        <v>0.25251010559999998</v>
      </c>
      <c r="AE17" s="10">
        <v>0.24434150399999999</v>
      </c>
      <c r="AF17" s="10">
        <v>0.23631621119999999</v>
      </c>
      <c r="AG17" s="10">
        <v>0.22843422720000001</v>
      </c>
      <c r="AH17" s="10">
        <v>0.22117324799999999</v>
      </c>
    </row>
    <row r="18" spans="1:34" x14ac:dyDescent="0.25">
      <c r="A18" s="1" t="s">
        <v>4</v>
      </c>
      <c r="B18" s="10">
        <f>AVERAGE(B13:B17)</f>
        <v>5.1192387379199999</v>
      </c>
      <c r="C18" s="10">
        <f t="shared" ref="C18:AH18" si="1">AVERAGE(C13:C17)</f>
        <v>7.0239464448000009</v>
      </c>
      <c r="D18" s="10">
        <f t="shared" si="1"/>
        <v>3.52097301504</v>
      </c>
      <c r="E18" s="10">
        <f t="shared" si="1"/>
        <v>2.4375584870399996</v>
      </c>
      <c r="F18" s="10">
        <f t="shared" si="1"/>
        <v>1.8844820582400001</v>
      </c>
      <c r="G18" s="10">
        <f t="shared" si="1"/>
        <v>1.4376356659199998</v>
      </c>
      <c r="H18" s="10">
        <f t="shared" si="1"/>
        <v>1.2464044031999999</v>
      </c>
      <c r="I18" s="10">
        <f t="shared" si="1"/>
        <v>1.1342413824000002</v>
      </c>
      <c r="J18" s="10">
        <f t="shared" si="1"/>
        <v>0.92361566208000012</v>
      </c>
      <c r="K18" s="10">
        <f t="shared" si="1"/>
        <v>0.80338913280000013</v>
      </c>
      <c r="L18" s="10">
        <f t="shared" si="1"/>
        <v>0.74123132928000002</v>
      </c>
      <c r="M18" s="10">
        <f t="shared" si="1"/>
        <v>0.69122611200000006</v>
      </c>
      <c r="N18" s="10">
        <f t="shared" si="1"/>
        <v>0.59829513215999997</v>
      </c>
      <c r="O18" s="10">
        <f t="shared" si="1"/>
        <v>0.61455590400000004</v>
      </c>
      <c r="P18" s="10">
        <f t="shared" si="1"/>
        <v>0.55460505599999999</v>
      </c>
      <c r="Q18" s="10">
        <f t="shared" si="1"/>
        <v>0.4754508288</v>
      </c>
      <c r="R18" s="10">
        <f t="shared" si="1"/>
        <v>0.44302923069999994</v>
      </c>
      <c r="S18" s="10">
        <f t="shared" si="1"/>
        <v>0.46203712512</v>
      </c>
      <c r="T18" s="10">
        <f t="shared" si="1"/>
        <v>0.4401586483199999</v>
      </c>
      <c r="U18" s="10">
        <f t="shared" si="1"/>
        <v>0.38182241279999996</v>
      </c>
      <c r="V18" s="10">
        <f t="shared" si="1"/>
        <v>0.35874969600000001</v>
      </c>
      <c r="W18" s="10">
        <f t="shared" si="1"/>
        <v>0.47131398143999997</v>
      </c>
      <c r="X18" s="10">
        <f t="shared" si="1"/>
        <v>0.33796991999999998</v>
      </c>
      <c r="Y18" s="10">
        <f t="shared" si="1"/>
        <v>0.36219866111999999</v>
      </c>
      <c r="Z18" s="10">
        <f t="shared" si="1"/>
        <v>0.33828519936000001</v>
      </c>
      <c r="AA18" s="10">
        <f t="shared" si="1"/>
        <v>0.37759002623999999</v>
      </c>
      <c r="AB18" s="10">
        <f t="shared" si="1"/>
        <v>0.2719045632</v>
      </c>
      <c r="AC18" s="10">
        <f t="shared" si="1"/>
        <v>0.26301941760000003</v>
      </c>
      <c r="AD18" s="10">
        <f t="shared" si="1"/>
        <v>0.25449732096</v>
      </c>
      <c r="AE18" s="10">
        <f t="shared" si="1"/>
        <v>0.30703432703999994</v>
      </c>
      <c r="AF18" s="10">
        <f t="shared" si="1"/>
        <v>0.27742672895999998</v>
      </c>
      <c r="AG18" s="10">
        <f t="shared" si="1"/>
        <v>0.29075444736</v>
      </c>
      <c r="AH18" s="10">
        <f t="shared" si="1"/>
        <v>0.22171782144000002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2" sqref="B2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50</v>
      </c>
    </row>
    <row r="2" spans="1:34" x14ac:dyDescent="0.25">
      <c r="A2" s="1" t="s">
        <v>35</v>
      </c>
      <c r="B2" t="s">
        <v>49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0" t="s">
        <v>9</v>
      </c>
      <c r="B13" s="10">
        <v>22.068599807999998</v>
      </c>
      <c r="C13" s="10">
        <v>22.1140764672</v>
      </c>
      <c r="D13" s="10">
        <v>11.233260288</v>
      </c>
      <c r="E13" s="10">
        <v>7.5433453055999999</v>
      </c>
      <c r="F13" s="10">
        <v>5.5663048703999998</v>
      </c>
      <c r="G13" s="10">
        <v>4.5900853248000004</v>
      </c>
      <c r="H13" s="10">
        <v>3.923317248</v>
      </c>
      <c r="I13" s="10">
        <v>3.2885070336000002</v>
      </c>
      <c r="J13" s="10">
        <v>2.9668265472000002</v>
      </c>
      <c r="K13" s="10">
        <v>2.7389177856</v>
      </c>
      <c r="L13" s="10">
        <v>2.4764238336000002</v>
      </c>
      <c r="M13" s="10">
        <v>2.1870833664</v>
      </c>
      <c r="N13" s="10">
        <v>1.8994626048000001</v>
      </c>
      <c r="O13" s="10">
        <v>1.772729856</v>
      </c>
      <c r="P13" s="10">
        <v>1.8025380864</v>
      </c>
      <c r="Q13" s="10">
        <v>1.5933550080000001</v>
      </c>
      <c r="R13" s="10">
        <v>1.38173568</v>
      </c>
      <c r="S13" s="10">
        <v>1.4360497152</v>
      </c>
      <c r="T13" s="10">
        <v>1.4262569472</v>
      </c>
      <c r="U13" s="10">
        <v>1.4220054527999999</v>
      </c>
      <c r="V13" s="10">
        <v>1.181342208</v>
      </c>
      <c r="W13" s="10">
        <v>1.0564247040000001</v>
      </c>
      <c r="X13" s="10">
        <v>1.2764514816000001</v>
      </c>
      <c r="Y13" s="10">
        <v>0.96614016000000003</v>
      </c>
      <c r="Z13" s="10">
        <v>1.2915466752</v>
      </c>
      <c r="AA13" s="10">
        <v>0.97072604159999998</v>
      </c>
      <c r="AB13" s="10">
        <v>0.85607900159999994</v>
      </c>
      <c r="AC13" s="10">
        <v>0.81982187520000005</v>
      </c>
      <c r="AD13" s="10">
        <v>0.7928320512</v>
      </c>
      <c r="AE13" s="10">
        <v>1.0716154367999999</v>
      </c>
      <c r="AF13" s="10">
        <v>0.83625461759999997</v>
      </c>
      <c r="AG13" s="10">
        <v>0.94110888960000005</v>
      </c>
      <c r="AH13" s="10">
        <v>0.69285027840000002</v>
      </c>
    </row>
    <row r="14" spans="1:34" x14ac:dyDescent="0.25">
      <c r="A14" s="21"/>
      <c r="B14" s="10">
        <v>22.0685520384</v>
      </c>
      <c r="C14" s="10">
        <v>22.124776857600001</v>
      </c>
      <c r="D14" s="10">
        <v>11.387603865599999</v>
      </c>
      <c r="E14" s="10">
        <v>7.5115785215999997</v>
      </c>
      <c r="F14" s="10">
        <v>5.6123069952</v>
      </c>
      <c r="G14" s="10">
        <v>4.6339378175999997</v>
      </c>
      <c r="H14" s="10">
        <v>3.8315518464</v>
      </c>
      <c r="I14" s="10">
        <v>3.3281080319999998</v>
      </c>
      <c r="J14" s="10">
        <v>3.0898332672</v>
      </c>
      <c r="K14" s="10">
        <v>2.6864667648</v>
      </c>
      <c r="L14" s="10">
        <v>2.4163296768000002</v>
      </c>
      <c r="M14" s="10">
        <v>2.1611444735999998</v>
      </c>
      <c r="N14" s="10">
        <v>2.0818947072</v>
      </c>
      <c r="O14" s="10">
        <v>1.9035707904000001</v>
      </c>
      <c r="P14" s="10">
        <v>1.7864875008000001</v>
      </c>
      <c r="Q14" s="10">
        <v>1.4753163264</v>
      </c>
      <c r="R14" s="10">
        <v>1.6477645824</v>
      </c>
      <c r="S14" s="10">
        <v>1.5384677376</v>
      </c>
      <c r="T14" s="10">
        <v>1.5121944575999999</v>
      </c>
      <c r="U14" s="10">
        <v>1.4638993920000001</v>
      </c>
      <c r="V14" s="10">
        <v>1.4047606271999999</v>
      </c>
      <c r="W14" s="10">
        <v>1.0539406847999999</v>
      </c>
      <c r="X14" s="10">
        <v>1.3054953984</v>
      </c>
      <c r="Y14" s="10">
        <v>1.3163868672000001</v>
      </c>
      <c r="Z14" s="10">
        <v>0.92438952959999998</v>
      </c>
      <c r="AA14" s="10">
        <v>0.88598277120000002</v>
      </c>
      <c r="AB14" s="10">
        <v>1.1846383104</v>
      </c>
      <c r="AC14" s="10">
        <v>1.1451806207999999</v>
      </c>
      <c r="AD14" s="10">
        <v>0.79163781119999999</v>
      </c>
      <c r="AE14" s="10">
        <v>0.76335820799999998</v>
      </c>
      <c r="AF14" s="10">
        <v>0.83181204480000004</v>
      </c>
      <c r="AG14" s="10">
        <v>1.1060573184</v>
      </c>
      <c r="AH14" s="10">
        <v>0.72117765119999999</v>
      </c>
    </row>
    <row r="15" spans="1:34" x14ac:dyDescent="0.25">
      <c r="A15" s="1"/>
      <c r="B15" s="10">
        <v>22.0685520384</v>
      </c>
      <c r="C15" s="10">
        <v>22.221462528</v>
      </c>
      <c r="D15" s="10">
        <v>11.125014374399999</v>
      </c>
      <c r="E15" s="10">
        <v>7.6177703424000001</v>
      </c>
      <c r="F15" s="10">
        <v>5.7032125440000003</v>
      </c>
      <c r="G15" s="10">
        <v>4.6136357376000001</v>
      </c>
      <c r="H15" s="10">
        <v>3.7897056768000001</v>
      </c>
      <c r="I15" s="10">
        <v>3.3260061695999998</v>
      </c>
      <c r="J15" s="10">
        <v>2.9789122560000001</v>
      </c>
      <c r="K15" s="10">
        <v>2.6227898879999998</v>
      </c>
      <c r="L15" s="10">
        <v>2.3339748864000001</v>
      </c>
      <c r="M15" s="10">
        <v>2.2934662656000002</v>
      </c>
      <c r="N15" s="10">
        <v>2.0536628736</v>
      </c>
      <c r="O15" s="10">
        <v>2.2050447360000001</v>
      </c>
      <c r="P15" s="10">
        <v>1.8949722624000001</v>
      </c>
      <c r="Q15" s="10">
        <v>1.6815854591999999</v>
      </c>
      <c r="R15" s="10">
        <v>1.5393275903999999</v>
      </c>
      <c r="S15" s="10">
        <v>1.6005204479999999</v>
      </c>
      <c r="T15" s="10">
        <v>1.2632193024</v>
      </c>
      <c r="U15" s="10">
        <v>1.3558445567999999</v>
      </c>
      <c r="V15" s="10">
        <v>1.1065350143999999</v>
      </c>
      <c r="W15" s="10">
        <v>1.1265027072</v>
      </c>
      <c r="X15" s="10">
        <v>1.0416638976000001</v>
      </c>
      <c r="Y15" s="10">
        <v>1.1862147072</v>
      </c>
      <c r="Z15" s="10">
        <v>1.2113415167999999</v>
      </c>
      <c r="AA15" s="10">
        <v>0.89391252480000005</v>
      </c>
      <c r="AB15" s="10">
        <v>0.85794201599999997</v>
      </c>
      <c r="AC15" s="10">
        <v>0.82350013440000003</v>
      </c>
      <c r="AD15" s="10">
        <v>1.1570752512</v>
      </c>
      <c r="AE15" s="10">
        <v>1.0788286464000001</v>
      </c>
      <c r="AF15" s="10">
        <v>0.73842247679999995</v>
      </c>
      <c r="AG15" s="10">
        <v>0.71831147520000005</v>
      </c>
      <c r="AH15" s="10">
        <v>0.83319736320000004</v>
      </c>
    </row>
    <row r="16" spans="1:34" x14ac:dyDescent="0.25">
      <c r="A16" s="1"/>
      <c r="B16" s="10">
        <v>22.0674533376</v>
      </c>
      <c r="C16" s="10">
        <v>22.097834803200001</v>
      </c>
      <c r="D16" s="10">
        <v>11.078247936</v>
      </c>
      <c r="E16" s="10">
        <v>7.6022929919999997</v>
      </c>
      <c r="F16" s="10">
        <v>5.7285782016000004</v>
      </c>
      <c r="G16" s="10">
        <v>4.6418675711999997</v>
      </c>
      <c r="H16" s="10">
        <v>3.7441812479999999</v>
      </c>
      <c r="I16" s="10">
        <v>3.3169777152000002</v>
      </c>
      <c r="J16" s="10">
        <v>2.9951539199999999</v>
      </c>
      <c r="K16" s="10">
        <v>2.6397003263999999</v>
      </c>
      <c r="L16" s="10">
        <v>2.4438449663999999</v>
      </c>
      <c r="M16" s="10">
        <v>2.266428672</v>
      </c>
      <c r="N16" s="10">
        <v>2.0845220352</v>
      </c>
      <c r="O16" s="10">
        <v>1.8722817024</v>
      </c>
      <c r="P16" s="10">
        <v>1.8478236671999999</v>
      </c>
      <c r="Q16" s="10">
        <v>1.7345619456000001</v>
      </c>
      <c r="R16" s="10">
        <v>1.6577961984</v>
      </c>
      <c r="S16" s="10">
        <v>1.4960005632</v>
      </c>
      <c r="T16" s="10">
        <v>1.3717518336000001</v>
      </c>
      <c r="U16" s="10">
        <v>1.2120102911999999</v>
      </c>
      <c r="V16" s="10">
        <v>1.2544296960000001</v>
      </c>
      <c r="W16" s="10">
        <v>1.2499393536000001</v>
      </c>
      <c r="X16" s="10">
        <v>1.3232656895999999</v>
      </c>
      <c r="Y16" s="10">
        <v>0.9623663616</v>
      </c>
      <c r="Z16" s="10">
        <v>1.2972790272000001</v>
      </c>
      <c r="AA16" s="10">
        <v>0.89400806399999999</v>
      </c>
      <c r="AB16" s="10">
        <v>1.0548483071999999</v>
      </c>
      <c r="AC16" s="10">
        <v>0.82072949760000002</v>
      </c>
      <c r="AD16" s="10">
        <v>1.1790492671999999</v>
      </c>
      <c r="AE16" s="10">
        <v>1.0688447999999999</v>
      </c>
      <c r="AF16" s="10">
        <v>0.81700346879999997</v>
      </c>
      <c r="AG16" s="10">
        <v>1.0073175552</v>
      </c>
      <c r="AH16" s="10">
        <v>0.69533429759999998</v>
      </c>
    </row>
    <row r="17" spans="1:34" x14ac:dyDescent="0.25">
      <c r="A17" s="1"/>
      <c r="B17" s="10">
        <v>22.065924710400001</v>
      </c>
      <c r="C17" s="10">
        <v>22.105143552000001</v>
      </c>
      <c r="D17" s="10">
        <v>11.063582668800001</v>
      </c>
      <c r="E17" s="10">
        <v>7.6325311488000001</v>
      </c>
      <c r="F17" s="10">
        <v>5.7155848703999999</v>
      </c>
      <c r="G17" s="10">
        <v>4.5871713792</v>
      </c>
      <c r="H17" s="10">
        <v>3.7867917312000001</v>
      </c>
      <c r="I17" s="10">
        <v>3.4128035327999999</v>
      </c>
      <c r="J17" s="10">
        <v>3.0413471232</v>
      </c>
      <c r="K17" s="10">
        <v>2.5987617792000002</v>
      </c>
      <c r="L17" s="10">
        <v>2.3923015680000002</v>
      </c>
      <c r="M17" s="10">
        <v>2.2101560831999998</v>
      </c>
      <c r="N17" s="10">
        <v>1.9949540351999999</v>
      </c>
      <c r="O17" s="10">
        <v>1.8110410751999999</v>
      </c>
      <c r="P17" s="10">
        <v>1.730931456</v>
      </c>
      <c r="Q17" s="10">
        <v>1.7149764096</v>
      </c>
      <c r="R17" s="10">
        <v>1.7563448831999999</v>
      </c>
      <c r="S17" s="10">
        <v>1.5197898240000001</v>
      </c>
      <c r="T17" s="10">
        <v>1.3120398336000001</v>
      </c>
      <c r="U17" s="10">
        <v>1.4079611904</v>
      </c>
      <c r="V17" s="10">
        <v>1.106343936</v>
      </c>
      <c r="W17" s="10">
        <v>1.2992853503999999</v>
      </c>
      <c r="X17" s="10">
        <v>1.0544661503999999</v>
      </c>
      <c r="Y17" s="10">
        <v>0.96805094400000002</v>
      </c>
      <c r="Z17" s="10">
        <v>1.3077405696</v>
      </c>
      <c r="AA17" s="10">
        <v>0.90270213119999998</v>
      </c>
      <c r="AB17" s="10">
        <v>1.1896063487999999</v>
      </c>
      <c r="AC17" s="10">
        <v>0.8205861888</v>
      </c>
      <c r="AD17" s="10">
        <v>0.79627146240000002</v>
      </c>
      <c r="AE17" s="10">
        <v>0.76956825600000001</v>
      </c>
      <c r="AF17" s="10">
        <v>0.74014218239999996</v>
      </c>
      <c r="AG17" s="10">
        <v>0.73780147200000001</v>
      </c>
      <c r="AH17" s="10">
        <v>0.69552537599999997</v>
      </c>
    </row>
    <row r="18" spans="1:34" x14ac:dyDescent="0.25">
      <c r="A18" s="1" t="s">
        <v>4</v>
      </c>
      <c r="B18" s="10">
        <f>AVERAGE(B13:B17)</f>
        <v>22.067816386560001</v>
      </c>
      <c r="C18" s="10">
        <f t="shared" ref="C18:AH18" si="1">AVERAGE(C13:C17)</f>
        <v>22.132658841600001</v>
      </c>
      <c r="D18" s="10">
        <f t="shared" si="1"/>
        <v>11.177541826560001</v>
      </c>
      <c r="E18" s="10">
        <f t="shared" si="1"/>
        <v>7.5815036620800003</v>
      </c>
      <c r="F18" s="10">
        <f t="shared" si="1"/>
        <v>5.6651974963200002</v>
      </c>
      <c r="G18" s="10">
        <f t="shared" si="1"/>
        <v>4.6133395660799996</v>
      </c>
      <c r="H18" s="10">
        <f t="shared" si="1"/>
        <v>3.8151095500800003</v>
      </c>
      <c r="I18" s="10">
        <f t="shared" si="1"/>
        <v>3.3344804966399999</v>
      </c>
      <c r="J18" s="10">
        <f t="shared" si="1"/>
        <v>3.0144146227199999</v>
      </c>
      <c r="K18" s="10">
        <f t="shared" si="1"/>
        <v>2.6573273088000002</v>
      </c>
      <c r="L18" s="10">
        <f t="shared" si="1"/>
        <v>2.4125749862400001</v>
      </c>
      <c r="M18" s="10">
        <f t="shared" si="1"/>
        <v>2.2236557721599999</v>
      </c>
      <c r="N18" s="10">
        <f t="shared" si="1"/>
        <v>2.0228992511999997</v>
      </c>
      <c r="O18" s="10">
        <f t="shared" si="1"/>
        <v>1.9129336320000001</v>
      </c>
      <c r="P18" s="10">
        <f t="shared" si="1"/>
        <v>1.81255059456</v>
      </c>
      <c r="Q18" s="10">
        <f t="shared" si="1"/>
        <v>1.63995902976</v>
      </c>
      <c r="R18" s="10">
        <f t="shared" si="1"/>
        <v>1.59659378688</v>
      </c>
      <c r="S18" s="10">
        <f t="shared" si="1"/>
        <v>1.5181656576</v>
      </c>
      <c r="T18" s="10">
        <f t="shared" si="1"/>
        <v>1.37709247488</v>
      </c>
      <c r="U18" s="10">
        <f t="shared" si="1"/>
        <v>1.37234417664</v>
      </c>
      <c r="V18" s="10">
        <f t="shared" si="1"/>
        <v>1.2106822963200001</v>
      </c>
      <c r="W18" s="10">
        <f t="shared" si="1"/>
        <v>1.15721856</v>
      </c>
      <c r="X18" s="10">
        <f t="shared" si="1"/>
        <v>1.2002685235200001</v>
      </c>
      <c r="Y18" s="10">
        <f t="shared" si="1"/>
        <v>1.079831808</v>
      </c>
      <c r="Z18" s="10">
        <f t="shared" si="1"/>
        <v>1.2064594636800001</v>
      </c>
      <c r="AA18" s="10">
        <f t="shared" si="1"/>
        <v>0.90946630656000005</v>
      </c>
      <c r="AB18" s="10">
        <f t="shared" si="1"/>
        <v>1.0286227967999999</v>
      </c>
      <c r="AC18" s="10">
        <f t="shared" si="1"/>
        <v>0.88596366335999988</v>
      </c>
      <c r="AD18" s="10">
        <f t="shared" si="1"/>
        <v>0.94337316863999998</v>
      </c>
      <c r="AE18" s="10">
        <f t="shared" si="1"/>
        <v>0.95044306944000001</v>
      </c>
      <c r="AF18" s="10">
        <f t="shared" si="1"/>
        <v>0.79272695808000004</v>
      </c>
      <c r="AG18" s="10">
        <f t="shared" si="1"/>
        <v>0.90211934208000011</v>
      </c>
      <c r="AH18" s="10">
        <f t="shared" si="1"/>
        <v>0.72761699328000007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defaultRowHeight="15" x14ac:dyDescent="0.25"/>
  <cols>
    <col min="1" max="1" width="25.42578125" customWidth="1"/>
    <col min="2" max="2" width="12" customWidth="1"/>
  </cols>
  <sheetData>
    <row r="1" spans="1:35" x14ac:dyDescent="0.25">
      <c r="A1" s="1" t="s">
        <v>33</v>
      </c>
      <c r="B1" t="s">
        <v>68</v>
      </c>
    </row>
    <row r="2" spans="1:35" x14ac:dyDescent="0.25">
      <c r="A2" s="1" t="s">
        <v>35</v>
      </c>
      <c r="B2" t="s">
        <v>67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s="5" t="s">
        <v>23</v>
      </c>
    </row>
    <row r="5" spans="1:35" x14ac:dyDescent="0.25">
      <c r="A5" s="1" t="s">
        <v>2</v>
      </c>
      <c r="B5" t="s">
        <v>6</v>
      </c>
      <c r="H5" t="s">
        <v>32</v>
      </c>
    </row>
    <row r="6" spans="1:35" x14ac:dyDescent="0.25">
      <c r="A6" s="1" t="s">
        <v>38</v>
      </c>
      <c r="B6" t="s">
        <v>70</v>
      </c>
      <c r="H6" t="s">
        <v>25</v>
      </c>
    </row>
    <row r="7" spans="1:35" x14ac:dyDescent="0.25">
      <c r="A7" s="1"/>
      <c r="I7" s="5" t="s">
        <v>26</v>
      </c>
    </row>
    <row r="8" spans="1:35" x14ac:dyDescent="0.25">
      <c r="I8" s="5" t="s">
        <v>37</v>
      </c>
    </row>
    <row r="9" spans="1:35" x14ac:dyDescent="0.25">
      <c r="I9" s="5" t="s">
        <v>69</v>
      </c>
    </row>
    <row r="10" spans="1:35" x14ac:dyDescent="0.25">
      <c r="A10" s="1" t="s">
        <v>12</v>
      </c>
      <c r="B10" s="5" t="s">
        <v>29</v>
      </c>
      <c r="C10" s="5" t="s">
        <v>31</v>
      </c>
    </row>
    <row r="11" spans="1:35" x14ac:dyDescent="0.25">
      <c r="A11" s="1" t="s">
        <v>3</v>
      </c>
      <c r="B11" s="2">
        <v>10000000</v>
      </c>
    </row>
    <row r="12" spans="1:35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5" x14ac:dyDescent="0.25">
      <c r="A13" s="20" t="s">
        <v>9</v>
      </c>
      <c r="B13" s="3">
        <v>502.27756738559998</v>
      </c>
      <c r="C13" s="3">
        <v>511.24807726080002</v>
      </c>
      <c r="D13" s="3">
        <v>314.9058494976</v>
      </c>
      <c r="E13" s="3">
        <v>369.27052047360002</v>
      </c>
      <c r="F13" s="3">
        <v>526.29378155519998</v>
      </c>
      <c r="G13" s="3">
        <v>668.5313482752</v>
      </c>
      <c r="H13" s="3">
        <v>717.25457280000001</v>
      </c>
      <c r="I13" s="3">
        <v>824.16217328640005</v>
      </c>
      <c r="J13" s="3">
        <v>925.94294922239999</v>
      </c>
      <c r="K13" s="3">
        <v>1527.5200917504001</v>
      </c>
      <c r="L13" s="3">
        <v>2456.3059531775998</v>
      </c>
      <c r="M13" s="3">
        <v>3187.1023954943998</v>
      </c>
      <c r="N13" s="3">
        <v>3915.7315310591998</v>
      </c>
      <c r="O13" s="3">
        <v>4427.3819238912001</v>
      </c>
      <c r="P13" s="3">
        <v>5191.8686886912001</v>
      </c>
      <c r="Q13" s="3">
        <v>5617.9348750848003</v>
      </c>
      <c r="R13" s="3">
        <v>5894.3450669568001</v>
      </c>
      <c r="S13" s="3">
        <v>6263.7206805504002</v>
      </c>
      <c r="T13" s="3">
        <v>6975.7772998656001</v>
      </c>
      <c r="U13" s="3">
        <v>7620.6763104767997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21"/>
      <c r="B14" s="3">
        <v>502.24551398400001</v>
      </c>
      <c r="C14" s="3">
        <v>542.02450191360003</v>
      </c>
      <c r="D14" s="3">
        <v>310.0790658048</v>
      </c>
      <c r="E14" s="3">
        <v>368.59415070720001</v>
      </c>
      <c r="F14" s="3">
        <v>523.60893895679999</v>
      </c>
      <c r="G14" s="3">
        <v>639.74710702079994</v>
      </c>
      <c r="H14" s="3">
        <v>742.40574489599999</v>
      </c>
      <c r="I14" s="3">
        <v>825.08555965439996</v>
      </c>
      <c r="J14" s="3">
        <v>922.3831108608</v>
      </c>
      <c r="K14" s="3">
        <v>1563.6223013376</v>
      </c>
      <c r="L14" s="3">
        <v>2453.0263312896</v>
      </c>
      <c r="M14" s="3">
        <v>3183.9631684607998</v>
      </c>
      <c r="N14" s="3">
        <v>3915.8870211071999</v>
      </c>
      <c r="O14" s="3">
        <v>4653.0787619328003</v>
      </c>
      <c r="P14" s="3">
        <v>5075.7993088512003</v>
      </c>
      <c r="Q14" s="3">
        <v>5651.5507247615997</v>
      </c>
      <c r="R14" s="3">
        <v>5917.2569912831996</v>
      </c>
      <c r="S14" s="3">
        <v>6243.0070654463998</v>
      </c>
      <c r="T14" s="3">
        <v>6809.9306115072004</v>
      </c>
      <c r="U14" s="3">
        <v>7642.7142899711998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>
        <v>502.17844546560002</v>
      </c>
      <c r="C15" s="3">
        <v>521.44139335679995</v>
      </c>
      <c r="D15" s="3">
        <v>315.22332625920001</v>
      </c>
      <c r="E15" s="3">
        <v>367.89437383680001</v>
      </c>
      <c r="F15" s="3">
        <v>521.92983751680003</v>
      </c>
      <c r="G15" s="3">
        <v>634.96111856640005</v>
      </c>
      <c r="H15" s="3">
        <v>711.24969523200002</v>
      </c>
      <c r="I15" s="3">
        <v>817.52549498880001</v>
      </c>
      <c r="J15" s="3">
        <v>925.9739994624</v>
      </c>
      <c r="K15" s="3">
        <v>1662.0886791168</v>
      </c>
      <c r="L15" s="3">
        <v>2456.2888516608</v>
      </c>
      <c r="M15" s="3">
        <v>3394.9901056511999</v>
      </c>
      <c r="N15" s="3">
        <v>4023.3106765824</v>
      </c>
      <c r="O15" s="3">
        <v>4440.6791175168</v>
      </c>
      <c r="P15" s="3">
        <v>4954.4395413503998</v>
      </c>
      <c r="Q15" s="3">
        <v>5534.1708814847998</v>
      </c>
      <c r="R15" s="3">
        <v>5799.2084691456002</v>
      </c>
      <c r="S15" s="3">
        <v>6267.4435565568001</v>
      </c>
      <c r="T15" s="3">
        <v>6872.5765247999998</v>
      </c>
      <c r="U15" s="3">
        <v>7572.3595574784003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>
        <v>502.22191580160001</v>
      </c>
      <c r="C16" s="3">
        <v>542.750313216</v>
      </c>
      <c r="D16" s="3">
        <v>315.86845470719999</v>
      </c>
      <c r="E16" s="3">
        <v>380.60705863679999</v>
      </c>
      <c r="F16" s="3">
        <v>525.90359946240005</v>
      </c>
      <c r="G16" s="3">
        <v>629.06185958399999</v>
      </c>
      <c r="H16" s="3">
        <v>734.75338936319997</v>
      </c>
      <c r="I16" s="3">
        <v>819.61933209599999</v>
      </c>
      <c r="J16" s="3">
        <v>927.64254382080003</v>
      </c>
      <c r="K16" s="3">
        <v>1712.1986551296</v>
      </c>
      <c r="L16" s="3">
        <v>2447.1559729152</v>
      </c>
      <c r="M16" s="3">
        <v>3271.2662206464001</v>
      </c>
      <c r="N16" s="3">
        <v>3921.1310722560002</v>
      </c>
      <c r="O16" s="3">
        <v>4665.7317347327999</v>
      </c>
      <c r="P16" s="3">
        <v>5097.6915432960004</v>
      </c>
      <c r="Q16" s="3">
        <v>5829.7193425920004</v>
      </c>
      <c r="R16" s="3">
        <v>5849.4289362432</v>
      </c>
      <c r="S16" s="3">
        <v>6345.6859098624</v>
      </c>
      <c r="T16" s="3">
        <v>6692.7690275327996</v>
      </c>
      <c r="U16" s="3">
        <v>7551.9452666879997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>
        <v>502.15188556800001</v>
      </c>
      <c r="C17" s="3">
        <v>521.47569192959998</v>
      </c>
      <c r="D17" s="3">
        <v>309.91067796480002</v>
      </c>
      <c r="E17" s="3">
        <v>379.67774883840002</v>
      </c>
      <c r="F17" s="3">
        <v>521.41588439040004</v>
      </c>
      <c r="G17" s="3">
        <v>644.06877496319998</v>
      </c>
      <c r="H17" s="3">
        <v>710.53816703999996</v>
      </c>
      <c r="I17" s="3">
        <v>819.2259972096</v>
      </c>
      <c r="J17" s="3">
        <v>920.70276741120006</v>
      </c>
      <c r="K17" s="3">
        <v>1522.7733221376</v>
      </c>
      <c r="L17" s="3">
        <v>2666.4363982847999</v>
      </c>
      <c r="M17" s="3">
        <v>3376.5152606207998</v>
      </c>
      <c r="N17" s="3">
        <v>4010.1883674624</v>
      </c>
      <c r="O17" s="3">
        <v>4837.5933322751998</v>
      </c>
      <c r="P17" s="3">
        <v>4963.8481462272002</v>
      </c>
      <c r="Q17" s="3">
        <v>5482.7746134527997</v>
      </c>
      <c r="R17" s="3">
        <v>5800.9008505344</v>
      </c>
      <c r="S17" s="3">
        <v>6237.9974674943996</v>
      </c>
      <c r="T17" s="3">
        <v>6825.6485773823997</v>
      </c>
      <c r="U17" s="3">
        <v>7364.4429467135997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 t="s">
        <v>4</v>
      </c>
      <c r="B18" s="3">
        <f>AVERAGE(B13:B17)</f>
        <v>502.21506564096006</v>
      </c>
      <c r="C18" s="3">
        <f t="shared" ref="C18:AH18" si="1">AVERAGE(C13:C17)</f>
        <v>527.78799553535998</v>
      </c>
      <c r="D18" s="3">
        <f t="shared" si="1"/>
        <v>313.19747484671996</v>
      </c>
      <c r="E18" s="3">
        <f t="shared" si="1"/>
        <v>373.20877049856006</v>
      </c>
      <c r="F18" s="3">
        <f t="shared" si="1"/>
        <v>523.83040837632007</v>
      </c>
      <c r="G18" s="3">
        <f t="shared" si="1"/>
        <v>643.27404168192004</v>
      </c>
      <c r="H18" s="3">
        <f t="shared" si="1"/>
        <v>723.24031386623994</v>
      </c>
      <c r="I18" s="3">
        <f t="shared" si="1"/>
        <v>821.12371144704014</v>
      </c>
      <c r="J18" s="3">
        <f t="shared" si="1"/>
        <v>924.52907415551999</v>
      </c>
      <c r="K18" s="3">
        <f t="shared" si="1"/>
        <v>1597.6406098944001</v>
      </c>
      <c r="L18" s="3">
        <f t="shared" si="1"/>
        <v>2495.8427014655999</v>
      </c>
      <c r="M18" s="3">
        <f t="shared" si="1"/>
        <v>3282.7674301747197</v>
      </c>
      <c r="N18" s="3">
        <f t="shared" si="1"/>
        <v>3957.2497336934402</v>
      </c>
      <c r="O18" s="3">
        <f t="shared" si="1"/>
        <v>4604.8929740697595</v>
      </c>
      <c r="P18" s="3">
        <f t="shared" si="1"/>
        <v>5056.7294456832005</v>
      </c>
      <c r="Q18" s="3">
        <f t="shared" si="1"/>
        <v>5623.2300874752</v>
      </c>
      <c r="R18" s="3">
        <f t="shared" si="1"/>
        <v>5852.2280628326389</v>
      </c>
      <c r="S18" s="3">
        <f t="shared" si="1"/>
        <v>6271.5709359820803</v>
      </c>
      <c r="T18" s="3">
        <f t="shared" si="1"/>
        <v>6835.3404082176003</v>
      </c>
      <c r="U18" s="3">
        <f t="shared" si="1"/>
        <v>7550.4276742655984</v>
      </c>
      <c r="V18" s="3" t="e">
        <f t="shared" si="1"/>
        <v>#DIV/0!</v>
      </c>
      <c r="W18" s="3" t="e">
        <f t="shared" si="1"/>
        <v>#DIV/0!</v>
      </c>
      <c r="X18" s="3" t="e">
        <f t="shared" si="1"/>
        <v>#DIV/0!</v>
      </c>
      <c r="Y18" s="3" t="e">
        <f t="shared" si="1"/>
        <v>#DIV/0!</v>
      </c>
      <c r="Z18" s="3" t="e">
        <f t="shared" si="1"/>
        <v>#DIV/0!</v>
      </c>
      <c r="AA18" s="3" t="e">
        <f t="shared" si="1"/>
        <v>#DIV/0!</v>
      </c>
      <c r="AB18" s="3" t="e">
        <f t="shared" si="1"/>
        <v>#DIV/0!</v>
      </c>
      <c r="AC18" s="3" t="e">
        <f t="shared" si="1"/>
        <v>#DIV/0!</v>
      </c>
      <c r="AD18" s="3" t="e">
        <f t="shared" si="1"/>
        <v>#DIV/0!</v>
      </c>
      <c r="AE18" s="3" t="e">
        <f t="shared" si="1"/>
        <v>#DIV/0!</v>
      </c>
      <c r="AF18" s="3" t="e">
        <f t="shared" si="1"/>
        <v>#DIV/0!</v>
      </c>
      <c r="AG18" s="3" t="e">
        <f t="shared" si="1"/>
        <v>#DIV/0!</v>
      </c>
      <c r="AH18" s="3" t="e">
        <f t="shared" si="1"/>
        <v>#DIV/0!</v>
      </c>
      <c r="AI18" s="3"/>
    </row>
    <row r="19" spans="1:35" x14ac:dyDescent="0.25">
      <c r="A19" s="1"/>
      <c r="B19" s="10"/>
    </row>
    <row r="20" spans="1:35" x14ac:dyDescent="0.25">
      <c r="A20" s="1"/>
      <c r="B20" s="10"/>
    </row>
    <row r="21" spans="1:35" x14ac:dyDescent="0.25">
      <c r="A21" s="1"/>
      <c r="B21" s="4"/>
    </row>
    <row r="22" spans="1:35" x14ac:dyDescent="0.25">
      <c r="A22" s="1"/>
      <c r="B22" s="10"/>
    </row>
    <row r="23" spans="1:35" x14ac:dyDescent="0.25">
      <c r="A23" s="7"/>
      <c r="B23" s="10"/>
    </row>
    <row r="24" spans="1:35" x14ac:dyDescent="0.25">
      <c r="A24" s="7"/>
      <c r="B24" s="10"/>
    </row>
    <row r="25" spans="1:35" x14ac:dyDescent="0.25">
      <c r="A25" s="7"/>
      <c r="B25" s="10"/>
    </row>
    <row r="26" spans="1:35" x14ac:dyDescent="0.25">
      <c r="A26" s="1"/>
      <c r="B26" s="10"/>
    </row>
    <row r="27" spans="1:35" x14ac:dyDescent="0.25">
      <c r="A27" s="1"/>
      <c r="B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 ZCA</vt:lpstr>
      <vt:lpstr>Overview DynaProf</vt:lpstr>
      <vt:lpstr>EmptyFunction</vt:lpstr>
      <vt:lpstr>EmptyFunctionNotActivatedNotify</vt:lpstr>
      <vt:lpstr>EmptyFunctionActivatedNotify</vt:lpstr>
      <vt:lpstr>LoopEmpty</vt:lpstr>
      <vt:lpstr>LoopNotActivatedNotify</vt:lpstr>
      <vt:lpstr>LoopActivatedNotify</vt:lpstr>
      <vt:lpstr>EmpFunc_Dynaprof_no_backoff</vt:lpstr>
      <vt:lpstr>Loop_Dynaprof_no_backoff</vt:lpstr>
      <vt:lpstr>EmpFunc_fixed_backoff</vt:lpstr>
      <vt:lpstr>DynaProf_Init_Overhead</vt:lpstr>
      <vt:lpstr>old_Serial</vt:lpstr>
      <vt:lpstr>old_OpenMP Parallel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Henschel</dc:creator>
  <cp:lastModifiedBy>Robert Henschel</cp:lastModifiedBy>
  <dcterms:created xsi:type="dcterms:W3CDTF">2014-07-15T20:24:38Z</dcterms:created>
  <dcterms:modified xsi:type="dcterms:W3CDTF">2014-07-21T10:03:08Z</dcterms:modified>
</cp:coreProperties>
</file>