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ris\OneDrive\Desktop\"/>
    </mc:Choice>
  </mc:AlternateContent>
  <xr:revisionPtr revIDLastSave="0" documentId="13_ncr:1_{D9F3E044-5680-4482-9F62-A49313CCFA98}" xr6:coauthVersionLast="47" xr6:coauthVersionMax="47" xr10:uidLastSave="{00000000-0000-0000-0000-000000000000}"/>
  <bookViews>
    <workbookView xWindow="-108" yWindow="-108" windowWidth="23256" windowHeight="12456" activeTab="1" xr2:uid="{6F6DF102-31EC-4321-B429-CF2B07B9F3B4}"/>
  </bookViews>
  <sheets>
    <sheet name="Häufigkeiten" sheetId="1" r:id="rId1"/>
    <sheet name="Prinzip_Rat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1" l="1"/>
  <c r="P97" i="1"/>
  <c r="P98" i="1"/>
  <c r="P99" i="1"/>
  <c r="P130" i="1"/>
  <c r="P131" i="1"/>
  <c r="P132" i="1"/>
  <c r="P133" i="1"/>
  <c r="P164" i="1"/>
  <c r="P165" i="1"/>
  <c r="P166" i="1"/>
  <c r="P167" i="1"/>
  <c r="P198" i="1"/>
  <c r="P199" i="1"/>
  <c r="P200" i="1"/>
  <c r="P201" i="1"/>
  <c r="P232" i="1"/>
  <c r="P233" i="1"/>
  <c r="P234" i="1"/>
  <c r="P235" i="1"/>
  <c r="P266" i="1"/>
  <c r="P267" i="1"/>
  <c r="P268" i="1"/>
  <c r="P269" i="1"/>
  <c r="P300" i="1"/>
  <c r="P301" i="1"/>
  <c r="P302" i="1"/>
  <c r="P303" i="1"/>
  <c r="P334" i="1"/>
  <c r="P335" i="1"/>
  <c r="P336" i="1"/>
  <c r="P337" i="1"/>
  <c r="P333" i="1"/>
  <c r="P299" i="1"/>
  <c r="P265" i="1"/>
  <c r="P231" i="1"/>
  <c r="P197" i="1"/>
  <c r="P163" i="1"/>
  <c r="P129" i="1"/>
  <c r="P95" i="1"/>
  <c r="U96" i="1"/>
  <c r="U97" i="1"/>
  <c r="U98" i="1"/>
  <c r="U99" i="1"/>
  <c r="U130" i="1"/>
  <c r="U131" i="1"/>
  <c r="U132" i="1"/>
  <c r="U133" i="1"/>
  <c r="U164" i="1"/>
  <c r="U165" i="1"/>
  <c r="U166" i="1"/>
  <c r="U167" i="1"/>
  <c r="U198" i="1"/>
  <c r="U199" i="1"/>
  <c r="U200" i="1"/>
  <c r="U201" i="1"/>
  <c r="U232" i="1"/>
  <c r="U233" i="1"/>
  <c r="U234" i="1"/>
  <c r="U235" i="1"/>
  <c r="U266" i="1"/>
  <c r="U267" i="1"/>
  <c r="U268" i="1"/>
  <c r="U269" i="1"/>
  <c r="U300" i="1"/>
  <c r="U301" i="1"/>
  <c r="U302" i="1"/>
  <c r="U303" i="1"/>
  <c r="U334" i="1"/>
  <c r="U335" i="1"/>
  <c r="U336" i="1"/>
  <c r="U337" i="1"/>
  <c r="U333" i="1"/>
  <c r="U299" i="1"/>
  <c r="U265" i="1"/>
  <c r="U231" i="1"/>
  <c r="U197" i="1"/>
  <c r="U163" i="1"/>
  <c r="U129" i="1"/>
  <c r="U95" i="1"/>
  <c r="U84" i="1"/>
  <c r="U85" i="1"/>
  <c r="U86" i="1"/>
  <c r="U87" i="1"/>
  <c r="U118" i="1"/>
  <c r="U119" i="1"/>
  <c r="U120" i="1"/>
  <c r="U121" i="1"/>
  <c r="U152" i="1"/>
  <c r="U153" i="1"/>
  <c r="U154" i="1"/>
  <c r="U155" i="1"/>
  <c r="U186" i="1"/>
  <c r="U187" i="1"/>
  <c r="U188" i="1"/>
  <c r="U189" i="1"/>
  <c r="U220" i="1"/>
  <c r="U221" i="1"/>
  <c r="U222" i="1"/>
  <c r="U223" i="1"/>
  <c r="U254" i="1"/>
  <c r="U255" i="1"/>
  <c r="U256" i="1"/>
  <c r="U257" i="1"/>
  <c r="U288" i="1"/>
  <c r="U289" i="1"/>
  <c r="U290" i="1"/>
  <c r="U291" i="1"/>
  <c r="U322" i="1"/>
  <c r="U323" i="1"/>
  <c r="U324" i="1"/>
  <c r="U325" i="1"/>
  <c r="U321" i="1"/>
  <c r="U287" i="1"/>
  <c r="U253" i="1"/>
  <c r="U219" i="1"/>
  <c r="U185" i="1"/>
  <c r="U151" i="1"/>
  <c r="U117" i="1"/>
  <c r="U83" i="1"/>
  <c r="U72" i="1"/>
  <c r="U73" i="1"/>
  <c r="U74" i="1"/>
  <c r="U75" i="1"/>
  <c r="U106" i="1"/>
  <c r="U107" i="1"/>
  <c r="U108" i="1"/>
  <c r="U109" i="1"/>
  <c r="U140" i="1"/>
  <c r="U141" i="1"/>
  <c r="U142" i="1"/>
  <c r="U143" i="1"/>
  <c r="U174" i="1"/>
  <c r="U175" i="1"/>
  <c r="U176" i="1"/>
  <c r="U177" i="1"/>
  <c r="U208" i="1"/>
  <c r="U209" i="1"/>
  <c r="U210" i="1"/>
  <c r="U211" i="1"/>
  <c r="U242" i="1"/>
  <c r="U243" i="1"/>
  <c r="U244" i="1"/>
  <c r="U245" i="1"/>
  <c r="U276" i="1"/>
  <c r="U277" i="1"/>
  <c r="U278" i="1"/>
  <c r="U279" i="1"/>
  <c r="U310" i="1"/>
  <c r="U311" i="1"/>
  <c r="U312" i="1"/>
  <c r="U313" i="1"/>
  <c r="U309" i="1"/>
  <c r="U275" i="1"/>
  <c r="U241" i="1"/>
  <c r="U207" i="1"/>
  <c r="U173" i="1"/>
  <c r="U139" i="1"/>
  <c r="U105" i="1"/>
  <c r="U71" i="1"/>
  <c r="P84" i="1"/>
  <c r="P85" i="1"/>
  <c r="P86" i="1"/>
  <c r="P87" i="1"/>
  <c r="P118" i="1"/>
  <c r="P119" i="1"/>
  <c r="P120" i="1"/>
  <c r="P121" i="1"/>
  <c r="P152" i="1"/>
  <c r="P153" i="1"/>
  <c r="P154" i="1"/>
  <c r="P155" i="1"/>
  <c r="P220" i="1"/>
  <c r="P221" i="1"/>
  <c r="P222" i="1"/>
  <c r="P223" i="1"/>
  <c r="P254" i="1"/>
  <c r="P255" i="1"/>
  <c r="P256" i="1"/>
  <c r="P257" i="1"/>
  <c r="P322" i="1"/>
  <c r="P323" i="1"/>
  <c r="P324" i="1"/>
  <c r="P325" i="1"/>
  <c r="P321" i="1"/>
  <c r="P289" i="1"/>
  <c r="P290" i="1"/>
  <c r="P291" i="1"/>
  <c r="P288" i="1"/>
  <c r="E303" i="1"/>
  <c r="P253" i="1"/>
  <c r="P219" i="1"/>
  <c r="P187" i="1"/>
  <c r="P188" i="1"/>
  <c r="P186" i="1"/>
  <c r="P151" i="1"/>
  <c r="P117" i="1"/>
  <c r="P83" i="1"/>
  <c r="P140" i="1"/>
  <c r="P141" i="1"/>
  <c r="P142" i="1"/>
  <c r="P143" i="1"/>
  <c r="P174" i="1"/>
  <c r="P175" i="1"/>
  <c r="P176" i="1"/>
  <c r="P177" i="1"/>
  <c r="P208" i="1"/>
  <c r="P209" i="1"/>
  <c r="P210" i="1"/>
  <c r="P211" i="1"/>
  <c r="P242" i="1"/>
  <c r="P243" i="1"/>
  <c r="P244" i="1"/>
  <c r="P245" i="1"/>
  <c r="P276" i="1"/>
  <c r="P277" i="1"/>
  <c r="P278" i="1"/>
  <c r="P279" i="1"/>
  <c r="P310" i="1"/>
  <c r="P311" i="1"/>
  <c r="P312" i="1"/>
  <c r="P313" i="1"/>
  <c r="P309" i="1"/>
  <c r="P275" i="1"/>
  <c r="P241" i="1"/>
  <c r="P207" i="1"/>
  <c r="P173" i="1"/>
  <c r="P139" i="1"/>
  <c r="P105" i="1"/>
  <c r="P71" i="1"/>
  <c r="U62" i="1"/>
  <c r="U63" i="1"/>
  <c r="U64" i="1"/>
  <c r="U65" i="1"/>
  <c r="U61" i="1"/>
  <c r="U50" i="1"/>
  <c r="U51" i="1"/>
  <c r="U52" i="1"/>
  <c r="U53" i="1"/>
  <c r="U49" i="1"/>
  <c r="U38" i="1"/>
  <c r="U39" i="1"/>
  <c r="U40" i="1"/>
  <c r="U41" i="1"/>
  <c r="U37" i="1"/>
  <c r="P50" i="1"/>
  <c r="P51" i="1"/>
  <c r="P52" i="1"/>
  <c r="P53" i="1"/>
  <c r="P49" i="1"/>
  <c r="P38" i="1"/>
  <c r="P39" i="1"/>
  <c r="P40" i="1"/>
  <c r="P41" i="1"/>
  <c r="P37" i="1"/>
  <c r="P62" i="1"/>
  <c r="P63" i="1"/>
  <c r="P64" i="1"/>
  <c r="P65" i="1"/>
  <c r="P61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27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4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1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18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5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2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9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F272" i="4"/>
  <c r="E272" i="4"/>
  <c r="D272" i="4"/>
  <c r="C272" i="4"/>
  <c r="B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27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F242" i="4"/>
  <c r="E242" i="4"/>
  <c r="D242" i="4"/>
  <c r="C242" i="4"/>
  <c r="B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4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F212" i="4"/>
  <c r="E212" i="4"/>
  <c r="D212" i="4"/>
  <c r="C212" i="4"/>
  <c r="B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F182" i="4"/>
  <c r="E182" i="4"/>
  <c r="D182" i="4"/>
  <c r="C182" i="4"/>
  <c r="B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18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F152" i="4"/>
  <c r="E152" i="4"/>
  <c r="D152" i="4"/>
  <c r="C152" i="4"/>
  <c r="B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5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F122" i="4"/>
  <c r="E122" i="4"/>
  <c r="D122" i="4"/>
  <c r="C122" i="4"/>
  <c r="B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2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F92" i="4"/>
  <c r="E92" i="4"/>
  <c r="D92" i="4"/>
  <c r="C92" i="4"/>
  <c r="B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9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F62" i="4"/>
  <c r="E62" i="4"/>
  <c r="D62" i="4"/>
  <c r="C62" i="4"/>
  <c r="B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6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32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C32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3" i="4"/>
  <c r="C34" i="4"/>
  <c r="B32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4" i="4"/>
  <c r="B33" i="4"/>
  <c r="A3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F2" i="4"/>
  <c r="E2" i="4"/>
  <c r="D2" i="4"/>
  <c r="C2" i="4"/>
  <c r="F203" i="1"/>
  <c r="F135" i="1"/>
  <c r="B169" i="1"/>
  <c r="B135" i="1"/>
  <c r="G183" i="1"/>
  <c r="F305" i="1"/>
  <c r="F271" i="1"/>
  <c r="F169" i="1"/>
  <c r="D339" i="1"/>
  <c r="F339" i="1"/>
  <c r="H339" i="1"/>
  <c r="J339" i="1"/>
  <c r="L339" i="1"/>
  <c r="B339" i="1"/>
  <c r="D305" i="1"/>
  <c r="H305" i="1"/>
  <c r="J305" i="1"/>
  <c r="L305" i="1"/>
  <c r="B305" i="1"/>
  <c r="D271" i="1"/>
  <c r="H271" i="1"/>
  <c r="J271" i="1"/>
  <c r="L271" i="1"/>
  <c r="B271" i="1"/>
  <c r="D237" i="1"/>
  <c r="F237" i="1"/>
  <c r="H237" i="1"/>
  <c r="J237" i="1"/>
  <c r="L237" i="1"/>
  <c r="B237" i="1"/>
  <c r="D203" i="1"/>
  <c r="H203" i="1"/>
  <c r="J203" i="1"/>
  <c r="L203" i="1"/>
  <c r="B203" i="1"/>
  <c r="D169" i="1"/>
  <c r="H169" i="1"/>
  <c r="J169" i="1"/>
  <c r="L169" i="1"/>
  <c r="D135" i="1"/>
  <c r="H135" i="1"/>
  <c r="J135" i="1"/>
  <c r="L135" i="1"/>
  <c r="D101" i="1"/>
  <c r="F101" i="1"/>
  <c r="H101" i="1"/>
  <c r="J101" i="1"/>
  <c r="L101" i="1"/>
  <c r="B101" i="1"/>
  <c r="D67" i="1"/>
  <c r="F67" i="1"/>
  <c r="H67" i="1"/>
  <c r="J67" i="1"/>
  <c r="L67" i="1"/>
  <c r="B67" i="1"/>
  <c r="I261" i="1"/>
  <c r="B272" i="1"/>
  <c r="D272" i="1"/>
  <c r="F272" i="1"/>
  <c r="H272" i="1"/>
  <c r="J272" i="1"/>
  <c r="L272" i="1"/>
  <c r="K77" i="1"/>
  <c r="I77" i="1"/>
  <c r="G77" i="1"/>
  <c r="B33" i="1"/>
  <c r="D33" i="1"/>
  <c r="H33" i="1"/>
  <c r="J33" i="1"/>
  <c r="L33" i="1"/>
  <c r="F33" i="1"/>
  <c r="L340" i="1"/>
  <c r="J340" i="1"/>
  <c r="H340" i="1"/>
  <c r="F340" i="1"/>
  <c r="D340" i="1"/>
  <c r="B340" i="1"/>
  <c r="B306" i="1"/>
  <c r="B238" i="1"/>
  <c r="B204" i="1"/>
  <c r="B170" i="1"/>
  <c r="B136" i="1"/>
  <c r="B102" i="1"/>
  <c r="B68" i="1"/>
  <c r="B34" i="1"/>
  <c r="I332" i="1"/>
  <c r="K322" i="1"/>
  <c r="E278" i="1"/>
  <c r="E279" i="1"/>
  <c r="E281" i="1"/>
  <c r="E284" i="1"/>
  <c r="E287" i="1"/>
  <c r="E289" i="1"/>
  <c r="E292" i="1"/>
  <c r="E293" i="1"/>
  <c r="E295" i="1"/>
  <c r="E296" i="1"/>
  <c r="E297" i="1"/>
  <c r="E298" i="1"/>
  <c r="E301" i="1"/>
  <c r="E302" i="1"/>
  <c r="E304" i="1"/>
  <c r="E275" i="1"/>
  <c r="M270" i="1"/>
  <c r="K270" i="1"/>
  <c r="I270" i="1"/>
  <c r="G270" i="1"/>
  <c r="E270" i="1"/>
  <c r="C270" i="1"/>
  <c r="C269" i="1"/>
  <c r="E269" i="1"/>
  <c r="G269" i="1"/>
  <c r="I269" i="1"/>
  <c r="K269" i="1"/>
  <c r="M269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73" i="1"/>
  <c r="E139" i="1"/>
  <c r="E140" i="1"/>
  <c r="E141" i="1"/>
  <c r="E142" i="1"/>
  <c r="E143" i="1"/>
  <c r="E144" i="1"/>
  <c r="E145" i="1"/>
  <c r="E146" i="1"/>
  <c r="E147" i="1"/>
  <c r="E120" i="1"/>
  <c r="K110" i="1"/>
  <c r="E77" i="1"/>
  <c r="M77" i="1"/>
  <c r="L306" i="1"/>
  <c r="J306" i="1"/>
  <c r="H306" i="1"/>
  <c r="F306" i="1"/>
  <c r="D306" i="1"/>
  <c r="L238" i="1"/>
  <c r="J238" i="1"/>
  <c r="H238" i="1"/>
  <c r="F238" i="1"/>
  <c r="D238" i="1"/>
  <c r="L204" i="1"/>
  <c r="J204" i="1"/>
  <c r="H204" i="1"/>
  <c r="F204" i="1"/>
  <c r="D204" i="1"/>
  <c r="L170" i="1"/>
  <c r="J170" i="1"/>
  <c r="H170" i="1"/>
  <c r="F170" i="1"/>
  <c r="D170" i="1"/>
  <c r="L136" i="1"/>
  <c r="J136" i="1"/>
  <c r="H136" i="1"/>
  <c r="F136" i="1"/>
  <c r="D136" i="1"/>
  <c r="L102" i="1"/>
  <c r="J102" i="1"/>
  <c r="H102" i="1"/>
  <c r="F102" i="1"/>
  <c r="D102" i="1"/>
  <c r="L68" i="1"/>
  <c r="J68" i="1"/>
  <c r="H68" i="1"/>
  <c r="F68" i="1"/>
  <c r="D68" i="1"/>
  <c r="C71" i="1"/>
  <c r="E71" i="1"/>
  <c r="G71" i="1"/>
  <c r="I71" i="1"/>
  <c r="K71" i="1"/>
  <c r="M71" i="1"/>
  <c r="C105" i="1"/>
  <c r="E105" i="1"/>
  <c r="G105" i="1"/>
  <c r="I105" i="1"/>
  <c r="K105" i="1"/>
  <c r="M105" i="1"/>
  <c r="C139" i="1"/>
  <c r="G139" i="1"/>
  <c r="I139" i="1"/>
  <c r="K139" i="1"/>
  <c r="M139" i="1"/>
  <c r="C173" i="1"/>
  <c r="G173" i="1"/>
  <c r="I173" i="1"/>
  <c r="K173" i="1"/>
  <c r="M173" i="1"/>
  <c r="C207" i="1"/>
  <c r="E207" i="1"/>
  <c r="G207" i="1"/>
  <c r="I207" i="1"/>
  <c r="K207" i="1"/>
  <c r="M207" i="1"/>
  <c r="C241" i="1"/>
  <c r="E241" i="1"/>
  <c r="G241" i="1"/>
  <c r="I241" i="1"/>
  <c r="K241" i="1"/>
  <c r="M241" i="1"/>
  <c r="C275" i="1"/>
  <c r="G275" i="1"/>
  <c r="I275" i="1"/>
  <c r="K275" i="1"/>
  <c r="M275" i="1"/>
  <c r="C309" i="1"/>
  <c r="E309" i="1"/>
  <c r="G309" i="1"/>
  <c r="I309" i="1"/>
  <c r="K309" i="1"/>
  <c r="M30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06" i="1"/>
  <c r="K107" i="1"/>
  <c r="K108" i="1"/>
  <c r="K109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3" i="1"/>
  <c r="I334" i="1"/>
  <c r="I335" i="1"/>
  <c r="I336" i="1"/>
  <c r="I337" i="1"/>
  <c r="I338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2" i="1"/>
  <c r="I263" i="1"/>
  <c r="I264" i="1"/>
  <c r="I265" i="1"/>
  <c r="I266" i="1"/>
  <c r="I267" i="1"/>
  <c r="I268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5" i="1"/>
  <c r="C6" i="1"/>
  <c r="C7" i="1"/>
  <c r="C3" i="1"/>
  <c r="F34" i="1"/>
  <c r="H34" i="1"/>
  <c r="J34" i="1"/>
  <c r="L34" i="1"/>
  <c r="D34" i="1"/>
  <c r="E294" i="1" l="1"/>
  <c r="E285" i="1"/>
  <c r="E277" i="1"/>
  <c r="E286" i="1"/>
  <c r="E299" i="1"/>
  <c r="E291" i="1"/>
  <c r="E283" i="1"/>
  <c r="E300" i="1"/>
  <c r="E290" i="1"/>
  <c r="E282" i="1"/>
  <c r="E276" i="1"/>
  <c r="E288" i="1"/>
  <c r="E280" i="1"/>
  <c r="Q290" i="1" s="1"/>
  <c r="Q256" i="1"/>
  <c r="Q257" i="1"/>
  <c r="Q253" i="1"/>
  <c r="Q254" i="1"/>
  <c r="Q255" i="1"/>
  <c r="Q74" i="1"/>
  <c r="V287" i="1"/>
  <c r="Q140" i="1"/>
  <c r="Q143" i="1"/>
  <c r="V118" i="1"/>
  <c r="Q334" i="1"/>
  <c r="Q142" i="1"/>
  <c r="Q141" i="1"/>
  <c r="Q175" i="1"/>
  <c r="Q61" i="1"/>
  <c r="Q133" i="1"/>
  <c r="Q232" i="1"/>
  <c r="Q106" i="1"/>
  <c r="Q163" i="1"/>
  <c r="Q300" i="1"/>
  <c r="Q324" i="1"/>
  <c r="Q335" i="1"/>
  <c r="Q313" i="1"/>
  <c r="Q311" i="1"/>
  <c r="Q310" i="1"/>
  <c r="Q312" i="1"/>
  <c r="V311" i="1"/>
  <c r="V322" i="1"/>
  <c r="V337" i="1"/>
  <c r="Q323" i="1"/>
  <c r="Q301" i="1"/>
  <c r="V279" i="1"/>
  <c r="V277" i="1"/>
  <c r="Q279" i="1"/>
  <c r="Q278" i="1"/>
  <c r="Q277" i="1"/>
  <c r="Q276" i="1"/>
  <c r="V289" i="1"/>
  <c r="V299" i="1"/>
  <c r="V290" i="1"/>
  <c r="V300" i="1"/>
  <c r="V303" i="1"/>
  <c r="V312" i="1"/>
  <c r="V323" i="1"/>
  <c r="V334" i="1"/>
  <c r="Q95" i="1"/>
  <c r="Q269" i="1"/>
  <c r="Q275" i="1"/>
  <c r="V309" i="1"/>
  <c r="V313" i="1"/>
  <c r="V324" i="1"/>
  <c r="V335" i="1"/>
  <c r="Q174" i="1"/>
  <c r="V155" i="1"/>
  <c r="Q139" i="1"/>
  <c r="V278" i="1"/>
  <c r="V288" i="1"/>
  <c r="V291" i="1"/>
  <c r="V301" i="1"/>
  <c r="Q321" i="1"/>
  <c r="Q325" i="1"/>
  <c r="Q336" i="1"/>
  <c r="Q7" i="1"/>
  <c r="Q105" i="1"/>
  <c r="Q6" i="1"/>
  <c r="V275" i="1"/>
  <c r="Q299" i="1"/>
  <c r="Q302" i="1"/>
  <c r="V310" i="1"/>
  <c r="V321" i="1"/>
  <c r="V325" i="1"/>
  <c r="V336" i="1"/>
  <c r="Q5" i="1"/>
  <c r="Q38" i="1"/>
  <c r="Q164" i="1"/>
  <c r="V302" i="1"/>
  <c r="Q322" i="1"/>
  <c r="Q333" i="1"/>
  <c r="Q337" i="1"/>
  <c r="Q309" i="1"/>
  <c r="Q97" i="1"/>
  <c r="V276" i="1"/>
  <c r="Q303" i="1"/>
  <c r="V333" i="1"/>
  <c r="Q234" i="1"/>
  <c r="V243" i="1"/>
  <c r="Q265" i="1"/>
  <c r="Q266" i="1"/>
  <c r="Q267" i="1"/>
  <c r="Q268" i="1"/>
  <c r="Q242" i="1"/>
  <c r="Q243" i="1"/>
  <c r="Q244" i="1"/>
  <c r="Q245" i="1"/>
  <c r="Q241" i="1"/>
  <c r="V244" i="1"/>
  <c r="V245" i="1"/>
  <c r="V241" i="1"/>
  <c r="V242" i="1"/>
  <c r="V255" i="1"/>
  <c r="V269" i="1"/>
  <c r="V256" i="1"/>
  <c r="V257" i="1"/>
  <c r="V253" i="1"/>
  <c r="V254" i="1"/>
  <c r="V265" i="1"/>
  <c r="V266" i="1"/>
  <c r="V267" i="1"/>
  <c r="V268" i="1"/>
  <c r="Q210" i="1"/>
  <c r="Q235" i="1"/>
  <c r="Q231" i="1"/>
  <c r="Q233" i="1"/>
  <c r="V234" i="1"/>
  <c r="Q211" i="1"/>
  <c r="Q207" i="1"/>
  <c r="Q208" i="1"/>
  <c r="Q209" i="1"/>
  <c r="V221" i="1"/>
  <c r="V220" i="1"/>
  <c r="Q223" i="1"/>
  <c r="V208" i="1"/>
  <c r="V233" i="1"/>
  <c r="V231" i="1"/>
  <c r="Q221" i="1"/>
  <c r="Q219" i="1"/>
  <c r="Q222" i="1"/>
  <c r="V232" i="1"/>
  <c r="V235" i="1"/>
  <c r="V211" i="1"/>
  <c r="V222" i="1"/>
  <c r="V223" i="1"/>
  <c r="V219" i="1"/>
  <c r="Q220" i="1"/>
  <c r="V209" i="1"/>
  <c r="V210" i="1"/>
  <c r="V207" i="1"/>
  <c r="Q176" i="1"/>
  <c r="Q177" i="1"/>
  <c r="Q173" i="1"/>
  <c r="V200" i="1"/>
  <c r="V174" i="1"/>
  <c r="V189" i="1"/>
  <c r="Q188" i="1"/>
  <c r="Q200" i="1"/>
  <c r="Q189" i="1"/>
  <c r="Q185" i="1"/>
  <c r="Q186" i="1"/>
  <c r="Q187" i="1"/>
  <c r="Q201" i="1"/>
  <c r="Q197" i="1"/>
  <c r="Q198" i="1"/>
  <c r="Q199" i="1"/>
  <c r="V197" i="1"/>
  <c r="V201" i="1"/>
  <c r="V198" i="1"/>
  <c r="V199" i="1"/>
  <c r="V186" i="1"/>
  <c r="V187" i="1"/>
  <c r="V188" i="1"/>
  <c r="V185" i="1"/>
  <c r="V175" i="1"/>
  <c r="V176" i="1"/>
  <c r="V173" i="1"/>
  <c r="V177" i="1"/>
  <c r="Q151" i="1"/>
  <c r="Q152" i="1"/>
  <c r="Q155" i="1"/>
  <c r="Q165" i="1"/>
  <c r="Q166" i="1"/>
  <c r="Q167" i="1"/>
  <c r="Q153" i="1"/>
  <c r="Q154" i="1"/>
  <c r="V142" i="1"/>
  <c r="V165" i="1"/>
  <c r="V139" i="1"/>
  <c r="V143" i="1"/>
  <c r="V140" i="1"/>
  <c r="V141" i="1"/>
  <c r="V152" i="1"/>
  <c r="V153" i="1"/>
  <c r="V154" i="1"/>
  <c r="V151" i="1"/>
  <c r="V166" i="1"/>
  <c r="V167" i="1"/>
  <c r="V163" i="1"/>
  <c r="V164" i="1"/>
  <c r="V133" i="1"/>
  <c r="Q121" i="1"/>
  <c r="Q129" i="1"/>
  <c r="Q130" i="1"/>
  <c r="Q131" i="1"/>
  <c r="Q132" i="1"/>
  <c r="Q107" i="1"/>
  <c r="Q108" i="1"/>
  <c r="Q109" i="1"/>
  <c r="Q117" i="1"/>
  <c r="Q118" i="1"/>
  <c r="Q120" i="1"/>
  <c r="V108" i="1"/>
  <c r="V129" i="1"/>
  <c r="V130" i="1"/>
  <c r="V131" i="1"/>
  <c r="V132" i="1"/>
  <c r="Q119" i="1"/>
  <c r="V105" i="1"/>
  <c r="V109" i="1"/>
  <c r="V106" i="1"/>
  <c r="V107" i="1"/>
  <c r="V121" i="1"/>
  <c r="V119" i="1"/>
  <c r="V120" i="1"/>
  <c r="V117" i="1"/>
  <c r="Q87" i="1"/>
  <c r="Q71" i="1"/>
  <c r="Q72" i="1"/>
  <c r="V85" i="1"/>
  <c r="V72" i="1"/>
  <c r="Q99" i="1"/>
  <c r="Q98" i="1"/>
  <c r="Q96" i="1"/>
  <c r="V75" i="1"/>
  <c r="V73" i="1"/>
  <c r="V74" i="1"/>
  <c r="V71" i="1"/>
  <c r="V97" i="1"/>
  <c r="Q86" i="1"/>
  <c r="Q85" i="1"/>
  <c r="Q84" i="1"/>
  <c r="Q83" i="1"/>
  <c r="V83" i="1"/>
  <c r="V87" i="1"/>
  <c r="V86" i="1"/>
  <c r="V96" i="1"/>
  <c r="V99" i="1"/>
  <c r="V95" i="1"/>
  <c r="V98" i="1"/>
  <c r="V84" i="1"/>
  <c r="V64" i="1"/>
  <c r="Q65" i="1"/>
  <c r="V53" i="1"/>
  <c r="V40" i="1"/>
  <c r="V39" i="1"/>
  <c r="V41" i="1"/>
  <c r="Q62" i="1"/>
  <c r="Q64" i="1"/>
  <c r="V52" i="1"/>
  <c r="V37" i="1"/>
  <c r="V38" i="1"/>
  <c r="V63" i="1"/>
  <c r="V62" i="1"/>
  <c r="V51" i="1"/>
  <c r="V50" i="1"/>
  <c r="Q51" i="1"/>
  <c r="V65" i="1"/>
  <c r="V61" i="1"/>
  <c r="Q52" i="1"/>
  <c r="Q49" i="1"/>
  <c r="Q53" i="1"/>
  <c r="Q50" i="1"/>
  <c r="V49" i="1"/>
  <c r="Q63" i="1"/>
  <c r="Q39" i="1"/>
  <c r="Q37" i="1"/>
  <c r="Q40" i="1"/>
  <c r="Q41" i="1"/>
  <c r="V31" i="1"/>
  <c r="V28" i="1"/>
  <c r="V30" i="1"/>
  <c r="V29" i="1"/>
  <c r="Q4" i="1"/>
  <c r="Q17" i="1"/>
  <c r="Q27" i="1"/>
  <c r="V6" i="1"/>
  <c r="V18" i="1"/>
  <c r="V27" i="1"/>
  <c r="Q29" i="1"/>
  <c r="V15" i="1"/>
  <c r="V3" i="1"/>
  <c r="V19" i="1"/>
  <c r="Q28" i="1"/>
  <c r="V7" i="1"/>
  <c r="Q15" i="1"/>
  <c r="Q31" i="1"/>
  <c r="V17" i="1"/>
  <c r="Q30" i="1"/>
  <c r="Q16" i="1"/>
  <c r="Q18" i="1"/>
  <c r="V16" i="1"/>
  <c r="Q19" i="1"/>
  <c r="V4" i="1"/>
  <c r="V5" i="1"/>
  <c r="Q3" i="1"/>
  <c r="Q289" i="1" l="1"/>
  <c r="Q291" i="1"/>
  <c r="Q288" i="1"/>
  <c r="Q287" i="1"/>
  <c r="Q75" i="1"/>
  <c r="Q73" i="1"/>
  <c r="Q144" i="1"/>
  <c r="Q338" i="1"/>
  <c r="Q178" i="1"/>
  <c r="Q314" i="1"/>
  <c r="V338" i="1"/>
  <c r="Q326" i="1"/>
  <c r="V326" i="1"/>
  <c r="V292" i="1"/>
  <c r="V304" i="1"/>
  <c r="V122" i="1"/>
  <c r="Q304" i="1"/>
  <c r="V280" i="1"/>
  <c r="V314" i="1"/>
  <c r="V156" i="1"/>
  <c r="Q280" i="1"/>
  <c r="Q270" i="1"/>
  <c r="V246" i="1"/>
  <c r="Q246" i="1"/>
  <c r="V258" i="1"/>
  <c r="Q258" i="1"/>
  <c r="V270" i="1"/>
  <c r="Q236" i="1"/>
  <c r="Q212" i="1"/>
  <c r="V224" i="1"/>
  <c r="V236" i="1"/>
  <c r="V212" i="1"/>
  <c r="Q224" i="1"/>
  <c r="Q190" i="1"/>
  <c r="Q202" i="1"/>
  <c r="V202" i="1"/>
  <c r="V190" i="1"/>
  <c r="V178" i="1"/>
  <c r="Q168" i="1"/>
  <c r="Q156" i="1"/>
  <c r="V144" i="1"/>
  <c r="V168" i="1"/>
  <c r="Q134" i="1"/>
  <c r="Q122" i="1"/>
  <c r="Q110" i="1"/>
  <c r="V134" i="1"/>
  <c r="V110" i="1"/>
  <c r="Q100" i="1"/>
  <c r="V76" i="1"/>
  <c r="Q88" i="1"/>
  <c r="V100" i="1"/>
  <c r="V88" i="1"/>
  <c r="V66" i="1"/>
  <c r="V42" i="1"/>
  <c r="V54" i="1"/>
  <c r="Q54" i="1"/>
  <c r="Q66" i="1"/>
  <c r="Q42" i="1"/>
  <c r="V8" i="1"/>
  <c r="Q20" i="1"/>
  <c r="V20" i="1"/>
  <c r="V32" i="1"/>
  <c r="Q32" i="1"/>
  <c r="Q8" i="1"/>
  <c r="Q292" i="1" l="1"/>
  <c r="AA5" i="1"/>
  <c r="AB5" i="1" s="1"/>
  <c r="AA7" i="1"/>
  <c r="AB7" i="1" s="1"/>
  <c r="AA6" i="1"/>
  <c r="AB6" i="1" s="1"/>
  <c r="AA4" i="1"/>
  <c r="AB4" i="1" s="1"/>
  <c r="AA8" i="1"/>
  <c r="AB8" i="1" s="1"/>
  <c r="W99" i="1"/>
  <c r="Q76" i="1"/>
  <c r="W64" i="1"/>
  <c r="W96" i="1"/>
  <c r="W85" i="1"/>
  <c r="W209" i="1"/>
  <c r="W198" i="1"/>
  <c r="W120" i="1"/>
  <c r="W208" i="1"/>
  <c r="R267" i="1"/>
  <c r="R198" i="1"/>
  <c r="W84" i="1"/>
  <c r="W97" i="1"/>
  <c r="R49" i="1"/>
  <c r="W139" i="1"/>
  <c r="W50" i="1"/>
  <c r="R253" i="1"/>
  <c r="W121" i="1"/>
  <c r="W302" i="1"/>
  <c r="W300" i="1"/>
  <c r="W152" i="1"/>
  <c r="R83" i="1"/>
  <c r="R242" i="1"/>
  <c r="R199" i="1"/>
  <c r="W200" i="1"/>
  <c r="R173" i="1"/>
  <c r="W253" i="1"/>
  <c r="W174" i="1"/>
  <c r="R153" i="1"/>
  <c r="R177" i="1"/>
  <c r="R288" i="1"/>
  <c r="W133" i="1"/>
  <c r="W223" i="1"/>
  <c r="R85" i="1"/>
  <c r="W83" i="1"/>
  <c r="R266" i="1"/>
  <c r="R99" i="1"/>
  <c r="R71" i="1"/>
  <c r="R322" i="1"/>
  <c r="R222" i="1"/>
  <c r="R287" i="1"/>
  <c r="R245" i="1"/>
  <c r="W323" i="1"/>
  <c r="R97" i="1"/>
  <c r="R302" i="1"/>
  <c r="R201" i="1"/>
  <c r="R130" i="1"/>
  <c r="W188" i="1"/>
  <c r="R165" i="1"/>
  <c r="W211" i="1"/>
  <c r="W201" i="1"/>
  <c r="R187" i="1"/>
  <c r="W49" i="1"/>
  <c r="W185" i="1"/>
  <c r="R98" i="1"/>
  <c r="R120" i="1"/>
  <c r="W75" i="1"/>
  <c r="W130" i="1"/>
  <c r="W119" i="1"/>
  <c r="W95" i="1"/>
  <c r="W63" i="1"/>
  <c r="R40" i="1"/>
  <c r="W324" i="1"/>
  <c r="W244" i="1"/>
  <c r="W71" i="1"/>
  <c r="R303" i="1"/>
  <c r="R275" i="1"/>
  <c r="W256" i="1"/>
  <c r="R151" i="1"/>
  <c r="W41" i="1"/>
  <c r="R243" i="1"/>
  <c r="R197" i="1"/>
  <c r="R74" i="1"/>
  <c r="W303" i="1"/>
  <c r="R254" i="1"/>
  <c r="W166" i="1"/>
  <c r="R51" i="1"/>
  <c r="W312" i="1"/>
  <c r="R233" i="1"/>
  <c r="W167" i="1"/>
  <c r="W65" i="1"/>
  <c r="W291" i="1"/>
  <c r="R189" i="1"/>
  <c r="W74" i="1"/>
  <c r="W334" i="1"/>
  <c r="W269" i="1"/>
  <c r="R167" i="1"/>
  <c r="W86" i="1"/>
  <c r="W132" i="1"/>
  <c r="R268" i="1"/>
  <c r="W177" i="1"/>
  <c r="R313" i="1"/>
  <c r="R291" i="1"/>
  <c r="R278" i="1"/>
  <c r="R311" i="1"/>
  <c r="R309" i="1"/>
  <c r="R321" i="1"/>
  <c r="W275" i="1"/>
  <c r="R324" i="1"/>
  <c r="W337" i="1"/>
  <c r="W311" i="1"/>
  <c r="W279" i="1"/>
  <c r="R301" i="1"/>
  <c r="R279" i="1"/>
  <c r="R290" i="1"/>
  <c r="R323" i="1"/>
  <c r="R333" i="1"/>
  <c r="W287" i="1"/>
  <c r="R232" i="1"/>
  <c r="R335" i="1"/>
  <c r="W322" i="1"/>
  <c r="W118" i="1"/>
  <c r="R310" i="1"/>
  <c r="R133" i="1"/>
  <c r="R61" i="1"/>
  <c r="W309" i="1"/>
  <c r="W299" i="1"/>
  <c r="W277" i="1"/>
  <c r="R300" i="1"/>
  <c r="R277" i="1"/>
  <c r="R143" i="1"/>
  <c r="W321" i="1"/>
  <c r="R265" i="1"/>
  <c r="R106" i="1"/>
  <c r="R175" i="1"/>
  <c r="R276" i="1"/>
  <c r="W289" i="1"/>
  <c r="R140" i="1"/>
  <c r="R334" i="1"/>
  <c r="W333" i="1"/>
  <c r="R139" i="1"/>
  <c r="R163" i="1"/>
  <c r="R312" i="1"/>
  <c r="R141" i="1"/>
  <c r="R142" i="1"/>
  <c r="R105" i="1"/>
  <c r="R207" i="1"/>
  <c r="W186" i="1"/>
  <c r="W109" i="1"/>
  <c r="W254" i="1"/>
  <c r="W52" i="1"/>
  <c r="R72" i="1"/>
  <c r="W176" i="1"/>
  <c r="R86" i="1"/>
  <c r="W142" i="1"/>
  <c r="R255" i="1"/>
  <c r="W187" i="1"/>
  <c r="R96" i="1"/>
  <c r="W220" i="1"/>
  <c r="R131" i="1"/>
  <c r="R63" i="1"/>
  <c r="W313" i="1"/>
  <c r="R223" i="1"/>
  <c r="R132" i="1"/>
  <c r="R39" i="1"/>
  <c r="W175" i="1"/>
  <c r="W87" i="1"/>
  <c r="W335" i="1"/>
  <c r="W266" i="1"/>
  <c r="W141" i="1"/>
  <c r="W53" i="1"/>
  <c r="R73" i="1"/>
  <c r="R257" i="1"/>
  <c r="R154" i="1"/>
  <c r="W39" i="1"/>
  <c r="W197" i="1"/>
  <c r="W290" i="1"/>
  <c r="R234" i="1"/>
  <c r="R244" i="1"/>
  <c r="W143" i="1"/>
  <c r="W72" i="1"/>
  <c r="W173" i="1"/>
  <c r="W37" i="1"/>
  <c r="R129" i="1"/>
  <c r="W241" i="1"/>
  <c r="W51" i="1"/>
  <c r="W129" i="1"/>
  <c r="R241" i="1"/>
  <c r="W155" i="1"/>
  <c r="R209" i="1"/>
  <c r="W154" i="1"/>
  <c r="R50" i="1"/>
  <c r="W257" i="1"/>
  <c r="R152" i="1"/>
  <c r="R84" i="1"/>
  <c r="W278" i="1"/>
  <c r="W232" i="1"/>
  <c r="W108" i="1"/>
  <c r="R164" i="1"/>
  <c r="W288" i="1"/>
  <c r="W235" i="1"/>
  <c r="W107" i="1"/>
  <c r="W276" i="1"/>
  <c r="W255" i="1"/>
  <c r="R166" i="1"/>
  <c r="R65" i="1"/>
  <c r="W301" i="1"/>
  <c r="R211" i="1"/>
  <c r="W164" i="1"/>
  <c r="W38" i="1"/>
  <c r="R269" i="1"/>
  <c r="W268" i="1"/>
  <c r="W153" i="1"/>
  <c r="W62" i="1"/>
  <c r="W242" i="1"/>
  <c r="W189" i="1"/>
  <c r="R64" i="1"/>
  <c r="R176" i="1"/>
  <c r="W199" i="1"/>
  <c r="W61" i="1"/>
  <c r="W117" i="1"/>
  <c r="R37" i="1"/>
  <c r="W105" i="1"/>
  <c r="R231" i="1"/>
  <c r="R210" i="1"/>
  <c r="W163" i="1"/>
  <c r="R185" i="1"/>
  <c r="R336" i="1"/>
  <c r="R219" i="1"/>
  <c r="R118" i="1"/>
  <c r="R109" i="1"/>
  <c r="R235" i="1"/>
  <c r="W165" i="1"/>
  <c r="W98" i="1"/>
  <c r="W325" i="1"/>
  <c r="W210" i="1"/>
  <c r="W106" i="1"/>
  <c r="W245" i="1"/>
  <c r="W336" i="1"/>
  <c r="W207" i="1"/>
  <c r="W267" i="1"/>
  <c r="W265" i="1"/>
  <c r="W140" i="1"/>
  <c r="R95" i="1"/>
  <c r="R289" i="1"/>
  <c r="W233" i="1"/>
  <c r="R108" i="1"/>
  <c r="R52" i="1"/>
  <c r="R174" i="1"/>
  <c r="R208" i="1"/>
  <c r="R121" i="1"/>
  <c r="R53" i="1"/>
  <c r="R155" i="1"/>
  <c r="R117" i="1"/>
  <c r="W151" i="1"/>
  <c r="W219" i="1"/>
  <c r="W310" i="1"/>
  <c r="R220" i="1"/>
  <c r="R87" i="1"/>
  <c r="W40" i="1"/>
  <c r="W221" i="1"/>
  <c r="R62" i="1"/>
  <c r="R337" i="1"/>
  <c r="R188" i="1"/>
  <c r="R75" i="1"/>
  <c r="W231" i="1"/>
  <c r="W243" i="1"/>
  <c r="R200" i="1"/>
  <c r="W73" i="1"/>
  <c r="R186" i="1"/>
  <c r="W234" i="1"/>
  <c r="R107" i="1"/>
  <c r="R256" i="1"/>
  <c r="R38" i="1"/>
  <c r="W222" i="1"/>
  <c r="W131" i="1"/>
  <c r="R299" i="1"/>
  <c r="R325" i="1"/>
  <c r="R221" i="1"/>
  <c r="R119" i="1"/>
  <c r="R41" i="1"/>
  <c r="W3" i="1"/>
  <c r="R28" i="1"/>
  <c r="R5" i="1"/>
  <c r="W17" i="1"/>
  <c r="W18" i="1"/>
  <c r="W30" i="1"/>
  <c r="W28" i="1"/>
  <c r="R3" i="1"/>
  <c r="R18" i="1"/>
  <c r="R17" i="1"/>
  <c r="W16" i="1"/>
  <c r="R15" i="1"/>
  <c r="R4" i="1"/>
  <c r="W19" i="1"/>
  <c r="R16" i="1"/>
  <c r="R29" i="1"/>
  <c r="W5" i="1"/>
  <c r="R7" i="1"/>
  <c r="R31" i="1"/>
  <c r="W15" i="1"/>
  <c r="W27" i="1"/>
  <c r="W7" i="1"/>
  <c r="W29" i="1"/>
  <c r="R6" i="1"/>
  <c r="W6" i="1"/>
  <c r="R27" i="1"/>
  <c r="R19" i="1"/>
  <c r="W31" i="1"/>
  <c r="W4" i="1"/>
  <c r="R30" i="1"/>
  <c r="AA3" i="1" l="1"/>
  <c r="AB3" i="1" s="1"/>
  <c r="W54" i="1"/>
  <c r="W212" i="1"/>
  <c r="W88" i="1"/>
  <c r="W178" i="1"/>
  <c r="R76" i="1"/>
  <c r="W190" i="1"/>
  <c r="W144" i="1"/>
  <c r="R190" i="1"/>
  <c r="W76" i="1"/>
  <c r="R224" i="1"/>
  <c r="R100" i="1"/>
  <c r="R258" i="1"/>
  <c r="R88" i="1"/>
  <c r="R54" i="1"/>
  <c r="R178" i="1"/>
  <c r="R110" i="1"/>
  <c r="R42" i="1"/>
  <c r="R314" i="1"/>
  <c r="R292" i="1"/>
  <c r="W258" i="1"/>
  <c r="R246" i="1"/>
  <c r="W122" i="1"/>
  <c r="W236" i="1"/>
  <c r="W66" i="1"/>
  <c r="R202" i="1"/>
  <c r="W224" i="1"/>
  <c r="W270" i="1"/>
  <c r="W168" i="1"/>
  <c r="W134" i="1"/>
  <c r="R168" i="1"/>
  <c r="W314" i="1"/>
  <c r="W292" i="1"/>
  <c r="W156" i="1"/>
  <c r="R144" i="1"/>
  <c r="R270" i="1"/>
  <c r="R66" i="1"/>
  <c r="R338" i="1"/>
  <c r="R156" i="1"/>
  <c r="W42" i="1"/>
  <c r="W304" i="1"/>
  <c r="R122" i="1"/>
  <c r="R236" i="1"/>
  <c r="W246" i="1"/>
  <c r="W338" i="1"/>
  <c r="W326" i="1"/>
  <c r="W280" i="1"/>
  <c r="W100" i="1"/>
  <c r="R304" i="1"/>
  <c r="W110" i="1"/>
  <c r="R134" i="1"/>
  <c r="W202" i="1"/>
  <c r="R212" i="1"/>
  <c r="R326" i="1"/>
  <c r="R280" i="1"/>
  <c r="W20" i="1"/>
  <c r="W32" i="1"/>
  <c r="R8" i="1"/>
  <c r="R20" i="1"/>
  <c r="R32" i="1"/>
  <c r="W8" i="1"/>
</calcChain>
</file>

<file path=xl/sharedStrings.xml><?xml version="1.0" encoding="utf-8"?>
<sst xmlns="http://schemas.openxmlformats.org/spreadsheetml/2006/main" count="585" uniqueCount="67">
  <si>
    <t>Reziprozität</t>
  </si>
  <si>
    <t>Schlüsselwort</t>
  </si>
  <si>
    <t>Verpfl. &amp; Konsistenz</t>
  </si>
  <si>
    <t>Sozl. Bewährtheit</t>
  </si>
  <si>
    <t>Autorität</t>
  </si>
  <si>
    <t>Sympathie</t>
  </si>
  <si>
    <t>Generic Phishing</t>
  </si>
  <si>
    <t>BEC</t>
  </si>
  <si>
    <t>CEO-Fraud</t>
  </si>
  <si>
    <t>Whaling</t>
  </si>
  <si>
    <t>Vishing</t>
  </si>
  <si>
    <t>Clone Phishing</t>
  </si>
  <si>
    <t>Quishing</t>
  </si>
  <si>
    <t>Smishing</t>
  </si>
  <si>
    <t>KI-gestütztes Phishing</t>
  </si>
  <si>
    <t>72h</t>
  </si>
  <si>
    <t>48h</t>
  </si>
  <si>
    <t>ø</t>
  </si>
  <si>
    <t>5-99</t>
  </si>
  <si>
    <t>100(+)</t>
  </si>
  <si>
    <t>10000(+)</t>
  </si>
  <si>
    <t>Sum:</t>
  </si>
  <si>
    <t>Kompromittierungsrate:</t>
  </si>
  <si>
    <t>Spear Phishing</t>
  </si>
  <si>
    <t>1.</t>
  </si>
  <si>
    <t>2.</t>
  </si>
  <si>
    <t>3.</t>
  </si>
  <si>
    <t>4.</t>
  </si>
  <si>
    <t>5.</t>
  </si>
  <si>
    <t>Ø</t>
  </si>
  <si>
    <t>high-value (500+)</t>
  </si>
  <si>
    <t>considerable value (250+)</t>
  </si>
  <si>
    <t>moderate-value (100+)</t>
  </si>
  <si>
    <t>low-value (50+)</t>
  </si>
  <si>
    <t>Knappheit</t>
  </si>
  <si>
    <t>Verpf. &amp; Konsistenz</t>
  </si>
  <si>
    <t>Kompromittierrate</t>
  </si>
  <si>
    <t>Clone-Phishing</t>
  </si>
  <si>
    <t xml:space="preserve">Methode </t>
  </si>
  <si>
    <t>2-4</t>
  </si>
  <si>
    <t>Abteilung</t>
  </si>
  <si>
    <t>Konkrete Autoritätsperson</t>
  </si>
  <si>
    <t>CEO/Präsident</t>
  </si>
  <si>
    <t>minimaler Wert (&lt;50)</t>
  </si>
  <si>
    <t>Niedriger Wert (50+)</t>
  </si>
  <si>
    <t>Moderater Wert (100+)</t>
  </si>
  <si>
    <t>beträchtlicher Wert (250+)</t>
  </si>
  <si>
    <t>Hoher Wert (500+)</t>
  </si>
  <si>
    <t>Höflichkeit/Danksagung</t>
  </si>
  <si>
    <t>Schmeichelei</t>
  </si>
  <si>
    <t>zwischenmenschliche Verbindung</t>
  </si>
  <si>
    <t>Zugehörigkeit/Affinität</t>
  </si>
  <si>
    <t>Vertrautheit/Intimität</t>
  </si>
  <si>
    <t>fake Autorität</t>
  </si>
  <si>
    <t>Logo</t>
  </si>
  <si>
    <t>Überweisung</t>
  </si>
  <si>
    <t>Bank Details</t>
  </si>
  <si>
    <t>Passwort/Persönliche Daten</t>
  </si>
  <si>
    <t>Fragebogen/Teilnahmebestätigung</t>
  </si>
  <si>
    <t>Allg. Anfrage/Link-Klick</t>
  </si>
  <si>
    <t>2 Wochen (+)</t>
  </si>
  <si>
    <t>1 Woche</t>
  </si>
  <si>
    <t>24h/Angst</t>
  </si>
  <si>
    <t>1 Mio (+)/Alle</t>
  </si>
  <si>
    <t>Rückruf</t>
  </si>
  <si>
    <t>Überweisung/Computerzugriff</t>
  </si>
  <si>
    <t>Allg. Anfrage/Link-Klick/Rückruf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</si>
</sst>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8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0" fillId="11" borderId="9" xfId="0" applyNumberFormat="1" applyFill="1" applyBorder="1"/>
    <xf numFmtId="10" fontId="0" fillId="11" borderId="10" xfId="0" applyNumberFormat="1" applyFill="1" applyBorder="1"/>
    <xf numFmtId="10" fontId="0" fillId="11" borderId="11" xfId="0" applyNumberFormat="1" applyFill="1" applyBorder="1"/>
    <xf numFmtId="0" fontId="0" fillId="7" borderId="12" xfId="0" applyFill="1" applyBorder="1" applyAlignment="1">
      <alignment horizontal="left"/>
    </xf>
    <xf numFmtId="10" fontId="0" fillId="13" borderId="9" xfId="0" applyNumberFormat="1" applyFill="1" applyBorder="1"/>
    <xf numFmtId="0" fontId="0" fillId="7" borderId="13" xfId="0" applyFill="1" applyBorder="1" applyAlignment="1">
      <alignment horizontal="left"/>
    </xf>
    <xf numFmtId="10" fontId="0" fillId="13" borderId="10" xfId="0" applyNumberFormat="1" applyFill="1" applyBorder="1"/>
    <xf numFmtId="10" fontId="0" fillId="13" borderId="11" xfId="0" applyNumberFormat="1" applyFill="1" applyBorder="1"/>
    <xf numFmtId="10" fontId="0" fillId="9" borderId="9" xfId="0" applyNumberFormat="1" applyFill="1" applyBorder="1"/>
    <xf numFmtId="10" fontId="0" fillId="9" borderId="10" xfId="0" applyNumberFormat="1" applyFill="1" applyBorder="1"/>
    <xf numFmtId="10" fontId="0" fillId="9" borderId="11" xfId="0" applyNumberFormat="1" applyFill="1" applyBorder="1"/>
    <xf numFmtId="0" fontId="0" fillId="5" borderId="12" xfId="0" applyFill="1" applyBorder="1" applyAlignment="1">
      <alignment horizontal="left"/>
    </xf>
    <xf numFmtId="10" fontId="0" fillId="14" borderId="9" xfId="0" applyNumberFormat="1" applyFill="1" applyBorder="1"/>
    <xf numFmtId="0" fontId="0" fillId="5" borderId="14" xfId="0" applyFill="1" applyBorder="1" applyAlignment="1">
      <alignment horizontal="left"/>
    </xf>
    <xf numFmtId="10" fontId="0" fillId="14" borderId="10" xfId="0" applyNumberFormat="1" applyFill="1" applyBorder="1"/>
    <xf numFmtId="10" fontId="0" fillId="14" borderId="11" xfId="0" applyNumberFormat="1" applyFill="1" applyBorder="1"/>
    <xf numFmtId="10" fontId="0" fillId="12" borderId="9" xfId="0" applyNumberFormat="1" applyFill="1" applyBorder="1"/>
    <xf numFmtId="0" fontId="0" fillId="4" borderId="13" xfId="0" applyFill="1" applyBorder="1" applyAlignment="1">
      <alignment horizontal="left"/>
    </xf>
    <xf numFmtId="10" fontId="0" fillId="12" borderId="10" xfId="0" applyNumberFormat="1" applyFill="1" applyBorder="1"/>
    <xf numFmtId="10" fontId="0" fillId="12" borderId="11" xfId="0" applyNumberFormat="1" applyFill="1" applyBorder="1"/>
    <xf numFmtId="0" fontId="0" fillId="6" borderId="12" xfId="0" applyFill="1" applyBorder="1" applyAlignment="1">
      <alignment horizontal="left"/>
    </xf>
    <xf numFmtId="10" fontId="0" fillId="10" borderId="9" xfId="1" applyNumberFormat="1" applyFont="1" applyFill="1" applyBorder="1"/>
    <xf numFmtId="0" fontId="0" fillId="6" borderId="13" xfId="0" applyFill="1" applyBorder="1" applyAlignment="1">
      <alignment horizontal="left"/>
    </xf>
    <xf numFmtId="10" fontId="0" fillId="10" borderId="10" xfId="1" applyNumberFormat="1" applyFont="1" applyFill="1" applyBorder="1"/>
    <xf numFmtId="10" fontId="2" fillId="11" borderId="15" xfId="1" applyNumberFormat="1" applyFont="1" applyFill="1" applyBorder="1"/>
    <xf numFmtId="10" fontId="2" fillId="13" borderId="15" xfId="1" applyNumberFormat="1" applyFont="1" applyFill="1" applyBorder="1"/>
    <xf numFmtId="10" fontId="2" fillId="14" borderId="15" xfId="1" applyNumberFormat="1" applyFont="1" applyFill="1" applyBorder="1"/>
    <xf numFmtId="10" fontId="2" fillId="12" borderId="16" xfId="1" applyNumberFormat="1" applyFont="1" applyFill="1" applyBorder="1"/>
    <xf numFmtId="10" fontId="2" fillId="10" borderId="16" xfId="1" applyNumberFormat="1" applyFont="1" applyFill="1" applyBorder="1"/>
    <xf numFmtId="10" fontId="2" fillId="9" borderId="17" xfId="1" applyNumberFormat="1" applyFont="1" applyFill="1" applyBorder="1"/>
    <xf numFmtId="0" fontId="0" fillId="11" borderId="18" xfId="0" applyFill="1" applyBorder="1"/>
    <xf numFmtId="0" fontId="0" fillId="11" borderId="19" xfId="0" applyFill="1" applyBorder="1"/>
    <xf numFmtId="0" fontId="0" fillId="2" borderId="12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13" borderId="18" xfId="0" applyFill="1" applyBorder="1"/>
    <xf numFmtId="0" fontId="0" fillId="13" borderId="19" xfId="0" applyFill="1" applyBorder="1"/>
    <xf numFmtId="0" fontId="0" fillId="13" borderId="20" xfId="0" applyFill="1" applyBorder="1"/>
    <xf numFmtId="0" fontId="2" fillId="11" borderId="21" xfId="0" applyFont="1" applyFill="1" applyBorder="1"/>
    <xf numFmtId="0" fontId="2" fillId="13" borderId="21" xfId="0" applyFont="1" applyFill="1" applyBorder="1"/>
    <xf numFmtId="0" fontId="0" fillId="12" borderId="18" xfId="0" applyFill="1" applyBorder="1"/>
    <xf numFmtId="0" fontId="0" fillId="12" borderId="19" xfId="0" applyFill="1" applyBorder="1"/>
    <xf numFmtId="1" fontId="0" fillId="12" borderId="20" xfId="0" applyNumberFormat="1" applyFill="1" applyBorder="1"/>
    <xf numFmtId="0" fontId="2" fillId="12" borderId="22" xfId="0" applyFont="1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2" fillId="9" borderId="22" xfId="0" applyFont="1" applyFill="1" applyBorder="1"/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0" fontId="2" fillId="14" borderId="22" xfId="0" applyFont="1" applyFill="1" applyBorder="1"/>
    <xf numFmtId="0" fontId="0" fillId="10" borderId="18" xfId="0" applyFill="1" applyBorder="1"/>
    <xf numFmtId="0" fontId="0" fillId="10" borderId="19" xfId="0" applyFill="1" applyBorder="1"/>
    <xf numFmtId="0" fontId="2" fillId="10" borderId="22" xfId="0" applyFont="1" applyFill="1" applyBorder="1"/>
    <xf numFmtId="0" fontId="3" fillId="15" borderId="23" xfId="0" applyFont="1" applyFill="1" applyBorder="1" applyAlignment="1">
      <alignment horizontal="center"/>
    </xf>
    <xf numFmtId="2" fontId="2" fillId="15" borderId="2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3" fillId="16" borderId="23" xfId="0" applyFont="1" applyFill="1" applyBorder="1" applyAlignment="1">
      <alignment horizontal="center"/>
    </xf>
    <xf numFmtId="2" fontId="2" fillId="16" borderId="23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/>
    </xf>
    <xf numFmtId="0" fontId="3" fillId="0" borderId="6" xfId="0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" fontId="0" fillId="4" borderId="3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6" borderId="33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1" fontId="0" fillId="4" borderId="37" xfId="0" applyNumberForma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2" fillId="13" borderId="28" xfId="0" applyFont="1" applyFill="1" applyBorder="1" applyAlignment="1">
      <alignment horizontal="left"/>
    </xf>
    <xf numFmtId="0" fontId="2" fillId="13" borderId="29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29" xfId="0" applyFont="1" applyFill="1" applyBorder="1" applyAlignment="1">
      <alignment horizontal="left"/>
    </xf>
    <xf numFmtId="0" fontId="2" fillId="14" borderId="28" xfId="0" applyFont="1" applyFill="1" applyBorder="1" applyAlignment="1">
      <alignment horizontal="left"/>
    </xf>
    <xf numFmtId="0" fontId="2" fillId="14" borderId="29" xfId="0" applyFont="1" applyFill="1" applyBorder="1" applyAlignment="1">
      <alignment horizontal="left"/>
    </xf>
    <xf numFmtId="16" fontId="0" fillId="4" borderId="12" xfId="0" quotePrefix="1" applyNumberForma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2" fillId="12" borderId="28" xfId="0" applyFont="1" applyFill="1" applyBorder="1" applyAlignment="1">
      <alignment horizontal="left"/>
    </xf>
    <xf numFmtId="0" fontId="2" fillId="12" borderId="29" xfId="0" applyFont="1" applyFill="1" applyBorder="1" applyAlignment="1">
      <alignment horizontal="left"/>
    </xf>
    <xf numFmtId="0" fontId="2" fillId="10" borderId="28" xfId="0" applyFont="1" applyFill="1" applyBorder="1" applyAlignment="1">
      <alignment horizontal="left"/>
    </xf>
    <xf numFmtId="0" fontId="2" fillId="10" borderId="29" xfId="0" applyFont="1" applyFill="1" applyBorder="1" applyAlignment="1">
      <alignment horizontal="left"/>
    </xf>
    <xf numFmtId="0" fontId="2" fillId="11" borderId="28" xfId="0" applyFont="1" applyFill="1" applyBorder="1" applyAlignment="1">
      <alignment horizontal="left"/>
    </xf>
    <xf numFmtId="0" fontId="2" fillId="11" borderId="29" xfId="0" applyFont="1" applyFill="1" applyBorder="1" applyAlignment="1">
      <alignment horizontal="left"/>
    </xf>
    <xf numFmtId="0" fontId="2" fillId="13" borderId="28" xfId="0" applyFont="1" applyFill="1" applyBorder="1" applyAlignment="1">
      <alignment horizontal="left"/>
    </xf>
    <xf numFmtId="0" fontId="2" fillId="13" borderId="29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29" xfId="0" applyFont="1" applyFill="1" applyBorder="1" applyAlignment="1">
      <alignment horizontal="left"/>
    </xf>
    <xf numFmtId="0" fontId="2" fillId="14" borderId="28" xfId="0" applyFont="1" applyFill="1" applyBorder="1" applyAlignment="1">
      <alignment horizontal="left"/>
    </xf>
    <xf numFmtId="0" fontId="2" fillId="14" borderId="29" xfId="0" applyFont="1" applyFill="1" applyBorder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180"/>
    </xf>
    <xf numFmtId="0" fontId="3" fillId="0" borderId="30" xfId="0" applyFont="1" applyBorder="1" applyAlignment="1">
      <alignment horizontal="center" vertical="center" textRotation="180"/>
    </xf>
    <xf numFmtId="0" fontId="3" fillId="0" borderId="8" xfId="0" applyFont="1" applyBorder="1" applyAlignment="1">
      <alignment horizontal="center" vertical="center" textRotation="180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99FF"/>
      <color rgb="FFFF99FF"/>
      <color rgb="FFFFFFCC"/>
      <color rgb="FFFFCCFF"/>
      <color rgb="FF99CCFF"/>
      <color rgb="FFFF7575"/>
      <color rgb="FFCCCCFF"/>
      <color rgb="FFFF6600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0036-5551-4CA8-AA06-87CBEEE5B4E1}">
  <dimension ref="A1:AB341"/>
  <sheetViews>
    <sheetView topLeftCell="F298" zoomScale="67" zoomScaleNormal="67" workbookViewId="0">
      <selection activeCell="M308" sqref="M308"/>
    </sheetView>
  </sheetViews>
  <sheetFormatPr baseColWidth="10" defaultRowHeight="14.4" x14ac:dyDescent="0.3"/>
  <cols>
    <col min="1" max="1" width="4" bestFit="1" customWidth="1"/>
    <col min="2" max="2" width="11.109375" bestFit="1" customWidth="1"/>
    <col min="3" max="3" width="23" bestFit="1" customWidth="1"/>
    <col min="4" max="4" width="17.6640625" bestFit="1" customWidth="1"/>
    <col min="5" max="5" width="29.109375" bestFit="1" customWidth="1"/>
    <col min="6" max="6" width="15.44140625" bestFit="1" customWidth="1"/>
    <col min="7" max="7" width="12.6640625" customWidth="1"/>
    <col min="8" max="8" width="10" bestFit="1" customWidth="1"/>
    <col min="9" max="9" width="28.6640625" bestFit="1" customWidth="1"/>
    <col min="10" max="10" width="8.44140625" bestFit="1" customWidth="1"/>
    <col min="11" max="11" width="27.33203125" bestFit="1" customWidth="1"/>
    <col min="12" max="12" width="9.5546875" bestFit="1" customWidth="1"/>
    <col min="13" max="13" width="12.6640625" customWidth="1"/>
    <col min="14" max="14" width="24.21875" customWidth="1"/>
    <col min="15" max="15" width="2.5546875" bestFit="1" customWidth="1"/>
    <col min="16" max="16" width="29.109375" bestFit="1" customWidth="1"/>
    <col min="17" max="17" width="3" bestFit="1" customWidth="1"/>
    <col min="18" max="18" width="8.109375" bestFit="1" customWidth="1"/>
    <col min="19" max="19" width="20.44140625" customWidth="1"/>
    <col min="20" max="20" width="2.5546875" bestFit="1" customWidth="1"/>
    <col min="21" max="21" width="28.6640625" bestFit="1" customWidth="1"/>
    <col min="22" max="22" width="3" bestFit="1" customWidth="1"/>
    <col min="23" max="23" width="8.109375" bestFit="1" customWidth="1"/>
    <col min="26" max="26" width="17.21875" bestFit="1" customWidth="1"/>
  </cols>
  <sheetData>
    <row r="1" spans="1:28" ht="49.95" customHeight="1" thickTop="1" thickBot="1" x14ac:dyDescent="0.35">
      <c r="A1" s="168" t="s">
        <v>6</v>
      </c>
      <c r="B1" s="169"/>
      <c r="C1" s="169"/>
      <c r="D1" s="169"/>
      <c r="E1" s="169"/>
      <c r="F1" s="169"/>
      <c r="G1" s="169"/>
      <c r="H1" s="169"/>
      <c r="I1" s="169"/>
      <c r="J1" s="170"/>
      <c r="K1" s="121" t="s">
        <v>22</v>
      </c>
      <c r="L1" s="121"/>
      <c r="M1" s="122">
        <v>0.17199999999999999</v>
      </c>
    </row>
    <row r="2" spans="1:28" ht="15" thickBot="1" x14ac:dyDescent="0.35">
      <c r="A2" s="38"/>
      <c r="B2" s="14" t="s">
        <v>0</v>
      </c>
      <c r="C2" s="14" t="s">
        <v>1</v>
      </c>
      <c r="D2" s="15" t="s">
        <v>2</v>
      </c>
      <c r="E2" s="15" t="s">
        <v>1</v>
      </c>
      <c r="F2" s="16" t="s">
        <v>3</v>
      </c>
      <c r="G2" s="16" t="s">
        <v>1</v>
      </c>
      <c r="H2" s="17" t="s">
        <v>5</v>
      </c>
      <c r="I2" s="17" t="s">
        <v>1</v>
      </c>
      <c r="J2" s="18" t="s">
        <v>4</v>
      </c>
      <c r="K2" s="18" t="s">
        <v>1</v>
      </c>
      <c r="L2" s="19" t="s">
        <v>34</v>
      </c>
      <c r="M2" s="19" t="s">
        <v>1</v>
      </c>
    </row>
    <row r="3" spans="1:28" ht="15.6" thickTop="1" thickBot="1" x14ac:dyDescent="0.35">
      <c r="A3" s="20">
        <v>1</v>
      </c>
      <c r="B3" s="27">
        <v>0</v>
      </c>
      <c r="C3" s="28" t="str">
        <f t="shared" ref="C3:C32" si="0">IF(B3=1,$P$3,
IF(B3=2,$P$4,
IF(B3=3,$P$5,
IF(B3=4,$P$6,
IF(B3=5,$P$7,"")))))</f>
        <v/>
      </c>
      <c r="D3" s="29">
        <v>5</v>
      </c>
      <c r="E3" s="29" t="str">
        <f t="shared" ref="E3:E32" si="1">IF(D3=1,$P$15,
IF(D3=2,$P$16,
IF(D3=3,$P$17,
IF(D3=4,$P$18,
IF(D3=5,$P$19,"")))))</f>
        <v>Überweisung</v>
      </c>
      <c r="F3" s="123">
        <v>0</v>
      </c>
      <c r="G3" s="97" t="str">
        <f t="shared" ref="G3:G32" si="2">IF(F3=1,$P$27,
IF(F3=2,$P$28,
IF(F3=3,$P$29,
IF(F3=4,$P$30,
IF(F3=5,$P$31,"")))))</f>
        <v/>
      </c>
      <c r="H3" s="30">
        <v>1</v>
      </c>
      <c r="I3" s="98" t="str">
        <f t="shared" ref="I3:I32" si="3">IF(H3=1,$U$3,
IF(H3=2,$U$4,
IF(H3=3,$U$5,
IF(H3=4,$U$6,
IF(H3=5,$U$7,"")))))</f>
        <v>Höflichkeit/Danksagung</v>
      </c>
      <c r="J3" s="31">
        <v>2</v>
      </c>
      <c r="K3" s="99" t="str">
        <f t="shared" ref="K3:K32" si="4">IF(J3=1,$U$15,
IF(J3=2,$U$16,
IF(J3=3,$U$17,
IF(J3=4,$U$18,
IF(J3=5,$U$19,"")))))</f>
        <v>Logo</v>
      </c>
      <c r="L3" s="32">
        <v>0</v>
      </c>
      <c r="M3" s="100" t="str">
        <f t="shared" ref="M3:M32" si="5">IF(L3=1,$U$27,
IF(L3=2,$U$28,
IF(L3=3,$U$29,
IF(L3=4,$U$30,
IF(L3=5,$U$31,"")))))</f>
        <v/>
      </c>
      <c r="O3" s="101" t="s">
        <v>24</v>
      </c>
      <c r="P3" s="71" t="s">
        <v>43</v>
      </c>
      <c r="Q3" s="69">
        <f>COUNTIF($C3:$C32, P3)</f>
        <v>0</v>
      </c>
      <c r="R3" s="39">
        <f>Q3/$Q$20</f>
        <v>0</v>
      </c>
      <c r="T3" s="104" t="s">
        <v>24</v>
      </c>
      <c r="U3" s="42" t="s">
        <v>48</v>
      </c>
      <c r="V3" s="73">
        <f>COUNTIF($I3:$I32, U3)</f>
        <v>9</v>
      </c>
      <c r="W3" s="43">
        <f>V3/$Q$20</f>
        <v>0.3</v>
      </c>
      <c r="Z3" s="101" t="s">
        <v>0</v>
      </c>
      <c r="AA3" s="127">
        <f>SUM(Q8+Q42+Q76+Q110+Q144+Q178+Q212+Q246+Q280+Q314)</f>
        <v>31</v>
      </c>
      <c r="AB3" s="132">
        <f>AA3/300</f>
        <v>0.10333333333333333</v>
      </c>
    </row>
    <row r="4" spans="1:28" ht="15.6" thickTop="1" thickBot="1" x14ac:dyDescent="0.35">
      <c r="A4" s="20">
        <v>2</v>
      </c>
      <c r="B4" s="27">
        <v>0</v>
      </c>
      <c r="C4" s="28" t="str">
        <f t="shared" si="0"/>
        <v/>
      </c>
      <c r="D4" s="34">
        <v>3</v>
      </c>
      <c r="E4" s="29" t="str">
        <f t="shared" si="1"/>
        <v>Passwort/Persönliche Daten</v>
      </c>
      <c r="F4" s="123">
        <v>0</v>
      </c>
      <c r="G4" s="97" t="str">
        <f t="shared" si="2"/>
        <v/>
      </c>
      <c r="H4" s="30">
        <v>0</v>
      </c>
      <c r="I4" s="98" t="str">
        <f t="shared" si="3"/>
        <v/>
      </c>
      <c r="J4" s="36">
        <v>3</v>
      </c>
      <c r="K4" s="99" t="str">
        <f t="shared" si="4"/>
        <v>Abteilung</v>
      </c>
      <c r="L4" s="37">
        <v>5</v>
      </c>
      <c r="M4" s="100" t="str">
        <f t="shared" si="5"/>
        <v>24h/Angst</v>
      </c>
      <c r="O4" s="102" t="s">
        <v>25</v>
      </c>
      <c r="P4" s="72" t="s">
        <v>44</v>
      </c>
      <c r="Q4" s="70">
        <f>COUNTIF($C3:$C32, P4)</f>
        <v>1</v>
      </c>
      <c r="R4" s="40">
        <f>Q4/$Q$20</f>
        <v>3.3333333333333333E-2</v>
      </c>
      <c r="T4" s="104" t="s">
        <v>25</v>
      </c>
      <c r="U4" s="44" t="s">
        <v>49</v>
      </c>
      <c r="V4" s="74">
        <f>COUNTIF($I3:$I32, U4)</f>
        <v>1</v>
      </c>
      <c r="W4" s="45">
        <f>V4/$Q$20</f>
        <v>3.3333333333333333E-2</v>
      </c>
      <c r="Z4" s="105" t="s">
        <v>35</v>
      </c>
      <c r="AA4" s="128">
        <f>SUM(Q20+Q54+Q88+Q122+Q156+Q190+Q224+Q258+Q292+Q326)</f>
        <v>300</v>
      </c>
      <c r="AB4" s="132">
        <f t="shared" ref="AB4:AB8" si="6">AA4/300</f>
        <v>1</v>
      </c>
    </row>
    <row r="5" spans="1:28" ht="15.6" thickTop="1" thickBot="1" x14ac:dyDescent="0.35">
      <c r="A5" s="20">
        <v>3</v>
      </c>
      <c r="B5" s="27">
        <v>0</v>
      </c>
      <c r="C5" s="28" t="str">
        <f t="shared" si="0"/>
        <v/>
      </c>
      <c r="D5" s="34">
        <v>4</v>
      </c>
      <c r="E5" s="29" t="str">
        <f t="shared" si="1"/>
        <v>Bank Details</v>
      </c>
      <c r="F5" s="123">
        <v>0</v>
      </c>
      <c r="G5" s="97" t="str">
        <f t="shared" si="2"/>
        <v/>
      </c>
      <c r="H5" s="30">
        <v>0</v>
      </c>
      <c r="I5" s="98" t="str">
        <f t="shared" si="3"/>
        <v/>
      </c>
      <c r="J5" s="36">
        <v>2</v>
      </c>
      <c r="K5" s="99" t="str">
        <f t="shared" si="4"/>
        <v>Logo</v>
      </c>
      <c r="L5" s="37">
        <v>5</v>
      </c>
      <c r="M5" s="100" t="str">
        <f t="shared" si="5"/>
        <v>24h/Angst</v>
      </c>
      <c r="O5" s="102" t="s">
        <v>26</v>
      </c>
      <c r="P5" s="72" t="s">
        <v>45</v>
      </c>
      <c r="Q5" s="70">
        <f t="shared" ref="Q5:Q6" si="7">COUNTIF($C4:$C33, P5)</f>
        <v>2</v>
      </c>
      <c r="R5" s="40">
        <f>Q5/$Q$20</f>
        <v>6.6666666666666666E-2</v>
      </c>
      <c r="T5" s="104" t="s">
        <v>26</v>
      </c>
      <c r="U5" s="44" t="s">
        <v>50</v>
      </c>
      <c r="V5" s="74">
        <f>COUNTIF($I3:$I32, U5)</f>
        <v>0</v>
      </c>
      <c r="W5" s="45">
        <f>V5/$Q$20</f>
        <v>0</v>
      </c>
      <c r="Z5" s="111" t="s">
        <v>3</v>
      </c>
      <c r="AA5" s="129">
        <f>SUM(Q32+Q66+Q100+Q134+Q168+Q202+Q236+Q270+Q304+Q338)</f>
        <v>10</v>
      </c>
      <c r="AB5" s="132">
        <f t="shared" si="6"/>
        <v>3.3333333333333333E-2</v>
      </c>
    </row>
    <row r="6" spans="1:28" ht="15.6" thickTop="1" thickBot="1" x14ac:dyDescent="0.35">
      <c r="A6" s="20">
        <v>4</v>
      </c>
      <c r="B6" s="27">
        <v>0</v>
      </c>
      <c r="C6" s="28" t="str">
        <f t="shared" si="0"/>
        <v/>
      </c>
      <c r="D6" s="34">
        <v>4</v>
      </c>
      <c r="E6" s="29" t="str">
        <f t="shared" si="1"/>
        <v>Bank Details</v>
      </c>
      <c r="F6" s="123">
        <v>0</v>
      </c>
      <c r="G6" s="97" t="str">
        <f t="shared" si="2"/>
        <v/>
      </c>
      <c r="H6" s="30">
        <v>0</v>
      </c>
      <c r="I6" s="98" t="str">
        <f t="shared" si="3"/>
        <v/>
      </c>
      <c r="J6" s="36">
        <v>2</v>
      </c>
      <c r="K6" s="99" t="str">
        <f t="shared" si="4"/>
        <v>Logo</v>
      </c>
      <c r="L6" s="37">
        <v>5</v>
      </c>
      <c r="M6" s="100" t="str">
        <f t="shared" si="5"/>
        <v>24h/Angst</v>
      </c>
      <c r="O6" s="102" t="s">
        <v>27</v>
      </c>
      <c r="P6" s="72" t="s">
        <v>46</v>
      </c>
      <c r="Q6" s="70">
        <f t="shared" si="7"/>
        <v>1</v>
      </c>
      <c r="R6" s="40">
        <f>Q6/$Q$20</f>
        <v>3.3333333333333333E-2</v>
      </c>
      <c r="T6" s="104" t="s">
        <v>27</v>
      </c>
      <c r="U6" s="44" t="s">
        <v>51</v>
      </c>
      <c r="V6" s="74">
        <f>COUNTIF($I3:$I32, U6)</f>
        <v>0</v>
      </c>
      <c r="W6" s="45">
        <f>V6/$Q$20</f>
        <v>0</v>
      </c>
      <c r="Z6" s="104" t="s">
        <v>5</v>
      </c>
      <c r="AA6" s="130">
        <f>V8+V42+V76+V110+V144+V178+V212+V246+V280+V314</f>
        <v>153</v>
      </c>
      <c r="AB6" s="132">
        <f t="shared" si="6"/>
        <v>0.51</v>
      </c>
    </row>
    <row r="7" spans="1:28" ht="15.6" thickTop="1" thickBot="1" x14ac:dyDescent="0.35">
      <c r="A7" s="20">
        <v>5</v>
      </c>
      <c r="B7" s="33">
        <v>4</v>
      </c>
      <c r="C7" s="28" t="str">
        <f t="shared" si="0"/>
        <v>beträchtlicher Wert (250+)</v>
      </c>
      <c r="D7" s="34">
        <v>4</v>
      </c>
      <c r="E7" s="29" t="str">
        <f t="shared" si="1"/>
        <v>Bank Details</v>
      </c>
      <c r="F7" s="123">
        <v>0</v>
      </c>
      <c r="G7" s="97" t="str">
        <f t="shared" si="2"/>
        <v/>
      </c>
      <c r="H7" s="30">
        <v>0</v>
      </c>
      <c r="I7" s="98" t="str">
        <f t="shared" si="3"/>
        <v/>
      </c>
      <c r="J7" s="36">
        <v>2</v>
      </c>
      <c r="K7" s="99" t="str">
        <f t="shared" si="4"/>
        <v>Logo</v>
      </c>
      <c r="L7" s="37">
        <v>5</v>
      </c>
      <c r="M7" s="100" t="str">
        <f t="shared" si="5"/>
        <v>24h/Angst</v>
      </c>
      <c r="O7" s="103" t="s">
        <v>28</v>
      </c>
      <c r="P7" s="72" t="s">
        <v>47</v>
      </c>
      <c r="Q7" s="70">
        <f>COUNTIF($C6:$C34, P7)</f>
        <v>3</v>
      </c>
      <c r="R7" s="41">
        <f>Q7/$Q$20</f>
        <v>0.1</v>
      </c>
      <c r="T7" s="104" t="s">
        <v>28</v>
      </c>
      <c r="U7" s="44" t="s">
        <v>52</v>
      </c>
      <c r="V7" s="75">
        <f>COUNTIF($I3:$I32, U7)</f>
        <v>0</v>
      </c>
      <c r="W7" s="46">
        <f>V7/$Q$20</f>
        <v>0</v>
      </c>
      <c r="Z7" s="108" t="s">
        <v>4</v>
      </c>
      <c r="AA7" s="131">
        <f>SUM(V20+V54+V88+V122+V156+V190+V224+V258+V292+V326)</f>
        <v>276</v>
      </c>
      <c r="AB7" s="132">
        <f t="shared" si="6"/>
        <v>0.92</v>
      </c>
    </row>
    <row r="8" spans="1:28" ht="15.6" thickTop="1" thickBot="1" x14ac:dyDescent="0.35">
      <c r="A8" s="20">
        <v>6</v>
      </c>
      <c r="B8" s="33">
        <v>0</v>
      </c>
      <c r="C8" s="28" t="str">
        <f t="shared" si="0"/>
        <v/>
      </c>
      <c r="D8" s="34">
        <v>4</v>
      </c>
      <c r="E8" s="29" t="str">
        <f t="shared" si="1"/>
        <v>Bank Details</v>
      </c>
      <c r="F8" s="123">
        <v>0</v>
      </c>
      <c r="G8" s="97" t="str">
        <f t="shared" si="2"/>
        <v/>
      </c>
      <c r="H8" s="30">
        <v>0</v>
      </c>
      <c r="I8" s="98" t="str">
        <f t="shared" si="3"/>
        <v/>
      </c>
      <c r="J8" s="36">
        <v>2</v>
      </c>
      <c r="K8" s="99" t="str">
        <f t="shared" si="4"/>
        <v>Logo</v>
      </c>
      <c r="L8" s="37">
        <v>5</v>
      </c>
      <c r="M8" s="100" t="str">
        <f t="shared" si="5"/>
        <v>24h/Angst</v>
      </c>
      <c r="O8" s="160" t="s">
        <v>21</v>
      </c>
      <c r="P8" s="161"/>
      <c r="Q8" s="76">
        <f>SUM(Q3:Q7)</f>
        <v>7</v>
      </c>
      <c r="R8" s="63">
        <f>SUM(R3:R7)</f>
        <v>0.23333333333333334</v>
      </c>
      <c r="T8" s="162" t="s">
        <v>21</v>
      </c>
      <c r="U8" s="163"/>
      <c r="V8" s="77">
        <f>SUM(V3:V7)</f>
        <v>10</v>
      </c>
      <c r="W8" s="64">
        <f>SUM(W3:W7)</f>
        <v>0.33333333333333331</v>
      </c>
      <c r="Z8" s="125" t="s">
        <v>34</v>
      </c>
      <c r="AA8" s="126">
        <f>SUM(V32+V66+V100+V134+V168+V202+V236+V270+V304+V338)</f>
        <v>239</v>
      </c>
      <c r="AB8" s="132">
        <f t="shared" si="6"/>
        <v>0.79666666666666663</v>
      </c>
    </row>
    <row r="9" spans="1:28" ht="15" thickBot="1" x14ac:dyDescent="0.35">
      <c r="A9" s="20">
        <v>7</v>
      </c>
      <c r="B9" s="33">
        <v>0</v>
      </c>
      <c r="C9" s="28" t="str">
        <f t="shared" si="0"/>
        <v/>
      </c>
      <c r="D9" s="34">
        <v>3</v>
      </c>
      <c r="E9" s="29" t="str">
        <f t="shared" si="1"/>
        <v>Passwort/Persönliche Daten</v>
      </c>
      <c r="F9" s="123">
        <v>0</v>
      </c>
      <c r="G9" s="97" t="str">
        <f t="shared" si="2"/>
        <v/>
      </c>
      <c r="H9" s="35">
        <v>1</v>
      </c>
      <c r="I9" s="98" t="str">
        <f t="shared" si="3"/>
        <v>Höflichkeit/Danksagung</v>
      </c>
      <c r="J9" s="36">
        <v>3</v>
      </c>
      <c r="K9" s="99" t="str">
        <f t="shared" si="4"/>
        <v>Abteilung</v>
      </c>
      <c r="L9" s="37">
        <v>5</v>
      </c>
      <c r="M9" s="100" t="str">
        <f t="shared" si="5"/>
        <v>24h/Angst</v>
      </c>
    </row>
    <row r="10" spans="1:28" ht="15" thickBot="1" x14ac:dyDescent="0.35">
      <c r="A10" s="20">
        <v>8</v>
      </c>
      <c r="B10" s="33">
        <v>5</v>
      </c>
      <c r="C10" s="28" t="str">
        <f t="shared" si="0"/>
        <v>Hoher Wert (500+)</v>
      </c>
      <c r="D10" s="34">
        <v>4</v>
      </c>
      <c r="E10" s="29" t="str">
        <f t="shared" si="1"/>
        <v>Bank Details</v>
      </c>
      <c r="F10" s="124">
        <v>0</v>
      </c>
      <c r="G10" s="97" t="str">
        <f t="shared" si="2"/>
        <v/>
      </c>
      <c r="H10" s="35">
        <v>0</v>
      </c>
      <c r="I10" s="98" t="str">
        <f t="shared" si="3"/>
        <v/>
      </c>
      <c r="J10" s="36">
        <v>2</v>
      </c>
      <c r="K10" s="99" t="str">
        <f t="shared" si="4"/>
        <v>Logo</v>
      </c>
      <c r="L10" s="37">
        <v>1</v>
      </c>
      <c r="M10" s="100" t="str">
        <f t="shared" si="5"/>
        <v>2 Wochen (+)</v>
      </c>
    </row>
    <row r="11" spans="1:28" ht="15" thickBot="1" x14ac:dyDescent="0.35">
      <c r="A11" s="20">
        <v>9</v>
      </c>
      <c r="B11" s="33">
        <v>0</v>
      </c>
      <c r="C11" s="28" t="str">
        <f t="shared" si="0"/>
        <v/>
      </c>
      <c r="D11" s="34">
        <v>4</v>
      </c>
      <c r="E11" s="29" t="str">
        <f t="shared" si="1"/>
        <v>Bank Details</v>
      </c>
      <c r="F11" s="124">
        <v>0</v>
      </c>
      <c r="G11" s="97" t="str">
        <f t="shared" si="2"/>
        <v/>
      </c>
      <c r="H11" s="35">
        <v>0</v>
      </c>
      <c r="I11" s="98" t="str">
        <f t="shared" si="3"/>
        <v/>
      </c>
      <c r="J11" s="36">
        <v>2</v>
      </c>
      <c r="K11" s="99" t="str">
        <f t="shared" si="4"/>
        <v>Logo</v>
      </c>
      <c r="L11" s="37">
        <v>1</v>
      </c>
      <c r="M11" s="100" t="str">
        <f t="shared" si="5"/>
        <v>2 Wochen (+)</v>
      </c>
    </row>
    <row r="12" spans="1:28" ht="15" thickBot="1" x14ac:dyDescent="0.35">
      <c r="A12" s="20">
        <v>10</v>
      </c>
      <c r="B12" s="33">
        <v>0</v>
      </c>
      <c r="C12" s="28" t="str">
        <f t="shared" si="0"/>
        <v/>
      </c>
      <c r="D12" s="34">
        <v>3</v>
      </c>
      <c r="E12" s="29" t="str">
        <f t="shared" si="1"/>
        <v>Passwort/Persönliche Daten</v>
      </c>
      <c r="F12" s="124">
        <v>0</v>
      </c>
      <c r="G12" s="97" t="str">
        <f t="shared" si="2"/>
        <v/>
      </c>
      <c r="H12" s="35">
        <v>0</v>
      </c>
      <c r="I12" s="98" t="str">
        <f t="shared" si="3"/>
        <v/>
      </c>
      <c r="J12" s="36">
        <v>2</v>
      </c>
      <c r="K12" s="99" t="str">
        <f t="shared" si="4"/>
        <v>Logo</v>
      </c>
      <c r="L12" s="37">
        <v>3</v>
      </c>
      <c r="M12" s="100" t="str">
        <f t="shared" si="5"/>
        <v>72h</v>
      </c>
    </row>
    <row r="13" spans="1:28" ht="15" thickBot="1" x14ac:dyDescent="0.35">
      <c r="A13" s="20">
        <v>11</v>
      </c>
      <c r="B13" s="33">
        <v>0</v>
      </c>
      <c r="C13" s="28" t="str">
        <f t="shared" si="0"/>
        <v/>
      </c>
      <c r="D13" s="34">
        <v>3</v>
      </c>
      <c r="E13" s="29" t="str">
        <f t="shared" si="1"/>
        <v>Passwort/Persönliche Daten</v>
      </c>
      <c r="F13" s="124">
        <v>5</v>
      </c>
      <c r="G13" s="97" t="str">
        <f t="shared" si="2"/>
        <v>1 Mio (+)/Alle</v>
      </c>
      <c r="H13" s="35">
        <v>1</v>
      </c>
      <c r="I13" s="98" t="str">
        <f t="shared" si="3"/>
        <v>Höflichkeit/Danksagung</v>
      </c>
      <c r="J13" s="36">
        <v>3</v>
      </c>
      <c r="K13" s="99" t="str">
        <f t="shared" si="4"/>
        <v>Abteilung</v>
      </c>
      <c r="L13" s="37">
        <v>5</v>
      </c>
      <c r="M13" s="100" t="str">
        <f t="shared" si="5"/>
        <v>24h/Angst</v>
      </c>
    </row>
    <row r="14" spans="1:28" ht="15" thickBot="1" x14ac:dyDescent="0.35">
      <c r="A14" s="20">
        <v>12</v>
      </c>
      <c r="B14" s="33">
        <v>5</v>
      </c>
      <c r="C14" s="28" t="str">
        <f t="shared" si="0"/>
        <v>Hoher Wert (500+)</v>
      </c>
      <c r="D14" s="34">
        <v>4</v>
      </c>
      <c r="E14" s="29" t="str">
        <f t="shared" si="1"/>
        <v>Bank Details</v>
      </c>
      <c r="F14" s="124">
        <v>0</v>
      </c>
      <c r="G14" s="97" t="str">
        <f t="shared" si="2"/>
        <v/>
      </c>
      <c r="H14" s="35">
        <v>2</v>
      </c>
      <c r="I14" s="98" t="str">
        <f t="shared" si="3"/>
        <v>Schmeichelei</v>
      </c>
      <c r="J14" s="36">
        <v>1</v>
      </c>
      <c r="K14" s="99" t="str">
        <f t="shared" si="4"/>
        <v>fake Autorität</v>
      </c>
      <c r="L14" s="37">
        <v>5</v>
      </c>
      <c r="M14" s="100" t="str">
        <f t="shared" si="5"/>
        <v>24h/Angst</v>
      </c>
    </row>
    <row r="15" spans="1:28" ht="15.6" thickTop="1" thickBot="1" x14ac:dyDescent="0.35">
      <c r="A15" s="20">
        <v>13</v>
      </c>
      <c r="B15" s="33">
        <v>3</v>
      </c>
      <c r="C15" s="28" t="str">
        <f t="shared" si="0"/>
        <v>Moderater Wert (100+)</v>
      </c>
      <c r="D15" s="34">
        <v>4</v>
      </c>
      <c r="E15" s="29" t="str">
        <f t="shared" si="1"/>
        <v>Bank Details</v>
      </c>
      <c r="F15" s="124">
        <v>0</v>
      </c>
      <c r="G15" s="97" t="str">
        <f t="shared" si="2"/>
        <v/>
      </c>
      <c r="H15" s="35">
        <v>0</v>
      </c>
      <c r="I15" s="98" t="str">
        <f t="shared" si="3"/>
        <v/>
      </c>
      <c r="J15" s="36">
        <v>2</v>
      </c>
      <c r="K15" s="99" t="str">
        <f t="shared" si="4"/>
        <v>Logo</v>
      </c>
      <c r="L15" s="37">
        <v>1</v>
      </c>
      <c r="M15" s="100" t="str">
        <f t="shared" si="5"/>
        <v>2 Wochen (+)</v>
      </c>
      <c r="O15" s="105" t="s">
        <v>24</v>
      </c>
      <c r="P15" s="86" t="s">
        <v>59</v>
      </c>
      <c r="Q15" s="82">
        <f>COUNTIF($E3:$E32, P15)</f>
        <v>1</v>
      </c>
      <c r="R15" s="47">
        <f>Q15/$Q$20</f>
        <v>3.3333333333333333E-2</v>
      </c>
      <c r="T15" s="108" t="s">
        <v>24</v>
      </c>
      <c r="U15" s="50" t="s">
        <v>53</v>
      </c>
      <c r="V15" s="88">
        <f>COUNTIF($K3:$K32, U15)</f>
        <v>1</v>
      </c>
      <c r="W15" s="51">
        <f>V15/$Q$20</f>
        <v>3.3333333333333333E-2</v>
      </c>
    </row>
    <row r="16" spans="1:28" ht="15" thickBot="1" x14ac:dyDescent="0.35">
      <c r="A16" s="20">
        <v>14</v>
      </c>
      <c r="B16" s="33">
        <v>0</v>
      </c>
      <c r="C16" s="28" t="str">
        <f t="shared" si="0"/>
        <v/>
      </c>
      <c r="D16" s="34">
        <v>3</v>
      </c>
      <c r="E16" s="29" t="str">
        <f t="shared" si="1"/>
        <v>Passwort/Persönliche Daten</v>
      </c>
      <c r="F16" s="124">
        <v>0</v>
      </c>
      <c r="G16" s="97" t="str">
        <f t="shared" si="2"/>
        <v/>
      </c>
      <c r="H16" s="35">
        <v>0</v>
      </c>
      <c r="I16" s="98" t="str">
        <f t="shared" si="3"/>
        <v/>
      </c>
      <c r="J16" s="36">
        <v>3</v>
      </c>
      <c r="K16" s="99" t="str">
        <f t="shared" si="4"/>
        <v>Abteilung</v>
      </c>
      <c r="L16" s="37">
        <v>4</v>
      </c>
      <c r="M16" s="100" t="str">
        <f t="shared" si="5"/>
        <v>48h</v>
      </c>
      <c r="O16" s="106" t="s">
        <v>25</v>
      </c>
      <c r="P16" s="87" t="s">
        <v>58</v>
      </c>
      <c r="Q16" s="83">
        <f>COUNTIF($E3:$E32, P16)</f>
        <v>1</v>
      </c>
      <c r="R16" s="48">
        <f>Q16/$Q$20</f>
        <v>3.3333333333333333E-2</v>
      </c>
      <c r="T16" s="109" t="s">
        <v>25</v>
      </c>
      <c r="U16" s="52" t="s">
        <v>54</v>
      </c>
      <c r="V16" s="89">
        <f>COUNTIF($K3:$K32, U16)</f>
        <v>17</v>
      </c>
      <c r="W16" s="53">
        <f>V16/$Q$20</f>
        <v>0.56666666666666665</v>
      </c>
    </row>
    <row r="17" spans="1:23" ht="15" thickBot="1" x14ac:dyDescent="0.35">
      <c r="A17" s="20">
        <v>15</v>
      </c>
      <c r="B17" s="33">
        <v>0</v>
      </c>
      <c r="C17" s="28" t="str">
        <f t="shared" si="0"/>
        <v/>
      </c>
      <c r="D17" s="34">
        <v>3</v>
      </c>
      <c r="E17" s="29" t="str">
        <f t="shared" si="1"/>
        <v>Passwort/Persönliche Daten</v>
      </c>
      <c r="F17" s="124">
        <v>0</v>
      </c>
      <c r="G17" s="97" t="str">
        <f t="shared" si="2"/>
        <v/>
      </c>
      <c r="H17" s="35">
        <v>0</v>
      </c>
      <c r="I17" s="98" t="str">
        <f t="shared" si="3"/>
        <v/>
      </c>
      <c r="J17" s="36">
        <v>3</v>
      </c>
      <c r="K17" s="99" t="str">
        <f t="shared" si="4"/>
        <v>Abteilung</v>
      </c>
      <c r="L17" s="37">
        <v>5</v>
      </c>
      <c r="M17" s="100" t="str">
        <f t="shared" si="5"/>
        <v>24h/Angst</v>
      </c>
      <c r="O17" s="106" t="s">
        <v>26</v>
      </c>
      <c r="P17" s="87" t="s">
        <v>57</v>
      </c>
      <c r="Q17" s="83">
        <f>COUNTIF($E3:$E32, P17)</f>
        <v>14</v>
      </c>
      <c r="R17" s="48">
        <f>Q17/$Q$20</f>
        <v>0.46666666666666667</v>
      </c>
      <c r="T17" s="109" t="s">
        <v>26</v>
      </c>
      <c r="U17" s="52" t="s">
        <v>40</v>
      </c>
      <c r="V17" s="89">
        <f>COUNTIF($K3:$K32, U17)</f>
        <v>10</v>
      </c>
      <c r="W17" s="53">
        <f>V17/$Q$20</f>
        <v>0.33333333333333331</v>
      </c>
    </row>
    <row r="18" spans="1:23" ht="15" thickBot="1" x14ac:dyDescent="0.35">
      <c r="A18" s="20">
        <v>16</v>
      </c>
      <c r="B18" s="33">
        <v>0</v>
      </c>
      <c r="C18" s="28" t="str">
        <f t="shared" si="0"/>
        <v/>
      </c>
      <c r="D18" s="34">
        <v>3</v>
      </c>
      <c r="E18" s="29" t="str">
        <f t="shared" si="1"/>
        <v>Passwort/Persönliche Daten</v>
      </c>
      <c r="F18" s="124">
        <v>0</v>
      </c>
      <c r="G18" s="97" t="str">
        <f t="shared" si="2"/>
        <v/>
      </c>
      <c r="H18" s="35">
        <v>0</v>
      </c>
      <c r="I18" s="98" t="str">
        <f t="shared" si="3"/>
        <v/>
      </c>
      <c r="J18" s="36">
        <v>2</v>
      </c>
      <c r="K18" s="99" t="str">
        <f t="shared" si="4"/>
        <v>Logo</v>
      </c>
      <c r="L18" s="37">
        <v>2</v>
      </c>
      <c r="M18" s="100" t="str">
        <f t="shared" si="5"/>
        <v>1 Woche</v>
      </c>
      <c r="O18" s="106" t="s">
        <v>27</v>
      </c>
      <c r="P18" s="87" t="s">
        <v>56</v>
      </c>
      <c r="Q18" s="83">
        <f>COUNTIF($E3:$E32, P18)</f>
        <v>11</v>
      </c>
      <c r="R18" s="48">
        <f>Q18/$Q$20</f>
        <v>0.36666666666666664</v>
      </c>
      <c r="T18" s="109" t="s">
        <v>27</v>
      </c>
      <c r="U18" s="52" t="s">
        <v>41</v>
      </c>
      <c r="V18" s="89">
        <f>COUNTIF($K3:$K32, U18)</f>
        <v>2</v>
      </c>
      <c r="W18" s="53">
        <f>V18/$Q$20</f>
        <v>6.6666666666666666E-2</v>
      </c>
    </row>
    <row r="19" spans="1:23" ht="15" thickBot="1" x14ac:dyDescent="0.35">
      <c r="A19" s="20">
        <v>17</v>
      </c>
      <c r="B19" s="33">
        <v>0</v>
      </c>
      <c r="C19" s="28" t="str">
        <f t="shared" si="0"/>
        <v/>
      </c>
      <c r="D19" s="34">
        <v>3</v>
      </c>
      <c r="E19" s="29" t="str">
        <f t="shared" si="1"/>
        <v>Passwort/Persönliche Daten</v>
      </c>
      <c r="F19" s="124">
        <v>0</v>
      </c>
      <c r="G19" s="97" t="str">
        <f t="shared" si="2"/>
        <v/>
      </c>
      <c r="H19" s="35">
        <v>0</v>
      </c>
      <c r="I19" s="98" t="str">
        <f t="shared" si="3"/>
        <v/>
      </c>
      <c r="J19" s="36">
        <v>3</v>
      </c>
      <c r="K19" s="99" t="str">
        <f t="shared" si="4"/>
        <v>Abteilung</v>
      </c>
      <c r="L19" s="37">
        <v>5</v>
      </c>
      <c r="M19" s="100" t="str">
        <f t="shared" si="5"/>
        <v>24h/Angst</v>
      </c>
      <c r="O19" s="107" t="s">
        <v>28</v>
      </c>
      <c r="P19" s="87" t="s">
        <v>55</v>
      </c>
      <c r="Q19" s="84">
        <f>COUNTIF($E3:$E32, P19)</f>
        <v>3</v>
      </c>
      <c r="R19" s="49">
        <f>Q19/$Q$20</f>
        <v>0.1</v>
      </c>
      <c r="T19" s="110" t="s">
        <v>28</v>
      </c>
      <c r="U19" s="52" t="s">
        <v>42</v>
      </c>
      <c r="V19" s="90">
        <f>COUNTIF($K3:$K32, U19)</f>
        <v>0</v>
      </c>
      <c r="W19" s="54">
        <f>V19/$Q$20</f>
        <v>0</v>
      </c>
    </row>
    <row r="20" spans="1:23" ht="15" thickBot="1" x14ac:dyDescent="0.35">
      <c r="A20" s="20">
        <v>18</v>
      </c>
      <c r="B20" s="33">
        <v>0</v>
      </c>
      <c r="C20" s="28" t="str">
        <f t="shared" si="0"/>
        <v/>
      </c>
      <c r="D20" s="34">
        <v>3</v>
      </c>
      <c r="E20" s="29" t="str">
        <f t="shared" si="1"/>
        <v>Passwort/Persönliche Daten</v>
      </c>
      <c r="F20" s="124">
        <v>0</v>
      </c>
      <c r="G20" s="97" t="str">
        <f t="shared" si="2"/>
        <v/>
      </c>
      <c r="H20" s="35">
        <v>1</v>
      </c>
      <c r="I20" s="98" t="str">
        <f t="shared" si="3"/>
        <v>Höflichkeit/Danksagung</v>
      </c>
      <c r="J20" s="36">
        <v>2</v>
      </c>
      <c r="K20" s="99" t="str">
        <f t="shared" si="4"/>
        <v>Logo</v>
      </c>
      <c r="L20" s="37">
        <v>5</v>
      </c>
      <c r="M20" s="100" t="str">
        <f t="shared" si="5"/>
        <v>24h/Angst</v>
      </c>
      <c r="O20" s="164" t="s">
        <v>21</v>
      </c>
      <c r="P20" s="165"/>
      <c r="Q20" s="85">
        <f>SUM(Q15:Q19)</f>
        <v>30</v>
      </c>
      <c r="R20" s="68">
        <f>SUM(R15:R19)</f>
        <v>0.99999999999999989</v>
      </c>
      <c r="T20" s="166" t="s">
        <v>21</v>
      </c>
      <c r="U20" s="167"/>
      <c r="V20" s="91">
        <f>SUM(V15:V19)</f>
        <v>30</v>
      </c>
      <c r="W20" s="65">
        <f>SUM(W15:W19)</f>
        <v>1</v>
      </c>
    </row>
    <row r="21" spans="1:23" ht="15" thickBot="1" x14ac:dyDescent="0.35">
      <c r="A21" s="20">
        <v>19</v>
      </c>
      <c r="B21" s="33">
        <v>0</v>
      </c>
      <c r="C21" s="28" t="str">
        <f t="shared" si="0"/>
        <v/>
      </c>
      <c r="D21" s="34">
        <v>5</v>
      </c>
      <c r="E21" s="29" t="str">
        <f t="shared" si="1"/>
        <v>Überweisung</v>
      </c>
      <c r="F21" s="124">
        <v>0</v>
      </c>
      <c r="G21" s="97" t="str">
        <f t="shared" si="2"/>
        <v/>
      </c>
      <c r="H21" s="35">
        <v>0</v>
      </c>
      <c r="I21" s="98" t="str">
        <f t="shared" si="3"/>
        <v/>
      </c>
      <c r="J21" s="36">
        <v>4</v>
      </c>
      <c r="K21" s="99" t="str">
        <f t="shared" si="4"/>
        <v>Konkrete Autoritätsperson</v>
      </c>
      <c r="L21" s="37">
        <v>3</v>
      </c>
      <c r="M21" s="100" t="str">
        <f t="shared" si="5"/>
        <v>72h</v>
      </c>
    </row>
    <row r="22" spans="1:23" ht="15" thickBot="1" x14ac:dyDescent="0.35">
      <c r="A22" s="20">
        <v>20</v>
      </c>
      <c r="B22" s="33">
        <v>0</v>
      </c>
      <c r="C22" s="28" t="str">
        <f t="shared" si="0"/>
        <v/>
      </c>
      <c r="D22" s="34">
        <v>4</v>
      </c>
      <c r="E22" s="29" t="str">
        <f t="shared" si="1"/>
        <v>Bank Details</v>
      </c>
      <c r="F22" s="124">
        <v>0</v>
      </c>
      <c r="G22" s="97" t="str">
        <f t="shared" si="2"/>
        <v/>
      </c>
      <c r="H22" s="35">
        <v>1</v>
      </c>
      <c r="I22" s="98" t="str">
        <f t="shared" si="3"/>
        <v>Höflichkeit/Danksagung</v>
      </c>
      <c r="J22" s="36">
        <v>2</v>
      </c>
      <c r="K22" s="99" t="str">
        <f t="shared" si="4"/>
        <v>Logo</v>
      </c>
      <c r="L22" s="37">
        <v>5</v>
      </c>
      <c r="M22" s="100" t="str">
        <f t="shared" si="5"/>
        <v>24h/Angst</v>
      </c>
    </row>
    <row r="23" spans="1:23" ht="15" thickBot="1" x14ac:dyDescent="0.35">
      <c r="A23" s="20">
        <v>21</v>
      </c>
      <c r="B23" s="33">
        <v>3</v>
      </c>
      <c r="C23" s="28" t="str">
        <f t="shared" si="0"/>
        <v>Moderater Wert (100+)</v>
      </c>
      <c r="D23" s="34">
        <v>3</v>
      </c>
      <c r="E23" s="29" t="str">
        <f t="shared" si="1"/>
        <v>Passwort/Persönliche Daten</v>
      </c>
      <c r="F23" s="124">
        <v>0</v>
      </c>
      <c r="G23" s="97" t="str">
        <f t="shared" si="2"/>
        <v/>
      </c>
      <c r="H23" s="35">
        <v>0</v>
      </c>
      <c r="I23" s="98" t="str">
        <f t="shared" si="3"/>
        <v/>
      </c>
      <c r="J23" s="36">
        <v>3</v>
      </c>
      <c r="K23" s="99" t="str">
        <f t="shared" si="4"/>
        <v>Abteilung</v>
      </c>
      <c r="L23" s="37">
        <v>5</v>
      </c>
      <c r="M23" s="100" t="str">
        <f t="shared" si="5"/>
        <v>24h/Angst</v>
      </c>
    </row>
    <row r="24" spans="1:23" ht="15" thickBot="1" x14ac:dyDescent="0.35">
      <c r="A24" s="20">
        <v>22</v>
      </c>
      <c r="B24" s="33">
        <v>0</v>
      </c>
      <c r="C24" s="28" t="str">
        <f t="shared" si="0"/>
        <v/>
      </c>
      <c r="D24" s="34">
        <v>3</v>
      </c>
      <c r="E24" s="29" t="str">
        <f t="shared" si="1"/>
        <v>Passwort/Persönliche Daten</v>
      </c>
      <c r="F24" s="124">
        <v>0</v>
      </c>
      <c r="G24" s="97" t="str">
        <f t="shared" si="2"/>
        <v/>
      </c>
      <c r="H24" s="35">
        <v>1</v>
      </c>
      <c r="I24" s="98" t="str">
        <f t="shared" si="3"/>
        <v>Höflichkeit/Danksagung</v>
      </c>
      <c r="J24" s="36">
        <v>2</v>
      </c>
      <c r="K24" s="99" t="str">
        <f t="shared" si="4"/>
        <v>Logo</v>
      </c>
      <c r="L24" s="37">
        <v>0</v>
      </c>
      <c r="M24" s="100" t="str">
        <f t="shared" si="5"/>
        <v/>
      </c>
    </row>
    <row r="25" spans="1:23" ht="15" thickBot="1" x14ac:dyDescent="0.35">
      <c r="A25" s="20">
        <v>23</v>
      </c>
      <c r="B25" s="33">
        <v>0</v>
      </c>
      <c r="C25" s="28" t="str">
        <f t="shared" si="0"/>
        <v/>
      </c>
      <c r="D25" s="34">
        <v>4</v>
      </c>
      <c r="E25" s="29" t="str">
        <f t="shared" si="1"/>
        <v>Bank Details</v>
      </c>
      <c r="F25" s="124">
        <v>0</v>
      </c>
      <c r="G25" s="97" t="str">
        <f t="shared" si="2"/>
        <v/>
      </c>
      <c r="H25" s="35">
        <v>0</v>
      </c>
      <c r="I25" s="98" t="str">
        <f t="shared" si="3"/>
        <v/>
      </c>
      <c r="J25" s="36">
        <v>2</v>
      </c>
      <c r="K25" s="99" t="str">
        <f t="shared" si="4"/>
        <v>Logo</v>
      </c>
      <c r="L25" s="37">
        <v>5</v>
      </c>
      <c r="M25" s="100" t="str">
        <f t="shared" si="5"/>
        <v>24h/Angst</v>
      </c>
    </row>
    <row r="26" spans="1:23" ht="15" thickBot="1" x14ac:dyDescent="0.35">
      <c r="A26" s="20">
        <v>24</v>
      </c>
      <c r="B26" s="33">
        <v>2</v>
      </c>
      <c r="C26" s="28" t="str">
        <f t="shared" si="0"/>
        <v>Niedriger Wert (50+)</v>
      </c>
      <c r="D26" s="34">
        <v>2</v>
      </c>
      <c r="E26" s="29" t="str">
        <f t="shared" si="1"/>
        <v>Fragebogen/Teilnahmebestätigung</v>
      </c>
      <c r="F26" s="124">
        <v>5</v>
      </c>
      <c r="G26" s="97" t="str">
        <f t="shared" si="2"/>
        <v>1 Mio (+)/Alle</v>
      </c>
      <c r="H26" s="35">
        <v>0</v>
      </c>
      <c r="I26" s="98" t="str">
        <f t="shared" si="3"/>
        <v/>
      </c>
      <c r="J26" s="36">
        <v>2</v>
      </c>
      <c r="K26" s="99" t="str">
        <f t="shared" si="4"/>
        <v>Logo</v>
      </c>
      <c r="L26" s="37">
        <v>5</v>
      </c>
      <c r="M26" s="100" t="str">
        <f t="shared" si="5"/>
        <v>24h/Angst</v>
      </c>
    </row>
    <row r="27" spans="1:23" ht="15.6" thickTop="1" thickBot="1" x14ac:dyDescent="0.35">
      <c r="A27" s="20">
        <v>25</v>
      </c>
      <c r="B27" s="33">
        <v>0</v>
      </c>
      <c r="C27" s="28" t="str">
        <f t="shared" si="0"/>
        <v/>
      </c>
      <c r="D27" s="34">
        <v>4</v>
      </c>
      <c r="E27" s="29" t="str">
        <f t="shared" si="1"/>
        <v>Bank Details</v>
      </c>
      <c r="F27" s="124">
        <v>0</v>
      </c>
      <c r="G27" s="97" t="str">
        <f t="shared" si="2"/>
        <v/>
      </c>
      <c r="H27" s="35">
        <v>0</v>
      </c>
      <c r="I27" s="98" t="str">
        <f t="shared" si="3"/>
        <v/>
      </c>
      <c r="J27" s="36">
        <v>2</v>
      </c>
      <c r="K27" s="99" t="str">
        <f t="shared" si="4"/>
        <v>Logo</v>
      </c>
      <c r="L27" s="37">
        <v>5</v>
      </c>
      <c r="M27" s="100" t="str">
        <f t="shared" si="5"/>
        <v>24h/Angst</v>
      </c>
      <c r="O27" s="111" t="s">
        <v>24</v>
      </c>
      <c r="P27" s="154" t="s">
        <v>39</v>
      </c>
      <c r="Q27" s="78">
        <f>COUNTIF($G3:$G32, P27)</f>
        <v>0</v>
      </c>
      <c r="R27" s="55">
        <f>Q27/$Q$20</f>
        <v>0</v>
      </c>
      <c r="T27" s="114" t="s">
        <v>24</v>
      </c>
      <c r="U27" s="59" t="s">
        <v>60</v>
      </c>
      <c r="V27" s="92">
        <f>COUNTIF($M3:$M32, U27)</f>
        <v>3</v>
      </c>
      <c r="W27" s="60">
        <f>V27/$Q$20</f>
        <v>0.1</v>
      </c>
    </row>
    <row r="28" spans="1:23" ht="15" thickBot="1" x14ac:dyDescent="0.35">
      <c r="A28" s="20">
        <v>26</v>
      </c>
      <c r="B28" s="33">
        <v>0</v>
      </c>
      <c r="C28" s="28" t="str">
        <f t="shared" si="0"/>
        <v/>
      </c>
      <c r="D28" s="34">
        <v>3</v>
      </c>
      <c r="E28" s="29" t="str">
        <f t="shared" si="1"/>
        <v>Passwort/Persönliche Daten</v>
      </c>
      <c r="F28" s="124">
        <v>0</v>
      </c>
      <c r="G28" s="97" t="str">
        <f t="shared" si="2"/>
        <v/>
      </c>
      <c r="H28" s="35">
        <v>1</v>
      </c>
      <c r="I28" s="98" t="str">
        <f t="shared" si="3"/>
        <v>Höflichkeit/Danksagung</v>
      </c>
      <c r="J28" s="36">
        <v>3</v>
      </c>
      <c r="K28" s="99" t="str">
        <f t="shared" si="4"/>
        <v>Abteilung</v>
      </c>
      <c r="L28" s="37">
        <v>5</v>
      </c>
      <c r="M28" s="100" t="str">
        <f t="shared" si="5"/>
        <v>24h/Angst</v>
      </c>
      <c r="O28" s="112" t="s">
        <v>25</v>
      </c>
      <c r="P28" s="56" t="s">
        <v>18</v>
      </c>
      <c r="Q28" s="79">
        <f>COUNTIF($G3:$G32, P28)</f>
        <v>1</v>
      </c>
      <c r="R28" s="57">
        <f>Q28/$Q$20</f>
        <v>3.3333333333333333E-2</v>
      </c>
      <c r="T28" s="115" t="s">
        <v>25</v>
      </c>
      <c r="U28" s="61" t="s">
        <v>61</v>
      </c>
      <c r="V28" s="93">
        <f>COUNTIF($M3:$M32, U28)</f>
        <v>1</v>
      </c>
      <c r="W28" s="62">
        <f>V28/$Q$20</f>
        <v>3.3333333333333333E-2</v>
      </c>
    </row>
    <row r="29" spans="1:23" ht="15" thickBot="1" x14ac:dyDescent="0.35">
      <c r="A29" s="20">
        <v>27</v>
      </c>
      <c r="B29" s="33">
        <v>0</v>
      </c>
      <c r="C29" s="28" t="str">
        <f t="shared" si="0"/>
        <v/>
      </c>
      <c r="D29" s="34">
        <v>3</v>
      </c>
      <c r="E29" s="29" t="str">
        <f t="shared" si="1"/>
        <v>Passwort/Persönliche Daten</v>
      </c>
      <c r="F29" s="124">
        <v>0</v>
      </c>
      <c r="G29" s="97" t="str">
        <f t="shared" si="2"/>
        <v/>
      </c>
      <c r="H29" s="35">
        <v>1</v>
      </c>
      <c r="I29" s="98" t="str">
        <f t="shared" si="3"/>
        <v>Höflichkeit/Danksagung</v>
      </c>
      <c r="J29" s="36">
        <v>3</v>
      </c>
      <c r="K29" s="99" t="str">
        <f t="shared" si="4"/>
        <v>Abteilung</v>
      </c>
      <c r="L29" s="37">
        <v>5</v>
      </c>
      <c r="M29" s="100" t="str">
        <f t="shared" si="5"/>
        <v>24h/Angst</v>
      </c>
      <c r="O29" s="112" t="s">
        <v>26</v>
      </c>
      <c r="P29" s="56" t="s">
        <v>19</v>
      </c>
      <c r="Q29" s="79">
        <f>COUNTIF($G3:$G32, P29)</f>
        <v>0</v>
      </c>
      <c r="R29" s="57">
        <f>Q29/$Q$20</f>
        <v>0</v>
      </c>
      <c r="T29" s="115" t="s">
        <v>26</v>
      </c>
      <c r="U29" s="61" t="s">
        <v>15</v>
      </c>
      <c r="V29" s="93">
        <f>COUNTIF($M3:$M32, U29)</f>
        <v>3</v>
      </c>
      <c r="W29" s="62">
        <f>V29/$Q$20</f>
        <v>0.1</v>
      </c>
    </row>
    <row r="30" spans="1:23" ht="15" thickBot="1" x14ac:dyDescent="0.35">
      <c r="A30" s="20">
        <v>28</v>
      </c>
      <c r="B30" s="33">
        <v>5</v>
      </c>
      <c r="C30" s="28" t="str">
        <f t="shared" si="0"/>
        <v>Hoher Wert (500+)</v>
      </c>
      <c r="D30" s="34">
        <v>1</v>
      </c>
      <c r="E30" s="29" t="str">
        <f t="shared" si="1"/>
        <v>Allg. Anfrage/Link-Klick</v>
      </c>
      <c r="F30" s="124">
        <v>2</v>
      </c>
      <c r="G30" s="97" t="str">
        <f t="shared" si="2"/>
        <v>5-99</v>
      </c>
      <c r="H30" s="35">
        <v>0</v>
      </c>
      <c r="I30" s="98" t="str">
        <f t="shared" si="3"/>
        <v/>
      </c>
      <c r="J30" s="36">
        <v>2</v>
      </c>
      <c r="K30" s="99" t="str">
        <f t="shared" si="4"/>
        <v>Logo</v>
      </c>
      <c r="L30" s="37">
        <v>5</v>
      </c>
      <c r="M30" s="100" t="str">
        <f t="shared" si="5"/>
        <v>24h/Angst</v>
      </c>
      <c r="O30" s="112" t="s">
        <v>27</v>
      </c>
      <c r="P30" s="56" t="s">
        <v>20</v>
      </c>
      <c r="Q30" s="79">
        <f>COUNTIF($G3:$G32, P30)</f>
        <v>0</v>
      </c>
      <c r="R30" s="57">
        <f>Q30/$Q$20</f>
        <v>0</v>
      </c>
      <c r="T30" s="115" t="s">
        <v>27</v>
      </c>
      <c r="U30" s="61" t="s">
        <v>16</v>
      </c>
      <c r="V30" s="93">
        <f>COUNTIF($M3:$M32, U30)</f>
        <v>1</v>
      </c>
      <c r="W30" s="62">
        <f>V30/$Q$20</f>
        <v>3.3333333333333333E-2</v>
      </c>
    </row>
    <row r="31" spans="1:23" ht="15" thickBot="1" x14ac:dyDescent="0.35">
      <c r="A31" s="20">
        <v>29</v>
      </c>
      <c r="B31" s="33">
        <v>0</v>
      </c>
      <c r="C31" s="28" t="str">
        <f t="shared" si="0"/>
        <v/>
      </c>
      <c r="D31" s="34">
        <v>5</v>
      </c>
      <c r="E31" s="29" t="str">
        <f t="shared" si="1"/>
        <v>Überweisung</v>
      </c>
      <c r="F31" s="124">
        <v>0</v>
      </c>
      <c r="G31" s="97" t="str">
        <f t="shared" si="2"/>
        <v/>
      </c>
      <c r="H31" s="35">
        <v>0</v>
      </c>
      <c r="I31" s="98" t="str">
        <f t="shared" si="3"/>
        <v/>
      </c>
      <c r="J31" s="36">
        <v>4</v>
      </c>
      <c r="K31" s="99" t="str">
        <f t="shared" si="4"/>
        <v>Konkrete Autoritätsperson</v>
      </c>
      <c r="L31" s="37">
        <v>3</v>
      </c>
      <c r="M31" s="100" t="str">
        <f t="shared" si="5"/>
        <v>72h</v>
      </c>
      <c r="O31" s="113" t="s">
        <v>28</v>
      </c>
      <c r="P31" s="56" t="s">
        <v>63</v>
      </c>
      <c r="Q31" s="80">
        <f>COUNTIF($G3:$G32, P31)</f>
        <v>2</v>
      </c>
      <c r="R31" s="58">
        <f>Q31/$Q$20</f>
        <v>6.6666666666666666E-2</v>
      </c>
      <c r="T31" s="116" t="s">
        <v>28</v>
      </c>
      <c r="U31" s="61" t="s">
        <v>62</v>
      </c>
      <c r="V31" s="93">
        <f>COUNTIF($M3:$M32, U31)</f>
        <v>20</v>
      </c>
      <c r="W31" s="62">
        <f>V31/$Q$20</f>
        <v>0.66666666666666663</v>
      </c>
    </row>
    <row r="32" spans="1:23" ht="15" thickBot="1" x14ac:dyDescent="0.35">
      <c r="A32" s="20">
        <v>30</v>
      </c>
      <c r="B32" s="33">
        <v>0</v>
      </c>
      <c r="C32" s="28" t="str">
        <f t="shared" si="0"/>
        <v/>
      </c>
      <c r="D32" s="34">
        <v>3</v>
      </c>
      <c r="E32" s="29" t="str">
        <f t="shared" si="1"/>
        <v>Passwort/Persönliche Daten</v>
      </c>
      <c r="F32" s="124">
        <v>0</v>
      </c>
      <c r="G32" s="97" t="str">
        <f t="shared" si="2"/>
        <v/>
      </c>
      <c r="H32" s="35">
        <v>1</v>
      </c>
      <c r="I32" s="98" t="str">
        <f t="shared" si="3"/>
        <v>Höflichkeit/Danksagung</v>
      </c>
      <c r="J32" s="36">
        <v>3</v>
      </c>
      <c r="K32" s="99" t="str">
        <f t="shared" si="4"/>
        <v>Abteilung</v>
      </c>
      <c r="L32" s="37">
        <v>5</v>
      </c>
      <c r="M32" s="100" t="str">
        <f t="shared" si="5"/>
        <v>24h/Angst</v>
      </c>
      <c r="O32" s="156" t="s">
        <v>21</v>
      </c>
      <c r="P32" s="157"/>
      <c r="Q32" s="81">
        <f>SUM(Q27:Q31)</f>
        <v>3</v>
      </c>
      <c r="R32" s="66">
        <f>SUM(R27:R31)</f>
        <v>0.1</v>
      </c>
      <c r="T32" s="158" t="s">
        <v>21</v>
      </c>
      <c r="U32" s="159"/>
      <c r="V32" s="94">
        <f>SUM(V27:V31)</f>
        <v>28</v>
      </c>
      <c r="W32" s="67">
        <f>SUM(W27:W31)</f>
        <v>0.93333333333333335</v>
      </c>
    </row>
    <row r="33" spans="1:23" ht="18.600000000000001" thickBot="1" x14ac:dyDescent="0.4">
      <c r="A33" s="117" t="s">
        <v>17</v>
      </c>
      <c r="B33" s="118">
        <f t="shared" ref="B33:D33" si="8">SUM(B3:B32)/COUNTIF(B3:B32,"&lt;&gt;0")</f>
        <v>3.8571428571428572</v>
      </c>
      <c r="C33" s="118"/>
      <c r="D33" s="118">
        <f t="shared" si="8"/>
        <v>3.4666666666666668</v>
      </c>
      <c r="E33" s="118"/>
      <c r="F33" s="118">
        <f>SUM(F3:F32)/COUNTIF(F3:F32,"&lt;&gt;0")</f>
        <v>4</v>
      </c>
      <c r="G33" s="118"/>
      <c r="H33" s="118">
        <f t="shared" ref="H33:L33" si="9">SUM(H3:H32)/COUNTIF(H3:H32,"&lt;&gt;0")</f>
        <v>1.1000000000000001</v>
      </c>
      <c r="I33" s="118"/>
      <c r="J33" s="118">
        <f t="shared" si="9"/>
        <v>2.4333333333333331</v>
      </c>
      <c r="K33" s="118"/>
      <c r="L33" s="118">
        <f t="shared" si="9"/>
        <v>4.2142857142857144</v>
      </c>
      <c r="M33" s="118"/>
    </row>
    <row r="34" spans="1:23" ht="19.2" thickTop="1" thickBot="1" x14ac:dyDescent="0.4">
      <c r="A34" s="95" t="s">
        <v>29</v>
      </c>
      <c r="B34" s="96">
        <f t="shared" ref="B34" si="10">SUM(B3:B32)/30</f>
        <v>0.9</v>
      </c>
      <c r="C34" s="96"/>
      <c r="D34" s="96">
        <f>SUM(D3:D32)/30</f>
        <v>3.4666666666666668</v>
      </c>
      <c r="E34" s="96"/>
      <c r="F34" s="96">
        <f>SUM(F3:F32)/30</f>
        <v>0.4</v>
      </c>
      <c r="G34" s="96"/>
      <c r="H34" s="96">
        <f>SUM(H3:H32)/30</f>
        <v>0.36666666666666664</v>
      </c>
      <c r="I34" s="96"/>
      <c r="J34" s="96">
        <f>SUM(J3:J32)/30</f>
        <v>2.4333333333333331</v>
      </c>
      <c r="K34" s="96"/>
      <c r="L34" s="96">
        <f>SUM(L3:L32)/30</f>
        <v>3.9333333333333331</v>
      </c>
      <c r="M34" s="96"/>
    </row>
    <row r="35" spans="1:23" ht="49.95" customHeight="1" thickTop="1" thickBot="1" x14ac:dyDescent="0.35">
      <c r="A35" s="168" t="s">
        <v>23</v>
      </c>
      <c r="B35" s="169"/>
      <c r="C35" s="169"/>
      <c r="D35" s="169"/>
      <c r="E35" s="169"/>
      <c r="F35" s="169"/>
      <c r="G35" s="169"/>
      <c r="H35" s="169"/>
      <c r="I35" s="169"/>
      <c r="J35" s="170"/>
      <c r="K35" s="121" t="s">
        <v>22</v>
      </c>
      <c r="L35" s="121"/>
      <c r="M35" s="122">
        <v>0.53200000000000003</v>
      </c>
    </row>
    <row r="36" spans="1:23" ht="15" thickBot="1" x14ac:dyDescent="0.35">
      <c r="A36" s="38"/>
      <c r="B36" s="8" t="s">
        <v>0</v>
      </c>
      <c r="C36" s="8" t="s">
        <v>1</v>
      </c>
      <c r="D36" s="9" t="s">
        <v>2</v>
      </c>
      <c r="E36" s="9" t="s">
        <v>1</v>
      </c>
      <c r="F36" s="10" t="s">
        <v>3</v>
      </c>
      <c r="G36" s="10" t="s">
        <v>1</v>
      </c>
      <c r="H36" s="11" t="s">
        <v>5</v>
      </c>
      <c r="I36" s="11" t="s">
        <v>1</v>
      </c>
      <c r="J36" s="12" t="s">
        <v>4</v>
      </c>
      <c r="K36" s="12" t="s">
        <v>1</v>
      </c>
      <c r="L36" s="19" t="s">
        <v>34</v>
      </c>
      <c r="M36" s="13" t="s">
        <v>1</v>
      </c>
    </row>
    <row r="37" spans="1:23" ht="15.6" thickTop="1" thickBot="1" x14ac:dyDescent="0.35">
      <c r="A37" s="20">
        <v>31</v>
      </c>
      <c r="B37" s="1">
        <v>0</v>
      </c>
      <c r="C37" s="28" t="str">
        <f t="shared" ref="C37:C66" si="11">IF(B37=1,$P$3,
IF(B37=2,$P$4,
IF(B37=3,$P$5,
IF(B37=4,$P$6,
IF(B37=5,$P$7,"")))))</f>
        <v/>
      </c>
      <c r="D37" s="2">
        <v>3</v>
      </c>
      <c r="E37" s="29" t="str">
        <f t="shared" ref="E37:E66" si="12">IF(D37=1,$P$15,
IF(D37=2,$P$16,
IF(D37=3,$P$17,
IF(D37=4,$P$18,
IF(D37=5,$P$19,"")))))</f>
        <v>Passwort/Persönliche Daten</v>
      </c>
      <c r="F37" s="3">
        <v>2</v>
      </c>
      <c r="G37" s="97" t="str">
        <f t="shared" ref="G37:G66" si="13">IF(F37=1,$P$27,
IF(F37=2,$P$28,
IF(F37=3,$P$29,
IF(F37=4,$P$30,
IF(F37=5,$P$31,"")))))</f>
        <v>5-99</v>
      </c>
      <c r="H37" s="6">
        <v>0</v>
      </c>
      <c r="I37" s="98" t="str">
        <f t="shared" ref="I37:I66" si="14">IF(H37=1,$U$3,
IF(H37=2,$U$4,
IF(H37=3,$U$5,
IF(H37=4,$U$6,
IF(H37=5,$U$7,"")))))</f>
        <v/>
      </c>
      <c r="J37" s="4">
        <v>4</v>
      </c>
      <c r="K37" s="99" t="str">
        <f t="shared" ref="K37:K66" si="15">IF(J37=1,$U$15,
IF(J37=2,$U$16,
IF(J37=3,$U$17,
IF(J37=4,$U$18,
IF(J37=5,$U$19,"")))))</f>
        <v>Konkrete Autoritätsperson</v>
      </c>
      <c r="L37" s="5">
        <v>1</v>
      </c>
      <c r="M37" s="100" t="str">
        <f t="shared" ref="M37:M66" si="16">IF(L37=1,$U$27,
IF(L37=2,$U$28,
IF(L37=3,$U$29,
IF(L37=4,$U$30,
IF(L37=5,$U$31,"")))))</f>
        <v>2 Wochen (+)</v>
      </c>
      <c r="O37" s="101" t="s">
        <v>24</v>
      </c>
      <c r="P37" s="71" t="str">
        <f>P3</f>
        <v>minimaler Wert (&lt;50)</v>
      </c>
      <c r="Q37" s="69">
        <f>COUNTIF($C37:$C66, P37)</f>
        <v>0</v>
      </c>
      <c r="R37" s="39">
        <f>Q37/$Q$20</f>
        <v>0</v>
      </c>
      <c r="T37" s="104" t="s">
        <v>24</v>
      </c>
      <c r="U37" s="42" t="str">
        <f>U3</f>
        <v>Höflichkeit/Danksagung</v>
      </c>
      <c r="V37" s="73">
        <f>COUNTIF($I37:$I66, U37)</f>
        <v>7</v>
      </c>
      <c r="W37" s="43">
        <f>V37/$Q$20</f>
        <v>0.23333333333333334</v>
      </c>
    </row>
    <row r="38" spans="1:23" ht="15.6" thickTop="1" thickBot="1" x14ac:dyDescent="0.35">
      <c r="A38" s="20">
        <v>32</v>
      </c>
      <c r="B38" s="1">
        <v>3</v>
      </c>
      <c r="C38" s="28" t="str">
        <f t="shared" si="11"/>
        <v>Moderater Wert (100+)</v>
      </c>
      <c r="D38" s="2">
        <v>1</v>
      </c>
      <c r="E38" s="29" t="str">
        <f t="shared" si="12"/>
        <v>Allg. Anfrage/Link-Klick</v>
      </c>
      <c r="F38" s="3">
        <v>0</v>
      </c>
      <c r="G38" s="97" t="str">
        <f t="shared" si="13"/>
        <v/>
      </c>
      <c r="H38" s="6">
        <v>1</v>
      </c>
      <c r="I38" s="98" t="str">
        <f t="shared" si="14"/>
        <v>Höflichkeit/Danksagung</v>
      </c>
      <c r="J38" s="4">
        <v>4</v>
      </c>
      <c r="K38" s="99" t="str">
        <f t="shared" si="15"/>
        <v>Konkrete Autoritätsperson</v>
      </c>
      <c r="L38" s="5">
        <v>0</v>
      </c>
      <c r="M38" s="100" t="str">
        <f t="shared" si="16"/>
        <v/>
      </c>
      <c r="O38" s="102" t="s">
        <v>25</v>
      </c>
      <c r="P38" s="72" t="str">
        <f t="shared" ref="P38:P41" si="17">P4</f>
        <v>Niedriger Wert (50+)</v>
      </c>
      <c r="Q38" s="70">
        <f>COUNTIF($C37:$C66, P38)</f>
        <v>1</v>
      </c>
      <c r="R38" s="40">
        <f>Q38/$Q$20</f>
        <v>3.3333333333333333E-2</v>
      </c>
      <c r="T38" s="104" t="s">
        <v>25</v>
      </c>
      <c r="U38" s="44" t="str">
        <f t="shared" ref="U38:U41" si="18">U4</f>
        <v>Schmeichelei</v>
      </c>
      <c r="V38" s="74">
        <f>COUNTIF($I37:$I66, U38)</f>
        <v>2</v>
      </c>
      <c r="W38" s="45">
        <f>V38/$Q$20</f>
        <v>6.6666666666666666E-2</v>
      </c>
    </row>
    <row r="39" spans="1:23" ht="15.6" thickTop="1" thickBot="1" x14ac:dyDescent="0.35">
      <c r="A39" s="20">
        <v>33</v>
      </c>
      <c r="B39" s="1">
        <v>0</v>
      </c>
      <c r="C39" s="28" t="str">
        <f t="shared" si="11"/>
        <v/>
      </c>
      <c r="D39" s="2">
        <v>5</v>
      </c>
      <c r="E39" s="29" t="str">
        <f t="shared" si="12"/>
        <v>Überweisung</v>
      </c>
      <c r="F39" s="3">
        <v>0</v>
      </c>
      <c r="G39" s="97" t="str">
        <f t="shared" si="13"/>
        <v/>
      </c>
      <c r="H39" s="6">
        <v>0</v>
      </c>
      <c r="I39" s="98" t="str">
        <f t="shared" si="14"/>
        <v/>
      </c>
      <c r="J39" s="4">
        <v>3</v>
      </c>
      <c r="K39" s="99" t="str">
        <f t="shared" si="15"/>
        <v>Abteilung</v>
      </c>
      <c r="L39" s="5">
        <v>5</v>
      </c>
      <c r="M39" s="100" t="str">
        <f t="shared" si="16"/>
        <v>24h/Angst</v>
      </c>
      <c r="O39" s="102" t="s">
        <v>26</v>
      </c>
      <c r="P39" s="72" t="str">
        <f t="shared" si="17"/>
        <v>Moderater Wert (100+)</v>
      </c>
      <c r="Q39" s="70">
        <f t="shared" ref="Q39:Q40" si="19">COUNTIF($C38:$C67, P39)</f>
        <v>1</v>
      </c>
      <c r="R39" s="40">
        <f>Q39/$Q$20</f>
        <v>3.3333333333333333E-2</v>
      </c>
      <c r="T39" s="104" t="s">
        <v>26</v>
      </c>
      <c r="U39" s="44" t="str">
        <f t="shared" si="18"/>
        <v>zwischenmenschliche Verbindung</v>
      </c>
      <c r="V39" s="74">
        <f>COUNTIF($I37:$I66, U39)</f>
        <v>1</v>
      </c>
      <c r="W39" s="45">
        <f>V39/$Q$20</f>
        <v>3.3333333333333333E-2</v>
      </c>
    </row>
    <row r="40" spans="1:23" ht="15.6" thickTop="1" thickBot="1" x14ac:dyDescent="0.35">
      <c r="A40" s="20">
        <v>34</v>
      </c>
      <c r="B40" s="1">
        <v>0</v>
      </c>
      <c r="C40" s="28" t="str">
        <f t="shared" si="11"/>
        <v/>
      </c>
      <c r="D40" s="2">
        <v>3</v>
      </c>
      <c r="E40" s="29" t="str">
        <f t="shared" si="12"/>
        <v>Passwort/Persönliche Daten</v>
      </c>
      <c r="F40" s="3">
        <v>0</v>
      </c>
      <c r="G40" s="97" t="str">
        <f t="shared" si="13"/>
        <v/>
      </c>
      <c r="H40" s="6">
        <v>1</v>
      </c>
      <c r="I40" s="98" t="str">
        <f t="shared" si="14"/>
        <v>Höflichkeit/Danksagung</v>
      </c>
      <c r="J40" s="4">
        <v>4</v>
      </c>
      <c r="K40" s="99" t="str">
        <f t="shared" si="15"/>
        <v>Konkrete Autoritätsperson</v>
      </c>
      <c r="L40" s="5">
        <v>5</v>
      </c>
      <c r="M40" s="100" t="str">
        <f t="shared" si="16"/>
        <v>24h/Angst</v>
      </c>
      <c r="O40" s="102" t="s">
        <v>27</v>
      </c>
      <c r="P40" s="72" t="str">
        <f t="shared" si="17"/>
        <v>beträchtlicher Wert (250+)</v>
      </c>
      <c r="Q40" s="70">
        <f t="shared" si="19"/>
        <v>0</v>
      </c>
      <c r="R40" s="40">
        <f>Q40/$Q$20</f>
        <v>0</v>
      </c>
      <c r="T40" s="104" t="s">
        <v>27</v>
      </c>
      <c r="U40" s="44" t="str">
        <f t="shared" si="18"/>
        <v>Zugehörigkeit/Affinität</v>
      </c>
      <c r="V40" s="74">
        <f>COUNTIF($I37:$I66, U40)</f>
        <v>1</v>
      </c>
      <c r="W40" s="45">
        <f>V40/$Q$20</f>
        <v>3.3333333333333333E-2</v>
      </c>
    </row>
    <row r="41" spans="1:23" ht="15.6" thickTop="1" thickBot="1" x14ac:dyDescent="0.35">
      <c r="A41" s="20">
        <v>35</v>
      </c>
      <c r="B41" s="1">
        <v>0</v>
      </c>
      <c r="C41" s="28" t="str">
        <f t="shared" si="11"/>
        <v/>
      </c>
      <c r="D41" s="2">
        <v>3</v>
      </c>
      <c r="E41" s="29" t="str">
        <f t="shared" si="12"/>
        <v>Passwort/Persönliche Daten</v>
      </c>
      <c r="F41" s="3">
        <v>0</v>
      </c>
      <c r="G41" s="97" t="str">
        <f t="shared" si="13"/>
        <v/>
      </c>
      <c r="H41" s="6">
        <v>0</v>
      </c>
      <c r="I41" s="98" t="str">
        <f t="shared" si="14"/>
        <v/>
      </c>
      <c r="J41" s="4">
        <v>2</v>
      </c>
      <c r="K41" s="99" t="str">
        <f t="shared" si="15"/>
        <v>Logo</v>
      </c>
      <c r="L41" s="5">
        <v>5</v>
      </c>
      <c r="M41" s="100" t="str">
        <f t="shared" si="16"/>
        <v>24h/Angst</v>
      </c>
      <c r="O41" s="103" t="s">
        <v>28</v>
      </c>
      <c r="P41" s="72" t="str">
        <f t="shared" si="17"/>
        <v>Hoher Wert (500+)</v>
      </c>
      <c r="Q41" s="70">
        <f>COUNTIF($C40:$C68, P41)</f>
        <v>0</v>
      </c>
      <c r="R41" s="41">
        <f>Q41/$Q$20</f>
        <v>0</v>
      </c>
      <c r="T41" s="104" t="s">
        <v>28</v>
      </c>
      <c r="U41" s="44" t="str">
        <f t="shared" si="18"/>
        <v>Vertrautheit/Intimität</v>
      </c>
      <c r="V41" s="75">
        <f>COUNTIF($I37:$I66, U41)</f>
        <v>1</v>
      </c>
      <c r="W41" s="46">
        <f>V41/$Q$20</f>
        <v>3.3333333333333333E-2</v>
      </c>
    </row>
    <row r="42" spans="1:23" ht="15" thickBot="1" x14ac:dyDescent="0.35">
      <c r="A42" s="20">
        <v>36</v>
      </c>
      <c r="B42" s="1">
        <v>0</v>
      </c>
      <c r="C42" s="28" t="str">
        <f t="shared" si="11"/>
        <v/>
      </c>
      <c r="D42" s="2">
        <v>1</v>
      </c>
      <c r="E42" s="29" t="str">
        <f t="shared" si="12"/>
        <v>Allg. Anfrage/Link-Klick</v>
      </c>
      <c r="F42" s="3">
        <v>0</v>
      </c>
      <c r="G42" s="97" t="str">
        <f t="shared" si="13"/>
        <v/>
      </c>
      <c r="H42" s="6">
        <v>1</v>
      </c>
      <c r="I42" s="98" t="str">
        <f t="shared" si="14"/>
        <v>Höflichkeit/Danksagung</v>
      </c>
      <c r="J42" s="4">
        <v>4</v>
      </c>
      <c r="K42" s="99" t="str">
        <f t="shared" si="15"/>
        <v>Konkrete Autoritätsperson</v>
      </c>
      <c r="L42" s="5">
        <v>5</v>
      </c>
      <c r="M42" s="100" t="str">
        <f t="shared" si="16"/>
        <v>24h/Angst</v>
      </c>
      <c r="O42" s="160" t="s">
        <v>21</v>
      </c>
      <c r="P42" s="161"/>
      <c r="Q42" s="76">
        <f>SUM(Q37:Q41)</f>
        <v>2</v>
      </c>
      <c r="R42" s="63">
        <f>SUM(R37:R41)</f>
        <v>6.6666666666666666E-2</v>
      </c>
      <c r="T42" s="162" t="s">
        <v>21</v>
      </c>
      <c r="U42" s="163"/>
      <c r="V42" s="77">
        <f>SUM(V37:V41)</f>
        <v>12</v>
      </c>
      <c r="W42" s="64">
        <f>SUM(W37:W41)</f>
        <v>0.39999999999999997</v>
      </c>
    </row>
    <row r="43" spans="1:23" ht="15" thickBot="1" x14ac:dyDescent="0.35">
      <c r="A43" s="20">
        <v>37</v>
      </c>
      <c r="B43" s="1">
        <v>0</v>
      </c>
      <c r="C43" s="28" t="str">
        <f t="shared" si="11"/>
        <v/>
      </c>
      <c r="D43" s="2">
        <v>3</v>
      </c>
      <c r="E43" s="29" t="str">
        <f t="shared" si="12"/>
        <v>Passwort/Persönliche Daten</v>
      </c>
      <c r="F43" s="3">
        <v>0</v>
      </c>
      <c r="G43" s="97" t="str">
        <f t="shared" si="13"/>
        <v/>
      </c>
      <c r="H43" s="6">
        <v>0</v>
      </c>
      <c r="I43" s="98" t="str">
        <f t="shared" si="14"/>
        <v/>
      </c>
      <c r="J43" s="4">
        <v>3</v>
      </c>
      <c r="K43" s="99" t="str">
        <f t="shared" si="15"/>
        <v>Abteilung</v>
      </c>
      <c r="L43" s="5">
        <v>0</v>
      </c>
      <c r="M43" s="100" t="str">
        <f t="shared" si="16"/>
        <v/>
      </c>
    </row>
    <row r="44" spans="1:23" ht="15" thickBot="1" x14ac:dyDescent="0.35">
      <c r="A44" s="20">
        <v>38</v>
      </c>
      <c r="B44" s="1">
        <v>0</v>
      </c>
      <c r="C44" s="28" t="str">
        <f t="shared" si="11"/>
        <v/>
      </c>
      <c r="D44" s="2">
        <v>1</v>
      </c>
      <c r="E44" s="29" t="str">
        <f t="shared" si="12"/>
        <v>Allg. Anfrage/Link-Klick</v>
      </c>
      <c r="F44" s="3">
        <v>0</v>
      </c>
      <c r="G44" s="97" t="str">
        <f t="shared" si="13"/>
        <v/>
      </c>
      <c r="H44" s="6">
        <v>0</v>
      </c>
      <c r="I44" s="98" t="str">
        <f t="shared" si="14"/>
        <v/>
      </c>
      <c r="J44" s="4">
        <v>5</v>
      </c>
      <c r="K44" s="99" t="str">
        <f t="shared" si="15"/>
        <v>CEO/Präsident</v>
      </c>
      <c r="L44" s="5">
        <v>0</v>
      </c>
      <c r="M44" s="100" t="str">
        <f t="shared" si="16"/>
        <v/>
      </c>
    </row>
    <row r="45" spans="1:23" ht="15" thickBot="1" x14ac:dyDescent="0.35">
      <c r="A45" s="20">
        <v>39</v>
      </c>
      <c r="B45" s="1">
        <v>0</v>
      </c>
      <c r="C45" s="28" t="str">
        <f t="shared" si="11"/>
        <v/>
      </c>
      <c r="D45" s="2">
        <v>3</v>
      </c>
      <c r="E45" s="29" t="str">
        <f t="shared" si="12"/>
        <v>Passwort/Persönliche Daten</v>
      </c>
      <c r="F45" s="3">
        <v>0</v>
      </c>
      <c r="G45" s="97" t="str">
        <f t="shared" si="13"/>
        <v/>
      </c>
      <c r="H45" s="6">
        <v>0</v>
      </c>
      <c r="I45" s="98" t="str">
        <f t="shared" si="14"/>
        <v/>
      </c>
      <c r="J45" s="4">
        <v>2</v>
      </c>
      <c r="K45" s="99" t="str">
        <f t="shared" si="15"/>
        <v>Logo</v>
      </c>
      <c r="L45" s="5">
        <v>5</v>
      </c>
      <c r="M45" s="100" t="str">
        <f t="shared" si="16"/>
        <v>24h/Angst</v>
      </c>
    </row>
    <row r="46" spans="1:23" ht="15" thickBot="1" x14ac:dyDescent="0.35">
      <c r="A46" s="20">
        <v>40</v>
      </c>
      <c r="B46" s="1">
        <v>0</v>
      </c>
      <c r="C46" s="28" t="str">
        <f t="shared" si="11"/>
        <v/>
      </c>
      <c r="D46" s="2">
        <v>3</v>
      </c>
      <c r="E46" s="29" t="str">
        <f t="shared" si="12"/>
        <v>Passwort/Persönliche Daten</v>
      </c>
      <c r="F46" s="3">
        <v>0</v>
      </c>
      <c r="G46" s="97" t="str">
        <f t="shared" si="13"/>
        <v/>
      </c>
      <c r="H46" s="6">
        <v>0</v>
      </c>
      <c r="I46" s="98" t="str">
        <f t="shared" si="14"/>
        <v/>
      </c>
      <c r="J46" s="4">
        <v>3</v>
      </c>
      <c r="K46" s="99" t="str">
        <f t="shared" si="15"/>
        <v>Abteilung</v>
      </c>
      <c r="L46" s="5">
        <v>0</v>
      </c>
      <c r="M46" s="100" t="str">
        <f t="shared" si="16"/>
        <v/>
      </c>
    </row>
    <row r="47" spans="1:23" ht="15" thickBot="1" x14ac:dyDescent="0.35">
      <c r="A47" s="20">
        <v>41</v>
      </c>
      <c r="B47" s="1">
        <v>0</v>
      </c>
      <c r="C47" s="28" t="str">
        <f t="shared" si="11"/>
        <v/>
      </c>
      <c r="D47" s="2">
        <v>3</v>
      </c>
      <c r="E47" s="29" t="str">
        <f t="shared" si="12"/>
        <v>Passwort/Persönliche Daten</v>
      </c>
      <c r="F47" s="3">
        <v>0</v>
      </c>
      <c r="G47" s="97" t="str">
        <f t="shared" si="13"/>
        <v/>
      </c>
      <c r="H47" s="6">
        <v>0</v>
      </c>
      <c r="I47" s="98" t="str">
        <f t="shared" si="14"/>
        <v/>
      </c>
      <c r="J47" s="4">
        <v>3</v>
      </c>
      <c r="K47" s="99" t="str">
        <f t="shared" si="15"/>
        <v>Abteilung</v>
      </c>
      <c r="L47" s="5">
        <v>5</v>
      </c>
      <c r="M47" s="100" t="str">
        <f t="shared" si="16"/>
        <v>24h/Angst</v>
      </c>
    </row>
    <row r="48" spans="1:23" ht="15" thickBot="1" x14ac:dyDescent="0.35">
      <c r="A48" s="20">
        <v>42</v>
      </c>
      <c r="B48" s="1">
        <v>0</v>
      </c>
      <c r="C48" s="28" t="str">
        <f t="shared" si="11"/>
        <v/>
      </c>
      <c r="D48" s="2">
        <v>3</v>
      </c>
      <c r="E48" s="29" t="str">
        <f t="shared" si="12"/>
        <v>Passwort/Persönliche Daten</v>
      </c>
      <c r="F48" s="3">
        <v>0</v>
      </c>
      <c r="G48" s="97" t="str">
        <f t="shared" si="13"/>
        <v/>
      </c>
      <c r="H48" s="6">
        <v>1</v>
      </c>
      <c r="I48" s="98" t="str">
        <f t="shared" si="14"/>
        <v>Höflichkeit/Danksagung</v>
      </c>
      <c r="J48" s="4">
        <v>2</v>
      </c>
      <c r="K48" s="99" t="str">
        <f t="shared" si="15"/>
        <v>Logo</v>
      </c>
      <c r="L48" s="5">
        <v>0</v>
      </c>
      <c r="M48" s="100" t="str">
        <f t="shared" si="16"/>
        <v/>
      </c>
    </row>
    <row r="49" spans="1:23" ht="15.6" thickTop="1" thickBot="1" x14ac:dyDescent="0.35">
      <c r="A49" s="20">
        <v>43</v>
      </c>
      <c r="B49" s="1">
        <v>0</v>
      </c>
      <c r="C49" s="28" t="str">
        <f t="shared" si="11"/>
        <v/>
      </c>
      <c r="D49" s="2">
        <v>1</v>
      </c>
      <c r="E49" s="29" t="str">
        <f t="shared" si="12"/>
        <v>Allg. Anfrage/Link-Klick</v>
      </c>
      <c r="F49" s="3">
        <v>0</v>
      </c>
      <c r="G49" s="97" t="str">
        <f t="shared" si="13"/>
        <v/>
      </c>
      <c r="H49" s="6">
        <v>0</v>
      </c>
      <c r="I49" s="98" t="str">
        <f t="shared" si="14"/>
        <v/>
      </c>
      <c r="J49" s="4">
        <v>4</v>
      </c>
      <c r="K49" s="99" t="str">
        <f t="shared" si="15"/>
        <v>Konkrete Autoritätsperson</v>
      </c>
      <c r="L49" s="5">
        <v>5</v>
      </c>
      <c r="M49" s="100" t="str">
        <f t="shared" si="16"/>
        <v>24h/Angst</v>
      </c>
      <c r="O49" s="105" t="s">
        <v>24</v>
      </c>
      <c r="P49" s="86" t="str">
        <f>P15</f>
        <v>Allg. Anfrage/Link-Klick</v>
      </c>
      <c r="Q49" s="82">
        <f>COUNTIF($E37:$E66, P49)</f>
        <v>9</v>
      </c>
      <c r="R49" s="47">
        <f>Q49/$Q$20</f>
        <v>0.3</v>
      </c>
      <c r="T49" s="108" t="s">
        <v>24</v>
      </c>
      <c r="U49" s="50" t="str">
        <f>U15</f>
        <v>fake Autorität</v>
      </c>
      <c r="V49" s="88">
        <f>COUNTIF($K37:$K66, U49)</f>
        <v>0</v>
      </c>
      <c r="W49" s="51">
        <f>V49/$Q$20</f>
        <v>0</v>
      </c>
    </row>
    <row r="50" spans="1:23" ht="15" thickBot="1" x14ac:dyDescent="0.35">
      <c r="A50" s="20">
        <v>44</v>
      </c>
      <c r="B50" s="1">
        <v>0</v>
      </c>
      <c r="C50" s="28" t="str">
        <f t="shared" si="11"/>
        <v/>
      </c>
      <c r="D50" s="2">
        <v>5</v>
      </c>
      <c r="E50" s="29" t="str">
        <f t="shared" si="12"/>
        <v>Überweisung</v>
      </c>
      <c r="F50" s="3">
        <v>0</v>
      </c>
      <c r="G50" s="97" t="str">
        <f t="shared" si="13"/>
        <v/>
      </c>
      <c r="H50" s="6">
        <v>0</v>
      </c>
      <c r="I50" s="98" t="str">
        <f t="shared" si="14"/>
        <v/>
      </c>
      <c r="J50" s="4">
        <v>4</v>
      </c>
      <c r="K50" s="99" t="str">
        <f t="shared" si="15"/>
        <v>Konkrete Autoritätsperson</v>
      </c>
      <c r="L50" s="5">
        <v>5</v>
      </c>
      <c r="M50" s="100" t="str">
        <f t="shared" si="16"/>
        <v>24h/Angst</v>
      </c>
      <c r="O50" s="106" t="s">
        <v>25</v>
      </c>
      <c r="P50" s="87" t="str">
        <f t="shared" ref="P50:P53" si="20">P16</f>
        <v>Fragebogen/Teilnahmebestätigung</v>
      </c>
      <c r="Q50" s="83">
        <f>COUNTIF($E37:$E66, P50)</f>
        <v>1</v>
      </c>
      <c r="R50" s="48">
        <f>Q50/$Q$20</f>
        <v>3.3333333333333333E-2</v>
      </c>
      <c r="T50" s="109" t="s">
        <v>25</v>
      </c>
      <c r="U50" s="52" t="str">
        <f t="shared" ref="U50:U53" si="21">U16</f>
        <v>Logo</v>
      </c>
      <c r="V50" s="89">
        <f>COUNTIF($K37:$K66, U50)</f>
        <v>6</v>
      </c>
      <c r="W50" s="53">
        <f>V50/$Q$20</f>
        <v>0.2</v>
      </c>
    </row>
    <row r="51" spans="1:23" ht="15" thickBot="1" x14ac:dyDescent="0.35">
      <c r="A51" s="20">
        <v>45</v>
      </c>
      <c r="B51" s="1">
        <v>0</v>
      </c>
      <c r="C51" s="28" t="str">
        <f t="shared" si="11"/>
        <v/>
      </c>
      <c r="D51" s="2">
        <v>5</v>
      </c>
      <c r="E51" s="29" t="str">
        <f t="shared" si="12"/>
        <v>Überweisung</v>
      </c>
      <c r="F51" s="3">
        <v>0</v>
      </c>
      <c r="G51" s="97" t="str">
        <f t="shared" si="13"/>
        <v/>
      </c>
      <c r="H51" s="6">
        <v>1</v>
      </c>
      <c r="I51" s="98" t="str">
        <f t="shared" si="14"/>
        <v>Höflichkeit/Danksagung</v>
      </c>
      <c r="J51" s="4">
        <v>5</v>
      </c>
      <c r="K51" s="99" t="str">
        <f t="shared" si="15"/>
        <v>CEO/Präsident</v>
      </c>
      <c r="L51" s="5">
        <v>5</v>
      </c>
      <c r="M51" s="100" t="str">
        <f t="shared" si="16"/>
        <v>24h/Angst</v>
      </c>
      <c r="O51" s="106" t="s">
        <v>26</v>
      </c>
      <c r="P51" s="87" t="str">
        <f t="shared" si="20"/>
        <v>Passwort/Persönliche Daten</v>
      </c>
      <c r="Q51" s="83">
        <f>COUNTIF($E37:$E66, P51)</f>
        <v>14</v>
      </c>
      <c r="R51" s="48">
        <f>Q51/$Q$20</f>
        <v>0.46666666666666667</v>
      </c>
      <c r="T51" s="109" t="s">
        <v>26</v>
      </c>
      <c r="U51" s="52" t="str">
        <f t="shared" si="21"/>
        <v>Abteilung</v>
      </c>
      <c r="V51" s="89">
        <f>COUNTIF($K37:$K66, U51)</f>
        <v>8</v>
      </c>
      <c r="W51" s="53">
        <f>V51/$Q$20</f>
        <v>0.26666666666666666</v>
      </c>
    </row>
    <row r="52" spans="1:23" ht="15" thickBot="1" x14ac:dyDescent="0.35">
      <c r="A52" s="20">
        <v>46</v>
      </c>
      <c r="B52" s="1">
        <v>0</v>
      </c>
      <c r="C52" s="28" t="str">
        <f t="shared" si="11"/>
        <v/>
      </c>
      <c r="D52" s="2">
        <v>5</v>
      </c>
      <c r="E52" s="29" t="str">
        <f t="shared" si="12"/>
        <v>Überweisung</v>
      </c>
      <c r="F52" s="3">
        <v>0</v>
      </c>
      <c r="G52" s="97" t="str">
        <f t="shared" si="13"/>
        <v/>
      </c>
      <c r="H52" s="6">
        <v>4</v>
      </c>
      <c r="I52" s="98" t="str">
        <f t="shared" si="14"/>
        <v>Zugehörigkeit/Affinität</v>
      </c>
      <c r="J52" s="4">
        <v>5</v>
      </c>
      <c r="K52" s="99" t="str">
        <f t="shared" si="15"/>
        <v>CEO/Präsident</v>
      </c>
      <c r="L52" s="5">
        <v>5</v>
      </c>
      <c r="M52" s="100" t="str">
        <f t="shared" si="16"/>
        <v>24h/Angst</v>
      </c>
      <c r="O52" s="106" t="s">
        <v>27</v>
      </c>
      <c r="P52" s="87" t="str">
        <f t="shared" si="20"/>
        <v>Bank Details</v>
      </c>
      <c r="Q52" s="83">
        <f>COUNTIF($E37:$E66, P52)</f>
        <v>0</v>
      </c>
      <c r="R52" s="48">
        <f>Q52/$Q$20</f>
        <v>0</v>
      </c>
      <c r="T52" s="109" t="s">
        <v>27</v>
      </c>
      <c r="U52" s="52" t="str">
        <f t="shared" si="21"/>
        <v>Konkrete Autoritätsperson</v>
      </c>
      <c r="V52" s="89">
        <f>COUNTIF($K37:$K66, U52)</f>
        <v>10</v>
      </c>
      <c r="W52" s="53">
        <f>V52/$Q$20</f>
        <v>0.33333333333333331</v>
      </c>
    </row>
    <row r="53" spans="1:23" ht="15" thickBot="1" x14ac:dyDescent="0.35">
      <c r="A53" s="20">
        <v>47</v>
      </c>
      <c r="B53" s="1">
        <v>0</v>
      </c>
      <c r="C53" s="28" t="str">
        <f t="shared" si="11"/>
        <v/>
      </c>
      <c r="D53" s="2">
        <v>1</v>
      </c>
      <c r="E53" s="29" t="str">
        <f t="shared" si="12"/>
        <v>Allg. Anfrage/Link-Klick</v>
      </c>
      <c r="F53" s="3">
        <v>0</v>
      </c>
      <c r="G53" s="97" t="str">
        <f t="shared" si="13"/>
        <v/>
      </c>
      <c r="H53" s="6">
        <v>0</v>
      </c>
      <c r="I53" s="98" t="str">
        <f t="shared" si="14"/>
        <v/>
      </c>
      <c r="J53" s="4">
        <v>3</v>
      </c>
      <c r="K53" s="99" t="str">
        <f t="shared" si="15"/>
        <v>Abteilung</v>
      </c>
      <c r="L53" s="5">
        <v>5</v>
      </c>
      <c r="M53" s="100" t="str">
        <f t="shared" si="16"/>
        <v>24h/Angst</v>
      </c>
      <c r="O53" s="107" t="s">
        <v>28</v>
      </c>
      <c r="P53" s="87" t="str">
        <f t="shared" si="20"/>
        <v>Überweisung</v>
      </c>
      <c r="Q53" s="84">
        <f>COUNTIF($E37:$E66, P53)</f>
        <v>6</v>
      </c>
      <c r="R53" s="49">
        <f>Q53/$Q$20</f>
        <v>0.2</v>
      </c>
      <c r="T53" s="110" t="s">
        <v>28</v>
      </c>
      <c r="U53" s="52" t="str">
        <f t="shared" si="21"/>
        <v>CEO/Präsident</v>
      </c>
      <c r="V53" s="90">
        <f>COUNTIF($K37:$K66, U53)</f>
        <v>5</v>
      </c>
      <c r="W53" s="54">
        <f>V53/$Q$20</f>
        <v>0.16666666666666666</v>
      </c>
    </row>
    <row r="54" spans="1:23" ht="15" thickBot="1" x14ac:dyDescent="0.35">
      <c r="A54" s="20">
        <v>48</v>
      </c>
      <c r="B54" s="1">
        <v>0</v>
      </c>
      <c r="C54" s="28" t="str">
        <f t="shared" si="11"/>
        <v/>
      </c>
      <c r="D54" s="2">
        <v>5</v>
      </c>
      <c r="E54" s="29" t="str">
        <f t="shared" si="12"/>
        <v>Überweisung</v>
      </c>
      <c r="F54" s="3">
        <v>0</v>
      </c>
      <c r="G54" s="97" t="str">
        <f t="shared" si="13"/>
        <v/>
      </c>
      <c r="H54" s="6">
        <v>0</v>
      </c>
      <c r="I54" s="98" t="str">
        <f t="shared" si="14"/>
        <v/>
      </c>
      <c r="J54" s="4">
        <v>5</v>
      </c>
      <c r="K54" s="99" t="str">
        <f t="shared" si="15"/>
        <v>CEO/Präsident</v>
      </c>
      <c r="L54" s="5">
        <v>5</v>
      </c>
      <c r="M54" s="100" t="str">
        <f t="shared" si="16"/>
        <v>24h/Angst</v>
      </c>
      <c r="O54" s="164" t="s">
        <v>21</v>
      </c>
      <c r="P54" s="165"/>
      <c r="Q54" s="85">
        <f>SUM(Q49:Q53)</f>
        <v>30</v>
      </c>
      <c r="R54" s="68">
        <f>SUM(R49:R53)</f>
        <v>1</v>
      </c>
      <c r="T54" s="166" t="s">
        <v>21</v>
      </c>
      <c r="U54" s="167"/>
      <c r="V54" s="91">
        <f>SUM(V49:V53)</f>
        <v>29</v>
      </c>
      <c r="W54" s="65">
        <f>SUM(W49:W53)</f>
        <v>0.96666666666666667</v>
      </c>
    </row>
    <row r="55" spans="1:23" ht="15" thickBot="1" x14ac:dyDescent="0.35">
      <c r="A55" s="20">
        <v>49</v>
      </c>
      <c r="B55" s="1">
        <v>0</v>
      </c>
      <c r="C55" s="28" t="str">
        <f t="shared" si="11"/>
        <v/>
      </c>
      <c r="D55" s="2">
        <v>3</v>
      </c>
      <c r="E55" s="29" t="str">
        <f t="shared" si="12"/>
        <v>Passwort/Persönliche Daten</v>
      </c>
      <c r="F55" s="3">
        <v>0</v>
      </c>
      <c r="G55" s="97" t="str">
        <f t="shared" si="13"/>
        <v/>
      </c>
      <c r="H55" s="6">
        <v>0</v>
      </c>
      <c r="I55" s="98" t="str">
        <f t="shared" si="14"/>
        <v/>
      </c>
      <c r="J55" s="4">
        <v>3</v>
      </c>
      <c r="K55" s="99" t="str">
        <f t="shared" si="15"/>
        <v>Abteilung</v>
      </c>
      <c r="L55" s="5">
        <v>5</v>
      </c>
      <c r="M55" s="100" t="str">
        <f t="shared" si="16"/>
        <v>24h/Angst</v>
      </c>
    </row>
    <row r="56" spans="1:23" ht="15" thickBot="1" x14ac:dyDescent="0.35">
      <c r="A56" s="20">
        <v>50</v>
      </c>
      <c r="B56" s="1">
        <v>0</v>
      </c>
      <c r="C56" s="28" t="str">
        <f t="shared" si="11"/>
        <v/>
      </c>
      <c r="D56" s="2">
        <v>1</v>
      </c>
      <c r="E56" s="29" t="str">
        <f t="shared" si="12"/>
        <v>Allg. Anfrage/Link-Klick</v>
      </c>
      <c r="F56" s="3">
        <v>0</v>
      </c>
      <c r="G56" s="97" t="str">
        <f t="shared" si="13"/>
        <v/>
      </c>
      <c r="H56" s="6">
        <v>2</v>
      </c>
      <c r="I56" s="98" t="str">
        <f t="shared" si="14"/>
        <v>Schmeichelei</v>
      </c>
      <c r="J56" s="4">
        <v>0</v>
      </c>
      <c r="K56" s="99" t="str">
        <f t="shared" si="15"/>
        <v/>
      </c>
      <c r="L56" s="5">
        <v>0</v>
      </c>
      <c r="M56" s="100" t="str">
        <f t="shared" si="16"/>
        <v/>
      </c>
    </row>
    <row r="57" spans="1:23" ht="15" thickBot="1" x14ac:dyDescent="0.35">
      <c r="A57" s="20">
        <v>51</v>
      </c>
      <c r="B57" s="1">
        <v>0</v>
      </c>
      <c r="C57" s="28" t="str">
        <f t="shared" si="11"/>
        <v/>
      </c>
      <c r="D57" s="2">
        <v>3</v>
      </c>
      <c r="E57" s="29" t="str">
        <f t="shared" si="12"/>
        <v>Passwort/Persönliche Daten</v>
      </c>
      <c r="F57" s="3">
        <v>0</v>
      </c>
      <c r="G57" s="97" t="str">
        <f t="shared" si="13"/>
        <v/>
      </c>
      <c r="H57" s="6">
        <v>0</v>
      </c>
      <c r="I57" s="98" t="str">
        <f t="shared" si="14"/>
        <v/>
      </c>
      <c r="J57" s="4">
        <v>3</v>
      </c>
      <c r="K57" s="99" t="str">
        <f t="shared" si="15"/>
        <v>Abteilung</v>
      </c>
      <c r="L57" s="5">
        <v>5</v>
      </c>
      <c r="M57" s="100" t="str">
        <f t="shared" si="16"/>
        <v>24h/Angst</v>
      </c>
    </row>
    <row r="58" spans="1:23" ht="15" thickBot="1" x14ac:dyDescent="0.35">
      <c r="A58" s="20">
        <v>52</v>
      </c>
      <c r="B58" s="1">
        <v>0</v>
      </c>
      <c r="C58" s="28" t="str">
        <f t="shared" si="11"/>
        <v/>
      </c>
      <c r="D58" s="2">
        <v>1</v>
      </c>
      <c r="E58" s="29" t="str">
        <f t="shared" si="12"/>
        <v>Allg. Anfrage/Link-Klick</v>
      </c>
      <c r="F58" s="3">
        <v>0</v>
      </c>
      <c r="G58" s="97" t="str">
        <f t="shared" si="13"/>
        <v/>
      </c>
      <c r="H58" s="6">
        <v>3</v>
      </c>
      <c r="I58" s="98" t="str">
        <f t="shared" si="14"/>
        <v>zwischenmenschliche Verbindung</v>
      </c>
      <c r="J58" s="4">
        <v>4</v>
      </c>
      <c r="K58" s="99" t="str">
        <f t="shared" si="15"/>
        <v>Konkrete Autoritätsperson</v>
      </c>
      <c r="L58" s="5">
        <v>0</v>
      </c>
      <c r="M58" s="100" t="str">
        <f t="shared" si="16"/>
        <v/>
      </c>
    </row>
    <row r="59" spans="1:23" ht="15" thickBot="1" x14ac:dyDescent="0.35">
      <c r="A59" s="20">
        <v>53</v>
      </c>
      <c r="B59" s="1">
        <v>0</v>
      </c>
      <c r="C59" s="28" t="str">
        <f t="shared" si="11"/>
        <v/>
      </c>
      <c r="D59" s="2">
        <v>1</v>
      </c>
      <c r="E59" s="29" t="str">
        <f t="shared" si="12"/>
        <v>Allg. Anfrage/Link-Klick</v>
      </c>
      <c r="F59" s="3">
        <v>0</v>
      </c>
      <c r="G59" s="97" t="str">
        <f t="shared" si="13"/>
        <v/>
      </c>
      <c r="H59" s="6">
        <v>0</v>
      </c>
      <c r="I59" s="98" t="str">
        <f t="shared" si="14"/>
        <v/>
      </c>
      <c r="J59" s="4">
        <v>4</v>
      </c>
      <c r="K59" s="99" t="str">
        <f t="shared" si="15"/>
        <v>Konkrete Autoritätsperson</v>
      </c>
      <c r="L59" s="5">
        <v>0</v>
      </c>
      <c r="M59" s="100" t="str">
        <f t="shared" si="16"/>
        <v/>
      </c>
    </row>
    <row r="60" spans="1:23" ht="15" thickBot="1" x14ac:dyDescent="0.35">
      <c r="A60" s="20">
        <v>54</v>
      </c>
      <c r="B60" s="1">
        <v>0</v>
      </c>
      <c r="C60" s="28" t="str">
        <f t="shared" si="11"/>
        <v/>
      </c>
      <c r="D60" s="2">
        <v>5</v>
      </c>
      <c r="E60" s="29" t="str">
        <f t="shared" si="12"/>
        <v>Überweisung</v>
      </c>
      <c r="F60" s="3">
        <v>0</v>
      </c>
      <c r="G60" s="97" t="str">
        <f t="shared" si="13"/>
        <v/>
      </c>
      <c r="H60" s="6">
        <v>5</v>
      </c>
      <c r="I60" s="98" t="str">
        <f t="shared" si="14"/>
        <v>Vertrautheit/Intimität</v>
      </c>
      <c r="J60" s="4">
        <v>5</v>
      </c>
      <c r="K60" s="99" t="str">
        <f t="shared" si="15"/>
        <v>CEO/Präsident</v>
      </c>
      <c r="L60" s="5">
        <v>0</v>
      </c>
      <c r="M60" s="100" t="str">
        <f t="shared" si="16"/>
        <v/>
      </c>
    </row>
    <row r="61" spans="1:23" ht="15.6" thickTop="1" thickBot="1" x14ac:dyDescent="0.35">
      <c r="A61" s="20">
        <v>55</v>
      </c>
      <c r="B61" s="1">
        <v>0</v>
      </c>
      <c r="C61" s="28" t="str">
        <f t="shared" si="11"/>
        <v/>
      </c>
      <c r="D61" s="2">
        <v>3</v>
      </c>
      <c r="E61" s="29" t="str">
        <f t="shared" si="12"/>
        <v>Passwort/Persönliche Daten</v>
      </c>
      <c r="F61" s="3">
        <v>0</v>
      </c>
      <c r="G61" s="97" t="str">
        <f t="shared" si="13"/>
        <v/>
      </c>
      <c r="H61" s="6">
        <v>2</v>
      </c>
      <c r="I61" s="98" t="str">
        <f t="shared" si="14"/>
        <v>Schmeichelei</v>
      </c>
      <c r="J61" s="4">
        <v>2</v>
      </c>
      <c r="K61" s="99" t="str">
        <f t="shared" si="15"/>
        <v>Logo</v>
      </c>
      <c r="L61" s="5">
        <v>0</v>
      </c>
      <c r="M61" s="100" t="str">
        <f t="shared" si="16"/>
        <v/>
      </c>
      <c r="O61" s="111" t="s">
        <v>24</v>
      </c>
      <c r="P61" s="154" t="str">
        <f>P27</f>
        <v>2-4</v>
      </c>
      <c r="Q61" s="78">
        <f>COUNTIF($G37:$G66, P61)</f>
        <v>0</v>
      </c>
      <c r="R61" s="55">
        <f>Q61/$Q$20</f>
        <v>0</v>
      </c>
      <c r="T61" s="114" t="s">
        <v>24</v>
      </c>
      <c r="U61" s="59" t="str">
        <f>U27</f>
        <v>2 Wochen (+)</v>
      </c>
      <c r="V61" s="92">
        <f>COUNTIF($M37:$M66, U61)</f>
        <v>1</v>
      </c>
      <c r="W61" s="60">
        <f>V61/$Q$20</f>
        <v>3.3333333333333333E-2</v>
      </c>
    </row>
    <row r="62" spans="1:23" ht="15" thickBot="1" x14ac:dyDescent="0.35">
      <c r="A62" s="20">
        <v>56</v>
      </c>
      <c r="B62" s="1">
        <v>2</v>
      </c>
      <c r="C62" s="28" t="str">
        <f t="shared" si="11"/>
        <v>Niedriger Wert (50+)</v>
      </c>
      <c r="D62" s="2">
        <v>3</v>
      </c>
      <c r="E62" s="29" t="str">
        <f t="shared" si="12"/>
        <v>Passwort/Persönliche Daten</v>
      </c>
      <c r="F62" s="3">
        <v>0</v>
      </c>
      <c r="G62" s="97" t="str">
        <f t="shared" si="13"/>
        <v/>
      </c>
      <c r="H62" s="6">
        <v>1</v>
      </c>
      <c r="I62" s="98" t="str">
        <f t="shared" si="14"/>
        <v>Höflichkeit/Danksagung</v>
      </c>
      <c r="J62" s="4">
        <v>4</v>
      </c>
      <c r="K62" s="99" t="str">
        <f t="shared" si="15"/>
        <v>Konkrete Autoritätsperson</v>
      </c>
      <c r="L62" s="5">
        <v>3</v>
      </c>
      <c r="M62" s="100" t="str">
        <f t="shared" si="16"/>
        <v>72h</v>
      </c>
      <c r="O62" s="112" t="s">
        <v>25</v>
      </c>
      <c r="P62" s="56" t="str">
        <f t="shared" ref="P62:P65" si="22">P28</f>
        <v>5-99</v>
      </c>
      <c r="Q62" s="79">
        <f>COUNTIF($G37:$G66, P62)</f>
        <v>1</v>
      </c>
      <c r="R62" s="57">
        <f>Q62/$Q$20</f>
        <v>3.3333333333333333E-2</v>
      </c>
      <c r="T62" s="115" t="s">
        <v>25</v>
      </c>
      <c r="U62" s="61" t="str">
        <f t="shared" ref="U62:U65" si="23">U28</f>
        <v>1 Woche</v>
      </c>
      <c r="V62" s="93">
        <f>COUNTIF($M37:$M66, U62)</f>
        <v>0</v>
      </c>
      <c r="W62" s="62">
        <f>V62/$Q$20</f>
        <v>0</v>
      </c>
    </row>
    <row r="63" spans="1:23" ht="15" thickBot="1" x14ac:dyDescent="0.35">
      <c r="A63" s="20">
        <v>57</v>
      </c>
      <c r="B63" s="1">
        <v>0</v>
      </c>
      <c r="C63" s="28" t="str">
        <f t="shared" si="11"/>
        <v/>
      </c>
      <c r="D63" s="2">
        <v>3</v>
      </c>
      <c r="E63" s="29" t="str">
        <f t="shared" si="12"/>
        <v>Passwort/Persönliche Daten</v>
      </c>
      <c r="F63" s="3">
        <v>5</v>
      </c>
      <c r="G63" s="97" t="str">
        <f t="shared" si="13"/>
        <v>1 Mio (+)/Alle</v>
      </c>
      <c r="H63" s="6">
        <v>0</v>
      </c>
      <c r="I63" s="98" t="str">
        <f t="shared" si="14"/>
        <v/>
      </c>
      <c r="J63" s="4">
        <v>4</v>
      </c>
      <c r="K63" s="99" t="str">
        <f t="shared" si="15"/>
        <v>Konkrete Autoritätsperson</v>
      </c>
      <c r="L63" s="5">
        <v>5</v>
      </c>
      <c r="M63" s="100" t="str">
        <f t="shared" si="16"/>
        <v>24h/Angst</v>
      </c>
      <c r="O63" s="112" t="s">
        <v>26</v>
      </c>
      <c r="P63" s="56" t="str">
        <f t="shared" si="22"/>
        <v>100(+)</v>
      </c>
      <c r="Q63" s="79">
        <f>COUNTIF($G37:$G66, P63)</f>
        <v>0</v>
      </c>
      <c r="R63" s="57">
        <f>Q63/$Q$20</f>
        <v>0</v>
      </c>
      <c r="T63" s="115" t="s">
        <v>26</v>
      </c>
      <c r="U63" s="61" t="str">
        <f t="shared" si="23"/>
        <v>72h</v>
      </c>
      <c r="V63" s="93">
        <f>COUNTIF($M37:$M66, U63)</f>
        <v>1</v>
      </c>
      <c r="W63" s="62">
        <f>V63/$Q$20</f>
        <v>3.3333333333333333E-2</v>
      </c>
    </row>
    <row r="64" spans="1:23" ht="15" thickBot="1" x14ac:dyDescent="0.35">
      <c r="A64" s="20">
        <v>58</v>
      </c>
      <c r="B64" s="1">
        <v>0</v>
      </c>
      <c r="C64" s="28" t="str">
        <f t="shared" si="11"/>
        <v/>
      </c>
      <c r="D64" s="2">
        <v>2</v>
      </c>
      <c r="E64" s="29" t="str">
        <f t="shared" si="12"/>
        <v>Fragebogen/Teilnahmebestätigung</v>
      </c>
      <c r="F64" s="3">
        <v>0</v>
      </c>
      <c r="G64" s="97" t="str">
        <f t="shared" si="13"/>
        <v/>
      </c>
      <c r="H64" s="6">
        <v>1</v>
      </c>
      <c r="I64" s="98" t="str">
        <f t="shared" si="14"/>
        <v>Höflichkeit/Danksagung</v>
      </c>
      <c r="J64" s="4">
        <v>3</v>
      </c>
      <c r="K64" s="99" t="str">
        <f t="shared" si="15"/>
        <v>Abteilung</v>
      </c>
      <c r="L64" s="5">
        <v>4</v>
      </c>
      <c r="M64" s="100" t="str">
        <f t="shared" si="16"/>
        <v>48h</v>
      </c>
      <c r="O64" s="112" t="s">
        <v>27</v>
      </c>
      <c r="P64" s="56" t="str">
        <f t="shared" si="22"/>
        <v>10000(+)</v>
      </c>
      <c r="Q64" s="79">
        <f>COUNTIF($G37:$G66, P64)</f>
        <v>0</v>
      </c>
      <c r="R64" s="57">
        <f>Q64/$Q$20</f>
        <v>0</v>
      </c>
      <c r="T64" s="115" t="s">
        <v>27</v>
      </c>
      <c r="U64" s="61" t="str">
        <f t="shared" si="23"/>
        <v>48h</v>
      </c>
      <c r="V64" s="93">
        <f>COUNTIF($M37:$M66, U64)</f>
        <v>1</v>
      </c>
      <c r="W64" s="62">
        <f>V64/$Q$20</f>
        <v>3.3333333333333333E-2</v>
      </c>
    </row>
    <row r="65" spans="1:23" ht="15" thickBot="1" x14ac:dyDescent="0.35">
      <c r="A65" s="20">
        <v>59</v>
      </c>
      <c r="B65" s="1">
        <v>0</v>
      </c>
      <c r="C65" s="28" t="str">
        <f t="shared" si="11"/>
        <v/>
      </c>
      <c r="D65" s="2">
        <v>3</v>
      </c>
      <c r="E65" s="29" t="str">
        <f t="shared" si="12"/>
        <v>Passwort/Persönliche Daten</v>
      </c>
      <c r="F65" s="3">
        <v>0</v>
      </c>
      <c r="G65" s="97" t="str">
        <f t="shared" si="13"/>
        <v/>
      </c>
      <c r="H65" s="6">
        <v>0</v>
      </c>
      <c r="I65" s="98" t="str">
        <f t="shared" si="14"/>
        <v/>
      </c>
      <c r="J65" s="4">
        <v>2</v>
      </c>
      <c r="K65" s="99" t="str">
        <f t="shared" si="15"/>
        <v>Logo</v>
      </c>
      <c r="L65" s="5">
        <v>5</v>
      </c>
      <c r="M65" s="100" t="str">
        <f t="shared" si="16"/>
        <v>24h/Angst</v>
      </c>
      <c r="O65" s="113" t="s">
        <v>28</v>
      </c>
      <c r="P65" s="56" t="str">
        <f t="shared" si="22"/>
        <v>1 Mio (+)/Alle</v>
      </c>
      <c r="Q65" s="80">
        <f>COUNTIF($G37:$G66, P65)</f>
        <v>1</v>
      </c>
      <c r="R65" s="58">
        <f>Q65/$Q$20</f>
        <v>3.3333333333333333E-2</v>
      </c>
      <c r="T65" s="116" t="s">
        <v>28</v>
      </c>
      <c r="U65" s="61" t="str">
        <f t="shared" si="23"/>
        <v>24h/Angst</v>
      </c>
      <c r="V65" s="93">
        <f>COUNTIF($M37:$M66, U65)</f>
        <v>17</v>
      </c>
      <c r="W65" s="62">
        <f>V65/$Q$20</f>
        <v>0.56666666666666665</v>
      </c>
    </row>
    <row r="66" spans="1:23" ht="15" thickBot="1" x14ac:dyDescent="0.35">
      <c r="A66" s="20">
        <v>60</v>
      </c>
      <c r="B66" s="1">
        <v>0</v>
      </c>
      <c r="C66" s="28" t="str">
        <f t="shared" si="11"/>
        <v/>
      </c>
      <c r="D66" s="2">
        <v>1</v>
      </c>
      <c r="E66" s="29" t="str">
        <f t="shared" si="12"/>
        <v>Allg. Anfrage/Link-Klick</v>
      </c>
      <c r="F66" s="3">
        <v>0</v>
      </c>
      <c r="G66" s="97" t="str">
        <f t="shared" si="13"/>
        <v/>
      </c>
      <c r="H66" s="6">
        <v>0</v>
      </c>
      <c r="I66" s="98" t="str">
        <f t="shared" si="14"/>
        <v/>
      </c>
      <c r="J66" s="4">
        <v>2</v>
      </c>
      <c r="K66" s="99" t="str">
        <f t="shared" si="15"/>
        <v>Logo</v>
      </c>
      <c r="L66" s="5">
        <v>5</v>
      </c>
      <c r="M66" s="100" t="str">
        <f t="shared" si="16"/>
        <v>24h/Angst</v>
      </c>
      <c r="O66" s="156" t="s">
        <v>21</v>
      </c>
      <c r="P66" s="157"/>
      <c r="Q66" s="81">
        <f>SUM(Q61:Q65)</f>
        <v>2</v>
      </c>
      <c r="R66" s="66">
        <f>SUM(R61:R65)</f>
        <v>6.6666666666666666E-2</v>
      </c>
      <c r="T66" s="158" t="s">
        <v>21</v>
      </c>
      <c r="U66" s="159"/>
      <c r="V66" s="94">
        <f>SUM(V61:V65)</f>
        <v>20</v>
      </c>
      <c r="W66" s="67">
        <f>SUM(W61:W65)</f>
        <v>0.66666666666666663</v>
      </c>
    </row>
    <row r="67" spans="1:23" ht="18.600000000000001" thickBot="1" x14ac:dyDescent="0.4">
      <c r="A67" s="117" t="s">
        <v>17</v>
      </c>
      <c r="B67" s="118">
        <f t="shared" ref="B67" si="24">SUM(B37:B66)/COUNTIF(B37:B66,"&lt;&gt;0")</f>
        <v>2.5</v>
      </c>
      <c r="C67" s="118"/>
      <c r="D67" s="118">
        <f t="shared" ref="D67" si="25">SUM(D37:D66)/COUNTIF(D37:D66,"&lt;&gt;0")</f>
        <v>2.7666666666666666</v>
      </c>
      <c r="E67" s="118"/>
      <c r="F67" s="118">
        <f t="shared" ref="F67" si="26">SUM(F37:F66)/COUNTIF(F37:F66,"&lt;&gt;0")</f>
        <v>3.5</v>
      </c>
      <c r="G67" s="118"/>
      <c r="H67" s="118">
        <f t="shared" ref="H67" si="27">SUM(H37:H66)/COUNTIF(H37:H66,"&lt;&gt;0")</f>
        <v>1.9166666666666667</v>
      </c>
      <c r="I67" s="118"/>
      <c r="J67" s="118">
        <f t="shared" ref="J67" si="28">SUM(J37:J66)/COUNTIF(J37:J66,"&lt;&gt;0")</f>
        <v>3.4827586206896552</v>
      </c>
      <c r="K67" s="118"/>
      <c r="L67" s="118">
        <f t="shared" ref="L67" si="29">SUM(L37:L66)/COUNTIF(L37:L66,"&lt;&gt;0")</f>
        <v>4.6500000000000004</v>
      </c>
      <c r="M67" s="118"/>
    </row>
    <row r="68" spans="1:23" ht="19.2" thickTop="1" thickBot="1" x14ac:dyDescent="0.4">
      <c r="A68" s="95" t="s">
        <v>29</v>
      </c>
      <c r="B68" s="96">
        <f t="shared" ref="B68" si="30">SUM(B37:B66)/30</f>
        <v>0.16666666666666666</v>
      </c>
      <c r="C68" s="96"/>
      <c r="D68" s="96">
        <f>SUM(D37:D66)/30</f>
        <v>2.7666666666666666</v>
      </c>
      <c r="E68" s="96"/>
      <c r="F68" s="96">
        <f>SUM(F37:F66)/30</f>
        <v>0.23333333333333334</v>
      </c>
      <c r="G68" s="96"/>
      <c r="H68" s="96">
        <f>SUM(H37:H66)/30</f>
        <v>0.76666666666666672</v>
      </c>
      <c r="I68" s="96"/>
      <c r="J68" s="96">
        <f>SUM(J37:J66)/30</f>
        <v>3.3666666666666667</v>
      </c>
      <c r="K68" s="96"/>
      <c r="L68" s="96">
        <f>SUM(L37:L66)/30</f>
        <v>3.1</v>
      </c>
      <c r="M68" s="96"/>
    </row>
    <row r="69" spans="1:23" ht="49.95" customHeight="1" thickTop="1" thickBot="1" x14ac:dyDescent="0.35">
      <c r="A69" s="168" t="s">
        <v>7</v>
      </c>
      <c r="B69" s="169"/>
      <c r="C69" s="169"/>
      <c r="D69" s="169"/>
      <c r="E69" s="169"/>
      <c r="F69" s="169"/>
      <c r="G69" s="169"/>
      <c r="H69" s="169"/>
      <c r="I69" s="169"/>
      <c r="J69" s="170"/>
      <c r="K69" s="121" t="s">
        <v>22</v>
      </c>
      <c r="L69" s="121"/>
      <c r="M69" s="122">
        <v>0.28000000000000003</v>
      </c>
    </row>
    <row r="70" spans="1:23" ht="15" thickBot="1" x14ac:dyDescent="0.35">
      <c r="A70" s="38"/>
      <c r="B70" s="8" t="s">
        <v>0</v>
      </c>
      <c r="C70" s="8" t="s">
        <v>1</v>
      </c>
      <c r="D70" s="9" t="s">
        <v>2</v>
      </c>
      <c r="E70" s="9" t="s">
        <v>1</v>
      </c>
      <c r="F70" s="10" t="s">
        <v>3</v>
      </c>
      <c r="G70" s="10" t="s">
        <v>1</v>
      </c>
      <c r="H70" s="11" t="s">
        <v>5</v>
      </c>
      <c r="I70" s="11" t="s">
        <v>1</v>
      </c>
      <c r="J70" s="12" t="s">
        <v>4</v>
      </c>
      <c r="K70" s="12" t="s">
        <v>1</v>
      </c>
      <c r="L70" s="19" t="s">
        <v>34</v>
      </c>
      <c r="M70" s="13" t="s">
        <v>1</v>
      </c>
    </row>
    <row r="71" spans="1:23" ht="15.6" thickTop="1" thickBot="1" x14ac:dyDescent="0.35">
      <c r="A71" s="20">
        <v>61</v>
      </c>
      <c r="B71" s="1">
        <v>0</v>
      </c>
      <c r="C71" s="28" t="str">
        <f t="shared" ref="C71:C100" si="31">IF(B71=1,$P$3,
IF(B71=2,$P$4,
IF(B71=3,$P$5,
IF(B71=4,$P$6,
IF(B71=5,$P$7,"")))))</f>
        <v/>
      </c>
      <c r="D71" s="2">
        <v>1</v>
      </c>
      <c r="E71" s="29" t="str">
        <f t="shared" ref="E71:E100" si="32">IF(D71=1,$P$15,
IF(D71=2,$P$16,
IF(D71=3,$P$17,
IF(D71=4,$P$18,
IF(D71=5,$P$19,"")))))</f>
        <v>Allg. Anfrage/Link-Klick</v>
      </c>
      <c r="F71" s="3">
        <v>0</v>
      </c>
      <c r="G71" s="97" t="str">
        <f t="shared" ref="G71:G100" si="33">IF(F71=1,$P$27,
IF(F71=2,$P$28,
IF(F71=3,$P$29,
IF(F71=4,$P$30,
IF(F71=5,$P$31,"")))))</f>
        <v/>
      </c>
      <c r="H71" s="6">
        <v>0</v>
      </c>
      <c r="I71" s="98" t="str">
        <f t="shared" ref="I71:I100" si="34">IF(H71=1,$U$3,
IF(H71=2,$U$4,
IF(H71=3,$U$5,
IF(H71=4,$U$6,
IF(H71=5,$U$7,"")))))</f>
        <v/>
      </c>
      <c r="J71" s="4">
        <v>3</v>
      </c>
      <c r="K71" s="99" t="str">
        <f t="shared" ref="K71:K100" si="35">IF(J71=1,$U$15,
IF(J71=2,$U$16,
IF(J71=3,$U$17,
IF(J71=4,$U$18,
IF(J71=5,$U$19,"")))))</f>
        <v>Abteilung</v>
      </c>
      <c r="L71" s="5">
        <v>4</v>
      </c>
      <c r="M71" s="100" t="str">
        <f t="shared" ref="M71:M100" si="36">IF(L71=1,$U$27,
IF(L71=2,$U$28,
IF(L71=3,$U$29,
IF(L71=4,$U$30,
IF(L71=5,$U$31,"")))))</f>
        <v>48h</v>
      </c>
      <c r="O71" s="101" t="s">
        <v>24</v>
      </c>
      <c r="P71" s="71" t="str">
        <f>P3</f>
        <v>minimaler Wert (&lt;50)</v>
      </c>
      <c r="Q71" s="69">
        <f>COUNTIF($C71:$C100, P71)</f>
        <v>1</v>
      </c>
      <c r="R71" s="39">
        <f>Q71/$Q$20</f>
        <v>3.3333333333333333E-2</v>
      </c>
      <c r="T71" s="104" t="s">
        <v>24</v>
      </c>
      <c r="U71" s="42" t="str">
        <f>U3</f>
        <v>Höflichkeit/Danksagung</v>
      </c>
      <c r="V71" s="73">
        <f>COUNTIF($I71:$I100, U71)</f>
        <v>13</v>
      </c>
      <c r="W71" s="43">
        <f>V71/$Q$20</f>
        <v>0.43333333333333335</v>
      </c>
    </row>
    <row r="72" spans="1:23" ht="15.6" thickTop="1" thickBot="1" x14ac:dyDescent="0.35">
      <c r="A72" s="20">
        <v>62</v>
      </c>
      <c r="B72" s="1">
        <v>0</v>
      </c>
      <c r="C72" s="28" t="str">
        <f t="shared" si="31"/>
        <v/>
      </c>
      <c r="D72" s="2">
        <v>3</v>
      </c>
      <c r="E72" s="29" t="str">
        <f t="shared" si="32"/>
        <v>Passwort/Persönliche Daten</v>
      </c>
      <c r="F72" s="3">
        <v>5</v>
      </c>
      <c r="G72" s="97" t="str">
        <f t="shared" si="33"/>
        <v>1 Mio (+)/Alle</v>
      </c>
      <c r="H72" s="6">
        <v>0</v>
      </c>
      <c r="I72" s="98" t="str">
        <f t="shared" si="34"/>
        <v/>
      </c>
      <c r="J72" s="4">
        <v>3</v>
      </c>
      <c r="K72" s="99" t="str">
        <f t="shared" si="35"/>
        <v>Abteilung</v>
      </c>
      <c r="L72" s="5">
        <v>5</v>
      </c>
      <c r="M72" s="100" t="str">
        <f t="shared" si="36"/>
        <v>24h/Angst</v>
      </c>
      <c r="O72" s="102" t="s">
        <v>25</v>
      </c>
      <c r="P72" s="72" t="s">
        <v>33</v>
      </c>
      <c r="Q72" s="70">
        <f>COUNTIF($C71:$C100, P72)</f>
        <v>0</v>
      </c>
      <c r="R72" s="40">
        <f>Q72/$Q$20</f>
        <v>0</v>
      </c>
      <c r="T72" s="104" t="s">
        <v>25</v>
      </c>
      <c r="U72" s="44" t="str">
        <f t="shared" ref="U72:U75" si="37">U4</f>
        <v>Schmeichelei</v>
      </c>
      <c r="V72" s="74">
        <f>COUNTIF($I71:$I100, U72)</f>
        <v>1</v>
      </c>
      <c r="W72" s="45">
        <f>V72/$Q$20</f>
        <v>3.3333333333333333E-2</v>
      </c>
    </row>
    <row r="73" spans="1:23" ht="15.6" thickTop="1" thickBot="1" x14ac:dyDescent="0.35">
      <c r="A73" s="20">
        <v>63</v>
      </c>
      <c r="B73" s="1">
        <v>0</v>
      </c>
      <c r="C73" s="28" t="str">
        <f t="shared" si="31"/>
        <v/>
      </c>
      <c r="D73" s="2">
        <v>5</v>
      </c>
      <c r="E73" s="29" t="str">
        <f t="shared" si="32"/>
        <v>Überweisung</v>
      </c>
      <c r="F73" s="3">
        <v>0</v>
      </c>
      <c r="G73" s="97" t="str">
        <f t="shared" si="33"/>
        <v/>
      </c>
      <c r="H73" s="6">
        <v>0</v>
      </c>
      <c r="I73" s="98" t="str">
        <f t="shared" si="34"/>
        <v/>
      </c>
      <c r="J73" s="4">
        <v>4</v>
      </c>
      <c r="K73" s="99" t="str">
        <f t="shared" si="35"/>
        <v>Konkrete Autoritätsperson</v>
      </c>
      <c r="L73" s="5">
        <v>5</v>
      </c>
      <c r="M73" s="100" t="str">
        <f t="shared" si="36"/>
        <v>24h/Angst</v>
      </c>
      <c r="O73" s="102" t="s">
        <v>26</v>
      </c>
      <c r="P73" s="72" t="s">
        <v>32</v>
      </c>
      <c r="Q73" s="70">
        <f t="shared" ref="Q73:Q74" si="38">COUNTIF($C72:$C101, P73)</f>
        <v>0</v>
      </c>
      <c r="R73" s="40">
        <f>Q73/$Q$20</f>
        <v>0</v>
      </c>
      <c r="T73" s="104" t="s">
        <v>26</v>
      </c>
      <c r="U73" s="44" t="str">
        <f t="shared" si="37"/>
        <v>zwischenmenschliche Verbindung</v>
      </c>
      <c r="V73" s="74">
        <f>COUNTIF($I71:$I100, U73)</f>
        <v>1</v>
      </c>
      <c r="W73" s="45">
        <f>V73/$Q$20</f>
        <v>3.3333333333333333E-2</v>
      </c>
    </row>
    <row r="74" spans="1:23" ht="15.6" thickTop="1" thickBot="1" x14ac:dyDescent="0.35">
      <c r="A74" s="20">
        <v>64</v>
      </c>
      <c r="B74" s="1">
        <v>0</v>
      </c>
      <c r="C74" s="28" t="str">
        <f t="shared" si="31"/>
        <v/>
      </c>
      <c r="D74" s="2">
        <v>3</v>
      </c>
      <c r="E74" s="29" t="str">
        <f t="shared" si="32"/>
        <v>Passwort/Persönliche Daten</v>
      </c>
      <c r="F74" s="3">
        <v>0</v>
      </c>
      <c r="G74" s="97" t="str">
        <f t="shared" si="33"/>
        <v/>
      </c>
      <c r="H74" s="6">
        <v>3</v>
      </c>
      <c r="I74" s="98" t="str">
        <f t="shared" si="34"/>
        <v>zwischenmenschliche Verbindung</v>
      </c>
      <c r="J74" s="4">
        <v>0</v>
      </c>
      <c r="K74" s="99" t="str">
        <f t="shared" si="35"/>
        <v/>
      </c>
      <c r="L74" s="5">
        <v>0</v>
      </c>
      <c r="M74" s="100" t="str">
        <f t="shared" si="36"/>
        <v/>
      </c>
      <c r="O74" s="102" t="s">
        <v>27</v>
      </c>
      <c r="P74" s="72" t="s">
        <v>31</v>
      </c>
      <c r="Q74" s="70">
        <f t="shared" si="38"/>
        <v>0</v>
      </c>
      <c r="R74" s="40">
        <f>Q74/$Q$20</f>
        <v>0</v>
      </c>
      <c r="T74" s="104" t="s">
        <v>27</v>
      </c>
      <c r="U74" s="44" t="str">
        <f t="shared" si="37"/>
        <v>Zugehörigkeit/Affinität</v>
      </c>
      <c r="V74" s="74">
        <f>COUNTIF($I71:$I100, U74)</f>
        <v>1</v>
      </c>
      <c r="W74" s="45">
        <f>V74/$Q$20</f>
        <v>3.3333333333333333E-2</v>
      </c>
    </row>
    <row r="75" spans="1:23" ht="15.6" thickTop="1" thickBot="1" x14ac:dyDescent="0.35">
      <c r="A75" s="20">
        <v>65</v>
      </c>
      <c r="B75" s="1">
        <v>0</v>
      </c>
      <c r="C75" s="28" t="str">
        <f t="shared" si="31"/>
        <v/>
      </c>
      <c r="D75" s="2">
        <v>1</v>
      </c>
      <c r="E75" s="29" t="str">
        <f t="shared" si="32"/>
        <v>Allg. Anfrage/Link-Klick</v>
      </c>
      <c r="F75" s="3">
        <v>0</v>
      </c>
      <c r="G75" s="97" t="str">
        <f t="shared" si="33"/>
        <v/>
      </c>
      <c r="H75" s="6">
        <v>1</v>
      </c>
      <c r="I75" s="98" t="str">
        <f t="shared" si="34"/>
        <v>Höflichkeit/Danksagung</v>
      </c>
      <c r="J75" s="4">
        <v>4</v>
      </c>
      <c r="K75" s="99" t="str">
        <f t="shared" si="35"/>
        <v>Konkrete Autoritätsperson</v>
      </c>
      <c r="L75" s="5">
        <v>5</v>
      </c>
      <c r="M75" s="100" t="str">
        <f t="shared" si="36"/>
        <v>24h/Angst</v>
      </c>
      <c r="O75" s="103" t="s">
        <v>28</v>
      </c>
      <c r="P75" s="72" t="s">
        <v>30</v>
      </c>
      <c r="Q75" s="70">
        <f>COUNTIF($C74:$C102, P75)</f>
        <v>0</v>
      </c>
      <c r="R75" s="41">
        <f>Q75/$Q$20</f>
        <v>0</v>
      </c>
      <c r="T75" s="104" t="s">
        <v>28</v>
      </c>
      <c r="U75" s="44" t="str">
        <f t="shared" si="37"/>
        <v>Vertrautheit/Intimität</v>
      </c>
      <c r="V75" s="75">
        <f>COUNTIF($I71:$I100, U75)</f>
        <v>1</v>
      </c>
      <c r="W75" s="46">
        <f>V75/$Q$20</f>
        <v>3.3333333333333333E-2</v>
      </c>
    </row>
    <row r="76" spans="1:23" ht="15" thickBot="1" x14ac:dyDescent="0.35">
      <c r="A76" s="20">
        <v>66</v>
      </c>
      <c r="B76" s="1">
        <v>0</v>
      </c>
      <c r="C76" s="28" t="str">
        <f t="shared" si="31"/>
        <v/>
      </c>
      <c r="D76" s="2">
        <v>5</v>
      </c>
      <c r="E76" s="29" t="str">
        <f t="shared" si="32"/>
        <v>Überweisung</v>
      </c>
      <c r="F76" s="3">
        <v>0</v>
      </c>
      <c r="G76" s="97" t="str">
        <f t="shared" si="33"/>
        <v/>
      </c>
      <c r="H76" s="6">
        <v>5</v>
      </c>
      <c r="I76" s="98" t="str">
        <f t="shared" si="34"/>
        <v>Vertrautheit/Intimität</v>
      </c>
      <c r="J76" s="4">
        <v>4</v>
      </c>
      <c r="K76" s="99" t="str">
        <f t="shared" si="35"/>
        <v>Konkrete Autoritätsperson</v>
      </c>
      <c r="L76" s="5">
        <v>5</v>
      </c>
      <c r="M76" s="100" t="str">
        <f t="shared" si="36"/>
        <v>24h/Angst</v>
      </c>
      <c r="O76" s="160" t="s">
        <v>21</v>
      </c>
      <c r="P76" s="161"/>
      <c r="Q76" s="76">
        <f>SUM(Q71:Q75)</f>
        <v>1</v>
      </c>
      <c r="R76" s="63">
        <f>SUM(R71:R75)</f>
        <v>3.3333333333333333E-2</v>
      </c>
      <c r="T76" s="162" t="s">
        <v>21</v>
      </c>
      <c r="U76" s="163"/>
      <c r="V76" s="77">
        <f>SUM(V71:V75)</f>
        <v>17</v>
      </c>
      <c r="W76" s="64">
        <f>SUM(W71:W75)</f>
        <v>0.56666666666666665</v>
      </c>
    </row>
    <row r="77" spans="1:23" ht="15" thickBot="1" x14ac:dyDescent="0.35">
      <c r="A77" s="20">
        <v>67</v>
      </c>
      <c r="B77" s="1">
        <v>0</v>
      </c>
      <c r="C77" s="28"/>
      <c r="D77" s="2">
        <v>3</v>
      </c>
      <c r="E77" s="29" t="str">
        <f t="shared" si="32"/>
        <v>Passwort/Persönliche Daten</v>
      </c>
      <c r="F77" s="3">
        <v>0</v>
      </c>
      <c r="G77" s="97" t="str">
        <f t="shared" si="33"/>
        <v/>
      </c>
      <c r="H77" s="6">
        <v>0</v>
      </c>
      <c r="I77" s="98" t="str">
        <f t="shared" si="34"/>
        <v/>
      </c>
      <c r="J77" s="4">
        <v>0</v>
      </c>
      <c r="K77" s="99" t="str">
        <f t="shared" si="35"/>
        <v/>
      </c>
      <c r="L77" s="5">
        <v>5</v>
      </c>
      <c r="M77" s="100" t="str">
        <f t="shared" si="36"/>
        <v>24h/Angst</v>
      </c>
    </row>
    <row r="78" spans="1:23" ht="15" thickBot="1" x14ac:dyDescent="0.35">
      <c r="A78" s="20">
        <v>68</v>
      </c>
      <c r="B78" s="1">
        <v>0</v>
      </c>
      <c r="C78" s="28" t="str">
        <f t="shared" si="31"/>
        <v/>
      </c>
      <c r="D78" s="2">
        <v>1</v>
      </c>
      <c r="E78" s="29" t="str">
        <f t="shared" si="32"/>
        <v>Allg. Anfrage/Link-Klick</v>
      </c>
      <c r="F78" s="3">
        <v>0</v>
      </c>
      <c r="G78" s="97" t="str">
        <f t="shared" si="33"/>
        <v/>
      </c>
      <c r="H78" s="6">
        <v>1</v>
      </c>
      <c r="I78" s="98" t="str">
        <f t="shared" si="34"/>
        <v>Höflichkeit/Danksagung</v>
      </c>
      <c r="J78" s="4">
        <v>4</v>
      </c>
      <c r="K78" s="99" t="str">
        <f t="shared" si="35"/>
        <v>Konkrete Autoritätsperson</v>
      </c>
      <c r="L78" s="5">
        <v>5</v>
      </c>
      <c r="M78" s="100" t="str">
        <f t="shared" si="36"/>
        <v>24h/Angst</v>
      </c>
    </row>
    <row r="79" spans="1:23" ht="15" thickBot="1" x14ac:dyDescent="0.35">
      <c r="A79" s="20">
        <v>69</v>
      </c>
      <c r="B79" s="1">
        <v>0</v>
      </c>
      <c r="C79" s="28" t="str">
        <f t="shared" si="31"/>
        <v/>
      </c>
      <c r="D79" s="2">
        <v>2</v>
      </c>
      <c r="E79" s="29" t="str">
        <f t="shared" si="32"/>
        <v>Fragebogen/Teilnahmebestätigung</v>
      </c>
      <c r="F79" s="3">
        <v>0</v>
      </c>
      <c r="G79" s="97" t="str">
        <f t="shared" si="33"/>
        <v/>
      </c>
      <c r="H79" s="6">
        <v>0</v>
      </c>
      <c r="I79" s="98" t="str">
        <f t="shared" si="34"/>
        <v/>
      </c>
      <c r="J79" s="4">
        <v>3</v>
      </c>
      <c r="K79" s="99" t="str">
        <f t="shared" si="35"/>
        <v>Abteilung</v>
      </c>
      <c r="L79" s="5">
        <v>4</v>
      </c>
      <c r="M79" s="100" t="str">
        <f t="shared" si="36"/>
        <v>48h</v>
      </c>
    </row>
    <row r="80" spans="1:23" ht="15" thickBot="1" x14ac:dyDescent="0.35">
      <c r="A80" s="20">
        <v>70</v>
      </c>
      <c r="B80" s="1">
        <v>0</v>
      </c>
      <c r="C80" s="28" t="str">
        <f t="shared" si="31"/>
        <v/>
      </c>
      <c r="D80" s="2">
        <v>1</v>
      </c>
      <c r="E80" s="29" t="str">
        <f t="shared" si="32"/>
        <v>Allg. Anfrage/Link-Klick</v>
      </c>
      <c r="F80" s="3">
        <v>0</v>
      </c>
      <c r="G80" s="97" t="str">
        <f t="shared" si="33"/>
        <v/>
      </c>
      <c r="H80" s="6">
        <v>1</v>
      </c>
      <c r="I80" s="98" t="str">
        <f t="shared" si="34"/>
        <v>Höflichkeit/Danksagung</v>
      </c>
      <c r="J80" s="4">
        <v>3</v>
      </c>
      <c r="K80" s="99" t="str">
        <f t="shared" si="35"/>
        <v>Abteilung</v>
      </c>
      <c r="L80" s="5">
        <v>5</v>
      </c>
      <c r="M80" s="100" t="str">
        <f t="shared" si="36"/>
        <v>24h/Angst</v>
      </c>
    </row>
    <row r="81" spans="1:23" ht="15" thickBot="1" x14ac:dyDescent="0.35">
      <c r="A81" s="20">
        <v>71</v>
      </c>
      <c r="B81" s="1">
        <v>0</v>
      </c>
      <c r="C81" s="28" t="str">
        <f t="shared" si="31"/>
        <v/>
      </c>
      <c r="D81" s="2">
        <v>5</v>
      </c>
      <c r="E81" s="29" t="str">
        <f t="shared" si="32"/>
        <v>Überweisung</v>
      </c>
      <c r="F81" s="3">
        <v>0</v>
      </c>
      <c r="G81" s="97" t="str">
        <f t="shared" si="33"/>
        <v/>
      </c>
      <c r="H81" s="6">
        <v>1</v>
      </c>
      <c r="I81" s="98" t="str">
        <f t="shared" si="34"/>
        <v>Höflichkeit/Danksagung</v>
      </c>
      <c r="J81" s="4">
        <v>4</v>
      </c>
      <c r="K81" s="99" t="str">
        <f t="shared" si="35"/>
        <v>Konkrete Autoritätsperson</v>
      </c>
      <c r="L81" s="5">
        <v>5</v>
      </c>
      <c r="M81" s="100" t="str">
        <f t="shared" si="36"/>
        <v>24h/Angst</v>
      </c>
    </row>
    <row r="82" spans="1:23" ht="15" thickBot="1" x14ac:dyDescent="0.35">
      <c r="A82" s="20">
        <v>72</v>
      </c>
      <c r="B82" s="1">
        <v>0</v>
      </c>
      <c r="C82" s="28" t="str">
        <f t="shared" si="31"/>
        <v/>
      </c>
      <c r="D82" s="2">
        <v>5</v>
      </c>
      <c r="E82" s="29" t="str">
        <f t="shared" si="32"/>
        <v>Überweisung</v>
      </c>
      <c r="F82" s="3">
        <v>0</v>
      </c>
      <c r="G82" s="97" t="str">
        <f t="shared" si="33"/>
        <v/>
      </c>
      <c r="H82" s="6">
        <v>0</v>
      </c>
      <c r="I82" s="98" t="str">
        <f t="shared" si="34"/>
        <v/>
      </c>
      <c r="J82" s="4">
        <v>5</v>
      </c>
      <c r="K82" s="99" t="str">
        <f t="shared" si="35"/>
        <v>CEO/Präsident</v>
      </c>
      <c r="L82" s="5">
        <v>5</v>
      </c>
      <c r="M82" s="100" t="str">
        <f t="shared" si="36"/>
        <v>24h/Angst</v>
      </c>
    </row>
    <row r="83" spans="1:23" ht="15.6" thickTop="1" thickBot="1" x14ac:dyDescent="0.35">
      <c r="A83" s="20">
        <v>73</v>
      </c>
      <c r="B83" s="1">
        <v>0</v>
      </c>
      <c r="C83" s="28" t="str">
        <f t="shared" si="31"/>
        <v/>
      </c>
      <c r="D83" s="2">
        <v>5</v>
      </c>
      <c r="E83" s="29" t="str">
        <f t="shared" si="32"/>
        <v>Überweisung</v>
      </c>
      <c r="F83" s="3">
        <v>0</v>
      </c>
      <c r="G83" s="97" t="str">
        <f t="shared" si="33"/>
        <v/>
      </c>
      <c r="H83" s="6">
        <v>0</v>
      </c>
      <c r="I83" s="98" t="str">
        <f t="shared" si="34"/>
        <v/>
      </c>
      <c r="J83" s="4">
        <v>4</v>
      </c>
      <c r="K83" s="99" t="str">
        <f t="shared" si="35"/>
        <v>Konkrete Autoritätsperson</v>
      </c>
      <c r="L83" s="5">
        <v>1</v>
      </c>
      <c r="M83" s="100" t="str">
        <f t="shared" si="36"/>
        <v>2 Wochen (+)</v>
      </c>
      <c r="O83" s="86" t="s">
        <v>24</v>
      </c>
      <c r="P83" s="86" t="str">
        <f>P15</f>
        <v>Allg. Anfrage/Link-Klick</v>
      </c>
      <c r="Q83" s="82">
        <f>COUNTIF($E71:$E100, P83)</f>
        <v>9</v>
      </c>
      <c r="R83" s="47">
        <f>Q83/$Q$20</f>
        <v>0.3</v>
      </c>
      <c r="T83" s="108" t="s">
        <v>24</v>
      </c>
      <c r="U83" s="50" t="str">
        <f>U15</f>
        <v>fake Autorität</v>
      </c>
      <c r="V83" s="88">
        <f>COUNTIF($K71:$K100, U83)</f>
        <v>0</v>
      </c>
      <c r="W83" s="51">
        <f>V83/$Q$20</f>
        <v>0</v>
      </c>
    </row>
    <row r="84" spans="1:23" ht="15" thickBot="1" x14ac:dyDescent="0.35">
      <c r="A84" s="20">
        <v>74</v>
      </c>
      <c r="B84" s="1">
        <v>0</v>
      </c>
      <c r="C84" s="28" t="str">
        <f t="shared" si="31"/>
        <v/>
      </c>
      <c r="D84" s="2">
        <v>1</v>
      </c>
      <c r="E84" s="29" t="str">
        <f t="shared" si="32"/>
        <v>Allg. Anfrage/Link-Klick</v>
      </c>
      <c r="F84" s="3">
        <v>0</v>
      </c>
      <c r="G84" s="97" t="str">
        <f t="shared" si="33"/>
        <v/>
      </c>
      <c r="H84" s="6">
        <v>1</v>
      </c>
      <c r="I84" s="98" t="str">
        <f t="shared" si="34"/>
        <v>Höflichkeit/Danksagung</v>
      </c>
      <c r="J84" s="4">
        <v>0</v>
      </c>
      <c r="K84" s="99" t="str">
        <f t="shared" si="35"/>
        <v/>
      </c>
      <c r="L84" s="5">
        <v>5</v>
      </c>
      <c r="M84" s="100" t="str">
        <f t="shared" si="36"/>
        <v>24h/Angst</v>
      </c>
      <c r="O84" s="87" t="s">
        <v>25</v>
      </c>
      <c r="P84" s="87" t="str">
        <f t="shared" ref="P84:P87" si="39">P16</f>
        <v>Fragebogen/Teilnahmebestätigung</v>
      </c>
      <c r="Q84" s="83">
        <f>COUNTIF($E71:$E100, P84)</f>
        <v>1</v>
      </c>
      <c r="R84" s="48">
        <f>Q84/$Q$20</f>
        <v>3.3333333333333333E-2</v>
      </c>
      <c r="T84" s="109" t="s">
        <v>25</v>
      </c>
      <c r="U84" s="52" t="str">
        <f t="shared" ref="U84:U87" si="40">U16</f>
        <v>Logo</v>
      </c>
      <c r="V84" s="89">
        <f>COUNTIF($K71:$K100, U84)</f>
        <v>1</v>
      </c>
      <c r="W84" s="53">
        <f>V84/$Q$20</f>
        <v>3.3333333333333333E-2</v>
      </c>
    </row>
    <row r="85" spans="1:23" ht="15" thickBot="1" x14ac:dyDescent="0.35">
      <c r="A85" s="20">
        <v>75</v>
      </c>
      <c r="B85" s="1">
        <v>0</v>
      </c>
      <c r="C85" s="28" t="str">
        <f t="shared" si="31"/>
        <v/>
      </c>
      <c r="D85" s="2">
        <v>5</v>
      </c>
      <c r="E85" s="29" t="str">
        <f t="shared" si="32"/>
        <v>Überweisung</v>
      </c>
      <c r="F85" s="3">
        <v>0</v>
      </c>
      <c r="G85" s="97" t="str">
        <f t="shared" si="33"/>
        <v/>
      </c>
      <c r="H85" s="6">
        <v>1</v>
      </c>
      <c r="I85" s="98" t="str">
        <f t="shared" si="34"/>
        <v>Höflichkeit/Danksagung</v>
      </c>
      <c r="J85" s="4">
        <v>0</v>
      </c>
      <c r="K85" s="99" t="str">
        <f t="shared" si="35"/>
        <v/>
      </c>
      <c r="L85" s="5">
        <v>0</v>
      </c>
      <c r="M85" s="100" t="str">
        <f t="shared" si="36"/>
        <v/>
      </c>
      <c r="O85" s="87" t="s">
        <v>26</v>
      </c>
      <c r="P85" s="87" t="str">
        <f t="shared" si="39"/>
        <v>Passwort/Persönliche Daten</v>
      </c>
      <c r="Q85" s="83">
        <f>COUNTIF($E71:$E100, P85)</f>
        <v>4</v>
      </c>
      <c r="R85" s="48">
        <f>Q85/$Q$20</f>
        <v>0.13333333333333333</v>
      </c>
      <c r="T85" s="109" t="s">
        <v>26</v>
      </c>
      <c r="U85" s="52" t="str">
        <f t="shared" si="40"/>
        <v>Abteilung</v>
      </c>
      <c r="V85" s="89">
        <f>COUNTIF($K71:$K100, U85)</f>
        <v>4</v>
      </c>
      <c r="W85" s="53">
        <f>V85/$Q$20</f>
        <v>0.13333333333333333</v>
      </c>
    </row>
    <row r="86" spans="1:23" ht="15" thickBot="1" x14ac:dyDescent="0.35">
      <c r="A86" s="20">
        <v>76</v>
      </c>
      <c r="B86" s="1">
        <v>0</v>
      </c>
      <c r="C86" s="28" t="str">
        <f t="shared" si="31"/>
        <v/>
      </c>
      <c r="D86" s="2">
        <v>5</v>
      </c>
      <c r="E86" s="29" t="str">
        <f t="shared" si="32"/>
        <v>Überweisung</v>
      </c>
      <c r="F86" s="3">
        <v>0</v>
      </c>
      <c r="G86" s="97" t="str">
        <f t="shared" si="33"/>
        <v/>
      </c>
      <c r="H86" s="6">
        <v>1</v>
      </c>
      <c r="I86" s="98" t="str">
        <f t="shared" si="34"/>
        <v>Höflichkeit/Danksagung</v>
      </c>
      <c r="J86" s="4">
        <v>4</v>
      </c>
      <c r="K86" s="99" t="str">
        <f t="shared" si="35"/>
        <v>Konkrete Autoritätsperson</v>
      </c>
      <c r="L86" s="5">
        <v>0</v>
      </c>
      <c r="M86" s="100" t="str">
        <f t="shared" si="36"/>
        <v/>
      </c>
      <c r="O86" s="87" t="s">
        <v>27</v>
      </c>
      <c r="P86" s="87" t="str">
        <f t="shared" si="39"/>
        <v>Bank Details</v>
      </c>
      <c r="Q86" s="83">
        <f>COUNTIF($E71:$E100, P86)</f>
        <v>1</v>
      </c>
      <c r="R86" s="48">
        <f>Q86/$Q$20</f>
        <v>3.3333333333333333E-2</v>
      </c>
      <c r="T86" s="109" t="s">
        <v>27</v>
      </c>
      <c r="U86" s="52" t="str">
        <f t="shared" si="40"/>
        <v>Konkrete Autoritätsperson</v>
      </c>
      <c r="V86" s="89">
        <f>COUNTIF($K71:$K100, U86)</f>
        <v>19</v>
      </c>
      <c r="W86" s="53">
        <f>V86/$Q$20</f>
        <v>0.6333333333333333</v>
      </c>
    </row>
    <row r="87" spans="1:23" ht="15" thickBot="1" x14ac:dyDescent="0.35">
      <c r="A87" s="20">
        <v>77</v>
      </c>
      <c r="B87" s="1">
        <v>0</v>
      </c>
      <c r="C87" s="28" t="str">
        <f t="shared" si="31"/>
        <v/>
      </c>
      <c r="D87" s="2">
        <v>1</v>
      </c>
      <c r="E87" s="29" t="str">
        <f t="shared" si="32"/>
        <v>Allg. Anfrage/Link-Klick</v>
      </c>
      <c r="F87" s="3">
        <v>0</v>
      </c>
      <c r="G87" s="97" t="str">
        <f t="shared" si="33"/>
        <v/>
      </c>
      <c r="H87" s="6">
        <v>1</v>
      </c>
      <c r="I87" s="98" t="str">
        <f t="shared" si="34"/>
        <v>Höflichkeit/Danksagung</v>
      </c>
      <c r="J87" s="4">
        <v>4</v>
      </c>
      <c r="K87" s="99" t="str">
        <f t="shared" si="35"/>
        <v>Konkrete Autoritätsperson</v>
      </c>
      <c r="L87" s="5">
        <v>0</v>
      </c>
      <c r="M87" s="100" t="str">
        <f t="shared" si="36"/>
        <v/>
      </c>
      <c r="O87" s="155" t="s">
        <v>28</v>
      </c>
      <c r="P87" s="87" t="str">
        <f t="shared" si="39"/>
        <v>Überweisung</v>
      </c>
      <c r="Q87" s="84">
        <f>COUNTIF($E71:$E100, P87)</f>
        <v>15</v>
      </c>
      <c r="R87" s="49">
        <f>Q87/$Q$20</f>
        <v>0.5</v>
      </c>
      <c r="T87" s="110" t="s">
        <v>28</v>
      </c>
      <c r="U87" s="52" t="str">
        <f t="shared" si="40"/>
        <v>CEO/Präsident</v>
      </c>
      <c r="V87" s="90">
        <f>COUNTIF($K71:$K100, U87)</f>
        <v>1</v>
      </c>
      <c r="W87" s="54">
        <f>V87/$Q$20</f>
        <v>3.3333333333333333E-2</v>
      </c>
    </row>
    <row r="88" spans="1:23" ht="15" thickBot="1" x14ac:dyDescent="0.35">
      <c r="A88" s="20">
        <v>78</v>
      </c>
      <c r="B88" s="1">
        <v>0</v>
      </c>
      <c r="C88" s="28" t="str">
        <f t="shared" si="31"/>
        <v/>
      </c>
      <c r="D88" s="2">
        <v>3</v>
      </c>
      <c r="E88" s="29" t="str">
        <f t="shared" si="32"/>
        <v>Passwort/Persönliche Daten</v>
      </c>
      <c r="F88" s="3">
        <v>0</v>
      </c>
      <c r="G88" s="97" t="str">
        <f t="shared" si="33"/>
        <v/>
      </c>
      <c r="H88" s="6">
        <v>0</v>
      </c>
      <c r="I88" s="98" t="str">
        <f t="shared" si="34"/>
        <v/>
      </c>
      <c r="J88" s="4">
        <v>4</v>
      </c>
      <c r="K88" s="99" t="str">
        <f t="shared" si="35"/>
        <v>Konkrete Autoritätsperson</v>
      </c>
      <c r="L88" s="5">
        <v>0</v>
      </c>
      <c r="M88" s="100" t="str">
        <f t="shared" si="36"/>
        <v/>
      </c>
      <c r="O88" s="150" t="s">
        <v>21</v>
      </c>
      <c r="P88" s="151"/>
      <c r="Q88" s="85">
        <f>SUM(Q83:Q87)</f>
        <v>30</v>
      </c>
      <c r="R88" s="68">
        <f>SUM(R83:R87)</f>
        <v>1</v>
      </c>
      <c r="T88" s="166" t="s">
        <v>21</v>
      </c>
      <c r="U88" s="167"/>
      <c r="V88" s="91">
        <f>SUM(V83:V87)</f>
        <v>25</v>
      </c>
      <c r="W88" s="65">
        <f>SUM(W83:W87)</f>
        <v>0.83333333333333326</v>
      </c>
    </row>
    <row r="89" spans="1:23" ht="15" thickBot="1" x14ac:dyDescent="0.35">
      <c r="A89" s="20">
        <v>79</v>
      </c>
      <c r="B89" s="1">
        <v>1</v>
      </c>
      <c r="C89" s="28" t="str">
        <f t="shared" si="31"/>
        <v>minimaler Wert (&lt;50)</v>
      </c>
      <c r="D89" s="2">
        <v>1</v>
      </c>
      <c r="E89" s="29" t="str">
        <f t="shared" si="32"/>
        <v>Allg. Anfrage/Link-Klick</v>
      </c>
      <c r="F89" s="3">
        <v>0</v>
      </c>
      <c r="G89" s="97" t="str">
        <f t="shared" si="33"/>
        <v/>
      </c>
      <c r="H89" s="6">
        <v>0</v>
      </c>
      <c r="I89" s="98" t="str">
        <f t="shared" si="34"/>
        <v/>
      </c>
      <c r="J89" s="4">
        <v>2</v>
      </c>
      <c r="K89" s="99" t="str">
        <f t="shared" si="35"/>
        <v>Logo</v>
      </c>
      <c r="L89" s="5">
        <v>0</v>
      </c>
      <c r="M89" s="100" t="str">
        <f t="shared" si="36"/>
        <v/>
      </c>
    </row>
    <row r="90" spans="1:23" ht="15" thickBot="1" x14ac:dyDescent="0.35">
      <c r="A90" s="20">
        <v>80</v>
      </c>
      <c r="B90" s="1">
        <v>0</v>
      </c>
      <c r="C90" s="28" t="str">
        <f t="shared" si="31"/>
        <v/>
      </c>
      <c r="D90" s="2">
        <v>5</v>
      </c>
      <c r="E90" s="29" t="str">
        <f t="shared" si="32"/>
        <v>Überweisung</v>
      </c>
      <c r="F90" s="3">
        <v>0</v>
      </c>
      <c r="G90" s="97" t="str">
        <f t="shared" si="33"/>
        <v/>
      </c>
      <c r="H90" s="6">
        <v>1</v>
      </c>
      <c r="I90" s="98" t="str">
        <f t="shared" si="34"/>
        <v>Höflichkeit/Danksagung</v>
      </c>
      <c r="J90" s="4">
        <v>4</v>
      </c>
      <c r="K90" s="99" t="str">
        <f t="shared" si="35"/>
        <v>Konkrete Autoritätsperson</v>
      </c>
      <c r="L90" s="5">
        <v>5</v>
      </c>
      <c r="M90" s="100" t="str">
        <f t="shared" si="36"/>
        <v>24h/Angst</v>
      </c>
    </row>
    <row r="91" spans="1:23" ht="15" thickBot="1" x14ac:dyDescent="0.35">
      <c r="A91" s="20">
        <v>81</v>
      </c>
      <c r="B91" s="1">
        <v>0</v>
      </c>
      <c r="C91" s="28" t="str">
        <f t="shared" si="31"/>
        <v/>
      </c>
      <c r="D91" s="2">
        <v>5</v>
      </c>
      <c r="E91" s="29" t="str">
        <f t="shared" si="32"/>
        <v>Überweisung</v>
      </c>
      <c r="F91" s="3">
        <v>0</v>
      </c>
      <c r="G91" s="97" t="str">
        <f t="shared" si="33"/>
        <v/>
      </c>
      <c r="H91" s="6">
        <v>1</v>
      </c>
      <c r="I91" s="98" t="str">
        <f t="shared" si="34"/>
        <v>Höflichkeit/Danksagung</v>
      </c>
      <c r="J91" s="4">
        <v>4</v>
      </c>
      <c r="K91" s="99" t="str">
        <f t="shared" si="35"/>
        <v>Konkrete Autoritätsperson</v>
      </c>
      <c r="L91" s="5">
        <v>5</v>
      </c>
      <c r="M91" s="100" t="str">
        <f t="shared" si="36"/>
        <v>24h/Angst</v>
      </c>
    </row>
    <row r="92" spans="1:23" ht="15" thickBot="1" x14ac:dyDescent="0.35">
      <c r="A92" s="20">
        <v>82</v>
      </c>
      <c r="B92" s="1">
        <v>0</v>
      </c>
      <c r="C92" s="28" t="str">
        <f t="shared" si="31"/>
        <v/>
      </c>
      <c r="D92" s="2">
        <v>5</v>
      </c>
      <c r="E92" s="29" t="str">
        <f t="shared" si="32"/>
        <v>Überweisung</v>
      </c>
      <c r="F92" s="3">
        <v>0</v>
      </c>
      <c r="G92" s="97" t="str">
        <f t="shared" si="33"/>
        <v/>
      </c>
      <c r="H92" s="6">
        <v>0</v>
      </c>
      <c r="I92" s="98" t="str">
        <f t="shared" si="34"/>
        <v/>
      </c>
      <c r="J92" s="4">
        <v>4</v>
      </c>
      <c r="K92" s="99" t="str">
        <f t="shared" si="35"/>
        <v>Konkrete Autoritätsperson</v>
      </c>
      <c r="L92" s="5">
        <v>5</v>
      </c>
      <c r="M92" s="100" t="str">
        <f t="shared" si="36"/>
        <v>24h/Angst</v>
      </c>
    </row>
    <row r="93" spans="1:23" ht="15" thickBot="1" x14ac:dyDescent="0.35">
      <c r="A93" s="20">
        <v>83</v>
      </c>
      <c r="B93" s="1">
        <v>0</v>
      </c>
      <c r="C93" s="28" t="str">
        <f t="shared" si="31"/>
        <v/>
      </c>
      <c r="D93" s="2">
        <v>1</v>
      </c>
      <c r="E93" s="29" t="str">
        <f t="shared" si="32"/>
        <v>Allg. Anfrage/Link-Klick</v>
      </c>
      <c r="F93" s="3">
        <v>0</v>
      </c>
      <c r="G93" s="97" t="str">
        <f t="shared" si="33"/>
        <v/>
      </c>
      <c r="H93" s="6">
        <v>1</v>
      </c>
      <c r="I93" s="98" t="str">
        <f t="shared" si="34"/>
        <v>Höflichkeit/Danksagung</v>
      </c>
      <c r="J93" s="4">
        <v>4</v>
      </c>
      <c r="K93" s="99" t="str">
        <f t="shared" si="35"/>
        <v>Konkrete Autoritätsperson</v>
      </c>
      <c r="L93" s="5">
        <v>5</v>
      </c>
      <c r="M93" s="100" t="str">
        <f t="shared" si="36"/>
        <v>24h/Angst</v>
      </c>
    </row>
    <row r="94" spans="1:23" ht="15" thickBot="1" x14ac:dyDescent="0.35">
      <c r="A94" s="20">
        <v>84</v>
      </c>
      <c r="B94" s="1">
        <v>0</v>
      </c>
      <c r="C94" s="28" t="str">
        <f t="shared" si="31"/>
        <v/>
      </c>
      <c r="D94" s="2">
        <v>5</v>
      </c>
      <c r="E94" s="29" t="str">
        <f t="shared" si="32"/>
        <v>Überweisung</v>
      </c>
      <c r="F94" s="3">
        <v>0</v>
      </c>
      <c r="G94" s="97" t="str">
        <f t="shared" si="33"/>
        <v/>
      </c>
      <c r="H94" s="6">
        <v>0</v>
      </c>
      <c r="I94" s="98" t="str">
        <f t="shared" si="34"/>
        <v/>
      </c>
      <c r="J94" s="4">
        <v>4</v>
      </c>
      <c r="K94" s="99" t="str">
        <f t="shared" si="35"/>
        <v>Konkrete Autoritätsperson</v>
      </c>
      <c r="L94" s="5">
        <v>1</v>
      </c>
      <c r="M94" s="100" t="str">
        <f t="shared" si="36"/>
        <v>2 Wochen (+)</v>
      </c>
    </row>
    <row r="95" spans="1:23" ht="15.6" thickTop="1" thickBot="1" x14ac:dyDescent="0.35">
      <c r="A95" s="20">
        <v>85</v>
      </c>
      <c r="B95" s="1">
        <v>0</v>
      </c>
      <c r="C95" s="28" t="str">
        <f t="shared" si="31"/>
        <v/>
      </c>
      <c r="D95" s="2">
        <v>5</v>
      </c>
      <c r="E95" s="29" t="str">
        <f t="shared" si="32"/>
        <v>Überweisung</v>
      </c>
      <c r="F95" s="3">
        <v>0</v>
      </c>
      <c r="G95" s="97" t="str">
        <f t="shared" si="33"/>
        <v/>
      </c>
      <c r="H95" s="6">
        <v>1</v>
      </c>
      <c r="I95" s="98" t="str">
        <f t="shared" si="34"/>
        <v>Höflichkeit/Danksagung</v>
      </c>
      <c r="J95" s="4">
        <v>0</v>
      </c>
      <c r="K95" s="99" t="str">
        <f t="shared" si="35"/>
        <v/>
      </c>
      <c r="L95" s="5">
        <v>5</v>
      </c>
      <c r="M95" s="100" t="str">
        <f t="shared" si="36"/>
        <v>24h/Angst</v>
      </c>
      <c r="O95" s="111" t="s">
        <v>24</v>
      </c>
      <c r="P95" s="154" t="str">
        <f>P27</f>
        <v>2-4</v>
      </c>
      <c r="Q95" s="78">
        <f>COUNTIF($G71:$G100, P95)</f>
        <v>0</v>
      </c>
      <c r="R95" s="55">
        <f>Q95/$Q$20</f>
        <v>0</v>
      </c>
      <c r="T95" s="114" t="s">
        <v>24</v>
      </c>
      <c r="U95" s="59" t="str">
        <f>U27</f>
        <v>2 Wochen (+)</v>
      </c>
      <c r="V95" s="92">
        <f>COUNTIF($M71:$M100, U95)</f>
        <v>2</v>
      </c>
      <c r="W95" s="60">
        <f>V95/$Q$20</f>
        <v>6.6666666666666666E-2</v>
      </c>
    </row>
    <row r="96" spans="1:23" ht="15" thickBot="1" x14ac:dyDescent="0.35">
      <c r="A96" s="20">
        <v>86</v>
      </c>
      <c r="B96" s="1">
        <v>0</v>
      </c>
      <c r="C96" s="28" t="str">
        <f t="shared" si="31"/>
        <v/>
      </c>
      <c r="D96" s="2">
        <v>4</v>
      </c>
      <c r="E96" s="29" t="str">
        <f t="shared" si="32"/>
        <v>Bank Details</v>
      </c>
      <c r="F96" s="3">
        <v>0</v>
      </c>
      <c r="G96" s="97" t="str">
        <f t="shared" si="33"/>
        <v/>
      </c>
      <c r="H96" s="6">
        <v>4</v>
      </c>
      <c r="I96" s="98" t="str">
        <f t="shared" si="34"/>
        <v>Zugehörigkeit/Affinität</v>
      </c>
      <c r="J96" s="4">
        <v>4</v>
      </c>
      <c r="K96" s="99" t="str">
        <f t="shared" si="35"/>
        <v>Konkrete Autoritätsperson</v>
      </c>
      <c r="L96" s="5">
        <v>5</v>
      </c>
      <c r="M96" s="100" t="str">
        <f t="shared" si="36"/>
        <v>24h/Angst</v>
      </c>
      <c r="O96" s="112" t="s">
        <v>25</v>
      </c>
      <c r="P96" s="56" t="str">
        <f t="shared" ref="P96:P99" si="41">P28</f>
        <v>5-99</v>
      </c>
      <c r="Q96" s="79">
        <f>COUNTIF($G71:$G100, P96)</f>
        <v>0</v>
      </c>
      <c r="R96" s="57">
        <f>Q96/$Q$20</f>
        <v>0</v>
      </c>
      <c r="T96" s="115" t="s">
        <v>25</v>
      </c>
      <c r="U96" s="61" t="str">
        <f t="shared" ref="U96:U99" si="42">U28</f>
        <v>1 Woche</v>
      </c>
      <c r="V96" s="93">
        <f>COUNTIF($M71:$M100, U96)</f>
        <v>0</v>
      </c>
      <c r="W96" s="62">
        <f>V96/$Q$20</f>
        <v>0</v>
      </c>
    </row>
    <row r="97" spans="1:23" ht="15" thickBot="1" x14ac:dyDescent="0.35">
      <c r="A97" s="20">
        <v>87</v>
      </c>
      <c r="B97" s="1">
        <v>0</v>
      </c>
      <c r="C97" s="28" t="str">
        <f t="shared" si="31"/>
        <v/>
      </c>
      <c r="D97" s="2">
        <v>5</v>
      </c>
      <c r="E97" s="29" t="str">
        <f t="shared" si="32"/>
        <v>Überweisung</v>
      </c>
      <c r="F97" s="3">
        <v>0</v>
      </c>
      <c r="G97" s="97" t="str">
        <f t="shared" si="33"/>
        <v/>
      </c>
      <c r="H97" s="6">
        <v>0</v>
      </c>
      <c r="I97" s="98" t="str">
        <f t="shared" si="34"/>
        <v/>
      </c>
      <c r="J97" s="4">
        <v>4</v>
      </c>
      <c r="K97" s="99" t="str">
        <f t="shared" si="35"/>
        <v>Konkrete Autoritätsperson</v>
      </c>
      <c r="L97" s="5">
        <v>5</v>
      </c>
      <c r="M97" s="100" t="str">
        <f t="shared" si="36"/>
        <v>24h/Angst</v>
      </c>
      <c r="O97" s="112" t="s">
        <v>26</v>
      </c>
      <c r="P97" s="56" t="str">
        <f t="shared" si="41"/>
        <v>100(+)</v>
      </c>
      <c r="Q97" s="79">
        <f>COUNTIF($G71:$G100, P97)</f>
        <v>0</v>
      </c>
      <c r="R97" s="57">
        <f>Q97/$Q$20</f>
        <v>0</v>
      </c>
      <c r="T97" s="115" t="s">
        <v>26</v>
      </c>
      <c r="U97" s="61" t="str">
        <f t="shared" si="42"/>
        <v>72h</v>
      </c>
      <c r="V97" s="93">
        <f>COUNTIF($M71:$M100, U97)</f>
        <v>0</v>
      </c>
      <c r="W97" s="62">
        <f>V97/$Q$20</f>
        <v>0</v>
      </c>
    </row>
    <row r="98" spans="1:23" ht="15" thickBot="1" x14ac:dyDescent="0.35">
      <c r="A98" s="20">
        <v>88</v>
      </c>
      <c r="B98" s="1">
        <v>0</v>
      </c>
      <c r="C98" s="28" t="str">
        <f t="shared" si="31"/>
        <v/>
      </c>
      <c r="D98" s="2">
        <v>5</v>
      </c>
      <c r="E98" s="29" t="str">
        <f t="shared" si="32"/>
        <v>Überweisung</v>
      </c>
      <c r="F98" s="3">
        <v>0</v>
      </c>
      <c r="G98" s="97" t="str">
        <f t="shared" si="33"/>
        <v/>
      </c>
      <c r="H98" s="6">
        <v>2</v>
      </c>
      <c r="I98" s="98" t="str">
        <f t="shared" si="34"/>
        <v>Schmeichelei</v>
      </c>
      <c r="J98" s="4">
        <v>4</v>
      </c>
      <c r="K98" s="99" t="str">
        <f t="shared" si="35"/>
        <v>Konkrete Autoritätsperson</v>
      </c>
      <c r="L98" s="5">
        <v>5</v>
      </c>
      <c r="M98" s="100" t="str">
        <f t="shared" si="36"/>
        <v>24h/Angst</v>
      </c>
      <c r="O98" s="112" t="s">
        <v>27</v>
      </c>
      <c r="P98" s="56" t="str">
        <f t="shared" si="41"/>
        <v>10000(+)</v>
      </c>
      <c r="Q98" s="79">
        <f>COUNTIF($G71:$G100, P98)</f>
        <v>0</v>
      </c>
      <c r="R98" s="57">
        <f>Q98/$Q$20</f>
        <v>0</v>
      </c>
      <c r="T98" s="115" t="s">
        <v>27</v>
      </c>
      <c r="U98" s="61" t="str">
        <f t="shared" si="42"/>
        <v>48h</v>
      </c>
      <c r="V98" s="93">
        <f>COUNTIF($M71:$M100, U98)</f>
        <v>2</v>
      </c>
      <c r="W98" s="62">
        <f>V98/$Q$20</f>
        <v>6.6666666666666666E-2</v>
      </c>
    </row>
    <row r="99" spans="1:23" ht="15" thickBot="1" x14ac:dyDescent="0.35">
      <c r="A99" s="20">
        <v>89</v>
      </c>
      <c r="B99" s="1">
        <v>0</v>
      </c>
      <c r="C99" s="28" t="str">
        <f t="shared" si="31"/>
        <v/>
      </c>
      <c r="D99" s="2">
        <v>5</v>
      </c>
      <c r="E99" s="29" t="str">
        <f t="shared" si="32"/>
        <v>Überweisung</v>
      </c>
      <c r="F99" s="3">
        <v>0</v>
      </c>
      <c r="G99" s="97" t="str">
        <f t="shared" si="33"/>
        <v/>
      </c>
      <c r="H99" s="6">
        <v>0</v>
      </c>
      <c r="I99" s="98" t="str">
        <f t="shared" si="34"/>
        <v/>
      </c>
      <c r="J99" s="4">
        <v>4</v>
      </c>
      <c r="K99" s="99" t="str">
        <f t="shared" si="35"/>
        <v>Konkrete Autoritätsperson</v>
      </c>
      <c r="L99" s="5">
        <v>0</v>
      </c>
      <c r="M99" s="100" t="str">
        <f t="shared" si="36"/>
        <v/>
      </c>
      <c r="O99" s="113" t="s">
        <v>28</v>
      </c>
      <c r="P99" s="56" t="str">
        <f t="shared" si="41"/>
        <v>1 Mio (+)/Alle</v>
      </c>
      <c r="Q99" s="80">
        <f>COUNTIF($G71:$G100, P99)</f>
        <v>1</v>
      </c>
      <c r="R99" s="58">
        <f>Q99/$Q$20</f>
        <v>3.3333333333333333E-2</v>
      </c>
      <c r="T99" s="116" t="s">
        <v>28</v>
      </c>
      <c r="U99" s="61" t="str">
        <f t="shared" si="42"/>
        <v>24h/Angst</v>
      </c>
      <c r="V99" s="93">
        <f>COUNTIF($M71:$M100, U99)</f>
        <v>18</v>
      </c>
      <c r="W99" s="62">
        <f>V99/$Q$20</f>
        <v>0.6</v>
      </c>
    </row>
    <row r="100" spans="1:23" ht="15" thickBot="1" x14ac:dyDescent="0.35">
      <c r="A100" s="20">
        <v>90</v>
      </c>
      <c r="B100" s="1">
        <v>0</v>
      </c>
      <c r="C100" s="28" t="str">
        <f t="shared" si="31"/>
        <v/>
      </c>
      <c r="D100" s="2">
        <v>1</v>
      </c>
      <c r="E100" s="29" t="str">
        <f t="shared" si="32"/>
        <v>Allg. Anfrage/Link-Klick</v>
      </c>
      <c r="F100" s="3">
        <v>0</v>
      </c>
      <c r="G100" s="97" t="str">
        <f t="shared" si="33"/>
        <v/>
      </c>
      <c r="H100" s="6">
        <v>1</v>
      </c>
      <c r="I100" s="98" t="str">
        <f t="shared" si="34"/>
        <v>Höflichkeit/Danksagung</v>
      </c>
      <c r="J100" s="4">
        <v>4</v>
      </c>
      <c r="K100" s="99" t="str">
        <f t="shared" si="35"/>
        <v>Konkrete Autoritätsperson</v>
      </c>
      <c r="L100" s="5">
        <v>0</v>
      </c>
      <c r="M100" s="100" t="str">
        <f t="shared" si="36"/>
        <v/>
      </c>
      <c r="O100" s="156" t="s">
        <v>21</v>
      </c>
      <c r="P100" s="157"/>
      <c r="Q100" s="81">
        <f>SUM(Q95:Q99)</f>
        <v>1</v>
      </c>
      <c r="R100" s="66">
        <f>SUM(R95:R99)</f>
        <v>3.3333333333333333E-2</v>
      </c>
      <c r="T100" s="158" t="s">
        <v>21</v>
      </c>
      <c r="U100" s="159"/>
      <c r="V100" s="94">
        <f>SUM(V95:V99)</f>
        <v>22</v>
      </c>
      <c r="W100" s="67">
        <f>SUM(W95:W99)</f>
        <v>0.73333333333333328</v>
      </c>
    </row>
    <row r="101" spans="1:23" ht="18.600000000000001" thickBot="1" x14ac:dyDescent="0.4">
      <c r="A101" s="117" t="s">
        <v>17</v>
      </c>
      <c r="B101" s="118">
        <f t="shared" ref="B101" si="43">SUM(B71:B100)/COUNTIF(B71:B100,"&lt;&gt;0")</f>
        <v>1</v>
      </c>
      <c r="C101" s="118"/>
      <c r="D101" s="118">
        <f t="shared" ref="D101" si="44">SUM(D71:D100)/COUNTIF(D71:D100,"&lt;&gt;0")</f>
        <v>3.4</v>
      </c>
      <c r="E101" s="118"/>
      <c r="F101" s="118">
        <f t="shared" ref="F101" si="45">SUM(F71:F100)/COUNTIF(F71:F100,"&lt;&gt;0")</f>
        <v>5</v>
      </c>
      <c r="G101" s="118"/>
      <c r="H101" s="118">
        <f t="shared" ref="H101" si="46">SUM(H71:H100)/COUNTIF(H71:H100,"&lt;&gt;0")</f>
        <v>1.588235294117647</v>
      </c>
      <c r="I101" s="118"/>
      <c r="J101" s="118">
        <f t="shared" ref="J101" si="47">SUM(J71:J100)/COUNTIF(J71:J100,"&lt;&gt;0")</f>
        <v>3.8</v>
      </c>
      <c r="K101" s="118"/>
      <c r="L101" s="118">
        <f t="shared" ref="L101" si="48">SUM(L71:L100)/COUNTIF(L71:L100,"&lt;&gt;0")</f>
        <v>4.5454545454545459</v>
      </c>
      <c r="M101" s="118"/>
    </row>
    <row r="102" spans="1:23" ht="19.2" thickTop="1" thickBot="1" x14ac:dyDescent="0.4">
      <c r="A102" s="95" t="s">
        <v>29</v>
      </c>
      <c r="B102" s="96">
        <f t="shared" ref="B102" si="49">SUM(B71:B100)/30</f>
        <v>3.3333333333333333E-2</v>
      </c>
      <c r="C102" s="96"/>
      <c r="D102" s="96">
        <f>SUM(D71:D100)/30</f>
        <v>3.4</v>
      </c>
      <c r="E102" s="96"/>
      <c r="F102" s="96">
        <f>SUM(F71:F100)/30</f>
        <v>0.16666666666666666</v>
      </c>
      <c r="G102" s="96"/>
      <c r="H102" s="96">
        <f>SUM(H71:H100)/30</f>
        <v>0.9</v>
      </c>
      <c r="I102" s="96"/>
      <c r="J102" s="96">
        <f>SUM(J71:J100)/30</f>
        <v>3.1666666666666665</v>
      </c>
      <c r="K102" s="96"/>
      <c r="L102" s="96">
        <f>SUM(L71:L100)/30</f>
        <v>3.3333333333333335</v>
      </c>
      <c r="M102" s="96"/>
    </row>
    <row r="103" spans="1:23" ht="49.95" customHeight="1" thickTop="1" thickBot="1" x14ac:dyDescent="0.35">
      <c r="A103" s="168" t="s">
        <v>8</v>
      </c>
      <c r="B103" s="169"/>
      <c r="C103" s="169"/>
      <c r="D103" s="169"/>
      <c r="E103" s="169"/>
      <c r="F103" s="169"/>
      <c r="G103" s="169"/>
      <c r="H103" s="169"/>
      <c r="I103" s="169"/>
      <c r="J103" s="170"/>
      <c r="K103" s="121" t="s">
        <v>22</v>
      </c>
      <c r="L103" s="121"/>
      <c r="M103" s="122">
        <v>0.4</v>
      </c>
    </row>
    <row r="104" spans="1:23" ht="15" thickBot="1" x14ac:dyDescent="0.35">
      <c r="A104" s="38"/>
      <c r="B104" s="8" t="s">
        <v>0</v>
      </c>
      <c r="C104" s="8" t="s">
        <v>1</v>
      </c>
      <c r="D104" s="9" t="s">
        <v>2</v>
      </c>
      <c r="E104" s="9" t="s">
        <v>1</v>
      </c>
      <c r="F104" s="10" t="s">
        <v>3</v>
      </c>
      <c r="G104" s="10" t="s">
        <v>1</v>
      </c>
      <c r="H104" s="11" t="s">
        <v>5</v>
      </c>
      <c r="I104" s="11" t="s">
        <v>1</v>
      </c>
      <c r="J104" s="12" t="s">
        <v>4</v>
      </c>
      <c r="K104" s="12" t="s">
        <v>1</v>
      </c>
      <c r="L104" s="19" t="s">
        <v>34</v>
      </c>
      <c r="M104" s="13" t="s">
        <v>1</v>
      </c>
    </row>
    <row r="105" spans="1:23" ht="15.6" thickTop="1" thickBot="1" x14ac:dyDescent="0.35">
      <c r="A105" s="20">
        <v>91</v>
      </c>
      <c r="B105" s="1">
        <v>0</v>
      </c>
      <c r="C105" s="28" t="str">
        <f t="shared" ref="C105:C134" si="50">IF(B105=1,$P$3,
IF(B105=2,$P$4,
IF(B105=3,$P$5,
IF(B105=4,$P$6,
IF(B105=5,$P$7,"")))))</f>
        <v/>
      </c>
      <c r="D105" s="2">
        <v>1</v>
      </c>
      <c r="E105" s="29" t="str">
        <f t="shared" ref="E105:E134" si="51">IF(D105=1,$P$15,
IF(D105=2,$P$16,
IF(D105=3,$P$17,
IF(D105=4,$P$18,
IF(D105=5,$P$19,"")))))</f>
        <v>Allg. Anfrage/Link-Klick</v>
      </c>
      <c r="F105" s="3">
        <v>0</v>
      </c>
      <c r="G105" s="97" t="str">
        <f t="shared" ref="G105:G134" si="52">IF(F105=1,$P$27,
IF(F105=2,$P$28,
IF(F105=3,$P$29,
IF(F105=4,$P$30,
IF(F105=5,$P$31,"")))))</f>
        <v/>
      </c>
      <c r="H105" s="6">
        <v>4</v>
      </c>
      <c r="I105" s="98" t="str">
        <f t="shared" ref="I105:I134" si="53">IF(H105=1,$U$3,
IF(H105=2,$U$4,
IF(H105=3,$U$5,
IF(H105=4,$U$6,
IF(H105=5,$U$7,"")))))</f>
        <v>Zugehörigkeit/Affinität</v>
      </c>
      <c r="J105" s="4">
        <v>5</v>
      </c>
      <c r="K105" s="99" t="str">
        <f t="shared" ref="K105:K134" si="54">IF(J105=1,$U$15,
IF(J105=2,$U$16,
IF(J105=3,$U$17,
IF(J105=4,$U$18,
IF(J105=5,$U$19,"")))))</f>
        <v>CEO/Präsident</v>
      </c>
      <c r="L105" s="5">
        <v>5</v>
      </c>
      <c r="M105" s="100" t="str">
        <f t="shared" ref="M105:M134" si="55">IF(L105=1,$U$27,
IF(L105=2,$U$28,
IF(L105=3,$U$29,
IF(L105=4,$U$30,
IF(L105=5,$U$31,"")))))</f>
        <v>24h/Angst</v>
      </c>
      <c r="O105" s="101" t="s">
        <v>24</v>
      </c>
      <c r="P105" s="71" t="str">
        <f>P3</f>
        <v>minimaler Wert (&lt;50)</v>
      </c>
      <c r="Q105" s="69">
        <f>COUNTIF($C105:$C134, P105)</f>
        <v>0</v>
      </c>
      <c r="R105" s="39">
        <f>Q105/$Q$20</f>
        <v>0</v>
      </c>
      <c r="T105" s="104" t="s">
        <v>24</v>
      </c>
      <c r="U105" s="42" t="str">
        <f>U3</f>
        <v>Höflichkeit/Danksagung</v>
      </c>
      <c r="V105" s="73">
        <f>COUNTIF($I105:$I134, U105)</f>
        <v>9</v>
      </c>
      <c r="W105" s="43">
        <f>V105/$Q$20</f>
        <v>0.3</v>
      </c>
    </row>
    <row r="106" spans="1:23" ht="15.6" thickTop="1" thickBot="1" x14ac:dyDescent="0.35">
      <c r="A106" s="20">
        <v>92</v>
      </c>
      <c r="B106" s="1">
        <v>0</v>
      </c>
      <c r="C106" s="28" t="str">
        <f t="shared" si="50"/>
        <v/>
      </c>
      <c r="D106" s="2">
        <v>5</v>
      </c>
      <c r="E106" s="29" t="str">
        <f t="shared" si="51"/>
        <v>Überweisung</v>
      </c>
      <c r="F106" s="3">
        <v>0</v>
      </c>
      <c r="G106" s="97" t="str">
        <f t="shared" si="52"/>
        <v/>
      </c>
      <c r="H106" s="6">
        <v>1</v>
      </c>
      <c r="I106" s="98" t="str">
        <f t="shared" si="53"/>
        <v>Höflichkeit/Danksagung</v>
      </c>
      <c r="J106" s="4">
        <v>5</v>
      </c>
      <c r="K106" s="99" t="str">
        <f t="shared" si="54"/>
        <v>CEO/Präsident</v>
      </c>
      <c r="L106" s="5">
        <v>5</v>
      </c>
      <c r="M106" s="100" t="str">
        <f t="shared" si="55"/>
        <v>24h/Angst</v>
      </c>
      <c r="O106" s="102" t="s">
        <v>25</v>
      </c>
      <c r="P106" s="72" t="s">
        <v>33</v>
      </c>
      <c r="Q106" s="70">
        <f>COUNTIF($C105:$C134, P106)</f>
        <v>0</v>
      </c>
      <c r="R106" s="40">
        <f>Q106/$Q$20</f>
        <v>0</v>
      </c>
      <c r="T106" s="104" t="s">
        <v>25</v>
      </c>
      <c r="U106" s="44" t="str">
        <f t="shared" ref="U106:U109" si="56">U4</f>
        <v>Schmeichelei</v>
      </c>
      <c r="V106" s="74">
        <f>COUNTIF($I105:$I134, U106)</f>
        <v>3</v>
      </c>
      <c r="W106" s="45">
        <f>V106/$Q$20</f>
        <v>0.1</v>
      </c>
    </row>
    <row r="107" spans="1:23" ht="15.6" thickTop="1" thickBot="1" x14ac:dyDescent="0.35">
      <c r="A107" s="20">
        <v>93</v>
      </c>
      <c r="B107" s="1">
        <v>0</v>
      </c>
      <c r="C107" s="28" t="str">
        <f t="shared" si="50"/>
        <v/>
      </c>
      <c r="D107" s="2">
        <v>5</v>
      </c>
      <c r="E107" s="29" t="str">
        <f t="shared" si="51"/>
        <v>Überweisung</v>
      </c>
      <c r="F107" s="3">
        <v>0</v>
      </c>
      <c r="G107" s="97" t="str">
        <f t="shared" si="52"/>
        <v/>
      </c>
      <c r="H107" s="6">
        <v>0</v>
      </c>
      <c r="I107" s="98" t="str">
        <f t="shared" si="53"/>
        <v/>
      </c>
      <c r="J107" s="4">
        <v>5</v>
      </c>
      <c r="K107" s="99" t="str">
        <f t="shared" si="54"/>
        <v>CEO/Präsident</v>
      </c>
      <c r="L107" s="5">
        <v>1</v>
      </c>
      <c r="M107" s="100" t="str">
        <f t="shared" si="55"/>
        <v>2 Wochen (+)</v>
      </c>
      <c r="O107" s="102" t="s">
        <v>26</v>
      </c>
      <c r="P107" s="72" t="s">
        <v>32</v>
      </c>
      <c r="Q107" s="70">
        <f t="shared" ref="Q107:Q108" si="57">COUNTIF($C106:$C135, P107)</f>
        <v>0</v>
      </c>
      <c r="R107" s="40">
        <f>Q107/$Q$20</f>
        <v>0</v>
      </c>
      <c r="T107" s="104" t="s">
        <v>26</v>
      </c>
      <c r="U107" s="44" t="str">
        <f t="shared" si="56"/>
        <v>zwischenmenschliche Verbindung</v>
      </c>
      <c r="V107" s="74">
        <f>COUNTIF($I105:$I134, U107)</f>
        <v>6</v>
      </c>
      <c r="W107" s="45">
        <f>V107/$Q$20</f>
        <v>0.2</v>
      </c>
    </row>
    <row r="108" spans="1:23" ht="15.6" thickTop="1" thickBot="1" x14ac:dyDescent="0.35">
      <c r="A108" s="20">
        <v>94</v>
      </c>
      <c r="B108" s="1">
        <v>0</v>
      </c>
      <c r="C108" s="28" t="str">
        <f t="shared" si="50"/>
        <v/>
      </c>
      <c r="D108" s="2">
        <v>1</v>
      </c>
      <c r="E108" s="29" t="str">
        <f t="shared" si="51"/>
        <v>Allg. Anfrage/Link-Klick</v>
      </c>
      <c r="F108" s="3">
        <v>0</v>
      </c>
      <c r="G108" s="97" t="str">
        <f t="shared" si="52"/>
        <v/>
      </c>
      <c r="H108" s="6">
        <v>2</v>
      </c>
      <c r="I108" s="98" t="str">
        <f t="shared" si="53"/>
        <v>Schmeichelei</v>
      </c>
      <c r="J108" s="4">
        <v>5</v>
      </c>
      <c r="K108" s="99" t="str">
        <f t="shared" si="54"/>
        <v>CEO/Präsident</v>
      </c>
      <c r="L108" s="5">
        <v>5</v>
      </c>
      <c r="M108" s="100" t="str">
        <f t="shared" si="55"/>
        <v>24h/Angst</v>
      </c>
      <c r="O108" s="102" t="s">
        <v>27</v>
      </c>
      <c r="P108" s="72" t="s">
        <v>31</v>
      </c>
      <c r="Q108" s="70">
        <f t="shared" si="57"/>
        <v>0</v>
      </c>
      <c r="R108" s="40">
        <f>Q108/$Q$20</f>
        <v>0</v>
      </c>
      <c r="T108" s="104" t="s">
        <v>27</v>
      </c>
      <c r="U108" s="44" t="str">
        <f t="shared" si="56"/>
        <v>Zugehörigkeit/Affinität</v>
      </c>
      <c r="V108" s="74">
        <f>COUNTIF($I105:$I134, U108)</f>
        <v>2</v>
      </c>
      <c r="W108" s="45">
        <f>V108/$Q$20</f>
        <v>6.6666666666666666E-2</v>
      </c>
    </row>
    <row r="109" spans="1:23" ht="15.6" thickTop="1" thickBot="1" x14ac:dyDescent="0.35">
      <c r="A109" s="20">
        <v>95</v>
      </c>
      <c r="B109" s="1">
        <v>0</v>
      </c>
      <c r="C109" s="28" t="str">
        <f t="shared" si="50"/>
        <v/>
      </c>
      <c r="D109" s="2">
        <v>5</v>
      </c>
      <c r="E109" s="29" t="str">
        <f t="shared" si="51"/>
        <v>Überweisung</v>
      </c>
      <c r="F109" s="3">
        <v>0</v>
      </c>
      <c r="G109" s="97" t="str">
        <f t="shared" si="52"/>
        <v/>
      </c>
      <c r="H109" s="6">
        <v>2</v>
      </c>
      <c r="I109" s="98" t="str">
        <f t="shared" si="53"/>
        <v>Schmeichelei</v>
      </c>
      <c r="J109" s="4">
        <v>5</v>
      </c>
      <c r="K109" s="99" t="str">
        <f t="shared" si="54"/>
        <v>CEO/Präsident</v>
      </c>
      <c r="L109" s="5">
        <v>5</v>
      </c>
      <c r="M109" s="100" t="str">
        <f t="shared" si="55"/>
        <v>24h/Angst</v>
      </c>
      <c r="O109" s="103" t="s">
        <v>28</v>
      </c>
      <c r="P109" s="72" t="s">
        <v>30</v>
      </c>
      <c r="Q109" s="70">
        <f>COUNTIF($C108:$C136, P109)</f>
        <v>0</v>
      </c>
      <c r="R109" s="41">
        <f>Q109/$Q$20</f>
        <v>0</v>
      </c>
      <c r="T109" s="104" t="s">
        <v>28</v>
      </c>
      <c r="U109" s="44" t="str">
        <f t="shared" si="56"/>
        <v>Vertrautheit/Intimität</v>
      </c>
      <c r="V109" s="75">
        <f>COUNTIF($I105:$I134, U109)</f>
        <v>0</v>
      </c>
      <c r="W109" s="46">
        <f>V109/$Q$20</f>
        <v>0</v>
      </c>
    </row>
    <row r="110" spans="1:23" ht="15" thickBot="1" x14ac:dyDescent="0.35">
      <c r="A110" s="20">
        <v>96</v>
      </c>
      <c r="B110" s="1">
        <v>0</v>
      </c>
      <c r="C110" s="28" t="str">
        <f t="shared" si="50"/>
        <v/>
      </c>
      <c r="D110" s="2">
        <v>4</v>
      </c>
      <c r="E110" s="29" t="str">
        <f t="shared" si="51"/>
        <v>Bank Details</v>
      </c>
      <c r="F110" s="3">
        <v>0</v>
      </c>
      <c r="G110" s="97" t="str">
        <f t="shared" si="52"/>
        <v/>
      </c>
      <c r="H110" s="6">
        <v>1</v>
      </c>
      <c r="I110" s="98" t="str">
        <f t="shared" si="53"/>
        <v>Höflichkeit/Danksagung</v>
      </c>
      <c r="J110" s="4">
        <v>5</v>
      </c>
      <c r="K110" s="99" t="str">
        <f>IF(J110=1,$U$15,
IF(J110=2,$U$16,
IF(J110=3,$U$17,
IF(J110=4,$U$18,
IF(J110=5,$U$19,"")))))</f>
        <v>CEO/Präsident</v>
      </c>
      <c r="L110" s="5">
        <v>5</v>
      </c>
      <c r="M110" s="100" t="str">
        <f t="shared" si="55"/>
        <v>24h/Angst</v>
      </c>
      <c r="O110" s="160" t="s">
        <v>21</v>
      </c>
      <c r="P110" s="161"/>
      <c r="Q110" s="76">
        <f>SUM(Q105:Q109)</f>
        <v>0</v>
      </c>
      <c r="R110" s="63">
        <f>SUM(R105:R109)</f>
        <v>0</v>
      </c>
      <c r="T110" s="162" t="s">
        <v>21</v>
      </c>
      <c r="U110" s="163"/>
      <c r="V110" s="77">
        <f>SUM(V105:V109)</f>
        <v>20</v>
      </c>
      <c r="W110" s="64">
        <f>SUM(W105:W109)</f>
        <v>0.66666666666666674</v>
      </c>
    </row>
    <row r="111" spans="1:23" ht="15" thickBot="1" x14ac:dyDescent="0.35">
      <c r="A111" s="20">
        <v>97</v>
      </c>
      <c r="B111" s="1">
        <v>0</v>
      </c>
      <c r="C111" s="28" t="str">
        <f t="shared" si="50"/>
        <v/>
      </c>
      <c r="D111" s="2">
        <v>5</v>
      </c>
      <c r="E111" s="29" t="str">
        <f t="shared" si="51"/>
        <v>Überweisung</v>
      </c>
      <c r="F111" s="3">
        <v>0</v>
      </c>
      <c r="G111" s="97" t="str">
        <f t="shared" si="52"/>
        <v/>
      </c>
      <c r="H111" s="6">
        <v>3</v>
      </c>
      <c r="I111" s="98" t="str">
        <f t="shared" si="53"/>
        <v>zwischenmenschliche Verbindung</v>
      </c>
      <c r="J111" s="4">
        <v>5</v>
      </c>
      <c r="K111" s="99" t="str">
        <f t="shared" si="54"/>
        <v>CEO/Präsident</v>
      </c>
      <c r="L111" s="5">
        <v>5</v>
      </c>
      <c r="M111" s="100" t="str">
        <f t="shared" si="55"/>
        <v>24h/Angst</v>
      </c>
    </row>
    <row r="112" spans="1:23" ht="15" thickBot="1" x14ac:dyDescent="0.35">
      <c r="A112" s="20">
        <v>98</v>
      </c>
      <c r="B112" s="1">
        <v>0</v>
      </c>
      <c r="C112" s="28" t="str">
        <f t="shared" si="50"/>
        <v/>
      </c>
      <c r="D112" s="2">
        <v>5</v>
      </c>
      <c r="E112" s="29" t="str">
        <f t="shared" si="51"/>
        <v>Überweisung</v>
      </c>
      <c r="F112" s="3">
        <v>0</v>
      </c>
      <c r="G112" s="97" t="str">
        <f t="shared" si="52"/>
        <v/>
      </c>
      <c r="H112" s="6">
        <v>3</v>
      </c>
      <c r="I112" s="98" t="str">
        <f t="shared" si="53"/>
        <v>zwischenmenschliche Verbindung</v>
      </c>
      <c r="J112" s="4">
        <v>5</v>
      </c>
      <c r="K112" s="99" t="str">
        <f t="shared" si="54"/>
        <v>CEO/Präsident</v>
      </c>
      <c r="L112" s="5">
        <v>5</v>
      </c>
      <c r="M112" s="100" t="str">
        <f t="shared" si="55"/>
        <v>24h/Angst</v>
      </c>
    </row>
    <row r="113" spans="1:23" ht="15" thickBot="1" x14ac:dyDescent="0.35">
      <c r="A113" s="20">
        <v>99</v>
      </c>
      <c r="B113" s="1">
        <v>0</v>
      </c>
      <c r="C113" s="28" t="str">
        <f t="shared" si="50"/>
        <v/>
      </c>
      <c r="D113" s="2">
        <v>5</v>
      </c>
      <c r="E113" s="29" t="str">
        <f t="shared" si="51"/>
        <v>Überweisung</v>
      </c>
      <c r="F113" s="3">
        <v>0</v>
      </c>
      <c r="G113" s="97" t="str">
        <f t="shared" si="52"/>
        <v/>
      </c>
      <c r="H113" s="6">
        <v>1</v>
      </c>
      <c r="I113" s="98" t="str">
        <f t="shared" si="53"/>
        <v>Höflichkeit/Danksagung</v>
      </c>
      <c r="J113" s="4">
        <v>5</v>
      </c>
      <c r="K113" s="99" t="str">
        <f t="shared" si="54"/>
        <v>CEO/Präsident</v>
      </c>
      <c r="L113" s="5">
        <v>5</v>
      </c>
      <c r="M113" s="100" t="str">
        <f t="shared" si="55"/>
        <v>24h/Angst</v>
      </c>
    </row>
    <row r="114" spans="1:23" ht="15" thickBot="1" x14ac:dyDescent="0.35">
      <c r="A114" s="20">
        <v>100</v>
      </c>
      <c r="B114" s="1">
        <v>0</v>
      </c>
      <c r="C114" s="28" t="str">
        <f t="shared" si="50"/>
        <v/>
      </c>
      <c r="D114" s="2">
        <v>5</v>
      </c>
      <c r="E114" s="29" t="str">
        <f t="shared" si="51"/>
        <v>Überweisung</v>
      </c>
      <c r="F114" s="3">
        <v>0</v>
      </c>
      <c r="G114" s="97" t="str">
        <f t="shared" si="52"/>
        <v/>
      </c>
      <c r="H114" s="6">
        <v>1</v>
      </c>
      <c r="I114" s="98" t="str">
        <f t="shared" si="53"/>
        <v>Höflichkeit/Danksagung</v>
      </c>
      <c r="J114" s="4">
        <v>5</v>
      </c>
      <c r="K114" s="99" t="str">
        <f t="shared" si="54"/>
        <v>CEO/Präsident</v>
      </c>
      <c r="L114" s="5">
        <v>5</v>
      </c>
      <c r="M114" s="100" t="str">
        <f t="shared" si="55"/>
        <v>24h/Angst</v>
      </c>
    </row>
    <row r="115" spans="1:23" ht="15" thickBot="1" x14ac:dyDescent="0.35">
      <c r="A115" s="20">
        <v>101</v>
      </c>
      <c r="B115" s="1">
        <v>0</v>
      </c>
      <c r="C115" s="28" t="str">
        <f t="shared" si="50"/>
        <v/>
      </c>
      <c r="D115" s="2">
        <v>5</v>
      </c>
      <c r="E115" s="29" t="str">
        <f t="shared" si="51"/>
        <v>Überweisung</v>
      </c>
      <c r="F115" s="3">
        <v>0</v>
      </c>
      <c r="G115" s="97" t="str">
        <f t="shared" si="52"/>
        <v/>
      </c>
      <c r="H115" s="6">
        <v>3</v>
      </c>
      <c r="I115" s="98" t="str">
        <f t="shared" si="53"/>
        <v>zwischenmenschliche Verbindung</v>
      </c>
      <c r="J115" s="4">
        <v>5</v>
      </c>
      <c r="K115" s="99" t="str">
        <f t="shared" si="54"/>
        <v>CEO/Präsident</v>
      </c>
      <c r="L115" s="5">
        <v>5</v>
      </c>
      <c r="M115" s="100" t="str">
        <f t="shared" si="55"/>
        <v>24h/Angst</v>
      </c>
    </row>
    <row r="116" spans="1:23" ht="15" thickBot="1" x14ac:dyDescent="0.35">
      <c r="A116" s="20">
        <v>102</v>
      </c>
      <c r="B116" s="1">
        <v>0</v>
      </c>
      <c r="C116" s="28" t="str">
        <f t="shared" si="50"/>
        <v/>
      </c>
      <c r="D116" s="2">
        <v>5</v>
      </c>
      <c r="E116" s="29" t="str">
        <f t="shared" si="51"/>
        <v>Überweisung</v>
      </c>
      <c r="F116" s="3">
        <v>0</v>
      </c>
      <c r="G116" s="97" t="str">
        <f t="shared" si="52"/>
        <v/>
      </c>
      <c r="H116" s="6">
        <v>0</v>
      </c>
      <c r="I116" s="98" t="str">
        <f t="shared" si="53"/>
        <v/>
      </c>
      <c r="J116" s="4">
        <v>5</v>
      </c>
      <c r="K116" s="99" t="str">
        <f t="shared" si="54"/>
        <v>CEO/Präsident</v>
      </c>
      <c r="L116" s="5">
        <v>5</v>
      </c>
      <c r="M116" s="100" t="str">
        <f t="shared" si="55"/>
        <v>24h/Angst</v>
      </c>
    </row>
    <row r="117" spans="1:23" ht="15.6" thickTop="1" thickBot="1" x14ac:dyDescent="0.35">
      <c r="A117" s="20">
        <v>103</v>
      </c>
      <c r="B117" s="1">
        <v>0</v>
      </c>
      <c r="C117" s="28" t="str">
        <f t="shared" si="50"/>
        <v/>
      </c>
      <c r="D117" s="2">
        <v>5</v>
      </c>
      <c r="E117" s="29" t="str">
        <f t="shared" si="51"/>
        <v>Überweisung</v>
      </c>
      <c r="F117" s="3">
        <v>0</v>
      </c>
      <c r="G117" s="97" t="str">
        <f t="shared" si="52"/>
        <v/>
      </c>
      <c r="H117" s="6">
        <v>0</v>
      </c>
      <c r="I117" s="98" t="str">
        <f t="shared" si="53"/>
        <v/>
      </c>
      <c r="J117" s="4">
        <v>5</v>
      </c>
      <c r="K117" s="99" t="str">
        <f t="shared" si="54"/>
        <v>CEO/Präsident</v>
      </c>
      <c r="L117" s="5">
        <v>5</v>
      </c>
      <c r="M117" s="100" t="str">
        <f t="shared" si="55"/>
        <v>24h/Angst</v>
      </c>
      <c r="O117" s="105" t="s">
        <v>24</v>
      </c>
      <c r="P117" s="86" t="str">
        <f>P15</f>
        <v>Allg. Anfrage/Link-Klick</v>
      </c>
      <c r="Q117" s="82">
        <f>COUNTIF($E105:$E134, P117)</f>
        <v>5</v>
      </c>
      <c r="R117" s="47">
        <f>Q117/$Q$20</f>
        <v>0.16666666666666666</v>
      </c>
      <c r="T117" s="108" t="s">
        <v>24</v>
      </c>
      <c r="U117" s="50" t="str">
        <f>U15</f>
        <v>fake Autorität</v>
      </c>
      <c r="V117" s="88">
        <f>COUNTIF($K105:$K134, U117)</f>
        <v>0</v>
      </c>
      <c r="W117" s="51">
        <f>V117/$Q$20</f>
        <v>0</v>
      </c>
    </row>
    <row r="118" spans="1:23" ht="15" thickBot="1" x14ac:dyDescent="0.35">
      <c r="A118" s="20">
        <v>104</v>
      </c>
      <c r="B118" s="1">
        <v>0</v>
      </c>
      <c r="C118" s="28" t="str">
        <f t="shared" si="50"/>
        <v/>
      </c>
      <c r="D118" s="2">
        <v>1</v>
      </c>
      <c r="E118" s="29" t="str">
        <f t="shared" si="51"/>
        <v>Allg. Anfrage/Link-Klick</v>
      </c>
      <c r="F118" s="3">
        <v>0</v>
      </c>
      <c r="G118" s="97" t="str">
        <f t="shared" si="52"/>
        <v/>
      </c>
      <c r="H118" s="6">
        <v>0</v>
      </c>
      <c r="I118" s="98" t="str">
        <f t="shared" si="53"/>
        <v/>
      </c>
      <c r="J118" s="4">
        <v>5</v>
      </c>
      <c r="K118" s="99" t="str">
        <f t="shared" si="54"/>
        <v>CEO/Präsident</v>
      </c>
      <c r="L118" s="5">
        <v>5</v>
      </c>
      <c r="M118" s="100" t="str">
        <f t="shared" si="55"/>
        <v>24h/Angst</v>
      </c>
      <c r="O118" s="106" t="s">
        <v>25</v>
      </c>
      <c r="P118" s="87" t="str">
        <f t="shared" ref="P118:P121" si="58">P16</f>
        <v>Fragebogen/Teilnahmebestätigung</v>
      </c>
      <c r="Q118" s="83">
        <f>COUNTIF($E105:$E134, P118)</f>
        <v>0</v>
      </c>
      <c r="R118" s="48">
        <f>Q118/$Q$20</f>
        <v>0</v>
      </c>
      <c r="T118" s="109" t="s">
        <v>25</v>
      </c>
      <c r="U118" s="52" t="str">
        <f t="shared" ref="U118:U121" si="59">U16</f>
        <v>Logo</v>
      </c>
      <c r="V118" s="89">
        <f>COUNTIF($K105:$K134, U118)</f>
        <v>0</v>
      </c>
      <c r="W118" s="53">
        <f>V118/$Q$20</f>
        <v>0</v>
      </c>
    </row>
    <row r="119" spans="1:23" ht="15" thickBot="1" x14ac:dyDescent="0.35">
      <c r="A119" s="20">
        <v>105</v>
      </c>
      <c r="B119" s="1">
        <v>0</v>
      </c>
      <c r="C119" s="28" t="str">
        <f t="shared" si="50"/>
        <v/>
      </c>
      <c r="D119" s="2">
        <v>5</v>
      </c>
      <c r="E119" s="29" t="str">
        <f t="shared" si="51"/>
        <v>Überweisung</v>
      </c>
      <c r="F119" s="3">
        <v>0</v>
      </c>
      <c r="G119" s="97" t="str">
        <f t="shared" si="52"/>
        <v/>
      </c>
      <c r="H119" s="6">
        <v>0</v>
      </c>
      <c r="I119" s="98" t="str">
        <f t="shared" si="53"/>
        <v/>
      </c>
      <c r="J119" s="4">
        <v>5</v>
      </c>
      <c r="K119" s="99" t="str">
        <f t="shared" si="54"/>
        <v>CEO/Präsident</v>
      </c>
      <c r="L119" s="5">
        <v>5</v>
      </c>
      <c r="M119" s="100" t="str">
        <f t="shared" si="55"/>
        <v>24h/Angst</v>
      </c>
      <c r="O119" s="106" t="s">
        <v>26</v>
      </c>
      <c r="P119" s="87" t="str">
        <f t="shared" si="58"/>
        <v>Passwort/Persönliche Daten</v>
      </c>
      <c r="Q119" s="83">
        <f>COUNTIF($E105:$E134, P119)</f>
        <v>0</v>
      </c>
      <c r="R119" s="48">
        <f>Q119/$Q$20</f>
        <v>0</v>
      </c>
      <c r="T119" s="109" t="s">
        <v>26</v>
      </c>
      <c r="U119" s="52" t="str">
        <f t="shared" si="59"/>
        <v>Abteilung</v>
      </c>
      <c r="V119" s="89">
        <f>COUNTIF($K105:$K134, U119)</f>
        <v>0</v>
      </c>
      <c r="W119" s="53">
        <f>V119/$Q$20</f>
        <v>0</v>
      </c>
    </row>
    <row r="120" spans="1:23" ht="15" thickBot="1" x14ac:dyDescent="0.35">
      <c r="A120" s="20">
        <v>106</v>
      </c>
      <c r="B120" s="1">
        <v>0</v>
      </c>
      <c r="C120" s="28" t="str">
        <f t="shared" si="50"/>
        <v/>
      </c>
      <c r="D120" s="2">
        <v>5</v>
      </c>
      <c r="E120" s="29" t="str">
        <f t="shared" si="51"/>
        <v>Überweisung</v>
      </c>
      <c r="F120" s="3">
        <v>0</v>
      </c>
      <c r="G120" s="97" t="str">
        <f t="shared" si="52"/>
        <v/>
      </c>
      <c r="H120" s="6">
        <v>0</v>
      </c>
      <c r="I120" s="98" t="str">
        <f t="shared" si="53"/>
        <v/>
      </c>
      <c r="J120" s="4">
        <v>5</v>
      </c>
      <c r="K120" s="99" t="str">
        <f t="shared" si="54"/>
        <v>CEO/Präsident</v>
      </c>
      <c r="L120" s="5">
        <v>5</v>
      </c>
      <c r="M120" s="100" t="str">
        <f t="shared" si="55"/>
        <v>24h/Angst</v>
      </c>
      <c r="O120" s="106" t="s">
        <v>27</v>
      </c>
      <c r="P120" s="87" t="str">
        <f t="shared" si="58"/>
        <v>Bank Details</v>
      </c>
      <c r="Q120" s="83">
        <f>COUNTIF($E105:$E134, P120)</f>
        <v>2</v>
      </c>
      <c r="R120" s="48">
        <f>Q120/$Q$20</f>
        <v>6.6666666666666666E-2</v>
      </c>
      <c r="T120" s="109" t="s">
        <v>27</v>
      </c>
      <c r="U120" s="52" t="str">
        <f t="shared" si="59"/>
        <v>Konkrete Autoritätsperson</v>
      </c>
      <c r="V120" s="89">
        <f>COUNTIF($K105:$K134, U120)</f>
        <v>0</v>
      </c>
      <c r="W120" s="53">
        <f>V120/$Q$20</f>
        <v>0</v>
      </c>
    </row>
    <row r="121" spans="1:23" ht="15" thickBot="1" x14ac:dyDescent="0.35">
      <c r="A121" s="20">
        <v>107</v>
      </c>
      <c r="B121" s="1">
        <v>0</v>
      </c>
      <c r="C121" s="28" t="str">
        <f t="shared" si="50"/>
        <v/>
      </c>
      <c r="D121" s="2">
        <v>1</v>
      </c>
      <c r="E121" s="29" t="str">
        <f t="shared" si="51"/>
        <v>Allg. Anfrage/Link-Klick</v>
      </c>
      <c r="F121" s="3">
        <v>0</v>
      </c>
      <c r="G121" s="97" t="str">
        <f t="shared" si="52"/>
        <v/>
      </c>
      <c r="H121" s="6">
        <v>2</v>
      </c>
      <c r="I121" s="98" t="str">
        <f t="shared" si="53"/>
        <v>Schmeichelei</v>
      </c>
      <c r="J121" s="4">
        <v>5</v>
      </c>
      <c r="K121" s="99" t="str">
        <f t="shared" si="54"/>
        <v>CEO/Präsident</v>
      </c>
      <c r="L121" s="5">
        <v>5</v>
      </c>
      <c r="M121" s="100" t="str">
        <f t="shared" si="55"/>
        <v>24h/Angst</v>
      </c>
      <c r="O121" s="107" t="s">
        <v>28</v>
      </c>
      <c r="P121" s="87" t="str">
        <f t="shared" si="58"/>
        <v>Überweisung</v>
      </c>
      <c r="Q121" s="84">
        <f>COUNTIF($E105:$E134, P121)</f>
        <v>23</v>
      </c>
      <c r="R121" s="49">
        <f>Q121/$Q$20</f>
        <v>0.76666666666666672</v>
      </c>
      <c r="T121" s="110" t="s">
        <v>28</v>
      </c>
      <c r="U121" s="52" t="str">
        <f t="shared" si="59"/>
        <v>CEO/Präsident</v>
      </c>
      <c r="V121" s="90">
        <f>COUNTIF($K105:$K134, U121)</f>
        <v>30</v>
      </c>
      <c r="W121" s="54">
        <f>V121/$Q$20</f>
        <v>1</v>
      </c>
    </row>
    <row r="122" spans="1:23" ht="15" thickBot="1" x14ac:dyDescent="0.35">
      <c r="A122" s="20">
        <v>108</v>
      </c>
      <c r="B122" s="1">
        <v>0</v>
      </c>
      <c r="C122" s="28" t="str">
        <f t="shared" si="50"/>
        <v/>
      </c>
      <c r="D122" s="2">
        <v>1</v>
      </c>
      <c r="E122" s="29" t="str">
        <f t="shared" si="51"/>
        <v>Allg. Anfrage/Link-Klick</v>
      </c>
      <c r="F122" s="3">
        <v>0</v>
      </c>
      <c r="G122" s="97" t="str">
        <f t="shared" si="52"/>
        <v/>
      </c>
      <c r="H122" s="6">
        <v>1</v>
      </c>
      <c r="I122" s="98" t="str">
        <f t="shared" si="53"/>
        <v>Höflichkeit/Danksagung</v>
      </c>
      <c r="J122" s="4">
        <v>5</v>
      </c>
      <c r="K122" s="99" t="str">
        <f t="shared" si="54"/>
        <v>CEO/Präsident</v>
      </c>
      <c r="L122" s="5">
        <v>5</v>
      </c>
      <c r="M122" s="100" t="str">
        <f t="shared" si="55"/>
        <v>24h/Angst</v>
      </c>
      <c r="O122" s="164" t="s">
        <v>21</v>
      </c>
      <c r="P122" s="165"/>
      <c r="Q122" s="85">
        <f>SUM(Q117:Q121)</f>
        <v>30</v>
      </c>
      <c r="R122" s="68">
        <f>SUM(R117:R121)</f>
        <v>1</v>
      </c>
      <c r="T122" s="166" t="s">
        <v>21</v>
      </c>
      <c r="U122" s="167"/>
      <c r="V122" s="91">
        <f>SUM(V117:V121)</f>
        <v>30</v>
      </c>
      <c r="W122" s="65">
        <f>SUM(W117:W121)</f>
        <v>1</v>
      </c>
    </row>
    <row r="123" spans="1:23" ht="15" thickBot="1" x14ac:dyDescent="0.35">
      <c r="A123" s="20">
        <v>109</v>
      </c>
      <c r="B123" s="1">
        <v>0</v>
      </c>
      <c r="C123" s="28" t="str">
        <f t="shared" si="50"/>
        <v/>
      </c>
      <c r="D123" s="2">
        <v>5</v>
      </c>
      <c r="E123" s="29" t="str">
        <f t="shared" si="51"/>
        <v>Überweisung</v>
      </c>
      <c r="F123" s="3">
        <v>0</v>
      </c>
      <c r="G123" s="97" t="str">
        <f t="shared" si="52"/>
        <v/>
      </c>
      <c r="H123" s="6">
        <v>0</v>
      </c>
      <c r="I123" s="98" t="str">
        <f t="shared" si="53"/>
        <v/>
      </c>
      <c r="J123" s="4">
        <v>5</v>
      </c>
      <c r="K123" s="99" t="str">
        <f t="shared" si="54"/>
        <v>CEO/Präsident</v>
      </c>
      <c r="L123" s="5">
        <v>5</v>
      </c>
      <c r="M123" s="100" t="str">
        <f t="shared" si="55"/>
        <v>24h/Angst</v>
      </c>
    </row>
    <row r="124" spans="1:23" ht="15" thickBot="1" x14ac:dyDescent="0.35">
      <c r="A124" s="20">
        <v>110</v>
      </c>
      <c r="B124" s="1">
        <v>0</v>
      </c>
      <c r="C124" s="28" t="str">
        <f t="shared" si="50"/>
        <v/>
      </c>
      <c r="D124" s="2">
        <v>5</v>
      </c>
      <c r="E124" s="29" t="str">
        <f t="shared" si="51"/>
        <v>Überweisung</v>
      </c>
      <c r="F124" s="3">
        <v>0</v>
      </c>
      <c r="G124" s="97" t="str">
        <f t="shared" si="52"/>
        <v/>
      </c>
      <c r="H124" s="6">
        <v>0</v>
      </c>
      <c r="I124" s="98" t="str">
        <f t="shared" si="53"/>
        <v/>
      </c>
      <c r="J124" s="4">
        <v>5</v>
      </c>
      <c r="K124" s="99" t="str">
        <f t="shared" si="54"/>
        <v>CEO/Präsident</v>
      </c>
      <c r="L124" s="5">
        <v>5</v>
      </c>
      <c r="M124" s="100" t="str">
        <f t="shared" si="55"/>
        <v>24h/Angst</v>
      </c>
    </row>
    <row r="125" spans="1:23" ht="15" thickBot="1" x14ac:dyDescent="0.35">
      <c r="A125" s="20">
        <v>111</v>
      </c>
      <c r="B125" s="1">
        <v>0</v>
      </c>
      <c r="C125" s="28" t="str">
        <f t="shared" si="50"/>
        <v/>
      </c>
      <c r="D125" s="2">
        <v>5</v>
      </c>
      <c r="E125" s="29" t="str">
        <f t="shared" si="51"/>
        <v>Überweisung</v>
      </c>
      <c r="F125" s="3">
        <v>0</v>
      </c>
      <c r="G125" s="97" t="str">
        <f t="shared" si="52"/>
        <v/>
      </c>
      <c r="H125" s="6">
        <v>1</v>
      </c>
      <c r="I125" s="98" t="str">
        <f t="shared" si="53"/>
        <v>Höflichkeit/Danksagung</v>
      </c>
      <c r="J125" s="4">
        <v>5</v>
      </c>
      <c r="K125" s="99" t="str">
        <f t="shared" si="54"/>
        <v>CEO/Präsident</v>
      </c>
      <c r="L125" s="5">
        <v>5</v>
      </c>
      <c r="M125" s="100" t="str">
        <f t="shared" si="55"/>
        <v>24h/Angst</v>
      </c>
    </row>
    <row r="126" spans="1:23" ht="15" thickBot="1" x14ac:dyDescent="0.35">
      <c r="A126" s="20">
        <v>112</v>
      </c>
      <c r="B126" s="1">
        <v>0</v>
      </c>
      <c r="C126" s="28" t="str">
        <f t="shared" si="50"/>
        <v/>
      </c>
      <c r="D126" s="2">
        <v>5</v>
      </c>
      <c r="E126" s="29" t="str">
        <f t="shared" si="51"/>
        <v>Überweisung</v>
      </c>
      <c r="F126" s="3">
        <v>0</v>
      </c>
      <c r="G126" s="97" t="str">
        <f t="shared" si="52"/>
        <v/>
      </c>
      <c r="H126" s="6">
        <v>0</v>
      </c>
      <c r="I126" s="98" t="str">
        <f t="shared" si="53"/>
        <v/>
      </c>
      <c r="J126" s="4">
        <v>5</v>
      </c>
      <c r="K126" s="99" t="str">
        <f t="shared" si="54"/>
        <v>CEO/Präsident</v>
      </c>
      <c r="L126" s="5">
        <v>5</v>
      </c>
      <c r="M126" s="100" t="str">
        <f t="shared" si="55"/>
        <v>24h/Angst</v>
      </c>
    </row>
    <row r="127" spans="1:23" ht="15" thickBot="1" x14ac:dyDescent="0.35">
      <c r="A127" s="20">
        <v>113</v>
      </c>
      <c r="B127" s="1">
        <v>0</v>
      </c>
      <c r="C127" s="28" t="str">
        <f t="shared" si="50"/>
        <v/>
      </c>
      <c r="D127" s="2">
        <v>5</v>
      </c>
      <c r="E127" s="29" t="str">
        <f t="shared" si="51"/>
        <v>Überweisung</v>
      </c>
      <c r="F127" s="3">
        <v>0</v>
      </c>
      <c r="G127" s="97" t="str">
        <f t="shared" si="52"/>
        <v/>
      </c>
      <c r="H127" s="6">
        <v>3</v>
      </c>
      <c r="I127" s="98" t="str">
        <f t="shared" si="53"/>
        <v>zwischenmenschliche Verbindung</v>
      </c>
      <c r="J127" s="4">
        <v>5</v>
      </c>
      <c r="K127" s="99" t="str">
        <f t="shared" si="54"/>
        <v>CEO/Präsident</v>
      </c>
      <c r="L127" s="5">
        <v>5</v>
      </c>
      <c r="M127" s="100" t="str">
        <f t="shared" si="55"/>
        <v>24h/Angst</v>
      </c>
    </row>
    <row r="128" spans="1:23" ht="15" thickBot="1" x14ac:dyDescent="0.35">
      <c r="A128" s="20">
        <v>114</v>
      </c>
      <c r="B128" s="1">
        <v>0</v>
      </c>
      <c r="C128" s="28" t="str">
        <f t="shared" si="50"/>
        <v/>
      </c>
      <c r="D128" s="2">
        <v>5</v>
      </c>
      <c r="E128" s="29" t="str">
        <f t="shared" si="51"/>
        <v>Überweisung</v>
      </c>
      <c r="F128" s="3">
        <v>0</v>
      </c>
      <c r="G128" s="97" t="str">
        <f t="shared" si="52"/>
        <v/>
      </c>
      <c r="H128" s="6">
        <v>4</v>
      </c>
      <c r="I128" s="98" t="str">
        <f t="shared" si="53"/>
        <v>Zugehörigkeit/Affinität</v>
      </c>
      <c r="J128" s="4">
        <v>5</v>
      </c>
      <c r="K128" s="99" t="str">
        <f t="shared" si="54"/>
        <v>CEO/Präsident</v>
      </c>
      <c r="L128" s="5">
        <v>5</v>
      </c>
      <c r="M128" s="100" t="str">
        <f t="shared" si="55"/>
        <v>24h/Angst</v>
      </c>
    </row>
    <row r="129" spans="1:23" ht="15.6" thickTop="1" thickBot="1" x14ac:dyDescent="0.35">
      <c r="A129" s="20">
        <v>115</v>
      </c>
      <c r="B129" s="1">
        <v>0</v>
      </c>
      <c r="C129" s="28" t="str">
        <f t="shared" si="50"/>
        <v/>
      </c>
      <c r="D129" s="2">
        <v>5</v>
      </c>
      <c r="E129" s="29" t="str">
        <f t="shared" si="51"/>
        <v>Überweisung</v>
      </c>
      <c r="F129" s="3">
        <v>0</v>
      </c>
      <c r="G129" s="97" t="str">
        <f t="shared" si="52"/>
        <v/>
      </c>
      <c r="H129" s="6">
        <v>1</v>
      </c>
      <c r="I129" s="98" t="str">
        <f t="shared" si="53"/>
        <v>Höflichkeit/Danksagung</v>
      </c>
      <c r="J129" s="4">
        <v>5</v>
      </c>
      <c r="K129" s="99" t="str">
        <f t="shared" si="54"/>
        <v>CEO/Präsident</v>
      </c>
      <c r="L129" s="5">
        <v>4</v>
      </c>
      <c r="M129" s="100" t="str">
        <f t="shared" si="55"/>
        <v>48h</v>
      </c>
      <c r="O129" s="111" t="s">
        <v>24</v>
      </c>
      <c r="P129" s="154" t="str">
        <f>P27</f>
        <v>2-4</v>
      </c>
      <c r="Q129" s="78">
        <f>COUNTIF($G105:$G134, P129)</f>
        <v>0</v>
      </c>
      <c r="R129" s="55">
        <f>Q129/$Q$20</f>
        <v>0</v>
      </c>
      <c r="T129" s="114" t="s">
        <v>24</v>
      </c>
      <c r="U129" s="59" t="str">
        <f>U27</f>
        <v>2 Wochen (+)</v>
      </c>
      <c r="V129" s="92">
        <f>COUNTIF($M105:$M134, U129)</f>
        <v>1</v>
      </c>
      <c r="W129" s="60">
        <f>V129/$Q$20</f>
        <v>3.3333333333333333E-2</v>
      </c>
    </row>
    <row r="130" spans="1:23" ht="15" thickBot="1" x14ac:dyDescent="0.35">
      <c r="A130" s="20">
        <v>116</v>
      </c>
      <c r="B130" s="1">
        <v>0</v>
      </c>
      <c r="C130" s="28" t="str">
        <f t="shared" si="50"/>
        <v/>
      </c>
      <c r="D130" s="2">
        <v>5</v>
      </c>
      <c r="E130" s="29" t="str">
        <f t="shared" si="51"/>
        <v>Überweisung</v>
      </c>
      <c r="F130" s="3">
        <v>0</v>
      </c>
      <c r="G130" s="97" t="str">
        <f t="shared" si="52"/>
        <v/>
      </c>
      <c r="H130" s="6">
        <v>1</v>
      </c>
      <c r="I130" s="98" t="str">
        <f t="shared" si="53"/>
        <v>Höflichkeit/Danksagung</v>
      </c>
      <c r="J130" s="4">
        <v>5</v>
      </c>
      <c r="K130" s="99" t="str">
        <f t="shared" si="54"/>
        <v>CEO/Präsident</v>
      </c>
      <c r="L130" s="5">
        <v>3</v>
      </c>
      <c r="M130" s="100" t="str">
        <f t="shared" si="55"/>
        <v>72h</v>
      </c>
      <c r="O130" s="112" t="s">
        <v>25</v>
      </c>
      <c r="P130" s="56" t="str">
        <f t="shared" ref="P130:P133" si="60">P28</f>
        <v>5-99</v>
      </c>
      <c r="Q130" s="79">
        <f>COUNTIF($G105:$G134, P130)</f>
        <v>0</v>
      </c>
      <c r="R130" s="57">
        <f>Q130/$Q$20</f>
        <v>0</v>
      </c>
      <c r="T130" s="115" t="s">
        <v>25</v>
      </c>
      <c r="U130" s="61" t="str">
        <f t="shared" ref="U130:U133" si="61">U28</f>
        <v>1 Woche</v>
      </c>
      <c r="V130" s="93">
        <f>COUNTIF($M105:$M134, U130)</f>
        <v>0</v>
      </c>
      <c r="W130" s="62">
        <f>V130/$Q$20</f>
        <v>0</v>
      </c>
    </row>
    <row r="131" spans="1:23" ht="15" thickBot="1" x14ac:dyDescent="0.35">
      <c r="A131" s="20">
        <v>117</v>
      </c>
      <c r="B131" s="1">
        <v>0</v>
      </c>
      <c r="C131" s="28" t="str">
        <f t="shared" si="50"/>
        <v/>
      </c>
      <c r="D131" s="2">
        <v>5</v>
      </c>
      <c r="E131" s="29" t="str">
        <f t="shared" si="51"/>
        <v>Überweisung</v>
      </c>
      <c r="F131" s="3">
        <v>0</v>
      </c>
      <c r="G131" s="97" t="str">
        <f t="shared" si="52"/>
        <v/>
      </c>
      <c r="H131" s="6">
        <v>3</v>
      </c>
      <c r="I131" s="98" t="str">
        <f t="shared" si="53"/>
        <v>zwischenmenschliche Verbindung</v>
      </c>
      <c r="J131" s="4">
        <v>5</v>
      </c>
      <c r="K131" s="99" t="str">
        <f t="shared" si="54"/>
        <v>CEO/Präsident</v>
      </c>
      <c r="L131" s="5">
        <v>5</v>
      </c>
      <c r="M131" s="100" t="str">
        <f t="shared" si="55"/>
        <v>24h/Angst</v>
      </c>
      <c r="O131" s="112" t="s">
        <v>26</v>
      </c>
      <c r="P131" s="56" t="str">
        <f t="shared" si="60"/>
        <v>100(+)</v>
      </c>
      <c r="Q131" s="79">
        <f>COUNTIF($G105:$G134, P131)</f>
        <v>0</v>
      </c>
      <c r="R131" s="57">
        <f>Q131/$Q$20</f>
        <v>0</v>
      </c>
      <c r="T131" s="115" t="s">
        <v>26</v>
      </c>
      <c r="U131" s="61" t="str">
        <f t="shared" si="61"/>
        <v>72h</v>
      </c>
      <c r="V131" s="93">
        <f>COUNTIF($M105:$M134, U131)</f>
        <v>1</v>
      </c>
      <c r="W131" s="62">
        <f>V131/$Q$20</f>
        <v>3.3333333333333333E-2</v>
      </c>
    </row>
    <row r="132" spans="1:23" ht="15" thickBot="1" x14ac:dyDescent="0.35">
      <c r="A132" s="20">
        <v>118</v>
      </c>
      <c r="B132" s="1">
        <v>0</v>
      </c>
      <c r="C132" s="28" t="str">
        <f t="shared" si="50"/>
        <v/>
      </c>
      <c r="D132" s="2">
        <v>4</v>
      </c>
      <c r="E132" s="29" t="str">
        <f t="shared" si="51"/>
        <v>Bank Details</v>
      </c>
      <c r="F132" s="3">
        <v>0</v>
      </c>
      <c r="G132" s="97" t="str">
        <f t="shared" si="52"/>
        <v/>
      </c>
      <c r="H132" s="6">
        <v>3</v>
      </c>
      <c r="I132" s="98" t="str">
        <f t="shared" si="53"/>
        <v>zwischenmenschliche Verbindung</v>
      </c>
      <c r="J132" s="4">
        <v>5</v>
      </c>
      <c r="K132" s="99" t="str">
        <f t="shared" si="54"/>
        <v>CEO/Präsident</v>
      </c>
      <c r="L132" s="5">
        <v>5</v>
      </c>
      <c r="M132" s="100" t="str">
        <f t="shared" si="55"/>
        <v>24h/Angst</v>
      </c>
      <c r="O132" s="112" t="s">
        <v>27</v>
      </c>
      <c r="P132" s="56" t="str">
        <f t="shared" si="60"/>
        <v>10000(+)</v>
      </c>
      <c r="Q132" s="79">
        <f>COUNTIF($G105:$G134, P132)</f>
        <v>0</v>
      </c>
      <c r="R132" s="57">
        <f>Q132/$Q$20</f>
        <v>0</v>
      </c>
      <c r="T132" s="115" t="s">
        <v>27</v>
      </c>
      <c r="U132" s="61" t="str">
        <f t="shared" si="61"/>
        <v>48h</v>
      </c>
      <c r="V132" s="93">
        <f>COUNTIF($M105:$M134, U132)</f>
        <v>1</v>
      </c>
      <c r="W132" s="62">
        <f>V132/$Q$20</f>
        <v>3.3333333333333333E-2</v>
      </c>
    </row>
    <row r="133" spans="1:23" ht="15" thickBot="1" x14ac:dyDescent="0.35">
      <c r="A133" s="20">
        <v>119</v>
      </c>
      <c r="B133" s="1">
        <v>0</v>
      </c>
      <c r="C133" s="28" t="str">
        <f t="shared" si="50"/>
        <v/>
      </c>
      <c r="D133" s="2">
        <v>5</v>
      </c>
      <c r="E133" s="29" t="str">
        <f t="shared" si="51"/>
        <v>Überweisung</v>
      </c>
      <c r="F133" s="3">
        <v>0</v>
      </c>
      <c r="G133" s="97" t="str">
        <f t="shared" si="52"/>
        <v/>
      </c>
      <c r="H133" s="6">
        <v>1</v>
      </c>
      <c r="I133" s="98" t="str">
        <f t="shared" si="53"/>
        <v>Höflichkeit/Danksagung</v>
      </c>
      <c r="J133" s="4">
        <v>5</v>
      </c>
      <c r="K133" s="99" t="str">
        <f t="shared" si="54"/>
        <v>CEO/Präsident</v>
      </c>
      <c r="L133" s="5">
        <v>0</v>
      </c>
      <c r="M133" s="100" t="str">
        <f t="shared" si="55"/>
        <v/>
      </c>
      <c r="O133" s="113" t="s">
        <v>28</v>
      </c>
      <c r="P133" s="56" t="str">
        <f t="shared" si="60"/>
        <v>1 Mio (+)/Alle</v>
      </c>
      <c r="Q133" s="80">
        <f>COUNTIF($G105:$G134, P133)</f>
        <v>0</v>
      </c>
      <c r="R133" s="58">
        <f>Q133/$Q$20</f>
        <v>0</v>
      </c>
      <c r="T133" s="116" t="s">
        <v>28</v>
      </c>
      <c r="U133" s="61" t="str">
        <f t="shared" si="61"/>
        <v>24h/Angst</v>
      </c>
      <c r="V133" s="93">
        <f>COUNTIF($M105:$M134, U133)</f>
        <v>25</v>
      </c>
      <c r="W133" s="62">
        <f>V133/$Q$20</f>
        <v>0.83333333333333337</v>
      </c>
    </row>
    <row r="134" spans="1:23" ht="15" thickBot="1" x14ac:dyDescent="0.35">
      <c r="A134" s="20">
        <v>120</v>
      </c>
      <c r="B134" s="1">
        <v>0</v>
      </c>
      <c r="C134" s="28" t="str">
        <f t="shared" si="50"/>
        <v/>
      </c>
      <c r="D134" s="2">
        <v>5</v>
      </c>
      <c r="E134" s="29" t="str">
        <f t="shared" si="51"/>
        <v>Überweisung</v>
      </c>
      <c r="F134" s="3">
        <v>0</v>
      </c>
      <c r="G134" s="97" t="str">
        <f t="shared" si="52"/>
        <v/>
      </c>
      <c r="H134" s="6">
        <v>0</v>
      </c>
      <c r="I134" s="98" t="str">
        <f t="shared" si="53"/>
        <v/>
      </c>
      <c r="J134" s="4">
        <v>5</v>
      </c>
      <c r="K134" s="99" t="str">
        <f t="shared" si="54"/>
        <v>CEO/Präsident</v>
      </c>
      <c r="L134" s="5">
        <v>0</v>
      </c>
      <c r="M134" s="100" t="str">
        <f t="shared" si="55"/>
        <v/>
      </c>
      <c r="O134" s="156" t="s">
        <v>21</v>
      </c>
      <c r="P134" s="157"/>
      <c r="Q134" s="81">
        <f>SUM(Q129:Q133)</f>
        <v>0</v>
      </c>
      <c r="R134" s="66">
        <f>SUM(R129:R133)</f>
        <v>0</v>
      </c>
      <c r="T134" s="158" t="s">
        <v>21</v>
      </c>
      <c r="U134" s="159"/>
      <c r="V134" s="94">
        <f>SUM(V129:V133)</f>
        <v>28</v>
      </c>
      <c r="W134" s="67">
        <f>SUM(W129:W133)</f>
        <v>0.93333333333333335</v>
      </c>
    </row>
    <row r="135" spans="1:23" ht="18.600000000000001" thickBot="1" x14ac:dyDescent="0.4">
      <c r="A135" s="117" t="s">
        <v>17</v>
      </c>
      <c r="B135" s="118">
        <f>IFERROR(SUM(B105:B134)/COUNTIF(B105:B134,"&lt;&gt;0"),0)</f>
        <v>0</v>
      </c>
      <c r="C135" s="118"/>
      <c r="D135" s="118">
        <f t="shared" ref="D135" si="62">SUM(D105:D134)/COUNTIF(D105:D134,"&lt;&gt;0")</f>
        <v>4.2666666666666666</v>
      </c>
      <c r="E135" s="118"/>
      <c r="F135" s="118">
        <f>IFERROR(SUM(F105:F134)/COUNTIF(F105:F134,"&lt;&gt;0"),0)</f>
        <v>0</v>
      </c>
      <c r="G135" s="118"/>
      <c r="H135" s="118">
        <f t="shared" ref="H135" si="63">SUM(H105:H134)/COUNTIF(H105:H134,"&lt;&gt;0")</f>
        <v>2.0499999999999998</v>
      </c>
      <c r="I135" s="118"/>
      <c r="J135" s="118">
        <f t="shared" ref="J135" si="64">SUM(J105:J134)/COUNTIF(J105:J134,"&lt;&gt;0")</f>
        <v>5</v>
      </c>
      <c r="K135" s="118"/>
      <c r="L135" s="118">
        <f t="shared" ref="L135" si="65">SUM(L105:L134)/COUNTIF(L105:L134,"&lt;&gt;0")</f>
        <v>4.75</v>
      </c>
      <c r="M135" s="118"/>
    </row>
    <row r="136" spans="1:23" ht="19.2" thickTop="1" thickBot="1" x14ac:dyDescent="0.4">
      <c r="A136" s="95" t="s">
        <v>29</v>
      </c>
      <c r="B136" s="96">
        <f t="shared" ref="B136" si="66">SUM(B105:B134)/30</f>
        <v>0</v>
      </c>
      <c r="C136" s="96"/>
      <c r="D136" s="96">
        <f>SUM(D105:D134)/30</f>
        <v>4.2666666666666666</v>
      </c>
      <c r="E136" s="96"/>
      <c r="F136" s="96">
        <f>SUM(F105:F134)/30</f>
        <v>0</v>
      </c>
      <c r="G136" s="96"/>
      <c r="H136" s="96">
        <f>SUM(H105:H134)/30</f>
        <v>1.3666666666666667</v>
      </c>
      <c r="I136" s="96"/>
      <c r="J136" s="96">
        <f>SUM(J105:J134)/30</f>
        <v>5</v>
      </c>
      <c r="K136" s="96"/>
      <c r="L136" s="96">
        <f>SUM(L105:L134)/30</f>
        <v>4.4333333333333336</v>
      </c>
      <c r="M136" s="96"/>
    </row>
    <row r="137" spans="1:23" ht="49.95" customHeight="1" thickTop="1" thickBot="1" x14ac:dyDescent="0.35">
      <c r="A137" s="168" t="s">
        <v>9</v>
      </c>
      <c r="B137" s="169"/>
      <c r="C137" s="169"/>
      <c r="D137" s="169"/>
      <c r="E137" s="169"/>
      <c r="F137" s="169"/>
      <c r="G137" s="169"/>
      <c r="H137" s="169"/>
      <c r="I137" s="169"/>
      <c r="J137" s="170"/>
      <c r="K137" s="121" t="s">
        <v>22</v>
      </c>
      <c r="L137" s="121"/>
      <c r="M137" s="122">
        <v>0.12</v>
      </c>
    </row>
    <row r="138" spans="1:23" ht="15" thickBot="1" x14ac:dyDescent="0.35">
      <c r="A138" s="38"/>
      <c r="B138" s="8" t="s">
        <v>0</v>
      </c>
      <c r="C138" s="8" t="s">
        <v>1</v>
      </c>
      <c r="D138" s="9" t="s">
        <v>2</v>
      </c>
      <c r="E138" s="9" t="s">
        <v>1</v>
      </c>
      <c r="F138" s="10" t="s">
        <v>3</v>
      </c>
      <c r="G138" s="10" t="s">
        <v>1</v>
      </c>
      <c r="H138" s="11" t="s">
        <v>5</v>
      </c>
      <c r="I138" s="11" t="s">
        <v>1</v>
      </c>
      <c r="J138" s="12" t="s">
        <v>4</v>
      </c>
      <c r="K138" s="12" t="s">
        <v>1</v>
      </c>
      <c r="L138" s="19" t="s">
        <v>34</v>
      </c>
      <c r="M138" s="13" t="s">
        <v>1</v>
      </c>
    </row>
    <row r="139" spans="1:23" ht="15.6" thickTop="1" thickBot="1" x14ac:dyDescent="0.35">
      <c r="A139" s="20">
        <v>121</v>
      </c>
      <c r="B139" s="1">
        <v>0</v>
      </c>
      <c r="C139" s="28" t="str">
        <f t="shared" ref="C139:C168" si="67">IF(B139=1,$P$3,
IF(B139=2,$P$4,
IF(B139=3,$P$5,
IF(B139=4,$P$6,
IF(B139=5,$P$7,"")))))</f>
        <v/>
      </c>
      <c r="D139" s="29">
        <v>5</v>
      </c>
      <c r="E139" s="29" t="str">
        <f t="shared" ref="E139:E168" si="68">IF(D139=1,$P$15,
IF(D139=2,$P$16,
IF(D139=3,$P$17,
IF(D139=4,$P$18,
IF(D139=5,$P$19,"")))))</f>
        <v>Überweisung</v>
      </c>
      <c r="F139" s="3">
        <v>0</v>
      </c>
      <c r="G139" s="97" t="str">
        <f t="shared" ref="G139:G168" si="69">IF(F139=1,$P$27,
IF(F139=2,$P$28,
IF(F139=3,$P$29,
IF(F139=4,$P$30,
IF(F139=5,$P$31,"")))))</f>
        <v/>
      </c>
      <c r="H139" s="6">
        <v>1</v>
      </c>
      <c r="I139" s="98" t="str">
        <f t="shared" ref="I139:I168" si="70">IF(H139=1,$U$3,
IF(H139=2,$U$4,
IF(H139=3,$U$5,
IF(H139=4,$U$6,
IF(H139=5,$U$7,"")))))</f>
        <v>Höflichkeit/Danksagung</v>
      </c>
      <c r="J139" s="4">
        <v>5</v>
      </c>
      <c r="K139" s="99" t="str">
        <f t="shared" ref="K139:K168" si="71">IF(J139=1,$U$15,
IF(J139=2,$U$16,
IF(J139=3,$U$17,
IF(J139=4,$U$18,
IF(J139=5,$U$19,"")))))</f>
        <v>CEO/Präsident</v>
      </c>
      <c r="L139" s="5">
        <v>5</v>
      </c>
      <c r="M139" s="100" t="str">
        <f t="shared" ref="M139:M168" si="72">IF(L139=1,$U$27,
IF(L139=2,$U$28,
IF(L139=3,$U$29,
IF(L139=4,$U$30,
IF(L139=5,$U$31,"")))))</f>
        <v>24h/Angst</v>
      </c>
      <c r="O139" s="101" t="s">
        <v>24</v>
      </c>
      <c r="P139" s="71" t="str">
        <f>P3</f>
        <v>minimaler Wert (&lt;50)</v>
      </c>
      <c r="Q139" s="69">
        <f>COUNTIF($C139:$C168, P139)</f>
        <v>0</v>
      </c>
      <c r="R139" s="39">
        <f>Q139/$Q$20</f>
        <v>0</v>
      </c>
      <c r="T139" s="104" t="s">
        <v>24</v>
      </c>
      <c r="U139" s="42" t="str">
        <f>U3</f>
        <v>Höflichkeit/Danksagung</v>
      </c>
      <c r="V139" s="73">
        <f>COUNTIF($I139:$I168, U139)</f>
        <v>12</v>
      </c>
      <c r="W139" s="43">
        <f>V139/$Q$20</f>
        <v>0.4</v>
      </c>
    </row>
    <row r="140" spans="1:23" ht="15.6" thickTop="1" thickBot="1" x14ac:dyDescent="0.35">
      <c r="A140" s="20">
        <v>122</v>
      </c>
      <c r="B140" s="1">
        <v>0</v>
      </c>
      <c r="C140" s="28" t="str">
        <f t="shared" si="67"/>
        <v/>
      </c>
      <c r="D140" s="29">
        <v>5</v>
      </c>
      <c r="E140" s="29" t="str">
        <f t="shared" si="68"/>
        <v>Überweisung</v>
      </c>
      <c r="F140" s="3">
        <v>0</v>
      </c>
      <c r="G140" s="97" t="str">
        <f t="shared" si="69"/>
        <v/>
      </c>
      <c r="H140" s="6">
        <v>3</v>
      </c>
      <c r="I140" s="98" t="str">
        <f t="shared" si="70"/>
        <v>zwischenmenschliche Verbindung</v>
      </c>
      <c r="J140" s="4">
        <v>5</v>
      </c>
      <c r="K140" s="99" t="str">
        <f t="shared" si="71"/>
        <v>CEO/Präsident</v>
      </c>
      <c r="L140" s="5">
        <v>5</v>
      </c>
      <c r="M140" s="100" t="str">
        <f t="shared" si="72"/>
        <v>24h/Angst</v>
      </c>
      <c r="O140" s="102" t="s">
        <v>25</v>
      </c>
      <c r="P140" s="72" t="str">
        <f t="shared" ref="P140:P143" si="73">P4</f>
        <v>Niedriger Wert (50+)</v>
      </c>
      <c r="Q140" s="70">
        <f>COUNTIF($C139:$C168, P140)</f>
        <v>0</v>
      </c>
      <c r="R140" s="40">
        <f>Q140/$Q$20</f>
        <v>0</v>
      </c>
      <c r="T140" s="104" t="s">
        <v>25</v>
      </c>
      <c r="U140" s="44" t="str">
        <f t="shared" ref="U140:U143" si="74">U4</f>
        <v>Schmeichelei</v>
      </c>
      <c r="V140" s="74">
        <f>COUNTIF($I139:$I168, U140)</f>
        <v>1</v>
      </c>
      <c r="W140" s="45">
        <f>V140/$Q$20</f>
        <v>3.3333333333333333E-2</v>
      </c>
    </row>
    <row r="141" spans="1:23" ht="15.6" thickTop="1" thickBot="1" x14ac:dyDescent="0.35">
      <c r="A141" s="20">
        <v>123</v>
      </c>
      <c r="B141" s="1">
        <v>0</v>
      </c>
      <c r="C141" s="28" t="str">
        <f t="shared" si="67"/>
        <v/>
      </c>
      <c r="D141" s="29">
        <v>2</v>
      </c>
      <c r="E141" s="29" t="str">
        <f t="shared" si="68"/>
        <v>Fragebogen/Teilnahmebestätigung</v>
      </c>
      <c r="F141" s="3">
        <v>0</v>
      </c>
      <c r="G141" s="97" t="str">
        <f t="shared" si="69"/>
        <v/>
      </c>
      <c r="H141" s="6">
        <v>0</v>
      </c>
      <c r="I141" s="98" t="str">
        <f t="shared" si="70"/>
        <v/>
      </c>
      <c r="J141" s="4">
        <v>5</v>
      </c>
      <c r="K141" s="99" t="str">
        <f t="shared" si="71"/>
        <v>CEO/Präsident</v>
      </c>
      <c r="L141" s="5">
        <v>5</v>
      </c>
      <c r="M141" s="100" t="str">
        <f t="shared" si="72"/>
        <v>24h/Angst</v>
      </c>
      <c r="O141" s="102" t="s">
        <v>26</v>
      </c>
      <c r="P141" s="72" t="str">
        <f t="shared" si="73"/>
        <v>Moderater Wert (100+)</v>
      </c>
      <c r="Q141" s="70">
        <f t="shared" ref="Q141:Q142" si="75">COUNTIF($C140:$C169, P141)</f>
        <v>0</v>
      </c>
      <c r="R141" s="40">
        <f>Q141/$Q$20</f>
        <v>0</v>
      </c>
      <c r="T141" s="104" t="s">
        <v>26</v>
      </c>
      <c r="U141" s="44" t="str">
        <f t="shared" si="74"/>
        <v>zwischenmenschliche Verbindung</v>
      </c>
      <c r="V141" s="74">
        <f>COUNTIF($I139:$I168, U141)</f>
        <v>2</v>
      </c>
      <c r="W141" s="45">
        <f>V141/$Q$20</f>
        <v>6.6666666666666666E-2</v>
      </c>
    </row>
    <row r="142" spans="1:23" ht="15.6" thickTop="1" thickBot="1" x14ac:dyDescent="0.35">
      <c r="A142" s="20">
        <v>124</v>
      </c>
      <c r="B142" s="1">
        <v>0</v>
      </c>
      <c r="C142" s="28" t="str">
        <f t="shared" si="67"/>
        <v/>
      </c>
      <c r="D142" s="29">
        <v>5</v>
      </c>
      <c r="E142" s="29" t="str">
        <f t="shared" si="68"/>
        <v>Überweisung</v>
      </c>
      <c r="F142" s="3">
        <v>0</v>
      </c>
      <c r="G142" s="97" t="str">
        <f t="shared" si="69"/>
        <v/>
      </c>
      <c r="H142" s="6">
        <v>0</v>
      </c>
      <c r="I142" s="98" t="str">
        <f t="shared" si="70"/>
        <v/>
      </c>
      <c r="J142" s="4">
        <v>5</v>
      </c>
      <c r="K142" s="99" t="str">
        <f t="shared" si="71"/>
        <v>CEO/Präsident</v>
      </c>
      <c r="L142" s="5">
        <v>5</v>
      </c>
      <c r="M142" s="100" t="str">
        <f t="shared" si="72"/>
        <v>24h/Angst</v>
      </c>
      <c r="O142" s="102" t="s">
        <v>27</v>
      </c>
      <c r="P142" s="72" t="str">
        <f t="shared" si="73"/>
        <v>beträchtlicher Wert (250+)</v>
      </c>
      <c r="Q142" s="70">
        <f t="shared" si="75"/>
        <v>0</v>
      </c>
      <c r="R142" s="40">
        <f>Q142/$Q$20</f>
        <v>0</v>
      </c>
      <c r="T142" s="104" t="s">
        <v>27</v>
      </c>
      <c r="U142" s="44" t="str">
        <f t="shared" si="74"/>
        <v>Zugehörigkeit/Affinität</v>
      </c>
      <c r="V142" s="74">
        <f>COUNTIF($I139:$I168, U142)</f>
        <v>1</v>
      </c>
      <c r="W142" s="45">
        <f>V142/$Q$20</f>
        <v>3.3333333333333333E-2</v>
      </c>
    </row>
    <row r="143" spans="1:23" ht="15.6" thickTop="1" thickBot="1" x14ac:dyDescent="0.35">
      <c r="A143" s="20">
        <v>125</v>
      </c>
      <c r="B143" s="1">
        <v>0</v>
      </c>
      <c r="C143" s="28" t="str">
        <f t="shared" si="67"/>
        <v/>
      </c>
      <c r="D143" s="29">
        <v>5</v>
      </c>
      <c r="E143" s="29" t="str">
        <f t="shared" si="68"/>
        <v>Überweisung</v>
      </c>
      <c r="F143" s="3">
        <v>0</v>
      </c>
      <c r="G143" s="97" t="str">
        <f t="shared" si="69"/>
        <v/>
      </c>
      <c r="H143" s="6">
        <v>1</v>
      </c>
      <c r="I143" s="98" t="str">
        <f t="shared" si="70"/>
        <v>Höflichkeit/Danksagung</v>
      </c>
      <c r="J143" s="4">
        <v>5</v>
      </c>
      <c r="K143" s="99" t="str">
        <f t="shared" si="71"/>
        <v>CEO/Präsident</v>
      </c>
      <c r="L143" s="5">
        <v>5</v>
      </c>
      <c r="M143" s="100" t="str">
        <f t="shared" si="72"/>
        <v>24h/Angst</v>
      </c>
      <c r="O143" s="103" t="s">
        <v>28</v>
      </c>
      <c r="P143" s="72" t="str">
        <f t="shared" si="73"/>
        <v>Hoher Wert (500+)</v>
      </c>
      <c r="Q143" s="70">
        <f>COUNTIF($C142:$C170, P143)</f>
        <v>0</v>
      </c>
      <c r="R143" s="41">
        <f>Q143/$Q$20</f>
        <v>0</v>
      </c>
      <c r="T143" s="104" t="s">
        <v>28</v>
      </c>
      <c r="U143" s="44" t="str">
        <f t="shared" si="74"/>
        <v>Vertrautheit/Intimität</v>
      </c>
      <c r="V143" s="75">
        <f>COUNTIF($I139:$I168, U143)</f>
        <v>0</v>
      </c>
      <c r="W143" s="46">
        <f>V143/$Q$20</f>
        <v>0</v>
      </c>
    </row>
    <row r="144" spans="1:23" ht="15" thickBot="1" x14ac:dyDescent="0.35">
      <c r="A144" s="20">
        <v>126</v>
      </c>
      <c r="B144" s="1">
        <v>0</v>
      </c>
      <c r="C144" s="28" t="str">
        <f t="shared" si="67"/>
        <v/>
      </c>
      <c r="D144" s="29">
        <v>5</v>
      </c>
      <c r="E144" s="29" t="str">
        <f t="shared" si="68"/>
        <v>Überweisung</v>
      </c>
      <c r="F144" s="3">
        <v>0</v>
      </c>
      <c r="G144" s="97" t="str">
        <f t="shared" si="69"/>
        <v/>
      </c>
      <c r="H144" s="6">
        <v>1</v>
      </c>
      <c r="I144" s="98" t="str">
        <f t="shared" si="70"/>
        <v>Höflichkeit/Danksagung</v>
      </c>
      <c r="J144" s="4">
        <v>5</v>
      </c>
      <c r="K144" s="99" t="str">
        <f t="shared" si="71"/>
        <v>CEO/Präsident</v>
      </c>
      <c r="L144" s="5">
        <v>5</v>
      </c>
      <c r="M144" s="100" t="str">
        <f t="shared" si="72"/>
        <v>24h/Angst</v>
      </c>
      <c r="O144" s="160" t="s">
        <v>21</v>
      </c>
      <c r="P144" s="161"/>
      <c r="Q144" s="76">
        <f>SUM(Q139:Q143)</f>
        <v>0</v>
      </c>
      <c r="R144" s="63">
        <f>SUM(R139:R143)</f>
        <v>0</v>
      </c>
      <c r="T144" s="162" t="s">
        <v>21</v>
      </c>
      <c r="U144" s="163"/>
      <c r="V144" s="77">
        <f>SUM(V139:V143)</f>
        <v>16</v>
      </c>
      <c r="W144" s="64">
        <f>SUM(W139:W143)</f>
        <v>0.53333333333333333</v>
      </c>
    </row>
    <row r="145" spans="1:23" ht="15" thickBot="1" x14ac:dyDescent="0.35">
      <c r="A145" s="20">
        <v>127</v>
      </c>
      <c r="B145" s="1">
        <v>0</v>
      </c>
      <c r="C145" s="28" t="str">
        <f t="shared" si="67"/>
        <v/>
      </c>
      <c r="D145" s="29">
        <v>5</v>
      </c>
      <c r="E145" s="29" t="str">
        <f t="shared" si="68"/>
        <v>Überweisung</v>
      </c>
      <c r="F145" s="3">
        <v>0</v>
      </c>
      <c r="G145" s="97" t="str">
        <f t="shared" si="69"/>
        <v/>
      </c>
      <c r="H145" s="6">
        <v>0</v>
      </c>
      <c r="I145" s="98" t="str">
        <f t="shared" si="70"/>
        <v/>
      </c>
      <c r="J145" s="4">
        <v>5</v>
      </c>
      <c r="K145" s="99" t="str">
        <f t="shared" si="71"/>
        <v>CEO/Präsident</v>
      </c>
      <c r="L145" s="5">
        <v>5</v>
      </c>
      <c r="M145" s="100" t="str">
        <f t="shared" si="72"/>
        <v>24h/Angst</v>
      </c>
    </row>
    <row r="146" spans="1:23" ht="15" thickBot="1" x14ac:dyDescent="0.35">
      <c r="A146" s="20">
        <v>128</v>
      </c>
      <c r="B146" s="1">
        <v>0</v>
      </c>
      <c r="C146" s="28" t="str">
        <f t="shared" si="67"/>
        <v/>
      </c>
      <c r="D146" s="29">
        <v>5</v>
      </c>
      <c r="E146" s="29" t="str">
        <f t="shared" si="68"/>
        <v>Überweisung</v>
      </c>
      <c r="F146" s="3">
        <v>0</v>
      </c>
      <c r="G146" s="97" t="str">
        <f t="shared" si="69"/>
        <v/>
      </c>
      <c r="H146" s="6">
        <v>1</v>
      </c>
      <c r="I146" s="98" t="str">
        <f t="shared" si="70"/>
        <v>Höflichkeit/Danksagung</v>
      </c>
      <c r="J146" s="4">
        <v>5</v>
      </c>
      <c r="K146" s="99" t="str">
        <f t="shared" si="71"/>
        <v>CEO/Präsident</v>
      </c>
      <c r="L146" s="5">
        <v>0</v>
      </c>
      <c r="M146" s="100" t="str">
        <f t="shared" si="72"/>
        <v/>
      </c>
    </row>
    <row r="147" spans="1:23" ht="15" thickBot="1" x14ac:dyDescent="0.35">
      <c r="A147" s="20">
        <v>129</v>
      </c>
      <c r="B147" s="1">
        <v>0</v>
      </c>
      <c r="C147" s="28" t="str">
        <f t="shared" si="67"/>
        <v/>
      </c>
      <c r="D147" s="29">
        <v>5</v>
      </c>
      <c r="E147" s="29" t="str">
        <f t="shared" si="68"/>
        <v>Überweisung</v>
      </c>
      <c r="F147" s="3">
        <v>0</v>
      </c>
      <c r="G147" s="97" t="str">
        <f t="shared" si="69"/>
        <v/>
      </c>
      <c r="H147" s="6">
        <v>3</v>
      </c>
      <c r="I147" s="98" t="str">
        <f t="shared" si="70"/>
        <v>zwischenmenschliche Verbindung</v>
      </c>
      <c r="J147" s="4">
        <v>5</v>
      </c>
      <c r="K147" s="99" t="str">
        <f t="shared" si="71"/>
        <v>CEO/Präsident</v>
      </c>
      <c r="L147" s="5">
        <v>5</v>
      </c>
      <c r="M147" s="100" t="str">
        <f t="shared" si="72"/>
        <v>24h/Angst</v>
      </c>
    </row>
    <row r="148" spans="1:23" ht="15" thickBot="1" x14ac:dyDescent="0.35">
      <c r="A148" s="20">
        <v>130</v>
      </c>
      <c r="B148" s="1">
        <v>0</v>
      </c>
      <c r="C148" s="28" t="str">
        <f t="shared" si="67"/>
        <v/>
      </c>
      <c r="D148" s="119">
        <v>1</v>
      </c>
      <c r="E148" s="29" t="str">
        <f t="shared" si="68"/>
        <v>Allg. Anfrage/Link-Klick</v>
      </c>
      <c r="F148" s="3">
        <v>0</v>
      </c>
      <c r="G148" s="97" t="str">
        <f t="shared" si="69"/>
        <v/>
      </c>
      <c r="H148" s="6">
        <v>4</v>
      </c>
      <c r="I148" s="98" t="str">
        <f t="shared" si="70"/>
        <v>Zugehörigkeit/Affinität</v>
      </c>
      <c r="J148" s="4">
        <v>5</v>
      </c>
      <c r="K148" s="99" t="str">
        <f t="shared" si="71"/>
        <v>CEO/Präsident</v>
      </c>
      <c r="L148" s="5">
        <v>5</v>
      </c>
      <c r="M148" s="100" t="str">
        <f t="shared" si="72"/>
        <v>24h/Angst</v>
      </c>
    </row>
    <row r="149" spans="1:23" ht="15" thickBot="1" x14ac:dyDescent="0.35">
      <c r="A149" s="20">
        <v>131</v>
      </c>
      <c r="B149" s="1">
        <v>0</v>
      </c>
      <c r="C149" s="28" t="str">
        <f t="shared" si="67"/>
        <v/>
      </c>
      <c r="D149" s="34">
        <v>5</v>
      </c>
      <c r="E149" s="29" t="str">
        <f t="shared" si="68"/>
        <v>Überweisung</v>
      </c>
      <c r="F149" s="3">
        <v>0</v>
      </c>
      <c r="G149" s="97" t="str">
        <f t="shared" si="69"/>
        <v/>
      </c>
      <c r="H149" s="6">
        <v>1</v>
      </c>
      <c r="I149" s="98" t="str">
        <f t="shared" si="70"/>
        <v>Höflichkeit/Danksagung</v>
      </c>
      <c r="J149" s="4">
        <v>5</v>
      </c>
      <c r="K149" s="99" t="str">
        <f t="shared" si="71"/>
        <v>CEO/Präsident</v>
      </c>
      <c r="L149" s="5">
        <v>5</v>
      </c>
      <c r="M149" s="100" t="str">
        <f t="shared" si="72"/>
        <v>24h/Angst</v>
      </c>
    </row>
    <row r="150" spans="1:23" ht="15" thickBot="1" x14ac:dyDescent="0.35">
      <c r="A150" s="20">
        <v>132</v>
      </c>
      <c r="B150" s="1">
        <v>0</v>
      </c>
      <c r="C150" s="28" t="str">
        <f t="shared" si="67"/>
        <v/>
      </c>
      <c r="D150" s="34">
        <v>5</v>
      </c>
      <c r="E150" s="29" t="str">
        <f t="shared" si="68"/>
        <v>Überweisung</v>
      </c>
      <c r="F150" s="3">
        <v>0</v>
      </c>
      <c r="G150" s="97" t="str">
        <f t="shared" si="69"/>
        <v/>
      </c>
      <c r="H150" s="6">
        <v>0</v>
      </c>
      <c r="I150" s="98" t="str">
        <f t="shared" si="70"/>
        <v/>
      </c>
      <c r="J150" s="4">
        <v>5</v>
      </c>
      <c r="K150" s="99" t="str">
        <f t="shared" si="71"/>
        <v>CEO/Präsident</v>
      </c>
      <c r="L150" s="5">
        <v>5</v>
      </c>
      <c r="M150" s="100" t="str">
        <f t="shared" si="72"/>
        <v>24h/Angst</v>
      </c>
    </row>
    <row r="151" spans="1:23" ht="15.6" thickTop="1" thickBot="1" x14ac:dyDescent="0.35">
      <c r="A151" s="20">
        <v>133</v>
      </c>
      <c r="B151" s="1">
        <v>0</v>
      </c>
      <c r="C151" s="28" t="str">
        <f t="shared" si="67"/>
        <v/>
      </c>
      <c r="D151" s="34">
        <v>5</v>
      </c>
      <c r="E151" s="29" t="str">
        <f t="shared" si="68"/>
        <v>Überweisung</v>
      </c>
      <c r="F151" s="3">
        <v>0</v>
      </c>
      <c r="G151" s="97" t="str">
        <f t="shared" si="69"/>
        <v/>
      </c>
      <c r="H151" s="6">
        <v>1</v>
      </c>
      <c r="I151" s="98" t="str">
        <f t="shared" si="70"/>
        <v>Höflichkeit/Danksagung</v>
      </c>
      <c r="J151" s="4">
        <v>5</v>
      </c>
      <c r="K151" s="99" t="str">
        <f t="shared" si="71"/>
        <v>CEO/Präsident</v>
      </c>
      <c r="L151" s="5">
        <v>5</v>
      </c>
      <c r="M151" s="100" t="str">
        <f t="shared" si="72"/>
        <v>24h/Angst</v>
      </c>
      <c r="O151" s="105" t="s">
        <v>24</v>
      </c>
      <c r="P151" s="86" t="str">
        <f>P15</f>
        <v>Allg. Anfrage/Link-Klick</v>
      </c>
      <c r="Q151" s="82">
        <f>COUNTIF($E139:$E168, P151)</f>
        <v>4</v>
      </c>
      <c r="R151" s="47">
        <f>Q151/$Q$20</f>
        <v>0.13333333333333333</v>
      </c>
      <c r="T151" s="108" t="s">
        <v>24</v>
      </c>
      <c r="U151" s="50" t="str">
        <f>U15</f>
        <v>fake Autorität</v>
      </c>
      <c r="V151" s="88">
        <f>COUNTIF($K139:$K168, U151)</f>
        <v>0</v>
      </c>
      <c r="W151" s="51">
        <f>V151/$Q$20</f>
        <v>0</v>
      </c>
    </row>
    <row r="152" spans="1:23" ht="15" thickBot="1" x14ac:dyDescent="0.35">
      <c r="A152" s="20">
        <v>134</v>
      </c>
      <c r="B152" s="1">
        <v>0</v>
      </c>
      <c r="C152" s="28" t="str">
        <f t="shared" si="67"/>
        <v/>
      </c>
      <c r="D152" s="34">
        <v>5</v>
      </c>
      <c r="E152" s="29" t="str">
        <f t="shared" si="68"/>
        <v>Überweisung</v>
      </c>
      <c r="F152" s="3">
        <v>0</v>
      </c>
      <c r="G152" s="97" t="str">
        <f t="shared" si="69"/>
        <v/>
      </c>
      <c r="H152" s="6">
        <v>1</v>
      </c>
      <c r="I152" s="98" t="str">
        <f t="shared" si="70"/>
        <v>Höflichkeit/Danksagung</v>
      </c>
      <c r="J152" s="4">
        <v>5</v>
      </c>
      <c r="K152" s="99" t="str">
        <f t="shared" si="71"/>
        <v>CEO/Präsident</v>
      </c>
      <c r="L152" s="5">
        <v>5</v>
      </c>
      <c r="M152" s="100" t="str">
        <f t="shared" si="72"/>
        <v>24h/Angst</v>
      </c>
      <c r="O152" s="106" t="s">
        <v>25</v>
      </c>
      <c r="P152" s="87" t="str">
        <f t="shared" ref="P152:P155" si="76">P16</f>
        <v>Fragebogen/Teilnahmebestätigung</v>
      </c>
      <c r="Q152" s="83">
        <f>COUNTIF($E139:$E168, P152)</f>
        <v>1</v>
      </c>
      <c r="R152" s="48">
        <f>Q152/$Q$20</f>
        <v>3.3333333333333333E-2</v>
      </c>
      <c r="T152" s="109" t="s">
        <v>25</v>
      </c>
      <c r="U152" s="52" t="str">
        <f t="shared" ref="U152:U155" si="77">U16</f>
        <v>Logo</v>
      </c>
      <c r="V152" s="89">
        <f>COUNTIF($K139:$K168, U152)</f>
        <v>0</v>
      </c>
      <c r="W152" s="53">
        <f>V152/$Q$20</f>
        <v>0</v>
      </c>
    </row>
    <row r="153" spans="1:23" ht="15" thickBot="1" x14ac:dyDescent="0.35">
      <c r="A153" s="20">
        <v>135</v>
      </c>
      <c r="B153" s="1">
        <v>0</v>
      </c>
      <c r="C153" s="28" t="str">
        <f t="shared" si="67"/>
        <v/>
      </c>
      <c r="D153" s="34">
        <v>4</v>
      </c>
      <c r="E153" s="29" t="str">
        <f t="shared" si="68"/>
        <v>Bank Details</v>
      </c>
      <c r="F153" s="3">
        <v>0</v>
      </c>
      <c r="G153" s="97" t="str">
        <f t="shared" si="69"/>
        <v/>
      </c>
      <c r="H153" s="6">
        <v>2</v>
      </c>
      <c r="I153" s="98" t="str">
        <f t="shared" si="70"/>
        <v>Schmeichelei</v>
      </c>
      <c r="J153" s="4">
        <v>5</v>
      </c>
      <c r="K153" s="99" t="str">
        <f t="shared" si="71"/>
        <v>CEO/Präsident</v>
      </c>
      <c r="L153" s="5">
        <v>5</v>
      </c>
      <c r="M153" s="100" t="str">
        <f t="shared" si="72"/>
        <v>24h/Angst</v>
      </c>
      <c r="O153" s="106" t="s">
        <v>26</v>
      </c>
      <c r="P153" s="87" t="str">
        <f t="shared" si="76"/>
        <v>Passwort/Persönliche Daten</v>
      </c>
      <c r="Q153" s="83">
        <f>COUNTIF($E139:$E168, P153)</f>
        <v>0</v>
      </c>
      <c r="R153" s="48">
        <f>Q153/$Q$20</f>
        <v>0</v>
      </c>
      <c r="T153" s="109" t="s">
        <v>26</v>
      </c>
      <c r="U153" s="52" t="str">
        <f t="shared" si="77"/>
        <v>Abteilung</v>
      </c>
      <c r="V153" s="89">
        <f>COUNTIF($K139:$K168, U153)</f>
        <v>0</v>
      </c>
      <c r="W153" s="53">
        <f>V153/$Q$20</f>
        <v>0</v>
      </c>
    </row>
    <row r="154" spans="1:23" ht="15" thickBot="1" x14ac:dyDescent="0.35">
      <c r="A154" s="20">
        <v>136</v>
      </c>
      <c r="B154" s="1">
        <v>0</v>
      </c>
      <c r="C154" s="28" t="str">
        <f t="shared" si="67"/>
        <v/>
      </c>
      <c r="D154" s="34">
        <v>1</v>
      </c>
      <c r="E154" s="29" t="str">
        <f t="shared" si="68"/>
        <v>Allg. Anfrage/Link-Klick</v>
      </c>
      <c r="F154" s="3">
        <v>0</v>
      </c>
      <c r="G154" s="97" t="str">
        <f t="shared" si="69"/>
        <v/>
      </c>
      <c r="H154" s="6">
        <v>0</v>
      </c>
      <c r="I154" s="98" t="str">
        <f t="shared" si="70"/>
        <v/>
      </c>
      <c r="J154" s="4">
        <v>5</v>
      </c>
      <c r="K154" s="99" t="str">
        <f t="shared" si="71"/>
        <v>CEO/Präsident</v>
      </c>
      <c r="L154" s="5">
        <v>5</v>
      </c>
      <c r="M154" s="100" t="str">
        <f t="shared" si="72"/>
        <v>24h/Angst</v>
      </c>
      <c r="O154" s="106" t="s">
        <v>27</v>
      </c>
      <c r="P154" s="87" t="str">
        <f t="shared" si="76"/>
        <v>Bank Details</v>
      </c>
      <c r="Q154" s="83">
        <f>COUNTIF($E139:$E168, P154)</f>
        <v>1</v>
      </c>
      <c r="R154" s="48">
        <f>Q154/$Q$20</f>
        <v>3.3333333333333333E-2</v>
      </c>
      <c r="T154" s="109" t="s">
        <v>27</v>
      </c>
      <c r="U154" s="52" t="str">
        <f t="shared" si="77"/>
        <v>Konkrete Autoritätsperson</v>
      </c>
      <c r="V154" s="89">
        <f>COUNTIF($K139:$K168, U154)</f>
        <v>0</v>
      </c>
      <c r="W154" s="53">
        <f>V154/$Q$20</f>
        <v>0</v>
      </c>
    </row>
    <row r="155" spans="1:23" ht="15" thickBot="1" x14ac:dyDescent="0.35">
      <c r="A155" s="20">
        <v>137</v>
      </c>
      <c r="B155" s="1">
        <v>0</v>
      </c>
      <c r="C155" s="28" t="str">
        <f t="shared" si="67"/>
        <v/>
      </c>
      <c r="D155" s="34">
        <v>5</v>
      </c>
      <c r="E155" s="29" t="str">
        <f t="shared" si="68"/>
        <v>Überweisung</v>
      </c>
      <c r="F155" s="3">
        <v>0</v>
      </c>
      <c r="G155" s="97" t="str">
        <f t="shared" si="69"/>
        <v/>
      </c>
      <c r="H155" s="6">
        <v>1</v>
      </c>
      <c r="I155" s="98" t="str">
        <f t="shared" si="70"/>
        <v>Höflichkeit/Danksagung</v>
      </c>
      <c r="J155" s="4">
        <v>5</v>
      </c>
      <c r="K155" s="99" t="str">
        <f t="shared" si="71"/>
        <v>CEO/Präsident</v>
      </c>
      <c r="L155" s="5">
        <v>5</v>
      </c>
      <c r="M155" s="100" t="str">
        <f t="shared" si="72"/>
        <v>24h/Angst</v>
      </c>
      <c r="O155" s="107" t="s">
        <v>28</v>
      </c>
      <c r="P155" s="87" t="str">
        <f t="shared" si="76"/>
        <v>Überweisung</v>
      </c>
      <c r="Q155" s="84">
        <f>COUNTIF($E139:$E168, P155)</f>
        <v>24</v>
      </c>
      <c r="R155" s="49">
        <f>Q155/$Q$20</f>
        <v>0.8</v>
      </c>
      <c r="T155" s="110" t="s">
        <v>28</v>
      </c>
      <c r="U155" s="52" t="str">
        <f t="shared" si="77"/>
        <v>CEO/Präsident</v>
      </c>
      <c r="V155" s="90">
        <f>COUNTIF($K139:$K168, U155)</f>
        <v>30</v>
      </c>
      <c r="W155" s="54">
        <f>V155/$Q$20</f>
        <v>1</v>
      </c>
    </row>
    <row r="156" spans="1:23" ht="15" thickBot="1" x14ac:dyDescent="0.35">
      <c r="A156" s="20">
        <v>138</v>
      </c>
      <c r="B156" s="1">
        <v>0</v>
      </c>
      <c r="C156" s="28" t="str">
        <f t="shared" si="67"/>
        <v/>
      </c>
      <c r="D156" s="34">
        <v>5</v>
      </c>
      <c r="E156" s="29" t="str">
        <f t="shared" si="68"/>
        <v>Überweisung</v>
      </c>
      <c r="F156" s="3">
        <v>0</v>
      </c>
      <c r="G156" s="97" t="str">
        <f t="shared" si="69"/>
        <v/>
      </c>
      <c r="H156" s="6">
        <v>1</v>
      </c>
      <c r="I156" s="98" t="str">
        <f t="shared" si="70"/>
        <v>Höflichkeit/Danksagung</v>
      </c>
      <c r="J156" s="4">
        <v>5</v>
      </c>
      <c r="K156" s="99" t="str">
        <f t="shared" si="71"/>
        <v>CEO/Präsident</v>
      </c>
      <c r="L156" s="5">
        <v>5</v>
      </c>
      <c r="M156" s="100" t="str">
        <f t="shared" si="72"/>
        <v>24h/Angst</v>
      </c>
      <c r="O156" s="164" t="s">
        <v>21</v>
      </c>
      <c r="P156" s="165"/>
      <c r="Q156" s="85">
        <f>SUM(Q151:Q155)</f>
        <v>30</v>
      </c>
      <c r="R156" s="68">
        <f>SUM(R151:R155)</f>
        <v>1</v>
      </c>
      <c r="T156" s="166" t="s">
        <v>21</v>
      </c>
      <c r="U156" s="167"/>
      <c r="V156" s="91">
        <f>SUM(V151:V155)</f>
        <v>30</v>
      </c>
      <c r="W156" s="65">
        <f>SUM(W151:W155)</f>
        <v>1</v>
      </c>
    </row>
    <row r="157" spans="1:23" ht="15" thickBot="1" x14ac:dyDescent="0.35">
      <c r="A157" s="20">
        <v>139</v>
      </c>
      <c r="B157" s="1">
        <v>0</v>
      </c>
      <c r="C157" s="28" t="str">
        <f t="shared" si="67"/>
        <v/>
      </c>
      <c r="D157" s="34">
        <v>5</v>
      </c>
      <c r="E157" s="29" t="str">
        <f t="shared" si="68"/>
        <v>Überweisung</v>
      </c>
      <c r="F157" s="3">
        <v>0</v>
      </c>
      <c r="G157" s="97" t="str">
        <f t="shared" si="69"/>
        <v/>
      </c>
      <c r="H157" s="6">
        <v>1</v>
      </c>
      <c r="I157" s="98" t="str">
        <f t="shared" si="70"/>
        <v>Höflichkeit/Danksagung</v>
      </c>
      <c r="J157" s="4">
        <v>5</v>
      </c>
      <c r="K157" s="99" t="str">
        <f t="shared" si="71"/>
        <v>CEO/Präsident</v>
      </c>
      <c r="L157" s="5">
        <v>5</v>
      </c>
      <c r="M157" s="100" t="str">
        <f t="shared" si="72"/>
        <v>24h/Angst</v>
      </c>
    </row>
    <row r="158" spans="1:23" ht="15" thickBot="1" x14ac:dyDescent="0.35">
      <c r="A158" s="20">
        <v>140</v>
      </c>
      <c r="B158" s="1">
        <v>0</v>
      </c>
      <c r="C158" s="28" t="str">
        <f t="shared" si="67"/>
        <v/>
      </c>
      <c r="D158" s="34">
        <v>5</v>
      </c>
      <c r="E158" s="29" t="str">
        <f t="shared" si="68"/>
        <v>Überweisung</v>
      </c>
      <c r="F158" s="3">
        <v>0</v>
      </c>
      <c r="G158" s="97" t="str">
        <f t="shared" si="69"/>
        <v/>
      </c>
      <c r="H158" s="6">
        <v>0</v>
      </c>
      <c r="I158" s="98" t="str">
        <f t="shared" si="70"/>
        <v/>
      </c>
      <c r="J158" s="4">
        <v>5</v>
      </c>
      <c r="K158" s="99" t="str">
        <f t="shared" si="71"/>
        <v>CEO/Präsident</v>
      </c>
      <c r="L158" s="5">
        <v>5</v>
      </c>
      <c r="M158" s="100" t="str">
        <f t="shared" si="72"/>
        <v>24h/Angst</v>
      </c>
    </row>
    <row r="159" spans="1:23" ht="15" thickBot="1" x14ac:dyDescent="0.35">
      <c r="A159" s="20">
        <v>141</v>
      </c>
      <c r="B159" s="1">
        <v>0</v>
      </c>
      <c r="C159" s="28" t="str">
        <f t="shared" si="67"/>
        <v/>
      </c>
      <c r="D159" s="34">
        <v>5</v>
      </c>
      <c r="E159" s="29" t="str">
        <f t="shared" si="68"/>
        <v>Überweisung</v>
      </c>
      <c r="F159" s="3">
        <v>0</v>
      </c>
      <c r="G159" s="97" t="str">
        <f t="shared" si="69"/>
        <v/>
      </c>
      <c r="H159" s="6">
        <v>0</v>
      </c>
      <c r="I159" s="98" t="str">
        <f t="shared" si="70"/>
        <v/>
      </c>
      <c r="J159" s="4">
        <v>5</v>
      </c>
      <c r="K159" s="99" t="str">
        <f t="shared" si="71"/>
        <v>CEO/Präsident</v>
      </c>
      <c r="L159" s="5">
        <v>5</v>
      </c>
      <c r="M159" s="100" t="str">
        <f t="shared" si="72"/>
        <v>24h/Angst</v>
      </c>
    </row>
    <row r="160" spans="1:23" ht="15" thickBot="1" x14ac:dyDescent="0.35">
      <c r="A160" s="20">
        <v>142</v>
      </c>
      <c r="B160" s="1">
        <v>0</v>
      </c>
      <c r="C160" s="28" t="str">
        <f t="shared" si="67"/>
        <v/>
      </c>
      <c r="D160" s="34">
        <v>5</v>
      </c>
      <c r="E160" s="29" t="str">
        <f t="shared" si="68"/>
        <v>Überweisung</v>
      </c>
      <c r="F160" s="3">
        <v>0</v>
      </c>
      <c r="G160" s="97" t="str">
        <f t="shared" si="69"/>
        <v/>
      </c>
      <c r="H160" s="6">
        <v>0</v>
      </c>
      <c r="I160" s="98" t="str">
        <f t="shared" si="70"/>
        <v/>
      </c>
      <c r="J160" s="4">
        <v>5</v>
      </c>
      <c r="K160" s="99" t="str">
        <f t="shared" si="71"/>
        <v>CEO/Präsident</v>
      </c>
      <c r="L160" s="5">
        <v>5</v>
      </c>
      <c r="M160" s="100" t="str">
        <f t="shared" si="72"/>
        <v>24h/Angst</v>
      </c>
    </row>
    <row r="161" spans="1:23" ht="15" thickBot="1" x14ac:dyDescent="0.35">
      <c r="A161" s="20">
        <v>143</v>
      </c>
      <c r="B161" s="1">
        <v>0</v>
      </c>
      <c r="C161" s="28" t="str">
        <f t="shared" si="67"/>
        <v/>
      </c>
      <c r="D161" s="34">
        <v>5</v>
      </c>
      <c r="E161" s="29" t="str">
        <f t="shared" si="68"/>
        <v>Überweisung</v>
      </c>
      <c r="F161" s="3">
        <v>0</v>
      </c>
      <c r="G161" s="97" t="str">
        <f t="shared" si="69"/>
        <v/>
      </c>
      <c r="H161" s="6">
        <v>0</v>
      </c>
      <c r="I161" s="98" t="str">
        <f t="shared" si="70"/>
        <v/>
      </c>
      <c r="J161" s="4">
        <v>5</v>
      </c>
      <c r="K161" s="99" t="str">
        <f t="shared" si="71"/>
        <v>CEO/Präsident</v>
      </c>
      <c r="L161" s="5">
        <v>5</v>
      </c>
      <c r="M161" s="100" t="str">
        <f t="shared" si="72"/>
        <v>24h/Angst</v>
      </c>
    </row>
    <row r="162" spans="1:23" ht="15" thickBot="1" x14ac:dyDescent="0.35">
      <c r="A162" s="20">
        <v>144</v>
      </c>
      <c r="B162" s="1">
        <v>0</v>
      </c>
      <c r="C162" s="28" t="str">
        <f t="shared" si="67"/>
        <v/>
      </c>
      <c r="D162" s="34">
        <v>5</v>
      </c>
      <c r="E162" s="29" t="str">
        <f t="shared" si="68"/>
        <v>Überweisung</v>
      </c>
      <c r="F162" s="3">
        <v>0</v>
      </c>
      <c r="G162" s="97" t="str">
        <f t="shared" si="69"/>
        <v/>
      </c>
      <c r="H162" s="6">
        <v>0</v>
      </c>
      <c r="I162" s="98" t="str">
        <f t="shared" si="70"/>
        <v/>
      </c>
      <c r="J162" s="4">
        <v>5</v>
      </c>
      <c r="K162" s="99" t="str">
        <f t="shared" si="71"/>
        <v>CEO/Präsident</v>
      </c>
      <c r="L162" s="5">
        <v>5</v>
      </c>
      <c r="M162" s="100" t="str">
        <f t="shared" si="72"/>
        <v>24h/Angst</v>
      </c>
    </row>
    <row r="163" spans="1:23" ht="15.6" thickTop="1" thickBot="1" x14ac:dyDescent="0.35">
      <c r="A163" s="20">
        <v>145</v>
      </c>
      <c r="B163" s="1">
        <v>0</v>
      </c>
      <c r="C163" s="28" t="str">
        <f t="shared" si="67"/>
        <v/>
      </c>
      <c r="D163" s="34">
        <v>1</v>
      </c>
      <c r="E163" s="29" t="str">
        <f t="shared" si="68"/>
        <v>Allg. Anfrage/Link-Klick</v>
      </c>
      <c r="F163" s="3">
        <v>0</v>
      </c>
      <c r="G163" s="97" t="str">
        <f t="shared" si="69"/>
        <v/>
      </c>
      <c r="H163" s="6">
        <v>0</v>
      </c>
      <c r="I163" s="98" t="str">
        <f t="shared" si="70"/>
        <v/>
      </c>
      <c r="J163" s="4">
        <v>5</v>
      </c>
      <c r="K163" s="99" t="str">
        <f t="shared" si="71"/>
        <v>CEO/Präsident</v>
      </c>
      <c r="L163" s="5">
        <v>5</v>
      </c>
      <c r="M163" s="100" t="str">
        <f t="shared" si="72"/>
        <v>24h/Angst</v>
      </c>
      <c r="O163" s="111" t="s">
        <v>24</v>
      </c>
      <c r="P163" s="154" t="str">
        <f>P27</f>
        <v>2-4</v>
      </c>
      <c r="Q163" s="78">
        <f>COUNTIF($G139:$G168, P163)</f>
        <v>0</v>
      </c>
      <c r="R163" s="55">
        <f>Q163/$Q$20</f>
        <v>0</v>
      </c>
      <c r="T163" s="114" t="s">
        <v>24</v>
      </c>
      <c r="U163" s="59" t="str">
        <f>U27</f>
        <v>2 Wochen (+)</v>
      </c>
      <c r="V163" s="92">
        <f>COUNTIF($M139:$M168, U163)</f>
        <v>0</v>
      </c>
      <c r="W163" s="60">
        <f>V163/$Q$20</f>
        <v>0</v>
      </c>
    </row>
    <row r="164" spans="1:23" ht="15" thickBot="1" x14ac:dyDescent="0.35">
      <c r="A164" s="20">
        <v>146</v>
      </c>
      <c r="B164" s="1">
        <v>0</v>
      </c>
      <c r="C164" s="28" t="str">
        <f t="shared" si="67"/>
        <v/>
      </c>
      <c r="D164" s="34">
        <v>5</v>
      </c>
      <c r="E164" s="29" t="str">
        <f t="shared" si="68"/>
        <v>Überweisung</v>
      </c>
      <c r="F164" s="3">
        <v>0</v>
      </c>
      <c r="G164" s="97" t="str">
        <f t="shared" si="69"/>
        <v/>
      </c>
      <c r="H164" s="6">
        <v>1</v>
      </c>
      <c r="I164" s="98" t="str">
        <f t="shared" si="70"/>
        <v>Höflichkeit/Danksagung</v>
      </c>
      <c r="J164" s="4">
        <v>5</v>
      </c>
      <c r="K164" s="99" t="str">
        <f t="shared" si="71"/>
        <v>CEO/Präsident</v>
      </c>
      <c r="L164" s="5">
        <v>5</v>
      </c>
      <c r="M164" s="100" t="str">
        <f t="shared" si="72"/>
        <v>24h/Angst</v>
      </c>
      <c r="O164" s="112" t="s">
        <v>25</v>
      </c>
      <c r="P164" s="56" t="str">
        <f t="shared" ref="P164:P167" si="78">P28</f>
        <v>5-99</v>
      </c>
      <c r="Q164" s="79">
        <f>COUNTIF($G139:$G168, P164)</f>
        <v>0</v>
      </c>
      <c r="R164" s="57">
        <f>Q164/$Q$20</f>
        <v>0</v>
      </c>
      <c r="T164" s="115" t="s">
        <v>25</v>
      </c>
      <c r="U164" s="61" t="str">
        <f t="shared" ref="U164:U167" si="79">U28</f>
        <v>1 Woche</v>
      </c>
      <c r="V164" s="93">
        <f>COUNTIF($M139:$M168, U164)</f>
        <v>0</v>
      </c>
      <c r="W164" s="62">
        <f>V164/$Q$20</f>
        <v>0</v>
      </c>
    </row>
    <row r="165" spans="1:23" ht="15" thickBot="1" x14ac:dyDescent="0.35">
      <c r="A165" s="20">
        <v>147</v>
      </c>
      <c r="B165" s="1">
        <v>0</v>
      </c>
      <c r="C165" s="28" t="str">
        <f t="shared" si="67"/>
        <v/>
      </c>
      <c r="D165" s="34">
        <v>1</v>
      </c>
      <c r="E165" s="29" t="str">
        <f t="shared" si="68"/>
        <v>Allg. Anfrage/Link-Klick</v>
      </c>
      <c r="F165" s="3">
        <v>0</v>
      </c>
      <c r="G165" s="97" t="str">
        <f t="shared" si="69"/>
        <v/>
      </c>
      <c r="H165" s="6">
        <v>1</v>
      </c>
      <c r="I165" s="98" t="str">
        <f t="shared" si="70"/>
        <v>Höflichkeit/Danksagung</v>
      </c>
      <c r="J165" s="4">
        <v>5</v>
      </c>
      <c r="K165" s="99" t="str">
        <f t="shared" si="71"/>
        <v>CEO/Präsident</v>
      </c>
      <c r="L165" s="5">
        <v>0</v>
      </c>
      <c r="M165" s="100" t="str">
        <f t="shared" si="72"/>
        <v/>
      </c>
      <c r="O165" s="112" t="s">
        <v>26</v>
      </c>
      <c r="P165" s="56" t="str">
        <f t="shared" si="78"/>
        <v>100(+)</v>
      </c>
      <c r="Q165" s="79">
        <f>COUNTIF($G139:$G168, P165)</f>
        <v>0</v>
      </c>
      <c r="R165" s="57">
        <f>Q165/$Q$20</f>
        <v>0</v>
      </c>
      <c r="T165" s="115" t="s">
        <v>26</v>
      </c>
      <c r="U165" s="61" t="str">
        <f t="shared" si="79"/>
        <v>72h</v>
      </c>
      <c r="V165" s="93">
        <f>COUNTIF($M139:$M168, U165)</f>
        <v>0</v>
      </c>
      <c r="W165" s="62">
        <f>V165/$Q$20</f>
        <v>0</v>
      </c>
    </row>
    <row r="166" spans="1:23" ht="15" thickBot="1" x14ac:dyDescent="0.35">
      <c r="A166" s="20">
        <v>148</v>
      </c>
      <c r="B166" s="1">
        <v>0</v>
      </c>
      <c r="C166" s="28" t="str">
        <f t="shared" si="67"/>
        <v/>
      </c>
      <c r="D166" s="34">
        <v>5</v>
      </c>
      <c r="E166" s="29" t="str">
        <f t="shared" si="68"/>
        <v>Überweisung</v>
      </c>
      <c r="F166" s="3">
        <v>0</v>
      </c>
      <c r="G166" s="97" t="str">
        <f t="shared" si="69"/>
        <v/>
      </c>
      <c r="H166" s="6">
        <v>0</v>
      </c>
      <c r="I166" s="98" t="str">
        <f t="shared" si="70"/>
        <v/>
      </c>
      <c r="J166" s="4">
        <v>5</v>
      </c>
      <c r="K166" s="99" t="str">
        <f t="shared" si="71"/>
        <v>CEO/Präsident</v>
      </c>
      <c r="L166" s="5">
        <v>5</v>
      </c>
      <c r="M166" s="100" t="str">
        <f t="shared" si="72"/>
        <v>24h/Angst</v>
      </c>
      <c r="O166" s="112" t="s">
        <v>27</v>
      </c>
      <c r="P166" s="56" t="str">
        <f t="shared" si="78"/>
        <v>10000(+)</v>
      </c>
      <c r="Q166" s="79">
        <f>COUNTIF($G139:$G168, P166)</f>
        <v>0</v>
      </c>
      <c r="R166" s="57">
        <f>Q166/$Q$20</f>
        <v>0</v>
      </c>
      <c r="T166" s="115" t="s">
        <v>27</v>
      </c>
      <c r="U166" s="61" t="str">
        <f t="shared" si="79"/>
        <v>48h</v>
      </c>
      <c r="V166" s="93">
        <f>COUNTIF($M139:$M168, U166)</f>
        <v>0</v>
      </c>
      <c r="W166" s="62">
        <f>V166/$Q$20</f>
        <v>0</v>
      </c>
    </row>
    <row r="167" spans="1:23" ht="15" thickBot="1" x14ac:dyDescent="0.35">
      <c r="A167" s="20">
        <v>149</v>
      </c>
      <c r="B167" s="1">
        <v>0</v>
      </c>
      <c r="C167" s="28" t="str">
        <f t="shared" si="67"/>
        <v/>
      </c>
      <c r="D167" s="34">
        <v>5</v>
      </c>
      <c r="E167" s="29" t="str">
        <f t="shared" si="68"/>
        <v>Überweisung</v>
      </c>
      <c r="F167" s="3">
        <v>0</v>
      </c>
      <c r="G167" s="97" t="str">
        <f t="shared" si="69"/>
        <v/>
      </c>
      <c r="H167" s="6">
        <v>0</v>
      </c>
      <c r="I167" s="98" t="str">
        <f t="shared" si="70"/>
        <v/>
      </c>
      <c r="J167" s="4">
        <v>5</v>
      </c>
      <c r="K167" s="99" t="str">
        <f t="shared" si="71"/>
        <v>CEO/Präsident</v>
      </c>
      <c r="L167" s="5">
        <v>5</v>
      </c>
      <c r="M167" s="100" t="str">
        <f t="shared" si="72"/>
        <v>24h/Angst</v>
      </c>
      <c r="O167" s="113" t="s">
        <v>28</v>
      </c>
      <c r="P167" s="56" t="str">
        <f t="shared" si="78"/>
        <v>1 Mio (+)/Alle</v>
      </c>
      <c r="Q167" s="80">
        <f>COUNTIF($G139:$G168, P167)</f>
        <v>0</v>
      </c>
      <c r="R167" s="58">
        <f>Q167/$Q$20</f>
        <v>0</v>
      </c>
      <c r="T167" s="116" t="s">
        <v>28</v>
      </c>
      <c r="U167" s="61" t="str">
        <f t="shared" si="79"/>
        <v>24h/Angst</v>
      </c>
      <c r="V167" s="93">
        <f>COUNTIF($M139:$M168, U167)</f>
        <v>27</v>
      </c>
      <c r="W167" s="62">
        <f>V167/$Q$20</f>
        <v>0.9</v>
      </c>
    </row>
    <row r="168" spans="1:23" ht="15" thickBot="1" x14ac:dyDescent="0.35">
      <c r="A168" s="20">
        <v>150</v>
      </c>
      <c r="B168" s="1">
        <v>0</v>
      </c>
      <c r="C168" s="28" t="str">
        <f t="shared" si="67"/>
        <v/>
      </c>
      <c r="D168" s="34">
        <v>5</v>
      </c>
      <c r="E168" s="29" t="str">
        <f t="shared" si="68"/>
        <v>Überweisung</v>
      </c>
      <c r="F168" s="3">
        <v>0</v>
      </c>
      <c r="G168" s="97" t="str">
        <f t="shared" si="69"/>
        <v/>
      </c>
      <c r="H168" s="6">
        <v>0</v>
      </c>
      <c r="I168" s="98" t="str">
        <f t="shared" si="70"/>
        <v/>
      </c>
      <c r="J168" s="4">
        <v>5</v>
      </c>
      <c r="K168" s="99" t="str">
        <f t="shared" si="71"/>
        <v>CEO/Präsident</v>
      </c>
      <c r="L168" s="5">
        <v>0</v>
      </c>
      <c r="M168" s="100" t="str">
        <f t="shared" si="72"/>
        <v/>
      </c>
      <c r="O168" s="156" t="s">
        <v>21</v>
      </c>
      <c r="P168" s="157"/>
      <c r="Q168" s="81">
        <f>SUM(Q163:Q167)</f>
        <v>0</v>
      </c>
      <c r="R168" s="66">
        <f>SUM(R163:R167)</f>
        <v>0</v>
      </c>
      <c r="T168" s="158" t="s">
        <v>21</v>
      </c>
      <c r="U168" s="159"/>
      <c r="V168" s="94">
        <f>SUM(V163:V167)</f>
        <v>27</v>
      </c>
      <c r="W168" s="67">
        <f>SUM(W163:W167)</f>
        <v>0.9</v>
      </c>
    </row>
    <row r="169" spans="1:23" ht="18.600000000000001" thickBot="1" x14ac:dyDescent="0.4">
      <c r="A169" s="117" t="s">
        <v>17</v>
      </c>
      <c r="B169" s="118">
        <f>IFERROR(SUM(B139:B168)/COUNTIF(B139:B168,"&lt;&gt;0"),0)</f>
        <v>0</v>
      </c>
      <c r="C169" s="118"/>
      <c r="D169" s="118">
        <f t="shared" ref="D169" si="80">SUM(D139:D168)/COUNTIF(D139:D168,"&lt;&gt;0")</f>
        <v>4.333333333333333</v>
      </c>
      <c r="E169" s="118"/>
      <c r="F169" s="118">
        <f>IFERROR(SUM(F139:F168)/COUNTIF(F139:F168,"&lt;&gt;0"),0)</f>
        <v>0</v>
      </c>
      <c r="G169" s="118"/>
      <c r="H169" s="118">
        <f t="shared" ref="H169" si="81">SUM(H139:H168)/COUNTIF(H139:H168,"&lt;&gt;0")</f>
        <v>1.5</v>
      </c>
      <c r="I169" s="118"/>
      <c r="J169" s="118">
        <f t="shared" ref="J169" si="82">SUM(J139:J168)/COUNTIF(J139:J168,"&lt;&gt;0")</f>
        <v>5</v>
      </c>
      <c r="K169" s="118"/>
      <c r="L169" s="118">
        <f t="shared" ref="L169" si="83">SUM(L139:L168)/COUNTIF(L139:L168,"&lt;&gt;0")</f>
        <v>5</v>
      </c>
      <c r="M169" s="118"/>
    </row>
    <row r="170" spans="1:23" ht="19.2" thickTop="1" thickBot="1" x14ac:dyDescent="0.4">
      <c r="A170" s="95" t="s">
        <v>29</v>
      </c>
      <c r="B170" s="96">
        <f t="shared" ref="B170" si="84">SUM(B139:B168)/30</f>
        <v>0</v>
      </c>
      <c r="C170" s="96"/>
      <c r="D170" s="96">
        <f>SUM(D139:D168)/30</f>
        <v>4.333333333333333</v>
      </c>
      <c r="E170" s="96"/>
      <c r="F170" s="96">
        <f>SUM(F139:F168)/30</f>
        <v>0</v>
      </c>
      <c r="G170" s="96"/>
      <c r="H170" s="96">
        <f>SUM(H139:H168)/30</f>
        <v>0.8</v>
      </c>
      <c r="I170" s="96"/>
      <c r="J170" s="96">
        <f>SUM(J139:J168)/30</f>
        <v>5</v>
      </c>
      <c r="K170" s="96"/>
      <c r="L170" s="96">
        <f>SUM(L139:L168)/30</f>
        <v>4.5</v>
      </c>
      <c r="M170" s="96"/>
    </row>
    <row r="171" spans="1:23" ht="49.95" customHeight="1" thickTop="1" thickBot="1" x14ac:dyDescent="0.35">
      <c r="A171" s="168" t="s">
        <v>10</v>
      </c>
      <c r="B171" s="169"/>
      <c r="C171" s="169"/>
      <c r="D171" s="169"/>
      <c r="E171" s="169"/>
      <c r="F171" s="169"/>
      <c r="G171" s="169"/>
      <c r="H171" s="169"/>
      <c r="I171" s="169"/>
      <c r="J171" s="170"/>
      <c r="K171" s="121" t="s">
        <v>22</v>
      </c>
      <c r="L171" s="121"/>
      <c r="M171" s="122">
        <v>0.77</v>
      </c>
    </row>
    <row r="172" spans="1:23" ht="15" thickBot="1" x14ac:dyDescent="0.35">
      <c r="A172" s="38"/>
      <c r="B172" s="21" t="s">
        <v>0</v>
      </c>
      <c r="C172" s="21" t="s">
        <v>1</v>
      </c>
      <c r="D172" s="22" t="s">
        <v>2</v>
      </c>
      <c r="E172" s="22" t="s">
        <v>1</v>
      </c>
      <c r="F172" s="23" t="s">
        <v>3</v>
      </c>
      <c r="G172" s="23" t="s">
        <v>1</v>
      </c>
      <c r="H172" s="24" t="s">
        <v>5</v>
      </c>
      <c r="I172" s="24" t="s">
        <v>1</v>
      </c>
      <c r="J172" s="25" t="s">
        <v>4</v>
      </c>
      <c r="K172" s="25" t="s">
        <v>1</v>
      </c>
      <c r="L172" s="19" t="s">
        <v>34</v>
      </c>
      <c r="M172" s="26" t="s">
        <v>1</v>
      </c>
    </row>
    <row r="173" spans="1:23" ht="15.6" thickTop="1" thickBot="1" x14ac:dyDescent="0.35">
      <c r="A173" s="20">
        <v>151</v>
      </c>
      <c r="B173" s="1">
        <v>0</v>
      </c>
      <c r="C173" s="28" t="str">
        <f t="shared" ref="C173:C202" si="85">IF(B173=1,$P$3,
IF(B173=2,$P$4,
IF(B173=3,$P$5,
IF(B173=4,$P$6,
IF(B173=5,$P$7,"")))))</f>
        <v/>
      </c>
      <c r="D173" s="2">
        <v>4</v>
      </c>
      <c r="E173" s="29" t="str">
        <f t="shared" ref="E173:E202" si="86">IF(D173=1,$P$185,
IF(D173=2,$P$16,
IF(D173=3,$P$17,
IF(D173=4,$P$18,
IF(D173=5,$P$189,"")))))</f>
        <v>Bank Details</v>
      </c>
      <c r="F173" s="3">
        <v>0</v>
      </c>
      <c r="G173" s="97" t="str">
        <f t="shared" ref="G173:G202" si="87">IF(F173=1,$P$27,
IF(F173=2,$P$28,
IF(F173=3,$P$29,
IF(F173=4,$P$30,
IF(F173=5,$P$31,"")))))</f>
        <v/>
      </c>
      <c r="H173" s="6">
        <v>1</v>
      </c>
      <c r="I173" s="98" t="str">
        <f t="shared" ref="I173:I202" si="88">IF(H173=1,$U$3,
IF(H173=2,$U$4,
IF(H173=3,$U$5,
IF(H173=4,$U$6,
IF(H173=5,$U$7,"")))))</f>
        <v>Höflichkeit/Danksagung</v>
      </c>
      <c r="J173" s="4">
        <v>4</v>
      </c>
      <c r="K173" s="99" t="str">
        <f t="shared" ref="K173:K202" si="89">IF(J173=1,$U$15,
IF(J173=2,$U$16,
IF(J173=3,$U$17,
IF(J173=4,$U$18,
IF(J173=5,$U$19,"")))))</f>
        <v>Konkrete Autoritätsperson</v>
      </c>
      <c r="L173" s="5">
        <v>5</v>
      </c>
      <c r="M173" s="100" t="str">
        <f t="shared" ref="M173:M202" si="90">IF(L173=1,$U$27,
IF(L173=2,$U$28,
IF(L173=3,$U$29,
IF(L173=4,$U$30,
IF(L173=5,$U$31,"")))))</f>
        <v>24h/Angst</v>
      </c>
      <c r="O173" s="101" t="s">
        <v>24</v>
      </c>
      <c r="P173" s="71" t="str">
        <f>P3</f>
        <v>minimaler Wert (&lt;50)</v>
      </c>
      <c r="Q173" s="69">
        <f>COUNTIF($C173:$C202, P173)</f>
        <v>0</v>
      </c>
      <c r="R173" s="39">
        <f>Q173/$Q$20</f>
        <v>0</v>
      </c>
      <c r="T173" s="104" t="s">
        <v>24</v>
      </c>
      <c r="U173" s="42" t="str">
        <f>U3</f>
        <v>Höflichkeit/Danksagung</v>
      </c>
      <c r="V173" s="73">
        <f>COUNTIF($I173:$I202, U173)</f>
        <v>14</v>
      </c>
      <c r="W173" s="43">
        <f>V173/$Q$20</f>
        <v>0.46666666666666667</v>
      </c>
    </row>
    <row r="174" spans="1:23" ht="15.6" thickTop="1" thickBot="1" x14ac:dyDescent="0.35">
      <c r="A174" s="20">
        <v>152</v>
      </c>
      <c r="B174" s="1">
        <v>0</v>
      </c>
      <c r="C174" s="28" t="str">
        <f t="shared" si="85"/>
        <v/>
      </c>
      <c r="D174" s="2">
        <v>4</v>
      </c>
      <c r="E174" s="29" t="str">
        <f t="shared" si="86"/>
        <v>Bank Details</v>
      </c>
      <c r="F174" s="3">
        <v>0</v>
      </c>
      <c r="G174" s="97" t="str">
        <f t="shared" si="87"/>
        <v/>
      </c>
      <c r="H174" s="6">
        <v>0</v>
      </c>
      <c r="I174" s="98" t="str">
        <f t="shared" si="88"/>
        <v/>
      </c>
      <c r="J174" s="4">
        <v>4</v>
      </c>
      <c r="K174" s="99" t="str">
        <f t="shared" si="89"/>
        <v>Konkrete Autoritätsperson</v>
      </c>
      <c r="L174" s="5">
        <v>5</v>
      </c>
      <c r="M174" s="100" t="str">
        <f t="shared" si="90"/>
        <v>24h/Angst</v>
      </c>
      <c r="O174" s="102" t="s">
        <v>25</v>
      </c>
      <c r="P174" s="72" t="str">
        <f t="shared" ref="P174:P177" si="91">P4</f>
        <v>Niedriger Wert (50+)</v>
      </c>
      <c r="Q174" s="70">
        <f>COUNTIF($C173:$C202, P174)</f>
        <v>0</v>
      </c>
      <c r="R174" s="40">
        <f>Q174/$Q$20</f>
        <v>0</v>
      </c>
      <c r="T174" s="104" t="s">
        <v>25</v>
      </c>
      <c r="U174" s="44" t="str">
        <f t="shared" ref="U174:U177" si="92">U4</f>
        <v>Schmeichelei</v>
      </c>
      <c r="V174" s="74">
        <f>COUNTIF($I173:$I202, U174)</f>
        <v>3</v>
      </c>
      <c r="W174" s="45">
        <f>V174/$Q$20</f>
        <v>0.1</v>
      </c>
    </row>
    <row r="175" spans="1:23" ht="15.6" thickTop="1" thickBot="1" x14ac:dyDescent="0.35">
      <c r="A175" s="20">
        <v>153</v>
      </c>
      <c r="B175" s="1">
        <v>0</v>
      </c>
      <c r="C175" s="28" t="str">
        <f t="shared" si="85"/>
        <v/>
      </c>
      <c r="D175" s="2">
        <v>4</v>
      </c>
      <c r="E175" s="29" t="str">
        <f t="shared" si="86"/>
        <v>Bank Details</v>
      </c>
      <c r="F175" s="3">
        <v>0</v>
      </c>
      <c r="G175" s="97" t="str">
        <f t="shared" si="87"/>
        <v/>
      </c>
      <c r="H175" s="6">
        <v>3</v>
      </c>
      <c r="I175" s="98" t="str">
        <f t="shared" si="88"/>
        <v>zwischenmenschliche Verbindung</v>
      </c>
      <c r="J175" s="4">
        <v>4</v>
      </c>
      <c r="K175" s="99" t="str">
        <f t="shared" si="89"/>
        <v>Konkrete Autoritätsperson</v>
      </c>
      <c r="L175" s="5">
        <v>5</v>
      </c>
      <c r="M175" s="100" t="str">
        <f t="shared" si="90"/>
        <v>24h/Angst</v>
      </c>
      <c r="O175" s="102" t="s">
        <v>26</v>
      </c>
      <c r="P175" s="72" t="str">
        <f t="shared" si="91"/>
        <v>Moderater Wert (100+)</v>
      </c>
      <c r="Q175" s="70">
        <f t="shared" ref="Q175:Q176" si="93">COUNTIF($C174:$C203, P175)</f>
        <v>1</v>
      </c>
      <c r="R175" s="40">
        <f>Q175/$Q$20</f>
        <v>3.3333333333333333E-2</v>
      </c>
      <c r="T175" s="104" t="s">
        <v>26</v>
      </c>
      <c r="U175" s="44" t="str">
        <f t="shared" si="92"/>
        <v>zwischenmenschliche Verbindung</v>
      </c>
      <c r="V175" s="74">
        <f>COUNTIF($I173:$I202, U175)</f>
        <v>5</v>
      </c>
      <c r="W175" s="45">
        <f>V175/$Q$20</f>
        <v>0.16666666666666666</v>
      </c>
    </row>
    <row r="176" spans="1:23" ht="15.6" thickTop="1" thickBot="1" x14ac:dyDescent="0.35">
      <c r="A176" s="20">
        <v>154</v>
      </c>
      <c r="B176" s="1">
        <v>0</v>
      </c>
      <c r="C176" s="28" t="str">
        <f t="shared" si="85"/>
        <v/>
      </c>
      <c r="D176" s="2">
        <v>3</v>
      </c>
      <c r="E176" s="29" t="str">
        <f t="shared" si="86"/>
        <v>Passwort/Persönliche Daten</v>
      </c>
      <c r="F176" s="3">
        <v>0</v>
      </c>
      <c r="G176" s="97" t="str">
        <f t="shared" si="87"/>
        <v/>
      </c>
      <c r="H176" s="6">
        <v>5</v>
      </c>
      <c r="I176" s="98" t="str">
        <f t="shared" si="88"/>
        <v>Vertrautheit/Intimität</v>
      </c>
      <c r="J176" s="4">
        <v>0</v>
      </c>
      <c r="K176" s="99" t="str">
        <f t="shared" si="89"/>
        <v/>
      </c>
      <c r="L176" s="5">
        <v>5</v>
      </c>
      <c r="M176" s="100" t="str">
        <f t="shared" si="90"/>
        <v>24h/Angst</v>
      </c>
      <c r="O176" s="102" t="s">
        <v>27</v>
      </c>
      <c r="P176" s="72" t="str">
        <f t="shared" si="91"/>
        <v>beträchtlicher Wert (250+)</v>
      </c>
      <c r="Q176" s="70">
        <f t="shared" si="93"/>
        <v>0</v>
      </c>
      <c r="R176" s="40">
        <f>Q176/$Q$20</f>
        <v>0</v>
      </c>
      <c r="T176" s="104" t="s">
        <v>27</v>
      </c>
      <c r="U176" s="44" t="str">
        <f t="shared" si="92"/>
        <v>Zugehörigkeit/Affinität</v>
      </c>
      <c r="V176" s="74">
        <f>COUNTIF($I173:$I202, U176)</f>
        <v>3</v>
      </c>
      <c r="W176" s="45">
        <f>V176/$Q$20</f>
        <v>0.1</v>
      </c>
    </row>
    <row r="177" spans="1:23" ht="15.6" thickTop="1" thickBot="1" x14ac:dyDescent="0.35">
      <c r="A177" s="20">
        <v>155</v>
      </c>
      <c r="B177" s="1">
        <v>0</v>
      </c>
      <c r="C177" s="28" t="str">
        <f t="shared" si="85"/>
        <v/>
      </c>
      <c r="D177" s="2">
        <v>4</v>
      </c>
      <c r="E177" s="29" t="str">
        <f t="shared" si="86"/>
        <v>Bank Details</v>
      </c>
      <c r="F177" s="3">
        <v>0</v>
      </c>
      <c r="G177" s="97" t="str">
        <f t="shared" si="87"/>
        <v/>
      </c>
      <c r="H177" s="6">
        <v>1</v>
      </c>
      <c r="I177" s="98" t="str">
        <f t="shared" si="88"/>
        <v>Höflichkeit/Danksagung</v>
      </c>
      <c r="J177" s="4">
        <v>4</v>
      </c>
      <c r="K177" s="99" t="str">
        <f t="shared" si="89"/>
        <v>Konkrete Autoritätsperson</v>
      </c>
      <c r="L177" s="5">
        <v>5</v>
      </c>
      <c r="M177" s="100" t="str">
        <f t="shared" si="90"/>
        <v>24h/Angst</v>
      </c>
      <c r="O177" s="103" t="s">
        <v>28</v>
      </c>
      <c r="P177" s="72" t="str">
        <f t="shared" si="91"/>
        <v>Hoher Wert (500+)</v>
      </c>
      <c r="Q177" s="70">
        <f>COUNTIF($C176:$C204, P177)</f>
        <v>0</v>
      </c>
      <c r="R177" s="41">
        <f>Q177/$Q$20</f>
        <v>0</v>
      </c>
      <c r="T177" s="104" t="s">
        <v>28</v>
      </c>
      <c r="U177" s="44" t="str">
        <f t="shared" si="92"/>
        <v>Vertrautheit/Intimität</v>
      </c>
      <c r="V177" s="75">
        <f>COUNTIF($I173:$I202, U177)</f>
        <v>1</v>
      </c>
      <c r="W177" s="46">
        <f>V177/$Q$20</f>
        <v>3.3333333333333333E-2</v>
      </c>
    </row>
    <row r="178" spans="1:23" ht="15" thickBot="1" x14ac:dyDescent="0.35">
      <c r="A178" s="20">
        <v>156</v>
      </c>
      <c r="B178" s="1">
        <v>0</v>
      </c>
      <c r="C178" s="28" t="str">
        <f t="shared" si="85"/>
        <v/>
      </c>
      <c r="D178" s="2">
        <v>5</v>
      </c>
      <c r="E178" s="29" t="str">
        <f t="shared" si="86"/>
        <v>Überweisung/Computerzugriff</v>
      </c>
      <c r="F178" s="3">
        <v>0</v>
      </c>
      <c r="G178" s="97" t="str">
        <f t="shared" si="87"/>
        <v/>
      </c>
      <c r="H178" s="6">
        <v>4</v>
      </c>
      <c r="I178" s="98" t="str">
        <f t="shared" si="88"/>
        <v>Zugehörigkeit/Affinität</v>
      </c>
      <c r="J178" s="4">
        <v>4</v>
      </c>
      <c r="K178" s="99" t="str">
        <f t="shared" si="89"/>
        <v>Konkrete Autoritätsperson</v>
      </c>
      <c r="L178" s="5">
        <v>5</v>
      </c>
      <c r="M178" s="100" t="str">
        <f t="shared" si="90"/>
        <v>24h/Angst</v>
      </c>
      <c r="O178" s="160" t="s">
        <v>21</v>
      </c>
      <c r="P178" s="161"/>
      <c r="Q178" s="76">
        <f>SUM(Q173:Q177)</f>
        <v>1</v>
      </c>
      <c r="R178" s="63">
        <f>SUM(R173:R177)</f>
        <v>3.3333333333333333E-2</v>
      </c>
      <c r="T178" s="162" t="s">
        <v>21</v>
      </c>
      <c r="U178" s="163"/>
      <c r="V178" s="77">
        <f>SUM(V173:V177)</f>
        <v>26</v>
      </c>
      <c r="W178" s="64">
        <f>SUM(W173:W177)</f>
        <v>0.86666666666666659</v>
      </c>
    </row>
    <row r="179" spans="1:23" ht="15" thickBot="1" x14ac:dyDescent="0.35">
      <c r="A179" s="20">
        <v>157</v>
      </c>
      <c r="B179" s="1">
        <v>0</v>
      </c>
      <c r="C179" s="28" t="str">
        <f t="shared" si="85"/>
        <v/>
      </c>
      <c r="D179" s="2">
        <v>3</v>
      </c>
      <c r="E179" s="29" t="str">
        <f t="shared" si="86"/>
        <v>Passwort/Persönliche Daten</v>
      </c>
      <c r="F179" s="3">
        <v>0</v>
      </c>
      <c r="G179" s="97" t="str">
        <f t="shared" si="87"/>
        <v/>
      </c>
      <c r="H179" s="6">
        <v>2</v>
      </c>
      <c r="I179" s="98" t="str">
        <f t="shared" si="88"/>
        <v>Schmeichelei</v>
      </c>
      <c r="J179" s="4">
        <v>4</v>
      </c>
      <c r="K179" s="99" t="str">
        <f t="shared" si="89"/>
        <v>Konkrete Autoritätsperson</v>
      </c>
      <c r="L179" s="5">
        <v>0</v>
      </c>
      <c r="M179" s="100" t="str">
        <f t="shared" si="90"/>
        <v/>
      </c>
    </row>
    <row r="180" spans="1:23" ht="15" thickBot="1" x14ac:dyDescent="0.35">
      <c r="A180" s="20">
        <v>158</v>
      </c>
      <c r="B180" s="1">
        <v>0</v>
      </c>
      <c r="C180" s="28" t="str">
        <f t="shared" si="85"/>
        <v/>
      </c>
      <c r="D180" s="2">
        <v>3</v>
      </c>
      <c r="E180" s="29" t="str">
        <f t="shared" si="86"/>
        <v>Passwort/Persönliche Daten</v>
      </c>
      <c r="F180" s="3">
        <v>0</v>
      </c>
      <c r="G180" s="97" t="str">
        <f t="shared" si="87"/>
        <v/>
      </c>
      <c r="H180" s="6">
        <v>2</v>
      </c>
      <c r="I180" s="98" t="str">
        <f t="shared" si="88"/>
        <v>Schmeichelei</v>
      </c>
      <c r="J180" s="4">
        <v>4</v>
      </c>
      <c r="K180" s="99" t="str">
        <f t="shared" si="89"/>
        <v>Konkrete Autoritätsperson</v>
      </c>
      <c r="L180" s="5">
        <v>5</v>
      </c>
      <c r="M180" s="100" t="str">
        <f t="shared" si="90"/>
        <v>24h/Angst</v>
      </c>
    </row>
    <row r="181" spans="1:23" ht="15" thickBot="1" x14ac:dyDescent="0.35">
      <c r="A181" s="20">
        <v>159</v>
      </c>
      <c r="B181" s="1">
        <v>0</v>
      </c>
      <c r="C181" s="28" t="str">
        <f t="shared" si="85"/>
        <v/>
      </c>
      <c r="D181" s="2">
        <v>5</v>
      </c>
      <c r="E181" s="29" t="str">
        <f t="shared" si="86"/>
        <v>Überweisung/Computerzugriff</v>
      </c>
      <c r="F181" s="3">
        <v>0</v>
      </c>
      <c r="G181" s="97" t="str">
        <f t="shared" si="87"/>
        <v/>
      </c>
      <c r="H181" s="6">
        <v>1</v>
      </c>
      <c r="I181" s="98" t="str">
        <f t="shared" si="88"/>
        <v>Höflichkeit/Danksagung</v>
      </c>
      <c r="J181" s="4">
        <v>4</v>
      </c>
      <c r="K181" s="99" t="str">
        <f t="shared" si="89"/>
        <v>Konkrete Autoritätsperson</v>
      </c>
      <c r="L181" s="5">
        <v>5</v>
      </c>
      <c r="M181" s="100" t="str">
        <f t="shared" si="90"/>
        <v>24h/Angst</v>
      </c>
    </row>
    <row r="182" spans="1:23" ht="15" thickBot="1" x14ac:dyDescent="0.35">
      <c r="A182" s="20">
        <v>160</v>
      </c>
      <c r="B182" s="1">
        <v>0</v>
      </c>
      <c r="C182" s="28" t="str">
        <f t="shared" si="85"/>
        <v/>
      </c>
      <c r="D182" s="2">
        <v>3</v>
      </c>
      <c r="E182" s="29" t="str">
        <f t="shared" si="86"/>
        <v>Passwort/Persönliche Daten</v>
      </c>
      <c r="F182" s="3">
        <v>0</v>
      </c>
      <c r="G182" s="97" t="str">
        <f t="shared" si="87"/>
        <v/>
      </c>
      <c r="H182" s="6">
        <v>2</v>
      </c>
      <c r="I182" s="98" t="str">
        <f t="shared" si="88"/>
        <v>Schmeichelei</v>
      </c>
      <c r="J182" s="4">
        <v>5</v>
      </c>
      <c r="K182" s="99" t="str">
        <f t="shared" si="89"/>
        <v>CEO/Präsident</v>
      </c>
      <c r="L182" s="5">
        <v>5</v>
      </c>
      <c r="M182" s="100" t="str">
        <f t="shared" si="90"/>
        <v>24h/Angst</v>
      </c>
    </row>
    <row r="183" spans="1:23" ht="15" thickBot="1" x14ac:dyDescent="0.35">
      <c r="A183" s="20">
        <v>161</v>
      </c>
      <c r="B183" s="1">
        <v>0</v>
      </c>
      <c r="C183" s="28" t="str">
        <f t="shared" si="85"/>
        <v/>
      </c>
      <c r="D183" s="2">
        <v>3</v>
      </c>
      <c r="E183" s="29" t="str">
        <f t="shared" si="86"/>
        <v>Passwort/Persönliche Daten</v>
      </c>
      <c r="F183" s="3">
        <v>0</v>
      </c>
      <c r="G183" s="97" t="str">
        <f t="shared" si="87"/>
        <v/>
      </c>
      <c r="H183" s="6">
        <v>0</v>
      </c>
      <c r="I183" s="98" t="str">
        <f t="shared" si="88"/>
        <v/>
      </c>
      <c r="J183" s="4">
        <v>3</v>
      </c>
      <c r="K183" s="99" t="str">
        <f t="shared" si="89"/>
        <v>Abteilung</v>
      </c>
      <c r="L183" s="5">
        <v>5</v>
      </c>
      <c r="M183" s="100" t="str">
        <f t="shared" si="90"/>
        <v>24h/Angst</v>
      </c>
    </row>
    <row r="184" spans="1:23" ht="15" thickBot="1" x14ac:dyDescent="0.35">
      <c r="A184" s="20">
        <v>162</v>
      </c>
      <c r="B184" s="1">
        <v>0</v>
      </c>
      <c r="C184" s="28" t="str">
        <f t="shared" si="85"/>
        <v/>
      </c>
      <c r="D184" s="2">
        <v>3</v>
      </c>
      <c r="E184" s="29" t="str">
        <f t="shared" si="86"/>
        <v>Passwort/Persönliche Daten</v>
      </c>
      <c r="F184" s="3">
        <v>0</v>
      </c>
      <c r="G184" s="97" t="str">
        <f t="shared" si="87"/>
        <v/>
      </c>
      <c r="H184" s="6">
        <v>3</v>
      </c>
      <c r="I184" s="98" t="str">
        <f t="shared" si="88"/>
        <v>zwischenmenschliche Verbindung</v>
      </c>
      <c r="J184" s="4">
        <v>4</v>
      </c>
      <c r="K184" s="99" t="str">
        <f t="shared" si="89"/>
        <v>Konkrete Autoritätsperson</v>
      </c>
      <c r="L184" s="5">
        <v>5</v>
      </c>
      <c r="M184" s="100" t="str">
        <f t="shared" si="90"/>
        <v>24h/Angst</v>
      </c>
    </row>
    <row r="185" spans="1:23" ht="15.6" thickTop="1" thickBot="1" x14ac:dyDescent="0.35">
      <c r="A185" s="20">
        <v>163</v>
      </c>
      <c r="B185" s="1">
        <v>0</v>
      </c>
      <c r="C185" s="28" t="str">
        <f t="shared" si="85"/>
        <v/>
      </c>
      <c r="D185" s="2">
        <v>5</v>
      </c>
      <c r="E185" s="29" t="str">
        <f t="shared" si="86"/>
        <v>Überweisung/Computerzugriff</v>
      </c>
      <c r="F185" s="3">
        <v>0</v>
      </c>
      <c r="G185" s="97" t="str">
        <f t="shared" si="87"/>
        <v/>
      </c>
      <c r="H185" s="6">
        <v>0</v>
      </c>
      <c r="I185" s="98" t="str">
        <f t="shared" si="88"/>
        <v/>
      </c>
      <c r="J185" s="4">
        <v>4</v>
      </c>
      <c r="K185" s="99" t="str">
        <f t="shared" si="89"/>
        <v>Konkrete Autoritätsperson</v>
      </c>
      <c r="L185" s="5">
        <v>5</v>
      </c>
      <c r="M185" s="100" t="str">
        <f t="shared" si="90"/>
        <v>24h/Angst</v>
      </c>
      <c r="O185" s="105" t="s">
        <v>24</v>
      </c>
      <c r="P185" s="86" t="s">
        <v>64</v>
      </c>
      <c r="Q185" s="82">
        <f>COUNTIF($E173:$E202, P185)</f>
        <v>3</v>
      </c>
      <c r="R185" s="47">
        <f>Q185/$Q$20</f>
        <v>0.1</v>
      </c>
      <c r="T185" s="108" t="s">
        <v>24</v>
      </c>
      <c r="U185" s="50" t="str">
        <f>U15</f>
        <v>fake Autorität</v>
      </c>
      <c r="V185" s="88">
        <f>COUNTIF($K173:$K202, U185)</f>
        <v>0</v>
      </c>
      <c r="W185" s="51">
        <f>V185/$Q$20</f>
        <v>0</v>
      </c>
    </row>
    <row r="186" spans="1:23" ht="15" thickBot="1" x14ac:dyDescent="0.35">
      <c r="A186" s="20">
        <v>164</v>
      </c>
      <c r="B186" s="1">
        <v>0</v>
      </c>
      <c r="C186" s="28" t="str">
        <f t="shared" si="85"/>
        <v/>
      </c>
      <c r="D186" s="2">
        <v>5</v>
      </c>
      <c r="E186" s="29" t="str">
        <f t="shared" si="86"/>
        <v>Überweisung/Computerzugriff</v>
      </c>
      <c r="F186" s="3">
        <v>0</v>
      </c>
      <c r="G186" s="97" t="str">
        <f t="shared" si="87"/>
        <v/>
      </c>
      <c r="H186" s="6">
        <v>1</v>
      </c>
      <c r="I186" s="98" t="str">
        <f t="shared" si="88"/>
        <v>Höflichkeit/Danksagung</v>
      </c>
      <c r="J186" s="4">
        <v>3</v>
      </c>
      <c r="K186" s="99" t="str">
        <f t="shared" si="89"/>
        <v>Abteilung</v>
      </c>
      <c r="L186" s="5">
        <v>5</v>
      </c>
      <c r="M186" s="100" t="str">
        <f t="shared" si="90"/>
        <v>24h/Angst</v>
      </c>
      <c r="O186" s="106" t="s">
        <v>25</v>
      </c>
      <c r="P186" s="87" t="str">
        <f>P16</f>
        <v>Fragebogen/Teilnahmebestätigung</v>
      </c>
      <c r="Q186" s="83">
        <f>COUNTIF($E173:$E202, P186)</f>
        <v>0</v>
      </c>
      <c r="R186" s="48">
        <f>Q186/$Q$20</f>
        <v>0</v>
      </c>
      <c r="T186" s="109" t="s">
        <v>25</v>
      </c>
      <c r="U186" s="52" t="str">
        <f t="shared" ref="U186:U189" si="94">U16</f>
        <v>Logo</v>
      </c>
      <c r="V186" s="89">
        <f>COUNTIF($K173:$K202, U186)</f>
        <v>0</v>
      </c>
      <c r="W186" s="53">
        <f>V186/$Q$20</f>
        <v>0</v>
      </c>
    </row>
    <row r="187" spans="1:23" ht="15" thickBot="1" x14ac:dyDescent="0.35">
      <c r="A187" s="20">
        <v>165</v>
      </c>
      <c r="B187" s="1">
        <v>0</v>
      </c>
      <c r="C187" s="28" t="str">
        <f t="shared" si="85"/>
        <v/>
      </c>
      <c r="D187" s="2">
        <v>5</v>
      </c>
      <c r="E187" s="29" t="str">
        <f t="shared" si="86"/>
        <v>Überweisung/Computerzugriff</v>
      </c>
      <c r="F187" s="3">
        <v>0</v>
      </c>
      <c r="G187" s="97" t="str">
        <f t="shared" si="87"/>
        <v/>
      </c>
      <c r="H187" s="6">
        <v>1</v>
      </c>
      <c r="I187" s="98" t="str">
        <f t="shared" si="88"/>
        <v>Höflichkeit/Danksagung</v>
      </c>
      <c r="J187" s="4">
        <v>4</v>
      </c>
      <c r="K187" s="99" t="str">
        <f t="shared" si="89"/>
        <v>Konkrete Autoritätsperson</v>
      </c>
      <c r="L187" s="5">
        <v>5</v>
      </c>
      <c r="M187" s="100" t="str">
        <f t="shared" si="90"/>
        <v>24h/Angst</v>
      </c>
      <c r="O187" s="106" t="s">
        <v>26</v>
      </c>
      <c r="P187" s="87" t="str">
        <f t="shared" ref="P187:P188" si="95">P17</f>
        <v>Passwort/Persönliche Daten</v>
      </c>
      <c r="Q187" s="83">
        <f>COUNTIF($E173:$E202, P187)</f>
        <v>8</v>
      </c>
      <c r="R187" s="48">
        <f>Q187/$Q$20</f>
        <v>0.26666666666666666</v>
      </c>
      <c r="T187" s="109" t="s">
        <v>26</v>
      </c>
      <c r="U187" s="52" t="str">
        <f t="shared" si="94"/>
        <v>Abteilung</v>
      </c>
      <c r="V187" s="89">
        <f>COUNTIF($K173:$K202, U187)</f>
        <v>5</v>
      </c>
      <c r="W187" s="53">
        <f>V187/$Q$20</f>
        <v>0.16666666666666666</v>
      </c>
    </row>
    <row r="188" spans="1:23" ht="15" thickBot="1" x14ac:dyDescent="0.35">
      <c r="A188" s="20">
        <v>166</v>
      </c>
      <c r="B188" s="1">
        <v>0</v>
      </c>
      <c r="C188" s="28" t="str">
        <f t="shared" si="85"/>
        <v/>
      </c>
      <c r="D188" s="2">
        <v>5</v>
      </c>
      <c r="E188" s="29" t="str">
        <f t="shared" si="86"/>
        <v>Überweisung/Computerzugriff</v>
      </c>
      <c r="F188" s="3">
        <v>0</v>
      </c>
      <c r="G188" s="97" t="str">
        <f t="shared" si="87"/>
        <v/>
      </c>
      <c r="H188" s="6">
        <v>1</v>
      </c>
      <c r="I188" s="98" t="str">
        <f t="shared" si="88"/>
        <v>Höflichkeit/Danksagung</v>
      </c>
      <c r="J188" s="4">
        <v>4</v>
      </c>
      <c r="K188" s="99" t="str">
        <f t="shared" si="89"/>
        <v>Konkrete Autoritätsperson</v>
      </c>
      <c r="L188" s="5">
        <v>5</v>
      </c>
      <c r="M188" s="100" t="str">
        <f t="shared" si="90"/>
        <v>24h/Angst</v>
      </c>
      <c r="O188" s="106" t="s">
        <v>27</v>
      </c>
      <c r="P188" s="87" t="str">
        <f t="shared" si="95"/>
        <v>Bank Details</v>
      </c>
      <c r="Q188" s="83">
        <f>COUNTIF($E173:$E202, P188)</f>
        <v>4</v>
      </c>
      <c r="R188" s="48">
        <f>Q188/$Q$20</f>
        <v>0.13333333333333333</v>
      </c>
      <c r="T188" s="109" t="s">
        <v>27</v>
      </c>
      <c r="U188" s="52" t="str">
        <f t="shared" si="94"/>
        <v>Konkrete Autoritätsperson</v>
      </c>
      <c r="V188" s="89">
        <f>COUNTIF($K173:$K202, U188)</f>
        <v>23</v>
      </c>
      <c r="W188" s="53">
        <f>V188/$Q$20</f>
        <v>0.76666666666666672</v>
      </c>
    </row>
    <row r="189" spans="1:23" ht="15" thickBot="1" x14ac:dyDescent="0.35">
      <c r="A189" s="20">
        <v>167</v>
      </c>
      <c r="B189" s="1">
        <v>0</v>
      </c>
      <c r="C189" s="28" t="str">
        <f t="shared" si="85"/>
        <v/>
      </c>
      <c r="D189" s="2">
        <v>1</v>
      </c>
      <c r="E189" s="29" t="str">
        <f t="shared" si="86"/>
        <v>Rückruf</v>
      </c>
      <c r="F189" s="3">
        <v>0</v>
      </c>
      <c r="G189" s="97" t="str">
        <f t="shared" si="87"/>
        <v/>
      </c>
      <c r="H189" s="6">
        <v>1</v>
      </c>
      <c r="I189" s="98" t="str">
        <f t="shared" si="88"/>
        <v>Höflichkeit/Danksagung</v>
      </c>
      <c r="J189" s="4">
        <v>4</v>
      </c>
      <c r="K189" s="99" t="str">
        <f t="shared" si="89"/>
        <v>Konkrete Autoritätsperson</v>
      </c>
      <c r="L189" s="5">
        <v>5</v>
      </c>
      <c r="M189" s="100" t="str">
        <f t="shared" si="90"/>
        <v>24h/Angst</v>
      </c>
      <c r="O189" s="107" t="s">
        <v>28</v>
      </c>
      <c r="P189" s="87" t="s">
        <v>65</v>
      </c>
      <c r="Q189" s="84">
        <f>COUNTIF($E173:$E202, P189)</f>
        <v>15</v>
      </c>
      <c r="R189" s="49">
        <f>Q189/$Q$20</f>
        <v>0.5</v>
      </c>
      <c r="T189" s="110" t="s">
        <v>28</v>
      </c>
      <c r="U189" s="52" t="str">
        <f t="shared" si="94"/>
        <v>CEO/Präsident</v>
      </c>
      <c r="V189" s="90">
        <f>COUNTIF($K173:$K202, U189)</f>
        <v>1</v>
      </c>
      <c r="W189" s="54">
        <f>V189/$Q$20</f>
        <v>3.3333333333333333E-2</v>
      </c>
    </row>
    <row r="190" spans="1:23" ht="15" thickBot="1" x14ac:dyDescent="0.35">
      <c r="A190" s="20">
        <v>168</v>
      </c>
      <c r="B190" s="1">
        <v>0</v>
      </c>
      <c r="C190" s="28" t="str">
        <f t="shared" si="85"/>
        <v/>
      </c>
      <c r="D190" s="2">
        <v>1</v>
      </c>
      <c r="E190" s="29" t="str">
        <f t="shared" si="86"/>
        <v>Rückruf</v>
      </c>
      <c r="F190" s="3">
        <v>0</v>
      </c>
      <c r="G190" s="97" t="str">
        <f t="shared" si="87"/>
        <v/>
      </c>
      <c r="H190" s="6">
        <v>1</v>
      </c>
      <c r="I190" s="98" t="str">
        <f t="shared" si="88"/>
        <v>Höflichkeit/Danksagung</v>
      </c>
      <c r="J190" s="4">
        <v>4</v>
      </c>
      <c r="K190" s="99" t="str">
        <f t="shared" si="89"/>
        <v>Konkrete Autoritätsperson</v>
      </c>
      <c r="L190" s="5">
        <v>5</v>
      </c>
      <c r="M190" s="100" t="str">
        <f t="shared" si="90"/>
        <v>24h/Angst</v>
      </c>
      <c r="O190" s="164" t="s">
        <v>21</v>
      </c>
      <c r="P190" s="165"/>
      <c r="Q190" s="85">
        <f>SUM(Q185:Q189)</f>
        <v>30</v>
      </c>
      <c r="R190" s="68">
        <f>SUM(R185:R189)</f>
        <v>1</v>
      </c>
      <c r="T190" s="166" t="s">
        <v>21</v>
      </c>
      <c r="U190" s="167"/>
      <c r="V190" s="91">
        <f>SUM(V185:V189)</f>
        <v>29</v>
      </c>
      <c r="W190" s="65">
        <f>SUM(W185:W189)</f>
        <v>0.96666666666666667</v>
      </c>
    </row>
    <row r="191" spans="1:23" ht="15" thickBot="1" x14ac:dyDescent="0.35">
      <c r="A191" s="20">
        <v>169</v>
      </c>
      <c r="B191" s="1">
        <v>0</v>
      </c>
      <c r="C191" s="28" t="str">
        <f t="shared" si="85"/>
        <v/>
      </c>
      <c r="D191" s="2">
        <v>5</v>
      </c>
      <c r="E191" s="29" t="str">
        <f t="shared" si="86"/>
        <v>Überweisung/Computerzugriff</v>
      </c>
      <c r="F191" s="3">
        <v>0</v>
      </c>
      <c r="G191" s="97" t="str">
        <f t="shared" si="87"/>
        <v/>
      </c>
      <c r="H191" s="6">
        <v>4</v>
      </c>
      <c r="I191" s="98" t="str">
        <f t="shared" si="88"/>
        <v>Zugehörigkeit/Affinität</v>
      </c>
      <c r="J191" s="4">
        <v>4</v>
      </c>
      <c r="K191" s="99" t="str">
        <f t="shared" si="89"/>
        <v>Konkrete Autoritätsperson</v>
      </c>
      <c r="L191" s="5">
        <v>5</v>
      </c>
      <c r="M191" s="100" t="str">
        <f t="shared" si="90"/>
        <v>24h/Angst</v>
      </c>
    </row>
    <row r="192" spans="1:23" ht="15" thickBot="1" x14ac:dyDescent="0.35">
      <c r="A192" s="20">
        <v>170</v>
      </c>
      <c r="B192" s="1">
        <v>0</v>
      </c>
      <c r="C192" s="28" t="str">
        <f t="shared" si="85"/>
        <v/>
      </c>
      <c r="D192" s="2">
        <v>5</v>
      </c>
      <c r="E192" s="29" t="str">
        <f t="shared" si="86"/>
        <v>Überweisung/Computerzugriff</v>
      </c>
      <c r="F192" s="3">
        <v>0</v>
      </c>
      <c r="G192" s="97" t="str">
        <f t="shared" si="87"/>
        <v/>
      </c>
      <c r="H192" s="6">
        <v>3</v>
      </c>
      <c r="I192" s="98" t="str">
        <f t="shared" si="88"/>
        <v>zwischenmenschliche Verbindung</v>
      </c>
      <c r="J192" s="4">
        <v>4</v>
      </c>
      <c r="K192" s="99" t="str">
        <f t="shared" si="89"/>
        <v>Konkrete Autoritätsperson</v>
      </c>
      <c r="L192" s="5">
        <v>5</v>
      </c>
      <c r="M192" s="100" t="str">
        <f t="shared" si="90"/>
        <v>24h/Angst</v>
      </c>
    </row>
    <row r="193" spans="1:23" ht="15" thickBot="1" x14ac:dyDescent="0.35">
      <c r="A193" s="20">
        <v>171</v>
      </c>
      <c r="B193" s="1">
        <v>0</v>
      </c>
      <c r="C193" s="28" t="str">
        <f t="shared" si="85"/>
        <v/>
      </c>
      <c r="D193" s="2">
        <v>5</v>
      </c>
      <c r="E193" s="29" t="str">
        <f t="shared" si="86"/>
        <v>Überweisung/Computerzugriff</v>
      </c>
      <c r="F193" s="3">
        <v>0</v>
      </c>
      <c r="G193" s="97" t="str">
        <f t="shared" si="87"/>
        <v/>
      </c>
      <c r="H193" s="6">
        <v>0</v>
      </c>
      <c r="I193" s="98" t="str">
        <f t="shared" si="88"/>
        <v/>
      </c>
      <c r="J193" s="4">
        <v>4</v>
      </c>
      <c r="K193" s="99" t="str">
        <f t="shared" si="89"/>
        <v>Konkrete Autoritätsperson</v>
      </c>
      <c r="L193" s="5">
        <v>5</v>
      </c>
      <c r="M193" s="100" t="str">
        <f t="shared" si="90"/>
        <v>24h/Angst</v>
      </c>
    </row>
    <row r="194" spans="1:23" ht="15" thickBot="1" x14ac:dyDescent="0.35">
      <c r="A194" s="20">
        <v>172</v>
      </c>
      <c r="B194" s="1">
        <v>0</v>
      </c>
      <c r="C194" s="28" t="str">
        <f t="shared" si="85"/>
        <v/>
      </c>
      <c r="D194" s="2">
        <v>1</v>
      </c>
      <c r="E194" s="29" t="str">
        <f t="shared" si="86"/>
        <v>Rückruf</v>
      </c>
      <c r="F194" s="3">
        <v>0</v>
      </c>
      <c r="G194" s="97" t="str">
        <f t="shared" si="87"/>
        <v/>
      </c>
      <c r="H194" s="6">
        <v>1</v>
      </c>
      <c r="I194" s="98" t="str">
        <f t="shared" si="88"/>
        <v>Höflichkeit/Danksagung</v>
      </c>
      <c r="J194" s="4">
        <v>4</v>
      </c>
      <c r="K194" s="99" t="str">
        <f t="shared" si="89"/>
        <v>Konkrete Autoritätsperson</v>
      </c>
      <c r="L194" s="5">
        <v>5</v>
      </c>
      <c r="M194" s="100" t="str">
        <f t="shared" si="90"/>
        <v>24h/Angst</v>
      </c>
    </row>
    <row r="195" spans="1:23" ht="15" thickBot="1" x14ac:dyDescent="0.35">
      <c r="A195" s="20">
        <v>173</v>
      </c>
      <c r="B195" s="1">
        <v>0</v>
      </c>
      <c r="C195" s="28" t="str">
        <f t="shared" si="85"/>
        <v/>
      </c>
      <c r="D195" s="2">
        <v>5</v>
      </c>
      <c r="E195" s="29" t="str">
        <f t="shared" si="86"/>
        <v>Überweisung/Computerzugriff</v>
      </c>
      <c r="F195" s="3">
        <v>0</v>
      </c>
      <c r="G195" s="97" t="str">
        <f t="shared" si="87"/>
        <v/>
      </c>
      <c r="H195" s="6">
        <v>1</v>
      </c>
      <c r="I195" s="98" t="str">
        <f t="shared" si="88"/>
        <v>Höflichkeit/Danksagung</v>
      </c>
      <c r="J195" s="4">
        <v>3</v>
      </c>
      <c r="K195" s="99" t="str">
        <f t="shared" si="89"/>
        <v>Abteilung</v>
      </c>
      <c r="L195" s="5">
        <v>5</v>
      </c>
      <c r="M195" s="100" t="str">
        <f t="shared" si="90"/>
        <v>24h/Angst</v>
      </c>
    </row>
    <row r="196" spans="1:23" ht="15" thickBot="1" x14ac:dyDescent="0.35">
      <c r="A196" s="20">
        <v>174</v>
      </c>
      <c r="B196" s="1">
        <v>0</v>
      </c>
      <c r="C196" s="28" t="str">
        <f t="shared" si="85"/>
        <v/>
      </c>
      <c r="D196" s="2">
        <v>5</v>
      </c>
      <c r="E196" s="29" t="str">
        <f t="shared" si="86"/>
        <v>Überweisung/Computerzugriff</v>
      </c>
      <c r="F196" s="3">
        <v>0</v>
      </c>
      <c r="G196" s="97" t="str">
        <f t="shared" si="87"/>
        <v/>
      </c>
      <c r="H196" s="6">
        <v>1</v>
      </c>
      <c r="I196" s="98" t="str">
        <f t="shared" si="88"/>
        <v>Höflichkeit/Danksagung</v>
      </c>
      <c r="J196" s="4">
        <v>3</v>
      </c>
      <c r="K196" s="99" t="str">
        <f t="shared" si="89"/>
        <v>Abteilung</v>
      </c>
      <c r="L196" s="5">
        <v>5</v>
      </c>
      <c r="M196" s="100" t="str">
        <f t="shared" si="90"/>
        <v>24h/Angst</v>
      </c>
    </row>
    <row r="197" spans="1:23" ht="15.6" thickTop="1" thickBot="1" x14ac:dyDescent="0.35">
      <c r="A197" s="20">
        <v>175</v>
      </c>
      <c r="B197" s="1">
        <v>0</v>
      </c>
      <c r="C197" s="28" t="str">
        <f t="shared" si="85"/>
        <v/>
      </c>
      <c r="D197" s="2">
        <v>5</v>
      </c>
      <c r="E197" s="29" t="str">
        <f t="shared" si="86"/>
        <v>Überweisung/Computerzugriff</v>
      </c>
      <c r="F197" s="3">
        <v>0</v>
      </c>
      <c r="G197" s="97" t="str">
        <f t="shared" si="87"/>
        <v/>
      </c>
      <c r="H197" s="6">
        <v>1</v>
      </c>
      <c r="I197" s="98" t="str">
        <f t="shared" si="88"/>
        <v>Höflichkeit/Danksagung</v>
      </c>
      <c r="J197" s="4">
        <v>4</v>
      </c>
      <c r="K197" s="99" t="str">
        <f t="shared" si="89"/>
        <v>Konkrete Autoritätsperson</v>
      </c>
      <c r="L197" s="5">
        <v>5</v>
      </c>
      <c r="M197" s="100" t="str">
        <f t="shared" si="90"/>
        <v>24h/Angst</v>
      </c>
      <c r="O197" s="111" t="s">
        <v>24</v>
      </c>
      <c r="P197" s="154" t="str">
        <f>P27</f>
        <v>2-4</v>
      </c>
      <c r="Q197" s="78">
        <f>COUNTIF($G173:$G202, P197)</f>
        <v>0</v>
      </c>
      <c r="R197" s="55">
        <f>Q197/$Q$20</f>
        <v>0</v>
      </c>
      <c r="T197" s="114" t="s">
        <v>24</v>
      </c>
      <c r="U197" s="59" t="str">
        <f>U27</f>
        <v>2 Wochen (+)</v>
      </c>
      <c r="V197" s="92">
        <f>COUNTIF($M173:$M202, U197)</f>
        <v>0</v>
      </c>
      <c r="W197" s="60">
        <f>V197/$Q$20</f>
        <v>0</v>
      </c>
    </row>
    <row r="198" spans="1:23" ht="15" thickBot="1" x14ac:dyDescent="0.35">
      <c r="A198" s="20">
        <v>176</v>
      </c>
      <c r="B198" s="1">
        <v>0</v>
      </c>
      <c r="C198" s="28" t="str">
        <f t="shared" si="85"/>
        <v/>
      </c>
      <c r="D198" s="2">
        <v>5</v>
      </c>
      <c r="E198" s="29" t="str">
        <f t="shared" si="86"/>
        <v>Überweisung/Computerzugriff</v>
      </c>
      <c r="F198" s="3">
        <v>0</v>
      </c>
      <c r="G198" s="97" t="str">
        <f t="shared" si="87"/>
        <v/>
      </c>
      <c r="H198" s="6">
        <v>1</v>
      </c>
      <c r="I198" s="98" t="str">
        <f t="shared" si="88"/>
        <v>Höflichkeit/Danksagung</v>
      </c>
      <c r="J198" s="4">
        <v>4</v>
      </c>
      <c r="K198" s="99" t="str">
        <f t="shared" si="89"/>
        <v>Konkrete Autoritätsperson</v>
      </c>
      <c r="L198" s="5">
        <v>0</v>
      </c>
      <c r="M198" s="100" t="str">
        <f t="shared" si="90"/>
        <v/>
      </c>
      <c r="O198" s="112" t="s">
        <v>25</v>
      </c>
      <c r="P198" s="56" t="str">
        <f t="shared" ref="P198:P201" si="96">P28</f>
        <v>5-99</v>
      </c>
      <c r="Q198" s="79">
        <f>COUNTIF($G173:$G202, P198)</f>
        <v>0</v>
      </c>
      <c r="R198" s="57">
        <f>Q198/$Q$20</f>
        <v>0</v>
      </c>
      <c r="T198" s="115" t="s">
        <v>25</v>
      </c>
      <c r="U198" s="61" t="str">
        <f t="shared" ref="U198:U201" si="97">U28</f>
        <v>1 Woche</v>
      </c>
      <c r="V198" s="93">
        <f>COUNTIF($M173:$M202, U198)</f>
        <v>0</v>
      </c>
      <c r="W198" s="62">
        <f>V198/$Q$20</f>
        <v>0</v>
      </c>
    </row>
    <row r="199" spans="1:23" ht="15" thickBot="1" x14ac:dyDescent="0.35">
      <c r="A199" s="20">
        <v>177</v>
      </c>
      <c r="B199" s="1">
        <v>0</v>
      </c>
      <c r="C199" s="28" t="str">
        <f t="shared" si="85"/>
        <v/>
      </c>
      <c r="D199" s="2">
        <v>5</v>
      </c>
      <c r="E199" s="29" t="str">
        <f t="shared" si="86"/>
        <v>Überweisung/Computerzugriff</v>
      </c>
      <c r="F199" s="3">
        <v>0</v>
      </c>
      <c r="G199" s="97" t="str">
        <f t="shared" si="87"/>
        <v/>
      </c>
      <c r="H199" s="6">
        <v>3</v>
      </c>
      <c r="I199" s="98" t="str">
        <f t="shared" si="88"/>
        <v>zwischenmenschliche Verbindung</v>
      </c>
      <c r="J199" s="4">
        <v>4</v>
      </c>
      <c r="K199" s="99" t="str">
        <f t="shared" si="89"/>
        <v>Konkrete Autoritätsperson</v>
      </c>
      <c r="L199" s="5">
        <v>5</v>
      </c>
      <c r="M199" s="100" t="str">
        <f t="shared" si="90"/>
        <v>24h/Angst</v>
      </c>
      <c r="O199" s="112" t="s">
        <v>26</v>
      </c>
      <c r="P199" s="56" t="str">
        <f t="shared" si="96"/>
        <v>100(+)</v>
      </c>
      <c r="Q199" s="79">
        <f>COUNTIF($G173:$G202, P199)</f>
        <v>0</v>
      </c>
      <c r="R199" s="57">
        <f>Q199/$Q$20</f>
        <v>0</v>
      </c>
      <c r="T199" s="115" t="s">
        <v>26</v>
      </c>
      <c r="U199" s="61" t="str">
        <f t="shared" si="97"/>
        <v>72h</v>
      </c>
      <c r="V199" s="93">
        <f>COUNTIF($M173:$M202, U199)</f>
        <v>0</v>
      </c>
      <c r="W199" s="62">
        <f>V199/$Q$20</f>
        <v>0</v>
      </c>
    </row>
    <row r="200" spans="1:23" ht="15" thickBot="1" x14ac:dyDescent="0.35">
      <c r="A200" s="20">
        <v>178</v>
      </c>
      <c r="B200" s="1">
        <v>0</v>
      </c>
      <c r="C200" s="28" t="str">
        <f t="shared" si="85"/>
        <v/>
      </c>
      <c r="D200" s="2">
        <v>5</v>
      </c>
      <c r="E200" s="29" t="str">
        <f t="shared" si="86"/>
        <v>Überweisung/Computerzugriff</v>
      </c>
      <c r="F200" s="3">
        <v>0</v>
      </c>
      <c r="G200" s="97" t="str">
        <f t="shared" si="87"/>
        <v/>
      </c>
      <c r="H200" s="6">
        <v>1</v>
      </c>
      <c r="I200" s="98" t="str">
        <f t="shared" si="88"/>
        <v>Höflichkeit/Danksagung</v>
      </c>
      <c r="J200" s="4">
        <v>3</v>
      </c>
      <c r="K200" s="99" t="str">
        <f t="shared" si="89"/>
        <v>Abteilung</v>
      </c>
      <c r="L200" s="5">
        <v>5</v>
      </c>
      <c r="M200" s="100" t="str">
        <f t="shared" si="90"/>
        <v>24h/Angst</v>
      </c>
      <c r="O200" s="112" t="s">
        <v>27</v>
      </c>
      <c r="P200" s="56" t="str">
        <f t="shared" si="96"/>
        <v>10000(+)</v>
      </c>
      <c r="Q200" s="79">
        <f>COUNTIF($G173:$G202, P200)</f>
        <v>0</v>
      </c>
      <c r="R200" s="57">
        <f>Q200/$Q$20</f>
        <v>0</v>
      </c>
      <c r="T200" s="115" t="s">
        <v>27</v>
      </c>
      <c r="U200" s="61" t="str">
        <f t="shared" si="97"/>
        <v>48h</v>
      </c>
      <c r="V200" s="93">
        <f>COUNTIF($M173:$M202, U200)</f>
        <v>0</v>
      </c>
      <c r="W200" s="62">
        <f>V200/$Q$20</f>
        <v>0</v>
      </c>
    </row>
    <row r="201" spans="1:23" ht="15" thickBot="1" x14ac:dyDescent="0.35">
      <c r="A201" s="20">
        <v>179</v>
      </c>
      <c r="B201" s="1">
        <v>0</v>
      </c>
      <c r="C201" s="28" t="str">
        <f t="shared" si="85"/>
        <v/>
      </c>
      <c r="D201" s="2">
        <v>3</v>
      </c>
      <c r="E201" s="29" t="str">
        <f t="shared" si="86"/>
        <v>Passwort/Persönliche Daten</v>
      </c>
      <c r="F201" s="3">
        <v>0</v>
      </c>
      <c r="G201" s="97" t="str">
        <f t="shared" si="87"/>
        <v/>
      </c>
      <c r="H201" s="6">
        <v>3</v>
      </c>
      <c r="I201" s="98" t="str">
        <f t="shared" si="88"/>
        <v>zwischenmenschliche Verbindung</v>
      </c>
      <c r="J201" s="4">
        <v>4</v>
      </c>
      <c r="K201" s="99" t="str">
        <f t="shared" si="89"/>
        <v>Konkrete Autoritätsperson</v>
      </c>
      <c r="L201" s="5">
        <v>5</v>
      </c>
      <c r="M201" s="100" t="str">
        <f t="shared" si="90"/>
        <v>24h/Angst</v>
      </c>
      <c r="O201" s="113" t="s">
        <v>28</v>
      </c>
      <c r="P201" s="56" t="str">
        <f t="shared" si="96"/>
        <v>1 Mio (+)/Alle</v>
      </c>
      <c r="Q201" s="80">
        <f>COUNTIF($G173:$G202, P201)</f>
        <v>0</v>
      </c>
      <c r="R201" s="58">
        <f>Q201/$Q$20</f>
        <v>0</v>
      </c>
      <c r="T201" s="116" t="s">
        <v>28</v>
      </c>
      <c r="U201" s="61" t="str">
        <f t="shared" si="97"/>
        <v>24h/Angst</v>
      </c>
      <c r="V201" s="93">
        <f>COUNTIF($M173:$M202, U201)</f>
        <v>28</v>
      </c>
      <c r="W201" s="62">
        <f>V201/$Q$20</f>
        <v>0.93333333333333335</v>
      </c>
    </row>
    <row r="202" spans="1:23" ht="15" thickBot="1" x14ac:dyDescent="0.35">
      <c r="A202" s="20">
        <v>180</v>
      </c>
      <c r="B202" s="1">
        <v>3</v>
      </c>
      <c r="C202" s="28" t="str">
        <f t="shared" si="85"/>
        <v>Moderater Wert (100+)</v>
      </c>
      <c r="D202" s="2">
        <v>3</v>
      </c>
      <c r="E202" s="29" t="str">
        <f t="shared" si="86"/>
        <v>Passwort/Persönliche Daten</v>
      </c>
      <c r="F202" s="3">
        <v>0</v>
      </c>
      <c r="G202" s="97" t="str">
        <f t="shared" si="87"/>
        <v/>
      </c>
      <c r="H202" s="6">
        <v>4</v>
      </c>
      <c r="I202" s="98" t="str">
        <f t="shared" si="88"/>
        <v>Zugehörigkeit/Affinität</v>
      </c>
      <c r="J202" s="4">
        <v>4</v>
      </c>
      <c r="K202" s="99" t="str">
        <f t="shared" si="89"/>
        <v>Konkrete Autoritätsperson</v>
      </c>
      <c r="L202" s="5">
        <v>5</v>
      </c>
      <c r="M202" s="100" t="str">
        <f t="shared" si="90"/>
        <v>24h/Angst</v>
      </c>
      <c r="O202" s="156" t="s">
        <v>21</v>
      </c>
      <c r="P202" s="157"/>
      <c r="Q202" s="81">
        <f>SUM(Q197:Q201)</f>
        <v>0</v>
      </c>
      <c r="R202" s="66">
        <f>SUM(R197:R201)</f>
        <v>0</v>
      </c>
      <c r="T202" s="158" t="s">
        <v>21</v>
      </c>
      <c r="U202" s="159"/>
      <c r="V202" s="94">
        <f>SUM(V197:V201)</f>
        <v>28</v>
      </c>
      <c r="W202" s="67">
        <f>SUM(W197:W201)</f>
        <v>0.93333333333333335</v>
      </c>
    </row>
    <row r="203" spans="1:23" ht="18.600000000000001" thickBot="1" x14ac:dyDescent="0.4">
      <c r="A203" s="117" t="s">
        <v>17</v>
      </c>
      <c r="B203" s="118">
        <f t="shared" ref="B203" si="98">SUM(B173:B202)/COUNTIF(B173:B202,"&lt;&gt;0")</f>
        <v>3</v>
      </c>
      <c r="C203" s="118"/>
      <c r="D203" s="118">
        <f t="shared" ref="D203" si="99">SUM(D173:D202)/COUNTIF(D173:D202,"&lt;&gt;0")</f>
        <v>3.9333333333333331</v>
      </c>
      <c r="E203" s="118"/>
      <c r="F203" s="118">
        <f>IFERROR(SUM(F173:F202)/COUNTIF(F173:F202,"&lt;&gt;0"),0)</f>
        <v>0</v>
      </c>
      <c r="G203" s="118"/>
      <c r="H203" s="118">
        <f t="shared" ref="H203" si="100">SUM(H173:H202)/COUNTIF(H173:H202,"&lt;&gt;0")</f>
        <v>2</v>
      </c>
      <c r="I203" s="118"/>
      <c r="J203" s="118">
        <f t="shared" ref="J203" si="101">SUM(J173:J202)/COUNTIF(J173:J202,"&lt;&gt;0")</f>
        <v>3.8620689655172415</v>
      </c>
      <c r="K203" s="118"/>
      <c r="L203" s="118">
        <f t="shared" ref="L203" si="102">SUM(L173:L202)/COUNTIF(L173:L202,"&lt;&gt;0")</f>
        <v>5</v>
      </c>
      <c r="M203" s="118"/>
    </row>
    <row r="204" spans="1:23" ht="19.2" thickTop="1" thickBot="1" x14ac:dyDescent="0.4">
      <c r="A204" s="95" t="s">
        <v>29</v>
      </c>
      <c r="B204" s="96">
        <f t="shared" ref="B204" si="103">SUM(B173:B202)/30</f>
        <v>0.1</v>
      </c>
      <c r="C204" s="96"/>
      <c r="D204" s="96">
        <f>SUM(D173:D202)/30</f>
        <v>3.9333333333333331</v>
      </c>
      <c r="E204" s="96"/>
      <c r="F204" s="96">
        <f>SUM(F173:F202)/30</f>
        <v>0</v>
      </c>
      <c r="G204" s="96"/>
      <c r="H204" s="96">
        <f>SUM(H173:H202)/30</f>
        <v>1.7333333333333334</v>
      </c>
      <c r="I204" s="96"/>
      <c r="J204" s="96">
        <f>SUM(J173:J202)/30</f>
        <v>3.7333333333333334</v>
      </c>
      <c r="K204" s="96"/>
      <c r="L204" s="96">
        <f>SUM(L173:L202)/30</f>
        <v>4.666666666666667</v>
      </c>
      <c r="M204" s="96"/>
    </row>
    <row r="205" spans="1:23" ht="49.95" customHeight="1" thickTop="1" thickBot="1" x14ac:dyDescent="0.35">
      <c r="A205" s="168" t="s">
        <v>11</v>
      </c>
      <c r="B205" s="169"/>
      <c r="C205" s="169"/>
      <c r="D205" s="169"/>
      <c r="E205" s="169"/>
      <c r="F205" s="169"/>
      <c r="G205" s="169"/>
      <c r="H205" s="169"/>
      <c r="I205" s="169"/>
      <c r="J205" s="170"/>
      <c r="K205" s="121" t="s">
        <v>22</v>
      </c>
      <c r="L205" s="121"/>
      <c r="M205" s="122">
        <v>0.5</v>
      </c>
    </row>
    <row r="206" spans="1:23" ht="15" thickBot="1" x14ac:dyDescent="0.35">
      <c r="A206" s="38"/>
      <c r="B206" s="8" t="s">
        <v>0</v>
      </c>
      <c r="C206" s="8" t="s">
        <v>1</v>
      </c>
      <c r="D206" s="9" t="s">
        <v>2</v>
      </c>
      <c r="E206" s="9" t="s">
        <v>1</v>
      </c>
      <c r="F206" s="10" t="s">
        <v>3</v>
      </c>
      <c r="G206" s="10" t="s">
        <v>1</v>
      </c>
      <c r="H206" s="11" t="s">
        <v>5</v>
      </c>
      <c r="I206" s="11" t="s">
        <v>1</v>
      </c>
      <c r="J206" s="12" t="s">
        <v>4</v>
      </c>
      <c r="K206" s="12" t="s">
        <v>1</v>
      </c>
      <c r="L206" s="19" t="s">
        <v>34</v>
      </c>
      <c r="M206" s="13" t="s">
        <v>1</v>
      </c>
    </row>
    <row r="207" spans="1:23" ht="15.6" thickTop="1" thickBot="1" x14ac:dyDescent="0.35">
      <c r="A207" s="7">
        <v>181</v>
      </c>
      <c r="B207" s="1">
        <v>0</v>
      </c>
      <c r="C207" s="28" t="str">
        <f t="shared" ref="C207:C236" si="104">IF(B207=1,$P$3,
IF(B207=2,$P$4,
IF(B207=3,$P$5,
IF(B207=4,$P$6,
IF(B207=5,$P$7,"")))))</f>
        <v/>
      </c>
      <c r="D207" s="2">
        <v>1</v>
      </c>
      <c r="E207" s="29" t="str">
        <f t="shared" ref="E207:E236" si="105">IF(D207=1,$P$15,
IF(D207=2,$P$16,
IF(D207=3,$P$17,
IF(D207=4,$P$18,
IF(D207=5,$P$19,"")))))</f>
        <v>Allg. Anfrage/Link-Klick</v>
      </c>
      <c r="F207" s="3">
        <v>0</v>
      </c>
      <c r="G207" s="97" t="str">
        <f t="shared" ref="G207:G236" si="106">IF(F207=1,$P$27,
IF(F207=2,$P$28,
IF(F207=3,$P$29,
IF(F207=4,$P$30,
IF(F207=5,$P$31,"")))))</f>
        <v/>
      </c>
      <c r="H207" s="6">
        <v>1</v>
      </c>
      <c r="I207" s="98" t="str">
        <f t="shared" ref="I207:I236" si="107">IF(H207=1,$U$3,
IF(H207=2,$U$4,
IF(H207=3,$U$5,
IF(H207=4,$U$6,
IF(H207=5,$U$7,"")))))</f>
        <v>Höflichkeit/Danksagung</v>
      </c>
      <c r="J207" s="4">
        <v>3</v>
      </c>
      <c r="K207" s="99" t="str">
        <f t="shared" ref="K207:K236" si="108">IF(J207=1,$U$15,
IF(J207=2,$U$16,
IF(J207=3,$U$17,
IF(J207=4,$U$18,
IF(J207=5,$U$19,"")))))</f>
        <v>Abteilung</v>
      </c>
      <c r="L207" s="5">
        <v>0</v>
      </c>
      <c r="M207" s="100" t="str">
        <f t="shared" ref="M207:M236" si="109">IF(L207=1,$U$27,
IF(L207=2,$U$28,
IF(L207=3,$U$29,
IF(L207=4,$U$30,
IF(L207=5,$U$31,"")))))</f>
        <v/>
      </c>
      <c r="O207" s="101" t="s">
        <v>24</v>
      </c>
      <c r="P207" s="71" t="str">
        <f>P3</f>
        <v>minimaler Wert (&lt;50)</v>
      </c>
      <c r="Q207" s="69">
        <f>COUNTIF($C207:$C236, P207)</f>
        <v>0</v>
      </c>
      <c r="R207" s="39">
        <f>Q207/$Q$20</f>
        <v>0</v>
      </c>
      <c r="T207" s="104" t="s">
        <v>24</v>
      </c>
      <c r="U207" s="42" t="str">
        <f>U3</f>
        <v>Höflichkeit/Danksagung</v>
      </c>
      <c r="V207" s="73">
        <f>COUNTIF($I207:$I236, U207)</f>
        <v>11</v>
      </c>
      <c r="W207" s="43">
        <f>V207/$Q$20</f>
        <v>0.36666666666666664</v>
      </c>
    </row>
    <row r="208" spans="1:23" ht="15.6" thickTop="1" thickBot="1" x14ac:dyDescent="0.35">
      <c r="A208" s="7">
        <v>182</v>
      </c>
      <c r="B208" s="1">
        <v>3</v>
      </c>
      <c r="C208" s="28" t="str">
        <f t="shared" si="104"/>
        <v>Moderater Wert (100+)</v>
      </c>
      <c r="D208" s="2">
        <v>1</v>
      </c>
      <c r="E208" s="29" t="str">
        <f t="shared" si="105"/>
        <v>Allg. Anfrage/Link-Klick</v>
      </c>
      <c r="F208" s="3">
        <v>0</v>
      </c>
      <c r="G208" s="97" t="str">
        <f t="shared" si="106"/>
        <v/>
      </c>
      <c r="H208" s="6">
        <v>2</v>
      </c>
      <c r="I208" s="98" t="str">
        <f t="shared" si="107"/>
        <v>Schmeichelei</v>
      </c>
      <c r="J208" s="4">
        <v>2</v>
      </c>
      <c r="K208" s="99" t="str">
        <f t="shared" si="108"/>
        <v>Logo</v>
      </c>
      <c r="L208" s="5">
        <v>5</v>
      </c>
      <c r="M208" s="100" t="str">
        <f t="shared" si="109"/>
        <v>24h/Angst</v>
      </c>
      <c r="O208" s="102" t="s">
        <v>25</v>
      </c>
      <c r="P208" s="72" t="str">
        <f t="shared" ref="P208:P211" si="110">P4</f>
        <v>Niedriger Wert (50+)</v>
      </c>
      <c r="Q208" s="70">
        <f>COUNTIF($C207:$C236, P208)</f>
        <v>1</v>
      </c>
      <c r="R208" s="40">
        <f>Q208/$Q$20</f>
        <v>3.3333333333333333E-2</v>
      </c>
      <c r="T208" s="104" t="s">
        <v>25</v>
      </c>
      <c r="U208" s="44" t="str">
        <f t="shared" ref="U208:U211" si="111">U4</f>
        <v>Schmeichelei</v>
      </c>
      <c r="V208" s="74">
        <f>COUNTIF($I207:$I236, U208)</f>
        <v>3</v>
      </c>
      <c r="W208" s="45">
        <f>V208/$Q$20</f>
        <v>0.1</v>
      </c>
    </row>
    <row r="209" spans="1:23" ht="15.6" thickTop="1" thickBot="1" x14ac:dyDescent="0.35">
      <c r="A209" s="7">
        <v>183</v>
      </c>
      <c r="B209" s="1">
        <v>0</v>
      </c>
      <c r="C209" s="28" t="str">
        <f t="shared" si="104"/>
        <v/>
      </c>
      <c r="D209" s="2">
        <v>4</v>
      </c>
      <c r="E209" s="29" t="str">
        <f t="shared" si="105"/>
        <v>Bank Details</v>
      </c>
      <c r="F209" s="3">
        <v>0</v>
      </c>
      <c r="G209" s="97" t="str">
        <f t="shared" si="106"/>
        <v/>
      </c>
      <c r="H209" s="6">
        <v>1</v>
      </c>
      <c r="I209" s="98" t="str">
        <f t="shared" si="107"/>
        <v>Höflichkeit/Danksagung</v>
      </c>
      <c r="J209" s="4">
        <v>4</v>
      </c>
      <c r="K209" s="99" t="str">
        <f t="shared" si="108"/>
        <v>Konkrete Autoritätsperson</v>
      </c>
      <c r="L209" s="5">
        <v>5</v>
      </c>
      <c r="M209" s="100" t="str">
        <f t="shared" si="109"/>
        <v>24h/Angst</v>
      </c>
      <c r="O209" s="102" t="s">
        <v>26</v>
      </c>
      <c r="P209" s="72" t="str">
        <f t="shared" si="110"/>
        <v>Moderater Wert (100+)</v>
      </c>
      <c r="Q209" s="70">
        <f t="shared" ref="Q209:Q210" si="112">COUNTIF($C208:$C237, P209)</f>
        <v>3</v>
      </c>
      <c r="R209" s="40">
        <f>Q209/$Q$20</f>
        <v>0.1</v>
      </c>
      <c r="T209" s="104" t="s">
        <v>26</v>
      </c>
      <c r="U209" s="44" t="str">
        <f t="shared" si="111"/>
        <v>zwischenmenschliche Verbindung</v>
      </c>
      <c r="V209" s="74">
        <f>COUNTIF($I207:$I236, U209)</f>
        <v>0</v>
      </c>
      <c r="W209" s="45">
        <f>V209/$Q$20</f>
        <v>0</v>
      </c>
    </row>
    <row r="210" spans="1:23" ht="15.6" thickTop="1" thickBot="1" x14ac:dyDescent="0.35">
      <c r="A210" s="7">
        <v>184</v>
      </c>
      <c r="B210" s="1">
        <v>0</v>
      </c>
      <c r="C210" s="28" t="str">
        <f t="shared" si="104"/>
        <v/>
      </c>
      <c r="D210" s="2">
        <v>3</v>
      </c>
      <c r="E210" s="29" t="str">
        <f t="shared" si="105"/>
        <v>Passwort/Persönliche Daten</v>
      </c>
      <c r="F210" s="3">
        <v>0</v>
      </c>
      <c r="G210" s="97" t="str">
        <f t="shared" si="106"/>
        <v/>
      </c>
      <c r="H210" s="6">
        <v>0</v>
      </c>
      <c r="I210" s="98" t="str">
        <f t="shared" si="107"/>
        <v/>
      </c>
      <c r="J210" s="4">
        <v>2</v>
      </c>
      <c r="K210" s="99" t="str">
        <f t="shared" si="108"/>
        <v>Logo</v>
      </c>
      <c r="L210" s="5">
        <v>5</v>
      </c>
      <c r="M210" s="100" t="str">
        <f t="shared" si="109"/>
        <v>24h/Angst</v>
      </c>
      <c r="O210" s="102" t="s">
        <v>27</v>
      </c>
      <c r="P210" s="72" t="str">
        <f t="shared" si="110"/>
        <v>beträchtlicher Wert (250+)</v>
      </c>
      <c r="Q210" s="70">
        <f t="shared" si="112"/>
        <v>1</v>
      </c>
      <c r="R210" s="40">
        <f>Q210/$Q$20</f>
        <v>3.3333333333333333E-2</v>
      </c>
      <c r="T210" s="104" t="s">
        <v>27</v>
      </c>
      <c r="U210" s="44" t="str">
        <f t="shared" si="111"/>
        <v>Zugehörigkeit/Affinität</v>
      </c>
      <c r="V210" s="74">
        <f>COUNTIF($I207:$I236, U210)</f>
        <v>0</v>
      </c>
      <c r="W210" s="45">
        <f>V210/$Q$20</f>
        <v>0</v>
      </c>
    </row>
    <row r="211" spans="1:23" ht="15.6" thickTop="1" thickBot="1" x14ac:dyDescent="0.35">
      <c r="A211" s="7">
        <v>185</v>
      </c>
      <c r="B211" s="1">
        <v>0</v>
      </c>
      <c r="C211" s="28" t="str">
        <f t="shared" si="104"/>
        <v/>
      </c>
      <c r="D211" s="2">
        <v>3</v>
      </c>
      <c r="E211" s="29" t="str">
        <f t="shared" si="105"/>
        <v>Passwort/Persönliche Daten</v>
      </c>
      <c r="F211" s="3">
        <v>0</v>
      </c>
      <c r="G211" s="97" t="str">
        <f t="shared" si="106"/>
        <v/>
      </c>
      <c r="H211" s="6">
        <v>0</v>
      </c>
      <c r="I211" s="98" t="str">
        <f t="shared" si="107"/>
        <v/>
      </c>
      <c r="J211" s="4">
        <v>2</v>
      </c>
      <c r="K211" s="99" t="str">
        <f t="shared" si="108"/>
        <v>Logo</v>
      </c>
      <c r="L211" s="5">
        <v>5</v>
      </c>
      <c r="M211" s="100" t="str">
        <f t="shared" si="109"/>
        <v>24h/Angst</v>
      </c>
      <c r="O211" s="103" t="s">
        <v>28</v>
      </c>
      <c r="P211" s="72" t="str">
        <f t="shared" si="110"/>
        <v>Hoher Wert (500+)</v>
      </c>
      <c r="Q211" s="70">
        <f>COUNTIF($C210:$C238, P211)</f>
        <v>0</v>
      </c>
      <c r="R211" s="41">
        <f>Q211/$Q$20</f>
        <v>0</v>
      </c>
      <c r="T211" s="104" t="s">
        <v>28</v>
      </c>
      <c r="U211" s="44" t="str">
        <f t="shared" si="111"/>
        <v>Vertrautheit/Intimität</v>
      </c>
      <c r="V211" s="75">
        <f>COUNTIF($I207:$I236, U211)</f>
        <v>0</v>
      </c>
      <c r="W211" s="46">
        <f>V211/$Q$20</f>
        <v>0</v>
      </c>
    </row>
    <row r="212" spans="1:23" ht="15" thickBot="1" x14ac:dyDescent="0.35">
      <c r="A212" s="7">
        <v>186</v>
      </c>
      <c r="B212" s="1">
        <v>0</v>
      </c>
      <c r="C212" s="28" t="str">
        <f t="shared" si="104"/>
        <v/>
      </c>
      <c r="D212" s="2">
        <v>3</v>
      </c>
      <c r="E212" s="29" t="str">
        <f t="shared" si="105"/>
        <v>Passwort/Persönliche Daten</v>
      </c>
      <c r="F212" s="3">
        <v>0</v>
      </c>
      <c r="G212" s="97" t="str">
        <f t="shared" si="106"/>
        <v/>
      </c>
      <c r="H212" s="6">
        <v>1</v>
      </c>
      <c r="I212" s="98" t="str">
        <f t="shared" si="107"/>
        <v>Höflichkeit/Danksagung</v>
      </c>
      <c r="J212" s="4">
        <v>3</v>
      </c>
      <c r="K212" s="99" t="str">
        <f t="shared" si="108"/>
        <v>Abteilung</v>
      </c>
      <c r="L212" s="5">
        <v>0</v>
      </c>
      <c r="M212" s="100" t="str">
        <f t="shared" si="109"/>
        <v/>
      </c>
      <c r="O212" s="160" t="s">
        <v>21</v>
      </c>
      <c r="P212" s="161"/>
      <c r="Q212" s="76">
        <f>SUM(Q207:Q211)</f>
        <v>5</v>
      </c>
      <c r="R212" s="63">
        <f>SUM(R207:R211)</f>
        <v>0.16666666666666666</v>
      </c>
      <c r="T212" s="162" t="s">
        <v>21</v>
      </c>
      <c r="U212" s="163"/>
      <c r="V212" s="77">
        <f>SUM(V207:V211)</f>
        <v>14</v>
      </c>
      <c r="W212" s="64">
        <f>SUM(W207:W211)</f>
        <v>0.46666666666666667</v>
      </c>
    </row>
    <row r="213" spans="1:23" ht="15" thickTop="1" x14ac:dyDescent="0.3">
      <c r="A213" s="7">
        <v>187</v>
      </c>
      <c r="B213" s="1">
        <v>2</v>
      </c>
      <c r="C213" s="28" t="str">
        <f t="shared" si="104"/>
        <v>Niedriger Wert (50+)</v>
      </c>
      <c r="D213" s="2">
        <v>4</v>
      </c>
      <c r="E213" s="29" t="str">
        <f t="shared" si="105"/>
        <v>Bank Details</v>
      </c>
      <c r="F213" s="3">
        <v>0</v>
      </c>
      <c r="G213" s="97" t="str">
        <f t="shared" si="106"/>
        <v/>
      </c>
      <c r="H213" s="6">
        <v>0</v>
      </c>
      <c r="I213" s="98" t="str">
        <f t="shared" si="107"/>
        <v/>
      </c>
      <c r="J213" s="4">
        <v>2</v>
      </c>
      <c r="K213" s="99" t="str">
        <f t="shared" si="108"/>
        <v>Logo</v>
      </c>
      <c r="L213" s="5">
        <v>5</v>
      </c>
      <c r="M213" s="100" t="str">
        <f t="shared" si="109"/>
        <v>24h/Angst</v>
      </c>
    </row>
    <row r="214" spans="1:23" x14ac:dyDescent="0.3">
      <c r="A214" s="7">
        <v>188</v>
      </c>
      <c r="B214" s="1">
        <v>0</v>
      </c>
      <c r="C214" s="28" t="str">
        <f t="shared" si="104"/>
        <v/>
      </c>
      <c r="D214" s="2">
        <v>4</v>
      </c>
      <c r="E214" s="29" t="str">
        <f t="shared" si="105"/>
        <v>Bank Details</v>
      </c>
      <c r="F214" s="3">
        <v>0</v>
      </c>
      <c r="G214" s="97" t="str">
        <f t="shared" si="106"/>
        <v/>
      </c>
      <c r="H214" s="6">
        <v>1</v>
      </c>
      <c r="I214" s="98" t="str">
        <f t="shared" si="107"/>
        <v>Höflichkeit/Danksagung</v>
      </c>
      <c r="J214" s="4">
        <v>3</v>
      </c>
      <c r="K214" s="99" t="str">
        <f t="shared" si="108"/>
        <v>Abteilung</v>
      </c>
      <c r="L214" s="5">
        <v>5</v>
      </c>
      <c r="M214" s="100" t="str">
        <f t="shared" si="109"/>
        <v>24h/Angst</v>
      </c>
    </row>
    <row r="215" spans="1:23" x14ac:dyDescent="0.3">
      <c r="A215" s="7">
        <v>189</v>
      </c>
      <c r="B215" s="1">
        <v>0</v>
      </c>
      <c r="C215" s="28" t="str">
        <f t="shared" si="104"/>
        <v/>
      </c>
      <c r="D215" s="2">
        <v>3</v>
      </c>
      <c r="E215" s="29" t="str">
        <f t="shared" si="105"/>
        <v>Passwort/Persönliche Daten</v>
      </c>
      <c r="F215" s="3">
        <v>0</v>
      </c>
      <c r="G215" s="97" t="str">
        <f t="shared" si="106"/>
        <v/>
      </c>
      <c r="H215" s="6">
        <v>1</v>
      </c>
      <c r="I215" s="98" t="str">
        <f t="shared" si="107"/>
        <v>Höflichkeit/Danksagung</v>
      </c>
      <c r="J215" s="4">
        <v>3</v>
      </c>
      <c r="K215" s="99" t="str">
        <f t="shared" si="108"/>
        <v>Abteilung</v>
      </c>
      <c r="L215" s="5">
        <v>4</v>
      </c>
      <c r="M215" s="100" t="str">
        <f t="shared" si="109"/>
        <v>48h</v>
      </c>
    </row>
    <row r="216" spans="1:23" x14ac:dyDescent="0.3">
      <c r="A216" s="7">
        <v>190</v>
      </c>
      <c r="B216" s="1">
        <v>0</v>
      </c>
      <c r="C216" s="28" t="str">
        <f t="shared" si="104"/>
        <v/>
      </c>
      <c r="D216" s="2">
        <v>4</v>
      </c>
      <c r="E216" s="29" t="str">
        <f t="shared" si="105"/>
        <v>Bank Details</v>
      </c>
      <c r="F216" s="3">
        <v>0</v>
      </c>
      <c r="G216" s="97" t="str">
        <f t="shared" si="106"/>
        <v/>
      </c>
      <c r="H216" s="6">
        <v>0</v>
      </c>
      <c r="I216" s="98" t="str">
        <f t="shared" si="107"/>
        <v/>
      </c>
      <c r="J216" s="4">
        <v>3</v>
      </c>
      <c r="K216" s="99" t="str">
        <f t="shared" si="108"/>
        <v>Abteilung</v>
      </c>
      <c r="L216" s="5">
        <v>5</v>
      </c>
      <c r="M216" s="100" t="str">
        <f t="shared" si="109"/>
        <v>24h/Angst</v>
      </c>
    </row>
    <row r="217" spans="1:23" x14ac:dyDescent="0.3">
      <c r="A217" s="7">
        <v>191</v>
      </c>
      <c r="B217" s="1">
        <v>0</v>
      </c>
      <c r="C217" s="28" t="str">
        <f t="shared" si="104"/>
        <v/>
      </c>
      <c r="D217" s="2">
        <v>5</v>
      </c>
      <c r="E217" s="29" t="str">
        <f t="shared" si="105"/>
        <v>Überweisung</v>
      </c>
      <c r="F217" s="3">
        <v>0</v>
      </c>
      <c r="G217" s="97" t="str">
        <f t="shared" si="106"/>
        <v/>
      </c>
      <c r="H217" s="6">
        <v>0</v>
      </c>
      <c r="I217" s="98" t="str">
        <f t="shared" si="107"/>
        <v/>
      </c>
      <c r="J217" s="4">
        <v>4</v>
      </c>
      <c r="K217" s="99" t="str">
        <f t="shared" si="108"/>
        <v>Konkrete Autoritätsperson</v>
      </c>
      <c r="L217" s="5">
        <v>5</v>
      </c>
      <c r="M217" s="100" t="str">
        <f t="shared" si="109"/>
        <v>24h/Angst</v>
      </c>
    </row>
    <row r="218" spans="1:23" ht="15" thickBot="1" x14ac:dyDescent="0.35">
      <c r="A218" s="7">
        <v>192</v>
      </c>
      <c r="B218" s="1">
        <v>0</v>
      </c>
      <c r="C218" s="28" t="str">
        <f t="shared" si="104"/>
        <v/>
      </c>
      <c r="D218" s="2">
        <v>4</v>
      </c>
      <c r="E218" s="29" t="str">
        <f t="shared" si="105"/>
        <v>Bank Details</v>
      </c>
      <c r="F218" s="3">
        <v>0</v>
      </c>
      <c r="G218" s="97" t="str">
        <f t="shared" si="106"/>
        <v/>
      </c>
      <c r="H218" s="6">
        <v>2</v>
      </c>
      <c r="I218" s="98" t="str">
        <f t="shared" si="107"/>
        <v>Schmeichelei</v>
      </c>
      <c r="J218" s="4">
        <v>0</v>
      </c>
      <c r="K218" s="99" t="str">
        <f t="shared" si="108"/>
        <v/>
      </c>
      <c r="L218" s="5">
        <v>1</v>
      </c>
      <c r="M218" s="100" t="str">
        <f t="shared" si="109"/>
        <v>2 Wochen (+)</v>
      </c>
    </row>
    <row r="219" spans="1:23" ht="15" thickTop="1" x14ac:dyDescent="0.3">
      <c r="A219" s="7">
        <v>193</v>
      </c>
      <c r="B219" s="1">
        <v>0</v>
      </c>
      <c r="C219" s="28" t="str">
        <f t="shared" si="104"/>
        <v/>
      </c>
      <c r="D219" s="2">
        <v>3</v>
      </c>
      <c r="E219" s="29" t="str">
        <f t="shared" si="105"/>
        <v>Passwort/Persönliche Daten</v>
      </c>
      <c r="F219" s="3">
        <v>0</v>
      </c>
      <c r="G219" s="97" t="str">
        <f t="shared" si="106"/>
        <v/>
      </c>
      <c r="H219" s="6">
        <v>0</v>
      </c>
      <c r="I219" s="98" t="str">
        <f t="shared" si="107"/>
        <v/>
      </c>
      <c r="J219" s="4">
        <v>3</v>
      </c>
      <c r="K219" s="99" t="str">
        <f t="shared" si="108"/>
        <v>Abteilung</v>
      </c>
      <c r="L219" s="5">
        <v>5</v>
      </c>
      <c r="M219" s="100" t="str">
        <f t="shared" si="109"/>
        <v>24h/Angst</v>
      </c>
      <c r="O219" s="105" t="s">
        <v>24</v>
      </c>
      <c r="P219" s="86" t="str">
        <f>P15</f>
        <v>Allg. Anfrage/Link-Klick</v>
      </c>
      <c r="Q219" s="82">
        <f>COUNTIF($E207:$E236, P219)</f>
        <v>10</v>
      </c>
      <c r="R219" s="47">
        <f>Q219/$Q$20</f>
        <v>0.33333333333333331</v>
      </c>
      <c r="T219" s="108" t="s">
        <v>24</v>
      </c>
      <c r="U219" s="50" t="str">
        <f>U15</f>
        <v>fake Autorität</v>
      </c>
      <c r="V219" s="88">
        <f>COUNTIF($K207:$K236, U219)</f>
        <v>1</v>
      </c>
      <c r="W219" s="51">
        <f>V219/$Q$20</f>
        <v>3.3333333333333333E-2</v>
      </c>
    </row>
    <row r="220" spans="1:23" x14ac:dyDescent="0.3">
      <c r="A220" s="7">
        <v>194</v>
      </c>
      <c r="B220" s="1">
        <v>4</v>
      </c>
      <c r="C220" s="28" t="str">
        <f t="shared" si="104"/>
        <v>beträchtlicher Wert (250+)</v>
      </c>
      <c r="D220" s="2">
        <v>4</v>
      </c>
      <c r="E220" s="29" t="str">
        <f t="shared" si="105"/>
        <v>Bank Details</v>
      </c>
      <c r="F220" s="3">
        <v>0</v>
      </c>
      <c r="G220" s="97" t="str">
        <f t="shared" si="106"/>
        <v/>
      </c>
      <c r="H220" s="6">
        <v>0</v>
      </c>
      <c r="I220" s="98" t="str">
        <f t="shared" si="107"/>
        <v/>
      </c>
      <c r="J220" s="4">
        <v>0</v>
      </c>
      <c r="K220" s="99" t="str">
        <f t="shared" si="108"/>
        <v/>
      </c>
      <c r="L220" s="5">
        <v>0</v>
      </c>
      <c r="M220" s="100" t="str">
        <f t="shared" si="109"/>
        <v/>
      </c>
      <c r="O220" s="106" t="s">
        <v>25</v>
      </c>
      <c r="P220" s="87" t="str">
        <f t="shared" ref="P220:P223" si="113">P16</f>
        <v>Fragebogen/Teilnahmebestätigung</v>
      </c>
      <c r="Q220" s="83">
        <f>COUNTIF($E207:$E236, P220)</f>
        <v>4</v>
      </c>
      <c r="R220" s="48">
        <f>Q220/$Q$20</f>
        <v>0.13333333333333333</v>
      </c>
      <c r="T220" s="109" t="s">
        <v>25</v>
      </c>
      <c r="U220" s="52" t="str">
        <f t="shared" ref="U220:U223" si="114">U16</f>
        <v>Logo</v>
      </c>
      <c r="V220" s="89">
        <f>COUNTIF($K207:$K236, U220)</f>
        <v>14</v>
      </c>
      <c r="W220" s="53">
        <f>V220/$Q$20</f>
        <v>0.46666666666666667</v>
      </c>
    </row>
    <row r="221" spans="1:23" x14ac:dyDescent="0.3">
      <c r="A221" s="7">
        <v>195</v>
      </c>
      <c r="B221" s="1">
        <v>0</v>
      </c>
      <c r="C221" s="28" t="str">
        <f t="shared" si="104"/>
        <v/>
      </c>
      <c r="D221" s="2">
        <v>3</v>
      </c>
      <c r="E221" s="29" t="str">
        <f t="shared" si="105"/>
        <v>Passwort/Persönliche Daten</v>
      </c>
      <c r="F221" s="3">
        <v>0</v>
      </c>
      <c r="G221" s="97" t="str">
        <f t="shared" si="106"/>
        <v/>
      </c>
      <c r="H221" s="6">
        <v>1</v>
      </c>
      <c r="I221" s="98" t="str">
        <f t="shared" si="107"/>
        <v>Höflichkeit/Danksagung</v>
      </c>
      <c r="J221" s="4">
        <v>2</v>
      </c>
      <c r="K221" s="99" t="str">
        <f t="shared" si="108"/>
        <v>Logo</v>
      </c>
      <c r="L221" s="5">
        <v>0</v>
      </c>
      <c r="M221" s="100" t="str">
        <f t="shared" si="109"/>
        <v/>
      </c>
      <c r="O221" s="106" t="s">
        <v>26</v>
      </c>
      <c r="P221" s="87" t="str">
        <f t="shared" si="113"/>
        <v>Passwort/Persönliche Daten</v>
      </c>
      <c r="Q221" s="83">
        <f>COUNTIF($E207:$E236, P221)</f>
        <v>8</v>
      </c>
      <c r="R221" s="48">
        <f>Q221/$Q$20</f>
        <v>0.26666666666666666</v>
      </c>
      <c r="T221" s="109" t="s">
        <v>26</v>
      </c>
      <c r="U221" s="52" t="str">
        <f t="shared" si="114"/>
        <v>Abteilung</v>
      </c>
      <c r="V221" s="89">
        <f>COUNTIF($K207:$K236, U221)</f>
        <v>9</v>
      </c>
      <c r="W221" s="53">
        <f>V221/$Q$20</f>
        <v>0.3</v>
      </c>
    </row>
    <row r="222" spans="1:23" x14ac:dyDescent="0.3">
      <c r="A222" s="7">
        <v>196</v>
      </c>
      <c r="B222" s="1">
        <v>0</v>
      </c>
      <c r="C222" s="28" t="str">
        <f t="shared" si="104"/>
        <v/>
      </c>
      <c r="D222" s="2">
        <v>2</v>
      </c>
      <c r="E222" s="29" t="str">
        <f t="shared" si="105"/>
        <v>Fragebogen/Teilnahmebestätigung</v>
      </c>
      <c r="F222" s="3">
        <v>0</v>
      </c>
      <c r="G222" s="97" t="str">
        <f t="shared" si="106"/>
        <v/>
      </c>
      <c r="H222" s="6">
        <v>0</v>
      </c>
      <c r="I222" s="98" t="str">
        <f t="shared" si="107"/>
        <v/>
      </c>
      <c r="J222" s="4">
        <v>2</v>
      </c>
      <c r="K222" s="99" t="str">
        <f t="shared" si="108"/>
        <v>Logo</v>
      </c>
      <c r="L222" s="5">
        <v>5</v>
      </c>
      <c r="M222" s="100" t="str">
        <f t="shared" si="109"/>
        <v>24h/Angst</v>
      </c>
      <c r="O222" s="106" t="s">
        <v>27</v>
      </c>
      <c r="P222" s="87" t="str">
        <f t="shared" si="113"/>
        <v>Bank Details</v>
      </c>
      <c r="Q222" s="83">
        <f>COUNTIF($E207:$E236, P222)</f>
        <v>7</v>
      </c>
      <c r="R222" s="48">
        <f>Q222/$Q$20</f>
        <v>0.23333333333333334</v>
      </c>
      <c r="T222" s="109" t="s">
        <v>27</v>
      </c>
      <c r="U222" s="52" t="str">
        <f t="shared" si="114"/>
        <v>Konkrete Autoritätsperson</v>
      </c>
      <c r="V222" s="89">
        <f>COUNTIF($K207:$K236, U222)</f>
        <v>4</v>
      </c>
      <c r="W222" s="53">
        <f>V222/$Q$20</f>
        <v>0.13333333333333333</v>
      </c>
    </row>
    <row r="223" spans="1:23" ht="15" thickBot="1" x14ac:dyDescent="0.35">
      <c r="A223" s="7">
        <v>197</v>
      </c>
      <c r="B223" s="1">
        <v>0</v>
      </c>
      <c r="C223" s="28" t="str">
        <f t="shared" si="104"/>
        <v/>
      </c>
      <c r="D223" s="2">
        <v>1</v>
      </c>
      <c r="E223" s="29" t="str">
        <f t="shared" si="105"/>
        <v>Allg. Anfrage/Link-Klick</v>
      </c>
      <c r="F223" s="3">
        <v>0</v>
      </c>
      <c r="G223" s="97" t="str">
        <f t="shared" si="106"/>
        <v/>
      </c>
      <c r="H223" s="6">
        <v>1</v>
      </c>
      <c r="I223" s="98" t="str">
        <f t="shared" si="107"/>
        <v>Höflichkeit/Danksagung</v>
      </c>
      <c r="J223" s="4">
        <v>3</v>
      </c>
      <c r="K223" s="99" t="str">
        <f t="shared" si="108"/>
        <v>Abteilung</v>
      </c>
      <c r="L223" s="5">
        <v>0</v>
      </c>
      <c r="M223" s="100" t="str">
        <f t="shared" si="109"/>
        <v/>
      </c>
      <c r="O223" s="107" t="s">
        <v>28</v>
      </c>
      <c r="P223" s="87" t="str">
        <f t="shared" si="113"/>
        <v>Überweisung</v>
      </c>
      <c r="Q223" s="84">
        <f>COUNTIF($E207:$E236, P223)</f>
        <v>1</v>
      </c>
      <c r="R223" s="49">
        <f>Q223/$Q$20</f>
        <v>3.3333333333333333E-2</v>
      </c>
      <c r="T223" s="110" t="s">
        <v>28</v>
      </c>
      <c r="U223" s="52" t="str">
        <f t="shared" si="114"/>
        <v>CEO/Präsident</v>
      </c>
      <c r="V223" s="90">
        <f>COUNTIF($K207:$K236, U223)</f>
        <v>0</v>
      </c>
      <c r="W223" s="54">
        <f>V223/$Q$20</f>
        <v>0</v>
      </c>
    </row>
    <row r="224" spans="1:23" ht="15" thickBot="1" x14ac:dyDescent="0.35">
      <c r="A224" s="7">
        <v>198</v>
      </c>
      <c r="B224" s="1">
        <v>0</v>
      </c>
      <c r="C224" s="28" t="str">
        <f t="shared" si="104"/>
        <v/>
      </c>
      <c r="D224" s="2">
        <v>1</v>
      </c>
      <c r="E224" s="29" t="str">
        <f t="shared" si="105"/>
        <v>Allg. Anfrage/Link-Klick</v>
      </c>
      <c r="F224" s="3">
        <v>0</v>
      </c>
      <c r="G224" s="97" t="str">
        <f t="shared" si="106"/>
        <v/>
      </c>
      <c r="H224" s="6">
        <v>0</v>
      </c>
      <c r="I224" s="98" t="str">
        <f t="shared" si="107"/>
        <v/>
      </c>
      <c r="J224" s="4">
        <v>2</v>
      </c>
      <c r="K224" s="99" t="str">
        <f t="shared" si="108"/>
        <v>Logo</v>
      </c>
      <c r="L224" s="5">
        <v>4</v>
      </c>
      <c r="M224" s="100" t="str">
        <f t="shared" si="109"/>
        <v>48h</v>
      </c>
      <c r="O224" s="164" t="s">
        <v>21</v>
      </c>
      <c r="P224" s="165"/>
      <c r="Q224" s="85">
        <f>SUM(Q219:Q223)</f>
        <v>30</v>
      </c>
      <c r="R224" s="68">
        <f>SUM(R219:R223)</f>
        <v>1.0000000000000002</v>
      </c>
      <c r="T224" s="166" t="s">
        <v>21</v>
      </c>
      <c r="U224" s="167"/>
      <c r="V224" s="91">
        <f>SUM(V219:V223)</f>
        <v>28</v>
      </c>
      <c r="W224" s="65">
        <f>SUM(W219:W223)</f>
        <v>0.93333333333333335</v>
      </c>
    </row>
    <row r="225" spans="1:23" ht="15" thickTop="1" x14ac:dyDescent="0.3">
      <c r="A225" s="7">
        <v>199</v>
      </c>
      <c r="B225" s="1">
        <v>0</v>
      </c>
      <c r="C225" s="28" t="str">
        <f t="shared" si="104"/>
        <v/>
      </c>
      <c r="D225" s="2">
        <v>1</v>
      </c>
      <c r="E225" s="29" t="str">
        <f t="shared" si="105"/>
        <v>Allg. Anfrage/Link-Klick</v>
      </c>
      <c r="F225" s="3">
        <v>0</v>
      </c>
      <c r="G225" s="97" t="str">
        <f t="shared" si="106"/>
        <v/>
      </c>
      <c r="H225" s="6">
        <v>0</v>
      </c>
      <c r="I225" s="98" t="str">
        <f t="shared" si="107"/>
        <v/>
      </c>
      <c r="J225" s="4">
        <v>2</v>
      </c>
      <c r="K225" s="99" t="str">
        <f t="shared" si="108"/>
        <v>Logo</v>
      </c>
      <c r="L225" s="5">
        <v>0</v>
      </c>
      <c r="M225" s="100" t="str">
        <f t="shared" si="109"/>
        <v/>
      </c>
    </row>
    <row r="226" spans="1:23" x14ac:dyDescent="0.3">
      <c r="A226" s="7">
        <v>200</v>
      </c>
      <c r="B226" s="1">
        <v>0</v>
      </c>
      <c r="C226" s="28" t="str">
        <f t="shared" si="104"/>
        <v/>
      </c>
      <c r="D226" s="2">
        <v>4</v>
      </c>
      <c r="E226" s="29" t="str">
        <f t="shared" si="105"/>
        <v>Bank Details</v>
      </c>
      <c r="F226" s="3">
        <v>0</v>
      </c>
      <c r="G226" s="97" t="str">
        <f t="shared" si="106"/>
        <v/>
      </c>
      <c r="H226" s="6">
        <v>0</v>
      </c>
      <c r="I226" s="98" t="str">
        <f t="shared" si="107"/>
        <v/>
      </c>
      <c r="J226" s="4">
        <v>2</v>
      </c>
      <c r="K226" s="99" t="str">
        <f t="shared" si="108"/>
        <v>Logo</v>
      </c>
      <c r="L226" s="5">
        <v>5</v>
      </c>
      <c r="M226" s="100" t="str">
        <f t="shared" si="109"/>
        <v>24h/Angst</v>
      </c>
    </row>
    <row r="227" spans="1:23" x14ac:dyDescent="0.3">
      <c r="A227" s="7">
        <v>201</v>
      </c>
      <c r="B227" s="1">
        <v>0</v>
      </c>
      <c r="C227" s="28" t="str">
        <f t="shared" si="104"/>
        <v/>
      </c>
      <c r="D227" s="2">
        <v>2</v>
      </c>
      <c r="E227" s="29" t="str">
        <f t="shared" si="105"/>
        <v>Fragebogen/Teilnahmebestätigung</v>
      </c>
      <c r="F227" s="3">
        <v>0</v>
      </c>
      <c r="G227" s="97" t="str">
        <f t="shared" si="106"/>
        <v/>
      </c>
      <c r="H227" s="6">
        <v>0</v>
      </c>
      <c r="I227" s="98" t="str">
        <f t="shared" si="107"/>
        <v/>
      </c>
      <c r="J227" s="4">
        <v>4</v>
      </c>
      <c r="K227" s="99" t="str">
        <f t="shared" si="108"/>
        <v>Konkrete Autoritätsperson</v>
      </c>
      <c r="L227" s="5">
        <v>5</v>
      </c>
      <c r="M227" s="100" t="str">
        <f t="shared" si="109"/>
        <v>24h/Angst</v>
      </c>
    </row>
    <row r="228" spans="1:23" x14ac:dyDescent="0.3">
      <c r="A228" s="7">
        <v>202</v>
      </c>
      <c r="B228" s="1">
        <v>0</v>
      </c>
      <c r="C228" s="28" t="str">
        <f t="shared" si="104"/>
        <v/>
      </c>
      <c r="D228" s="2">
        <v>3</v>
      </c>
      <c r="E228" s="29" t="str">
        <f t="shared" si="105"/>
        <v>Passwort/Persönliche Daten</v>
      </c>
      <c r="F228" s="3">
        <v>0</v>
      </c>
      <c r="G228" s="97" t="str">
        <f t="shared" si="106"/>
        <v/>
      </c>
      <c r="H228" s="6">
        <v>0</v>
      </c>
      <c r="I228" s="98" t="str">
        <f t="shared" si="107"/>
        <v/>
      </c>
      <c r="J228" s="4">
        <v>2</v>
      </c>
      <c r="K228" s="99" t="str">
        <f t="shared" si="108"/>
        <v>Logo</v>
      </c>
      <c r="L228" s="5">
        <v>3</v>
      </c>
      <c r="M228" s="100" t="str">
        <f t="shared" si="109"/>
        <v>72h</v>
      </c>
    </row>
    <row r="229" spans="1:23" x14ac:dyDescent="0.3">
      <c r="A229" s="7">
        <v>203</v>
      </c>
      <c r="B229" s="1">
        <v>3</v>
      </c>
      <c r="C229" s="28" t="str">
        <f t="shared" si="104"/>
        <v>Moderater Wert (100+)</v>
      </c>
      <c r="D229" s="2">
        <v>1</v>
      </c>
      <c r="E229" s="29" t="str">
        <f t="shared" si="105"/>
        <v>Allg. Anfrage/Link-Klick</v>
      </c>
      <c r="F229" s="3">
        <v>0</v>
      </c>
      <c r="G229" s="97" t="str">
        <f t="shared" si="106"/>
        <v/>
      </c>
      <c r="H229" s="6">
        <v>1</v>
      </c>
      <c r="I229" s="98" t="str">
        <f t="shared" si="107"/>
        <v>Höflichkeit/Danksagung</v>
      </c>
      <c r="J229" s="4">
        <v>2</v>
      </c>
      <c r="K229" s="99" t="str">
        <f t="shared" si="108"/>
        <v>Logo</v>
      </c>
      <c r="L229" s="5">
        <v>0</v>
      </c>
      <c r="M229" s="100" t="str">
        <f t="shared" si="109"/>
        <v/>
      </c>
    </row>
    <row r="230" spans="1:23" ht="15" thickBot="1" x14ac:dyDescent="0.35">
      <c r="A230" s="7">
        <v>204</v>
      </c>
      <c r="B230" s="1">
        <v>0</v>
      </c>
      <c r="C230" s="28" t="str">
        <f t="shared" si="104"/>
        <v/>
      </c>
      <c r="D230" s="2">
        <v>1</v>
      </c>
      <c r="E230" s="29" t="str">
        <f t="shared" si="105"/>
        <v>Allg. Anfrage/Link-Klick</v>
      </c>
      <c r="F230" s="3">
        <v>0</v>
      </c>
      <c r="G230" s="97" t="str">
        <f t="shared" si="106"/>
        <v/>
      </c>
      <c r="H230" s="6">
        <v>0</v>
      </c>
      <c r="I230" s="98" t="str">
        <f t="shared" si="107"/>
        <v/>
      </c>
      <c r="J230" s="4">
        <v>2</v>
      </c>
      <c r="K230" s="99" t="str">
        <f t="shared" si="108"/>
        <v>Logo</v>
      </c>
      <c r="L230" s="5">
        <v>5</v>
      </c>
      <c r="M230" s="100" t="str">
        <f t="shared" si="109"/>
        <v>24h/Angst</v>
      </c>
    </row>
    <row r="231" spans="1:23" ht="15" thickTop="1" x14ac:dyDescent="0.3">
      <c r="A231" s="7">
        <v>205</v>
      </c>
      <c r="B231" s="1">
        <v>0</v>
      </c>
      <c r="C231" s="28" t="str">
        <f t="shared" si="104"/>
        <v/>
      </c>
      <c r="D231" s="2">
        <v>1</v>
      </c>
      <c r="E231" s="29" t="str">
        <f t="shared" si="105"/>
        <v>Allg. Anfrage/Link-Klick</v>
      </c>
      <c r="F231" s="3">
        <v>0</v>
      </c>
      <c r="G231" s="97" t="str">
        <f t="shared" si="106"/>
        <v/>
      </c>
      <c r="H231" s="6">
        <v>0</v>
      </c>
      <c r="I231" s="98" t="str">
        <f t="shared" si="107"/>
        <v/>
      </c>
      <c r="J231" s="4">
        <v>2</v>
      </c>
      <c r="K231" s="99" t="str">
        <f t="shared" si="108"/>
        <v>Logo</v>
      </c>
      <c r="L231" s="5">
        <v>0</v>
      </c>
      <c r="M231" s="100" t="str">
        <f t="shared" si="109"/>
        <v/>
      </c>
      <c r="O231" s="111" t="s">
        <v>24</v>
      </c>
      <c r="P231" s="154" t="str">
        <f>P27</f>
        <v>2-4</v>
      </c>
      <c r="Q231" s="78">
        <f>COUNTIF($G207:$G236, P231)</f>
        <v>0</v>
      </c>
      <c r="R231" s="55">
        <f>Q231/$Q$20</f>
        <v>0</v>
      </c>
      <c r="T231" s="114" t="s">
        <v>24</v>
      </c>
      <c r="U231" s="59" t="str">
        <f>U27</f>
        <v>2 Wochen (+)</v>
      </c>
      <c r="V231" s="92">
        <f>COUNTIF($M207:$M236, U231)</f>
        <v>2</v>
      </c>
      <c r="W231" s="60">
        <f>V231/$Q$20</f>
        <v>6.6666666666666666E-2</v>
      </c>
    </row>
    <row r="232" spans="1:23" x14ac:dyDescent="0.3">
      <c r="A232" s="7">
        <v>206</v>
      </c>
      <c r="B232" s="1">
        <v>0</v>
      </c>
      <c r="C232" s="28" t="str">
        <f t="shared" si="104"/>
        <v/>
      </c>
      <c r="D232" s="2">
        <v>2</v>
      </c>
      <c r="E232" s="29" t="str">
        <f t="shared" si="105"/>
        <v>Fragebogen/Teilnahmebestätigung</v>
      </c>
      <c r="F232" s="3">
        <v>0</v>
      </c>
      <c r="G232" s="97" t="str">
        <f t="shared" si="106"/>
        <v/>
      </c>
      <c r="H232" s="6">
        <v>1</v>
      </c>
      <c r="I232" s="98" t="str">
        <f t="shared" si="107"/>
        <v>Höflichkeit/Danksagung</v>
      </c>
      <c r="J232" s="4">
        <v>3</v>
      </c>
      <c r="K232" s="99" t="str">
        <f t="shared" si="108"/>
        <v>Abteilung</v>
      </c>
      <c r="L232" s="5">
        <v>1</v>
      </c>
      <c r="M232" s="100" t="str">
        <f t="shared" si="109"/>
        <v>2 Wochen (+)</v>
      </c>
      <c r="O232" s="112" t="s">
        <v>25</v>
      </c>
      <c r="P232" s="56" t="str">
        <f t="shared" ref="P232:P235" si="115">P28</f>
        <v>5-99</v>
      </c>
      <c r="Q232" s="79">
        <f>COUNTIF($G207:$G236, P232)</f>
        <v>0</v>
      </c>
      <c r="R232" s="57">
        <f>Q232/$Q$20</f>
        <v>0</v>
      </c>
      <c r="T232" s="115" t="s">
        <v>25</v>
      </c>
      <c r="U232" s="61" t="str">
        <f t="shared" ref="U232:U235" si="116">U28</f>
        <v>1 Woche</v>
      </c>
      <c r="V232" s="93">
        <f>COUNTIF($M207:$M236, U232)</f>
        <v>0</v>
      </c>
      <c r="W232" s="62">
        <f>V232/$Q$20</f>
        <v>0</v>
      </c>
    </row>
    <row r="233" spans="1:23" x14ac:dyDescent="0.3">
      <c r="A233" s="7">
        <v>207</v>
      </c>
      <c r="B233" s="1">
        <v>0</v>
      </c>
      <c r="C233" s="28" t="str">
        <f t="shared" si="104"/>
        <v/>
      </c>
      <c r="D233" s="2">
        <v>1</v>
      </c>
      <c r="E233" s="29" t="str">
        <f t="shared" si="105"/>
        <v>Allg. Anfrage/Link-Klick</v>
      </c>
      <c r="F233" s="3">
        <v>5</v>
      </c>
      <c r="G233" s="97" t="str">
        <f t="shared" si="106"/>
        <v>1 Mio (+)/Alle</v>
      </c>
      <c r="H233" s="6">
        <v>0</v>
      </c>
      <c r="I233" s="98" t="str">
        <f t="shared" si="107"/>
        <v/>
      </c>
      <c r="J233" s="4">
        <v>2</v>
      </c>
      <c r="K233" s="99" t="str">
        <f t="shared" si="108"/>
        <v>Logo</v>
      </c>
      <c r="L233" s="5">
        <v>0</v>
      </c>
      <c r="M233" s="100" t="str">
        <f t="shared" si="109"/>
        <v/>
      </c>
      <c r="O233" s="112" t="s">
        <v>26</v>
      </c>
      <c r="P233" s="56" t="str">
        <f t="shared" si="115"/>
        <v>100(+)</v>
      </c>
      <c r="Q233" s="79">
        <f>COUNTIF($G207:$G236, P233)</f>
        <v>0</v>
      </c>
      <c r="R233" s="57">
        <f>Q233/$Q$20</f>
        <v>0</v>
      </c>
      <c r="T233" s="115" t="s">
        <v>26</v>
      </c>
      <c r="U233" s="61" t="str">
        <f t="shared" si="116"/>
        <v>72h</v>
      </c>
      <c r="V233" s="93">
        <f>COUNTIF($M207:$M236, U233)</f>
        <v>1</v>
      </c>
      <c r="W233" s="62">
        <f>V233/$Q$20</f>
        <v>3.3333333333333333E-2</v>
      </c>
    </row>
    <row r="234" spans="1:23" x14ac:dyDescent="0.3">
      <c r="A234" s="7">
        <v>208</v>
      </c>
      <c r="B234" s="1">
        <v>0</v>
      </c>
      <c r="C234" s="28" t="str">
        <f t="shared" si="104"/>
        <v/>
      </c>
      <c r="D234" s="2">
        <v>3</v>
      </c>
      <c r="E234" s="29" t="str">
        <f t="shared" si="105"/>
        <v>Passwort/Persönliche Daten</v>
      </c>
      <c r="F234" s="3">
        <v>0</v>
      </c>
      <c r="G234" s="97" t="str">
        <f t="shared" si="106"/>
        <v/>
      </c>
      <c r="H234" s="6">
        <v>1</v>
      </c>
      <c r="I234" s="98" t="str">
        <f t="shared" si="107"/>
        <v>Höflichkeit/Danksagung</v>
      </c>
      <c r="J234" s="4">
        <v>3</v>
      </c>
      <c r="K234" s="99" t="str">
        <f t="shared" si="108"/>
        <v>Abteilung</v>
      </c>
      <c r="L234" s="5">
        <v>5</v>
      </c>
      <c r="M234" s="100" t="str">
        <f t="shared" si="109"/>
        <v>24h/Angst</v>
      </c>
      <c r="O234" s="112" t="s">
        <v>27</v>
      </c>
      <c r="P234" s="56" t="str">
        <f t="shared" si="115"/>
        <v>10000(+)</v>
      </c>
      <c r="Q234" s="79">
        <f>COUNTIF($G207:$G236, P234)</f>
        <v>0</v>
      </c>
      <c r="R234" s="57">
        <f>Q234/$Q$20</f>
        <v>0</v>
      </c>
      <c r="T234" s="115" t="s">
        <v>27</v>
      </c>
      <c r="U234" s="61" t="str">
        <f t="shared" si="116"/>
        <v>48h</v>
      </c>
      <c r="V234" s="93">
        <f>COUNTIF($M207:$M236, U234)</f>
        <v>2</v>
      </c>
      <c r="W234" s="62">
        <f>V234/$Q$20</f>
        <v>6.6666666666666666E-2</v>
      </c>
    </row>
    <row r="235" spans="1:23" ht="15" thickBot="1" x14ac:dyDescent="0.35">
      <c r="A235" s="7">
        <v>209</v>
      </c>
      <c r="B235" s="1">
        <v>3</v>
      </c>
      <c r="C235" s="28" t="str">
        <f t="shared" si="104"/>
        <v>Moderater Wert (100+)</v>
      </c>
      <c r="D235" s="2">
        <v>1</v>
      </c>
      <c r="E235" s="29" t="str">
        <f t="shared" si="105"/>
        <v>Allg. Anfrage/Link-Klick</v>
      </c>
      <c r="F235" s="3">
        <v>0</v>
      </c>
      <c r="G235" s="97" t="str">
        <f t="shared" si="106"/>
        <v/>
      </c>
      <c r="H235" s="6">
        <v>2</v>
      </c>
      <c r="I235" s="98" t="str">
        <f t="shared" si="107"/>
        <v>Schmeichelei</v>
      </c>
      <c r="J235" s="4">
        <v>1</v>
      </c>
      <c r="K235" s="99" t="str">
        <f t="shared" si="108"/>
        <v>fake Autorität</v>
      </c>
      <c r="L235" s="5">
        <v>5</v>
      </c>
      <c r="M235" s="100" t="str">
        <f t="shared" si="109"/>
        <v>24h/Angst</v>
      </c>
      <c r="O235" s="113" t="s">
        <v>28</v>
      </c>
      <c r="P235" s="56" t="str">
        <f t="shared" si="115"/>
        <v>1 Mio (+)/Alle</v>
      </c>
      <c r="Q235" s="80">
        <f>COUNTIF($G207:$G236, P235)</f>
        <v>1</v>
      </c>
      <c r="R235" s="58">
        <f>Q235/$Q$20</f>
        <v>3.3333333333333333E-2</v>
      </c>
      <c r="T235" s="116" t="s">
        <v>28</v>
      </c>
      <c r="U235" s="61" t="str">
        <f t="shared" si="116"/>
        <v>24h/Angst</v>
      </c>
      <c r="V235" s="93">
        <f>COUNTIF($M207:$M236, U235)</f>
        <v>16</v>
      </c>
      <c r="W235" s="62">
        <f>V235/$Q$20</f>
        <v>0.53333333333333333</v>
      </c>
    </row>
    <row r="236" spans="1:23" ht="15" thickBot="1" x14ac:dyDescent="0.35">
      <c r="A236" s="7">
        <v>210</v>
      </c>
      <c r="B236" s="1">
        <v>0</v>
      </c>
      <c r="C236" s="28" t="str">
        <f t="shared" si="104"/>
        <v/>
      </c>
      <c r="D236" s="2">
        <v>2</v>
      </c>
      <c r="E236" s="29" t="str">
        <f t="shared" si="105"/>
        <v>Fragebogen/Teilnahmebestätigung</v>
      </c>
      <c r="F236" s="3">
        <v>0</v>
      </c>
      <c r="G236" s="97" t="str">
        <f t="shared" si="106"/>
        <v/>
      </c>
      <c r="H236" s="6">
        <v>1</v>
      </c>
      <c r="I236" s="98" t="str">
        <f t="shared" si="107"/>
        <v>Höflichkeit/Danksagung</v>
      </c>
      <c r="J236" s="4">
        <v>4</v>
      </c>
      <c r="K236" s="99" t="str">
        <f t="shared" si="108"/>
        <v>Konkrete Autoritätsperson</v>
      </c>
      <c r="L236" s="5">
        <v>5</v>
      </c>
      <c r="M236" s="100" t="str">
        <f t="shared" si="109"/>
        <v>24h/Angst</v>
      </c>
      <c r="O236" s="156" t="s">
        <v>21</v>
      </c>
      <c r="P236" s="157"/>
      <c r="Q236" s="81">
        <f>SUM(Q231:Q235)</f>
        <v>1</v>
      </c>
      <c r="R236" s="66">
        <f>SUM(R231:R235)</f>
        <v>3.3333333333333333E-2</v>
      </c>
      <c r="T236" s="158" t="s">
        <v>21</v>
      </c>
      <c r="U236" s="159"/>
      <c r="V236" s="94">
        <f>SUM(V231:V235)</f>
        <v>21</v>
      </c>
      <c r="W236" s="67">
        <f>SUM(W231:W235)</f>
        <v>0.7</v>
      </c>
    </row>
    <row r="237" spans="1:23" ht="19.2" thickTop="1" thickBot="1" x14ac:dyDescent="0.4">
      <c r="A237" s="117" t="s">
        <v>17</v>
      </c>
      <c r="B237" s="118">
        <f t="shared" ref="B237" si="117">SUM(B207:B236)/COUNTIF(B207:B236,"&lt;&gt;0")</f>
        <v>3</v>
      </c>
      <c r="C237" s="118"/>
      <c r="D237" s="118">
        <f t="shared" ref="D237" si="118">SUM(D207:D236)/COUNTIF(D207:D236,"&lt;&gt;0")</f>
        <v>2.5</v>
      </c>
      <c r="E237" s="118"/>
      <c r="F237" s="118">
        <f t="shared" ref="F237" si="119">SUM(F207:F236)/COUNTIF(F207:F236,"&lt;&gt;0")</f>
        <v>5</v>
      </c>
      <c r="G237" s="118"/>
      <c r="H237" s="118">
        <f t="shared" ref="H237" si="120">SUM(H207:H236)/COUNTIF(H207:H236,"&lt;&gt;0")</f>
        <v>1.2142857142857142</v>
      </c>
      <c r="I237" s="118"/>
      <c r="J237" s="118">
        <f t="shared" ref="J237" si="121">SUM(J207:J236)/COUNTIF(J207:J236,"&lt;&gt;0")</f>
        <v>2.5714285714285716</v>
      </c>
      <c r="K237" s="118"/>
      <c r="L237" s="118">
        <f t="shared" ref="L237" si="122">SUM(L207:L236)/COUNTIF(L207:L236,"&lt;&gt;0")</f>
        <v>4.4285714285714288</v>
      </c>
      <c r="M237" s="118"/>
    </row>
    <row r="238" spans="1:23" ht="19.2" thickTop="1" thickBot="1" x14ac:dyDescent="0.4">
      <c r="A238" s="95" t="s">
        <v>29</v>
      </c>
      <c r="B238" s="96">
        <f t="shared" ref="B238" si="123">SUM(B207:B236)/30</f>
        <v>0.5</v>
      </c>
      <c r="C238" s="96"/>
      <c r="D238" s="96">
        <f>SUM(D207:D236)/30</f>
        <v>2.5</v>
      </c>
      <c r="E238" s="96"/>
      <c r="F238" s="96">
        <f>SUM(F207:F236)/30</f>
        <v>0.16666666666666666</v>
      </c>
      <c r="G238" s="96"/>
      <c r="H238" s="96">
        <f>SUM(H207:H236)/30</f>
        <v>0.56666666666666665</v>
      </c>
      <c r="I238" s="96"/>
      <c r="J238" s="96">
        <f>SUM(J207:J236)/30</f>
        <v>2.4</v>
      </c>
      <c r="K238" s="96"/>
      <c r="L238" s="96">
        <f>SUM(L207:L236)/30</f>
        <v>3.1</v>
      </c>
      <c r="M238" s="96"/>
    </row>
    <row r="239" spans="1:23" ht="49.95" customHeight="1" thickTop="1" thickBot="1" x14ac:dyDescent="0.35">
      <c r="A239" s="168" t="s">
        <v>12</v>
      </c>
      <c r="B239" s="169"/>
      <c r="C239" s="169"/>
      <c r="D239" s="169"/>
      <c r="E239" s="169"/>
      <c r="F239" s="169"/>
      <c r="G239" s="169"/>
      <c r="H239" s="169"/>
      <c r="I239" s="169"/>
      <c r="J239" s="170"/>
      <c r="K239" s="121" t="s">
        <v>22</v>
      </c>
      <c r="L239" s="121"/>
      <c r="M239" s="122">
        <v>5.5E-2</v>
      </c>
    </row>
    <row r="240" spans="1:23" ht="15" thickBot="1" x14ac:dyDescent="0.35">
      <c r="A240" s="38"/>
      <c r="B240" s="8" t="s">
        <v>0</v>
      </c>
      <c r="C240" s="8" t="s">
        <v>1</v>
      </c>
      <c r="D240" s="9" t="s">
        <v>2</v>
      </c>
      <c r="E240" s="9" t="s">
        <v>1</v>
      </c>
      <c r="F240" s="10" t="s">
        <v>3</v>
      </c>
      <c r="G240" s="10" t="s">
        <v>1</v>
      </c>
      <c r="H240" s="11" t="s">
        <v>5</v>
      </c>
      <c r="I240" s="11" t="s">
        <v>1</v>
      </c>
      <c r="J240" s="12" t="s">
        <v>4</v>
      </c>
      <c r="K240" s="12" t="s">
        <v>1</v>
      </c>
      <c r="L240" s="19" t="s">
        <v>34</v>
      </c>
      <c r="M240" s="13" t="s">
        <v>1</v>
      </c>
    </row>
    <row r="241" spans="1:23" ht="15.6" thickTop="1" thickBot="1" x14ac:dyDescent="0.35">
      <c r="A241" s="7">
        <v>211</v>
      </c>
      <c r="B241" s="1">
        <v>0</v>
      </c>
      <c r="C241" s="28" t="str">
        <f t="shared" ref="C241:C256" si="124">IF(B241=1,$P$3,
IF(B241=2,$P$4,
IF(B241=3,$P$5,
IF(B241=4,$P$6,
IF(B241=5,$P$7,"")))))</f>
        <v/>
      </c>
      <c r="D241" s="2">
        <v>3</v>
      </c>
      <c r="E241" s="29" t="str">
        <f t="shared" ref="E241:E256" si="125">IF(D241=1,$P$15,
IF(D241=2,$P$16,
IF(D241=3,$P$17,
IF(D241=4,$P$18,
IF(D241=5,$P$19,"")))))</f>
        <v>Passwort/Persönliche Daten</v>
      </c>
      <c r="F241" s="3">
        <v>0</v>
      </c>
      <c r="G241" s="97" t="str">
        <f t="shared" ref="G241:G256" si="126">IF(F241=1,$P$27,
IF(F241=2,$P$28,
IF(F241=3,$P$29,
IF(F241=4,$P$30,
IF(F241=5,$P$31,"")))))</f>
        <v/>
      </c>
      <c r="H241" s="6">
        <v>0</v>
      </c>
      <c r="I241" s="98" t="str">
        <f t="shared" ref="I241:I256" si="127">IF(H241=1,$U$3,
IF(H241=2,$U$4,
IF(H241=3,$U$5,
IF(H241=4,$U$6,
IF(H241=5,$U$7,"")))))</f>
        <v/>
      </c>
      <c r="J241" s="4">
        <v>2</v>
      </c>
      <c r="K241" s="99" t="str">
        <f t="shared" ref="K241:K256" si="128">IF(J241=1,$U$15,
IF(J241=2,$U$16,
IF(J241=3,$U$17,
IF(J241=4,$U$18,
IF(J241=5,$U$19,"")))))</f>
        <v>Logo</v>
      </c>
      <c r="L241" s="5">
        <v>5</v>
      </c>
      <c r="M241" s="100" t="str">
        <f t="shared" ref="M241:M256" si="129">IF(L241=1,$U$27,
IF(L241=2,$U$28,
IF(L241=3,$U$29,
IF(L241=4,$U$30,
IF(L241=5,$U$31,"")))))</f>
        <v>24h/Angst</v>
      </c>
      <c r="O241" s="101" t="s">
        <v>24</v>
      </c>
      <c r="P241" s="71" t="str">
        <f>P3</f>
        <v>minimaler Wert (&lt;50)</v>
      </c>
      <c r="Q241" s="69">
        <f>COUNTIF($C241:$C269, P241)</f>
        <v>1</v>
      </c>
      <c r="R241" s="39">
        <f>Q241/$Q$20</f>
        <v>3.3333333333333333E-2</v>
      </c>
      <c r="T241" s="104" t="s">
        <v>24</v>
      </c>
      <c r="U241" s="42" t="str">
        <f>U3</f>
        <v>Höflichkeit/Danksagung</v>
      </c>
      <c r="V241" s="73">
        <f>COUNTIF($I241:$I269, U241)</f>
        <v>5</v>
      </c>
      <c r="W241" s="43">
        <f>V241/$Q$20</f>
        <v>0.16666666666666666</v>
      </c>
    </row>
    <row r="242" spans="1:23" ht="15.6" thickTop="1" thickBot="1" x14ac:dyDescent="0.35">
      <c r="A242" s="7">
        <v>212</v>
      </c>
      <c r="B242" s="1">
        <v>0</v>
      </c>
      <c r="C242" s="28" t="str">
        <f t="shared" si="124"/>
        <v/>
      </c>
      <c r="D242" s="2">
        <v>3</v>
      </c>
      <c r="E242" s="29" t="str">
        <f t="shared" si="125"/>
        <v>Passwort/Persönliche Daten</v>
      </c>
      <c r="F242" s="3">
        <v>0</v>
      </c>
      <c r="G242" s="97" t="str">
        <f t="shared" si="126"/>
        <v/>
      </c>
      <c r="H242" s="6">
        <v>0</v>
      </c>
      <c r="I242" s="98" t="str">
        <f t="shared" si="127"/>
        <v/>
      </c>
      <c r="J242" s="4">
        <v>3</v>
      </c>
      <c r="K242" s="99" t="str">
        <f t="shared" si="128"/>
        <v>Abteilung</v>
      </c>
      <c r="L242" s="5">
        <v>5</v>
      </c>
      <c r="M242" s="100" t="str">
        <f t="shared" si="129"/>
        <v>24h/Angst</v>
      </c>
      <c r="O242" s="102" t="s">
        <v>25</v>
      </c>
      <c r="P242" s="72" t="str">
        <f t="shared" ref="P242:P245" si="130">P4</f>
        <v>Niedriger Wert (50+)</v>
      </c>
      <c r="Q242" s="70">
        <f>COUNTIF($C241:$C269, P242)</f>
        <v>0</v>
      </c>
      <c r="R242" s="40">
        <f>Q242/$Q$20</f>
        <v>0</v>
      </c>
      <c r="T242" s="104" t="s">
        <v>25</v>
      </c>
      <c r="U242" s="44" t="str">
        <f t="shared" ref="U242:U245" si="131">U4</f>
        <v>Schmeichelei</v>
      </c>
      <c r="V242" s="74">
        <f>COUNTIF($I241:$I269, U242)</f>
        <v>3</v>
      </c>
      <c r="W242" s="45">
        <f>V242/$Q$20</f>
        <v>0.1</v>
      </c>
    </row>
    <row r="243" spans="1:23" ht="15.6" thickTop="1" thickBot="1" x14ac:dyDescent="0.35">
      <c r="A243" s="7">
        <v>213</v>
      </c>
      <c r="B243" s="1">
        <v>0</v>
      </c>
      <c r="C243" s="28" t="str">
        <f t="shared" si="124"/>
        <v/>
      </c>
      <c r="D243" s="2">
        <v>3</v>
      </c>
      <c r="E243" s="29" t="str">
        <f t="shared" si="125"/>
        <v>Passwort/Persönliche Daten</v>
      </c>
      <c r="F243" s="3">
        <v>0</v>
      </c>
      <c r="G243" s="97" t="str">
        <f t="shared" si="126"/>
        <v/>
      </c>
      <c r="H243" s="6">
        <v>0</v>
      </c>
      <c r="I243" s="98" t="str">
        <f t="shared" si="127"/>
        <v/>
      </c>
      <c r="J243" s="4">
        <v>2</v>
      </c>
      <c r="K243" s="99" t="str">
        <f t="shared" si="128"/>
        <v>Logo</v>
      </c>
      <c r="L243" s="5">
        <v>5</v>
      </c>
      <c r="M243" s="100" t="str">
        <f t="shared" si="129"/>
        <v>24h/Angst</v>
      </c>
      <c r="O243" s="102" t="s">
        <v>26</v>
      </c>
      <c r="P243" s="72" t="str">
        <f t="shared" si="130"/>
        <v>Moderater Wert (100+)</v>
      </c>
      <c r="Q243" s="70">
        <f t="shared" ref="Q243:Q244" si="132">COUNTIF($C242:$C271, P243)</f>
        <v>1</v>
      </c>
      <c r="R243" s="40">
        <f>Q243/$Q$20</f>
        <v>3.3333333333333333E-2</v>
      </c>
      <c r="T243" s="104" t="s">
        <v>26</v>
      </c>
      <c r="U243" s="44" t="str">
        <f t="shared" si="131"/>
        <v>zwischenmenschliche Verbindung</v>
      </c>
      <c r="V243" s="74">
        <f>COUNTIF($I241:$I269, U243)</f>
        <v>0</v>
      </c>
      <c r="W243" s="45">
        <f>V243/$Q$20</f>
        <v>0</v>
      </c>
    </row>
    <row r="244" spans="1:23" ht="15.6" thickTop="1" thickBot="1" x14ac:dyDescent="0.35">
      <c r="A244" s="7">
        <v>214</v>
      </c>
      <c r="B244" s="1">
        <v>0</v>
      </c>
      <c r="C244" s="28" t="str">
        <f t="shared" si="124"/>
        <v/>
      </c>
      <c r="D244" s="2">
        <v>1</v>
      </c>
      <c r="E244" s="29" t="str">
        <f t="shared" si="125"/>
        <v>Allg. Anfrage/Link-Klick</v>
      </c>
      <c r="F244" s="3">
        <v>0</v>
      </c>
      <c r="G244" s="97" t="str">
        <f t="shared" si="126"/>
        <v/>
      </c>
      <c r="H244" s="6">
        <v>0</v>
      </c>
      <c r="I244" s="98" t="str">
        <f t="shared" si="127"/>
        <v/>
      </c>
      <c r="J244" s="4">
        <v>2</v>
      </c>
      <c r="K244" s="99" t="str">
        <f t="shared" si="128"/>
        <v>Logo</v>
      </c>
      <c r="L244" s="5">
        <v>0</v>
      </c>
      <c r="M244" s="100" t="str">
        <f t="shared" si="129"/>
        <v/>
      </c>
      <c r="O244" s="102" t="s">
        <v>27</v>
      </c>
      <c r="P244" s="72" t="str">
        <f t="shared" si="130"/>
        <v>beträchtlicher Wert (250+)</v>
      </c>
      <c r="Q244" s="70">
        <f t="shared" si="132"/>
        <v>1</v>
      </c>
      <c r="R244" s="40">
        <f>Q244/$Q$20</f>
        <v>3.3333333333333333E-2</v>
      </c>
      <c r="T244" s="104" t="s">
        <v>27</v>
      </c>
      <c r="U244" s="44" t="str">
        <f t="shared" si="131"/>
        <v>Zugehörigkeit/Affinität</v>
      </c>
      <c r="V244" s="74">
        <f>COUNTIF($I241:$I269, U244)</f>
        <v>0</v>
      </c>
      <c r="W244" s="45">
        <f>V244/$Q$20</f>
        <v>0</v>
      </c>
    </row>
    <row r="245" spans="1:23" ht="15.6" thickTop="1" thickBot="1" x14ac:dyDescent="0.35">
      <c r="A245" s="7">
        <v>215</v>
      </c>
      <c r="B245" s="1">
        <v>0</v>
      </c>
      <c r="C245" s="28" t="str">
        <f t="shared" si="124"/>
        <v/>
      </c>
      <c r="D245" s="2">
        <v>3</v>
      </c>
      <c r="E245" s="29" t="str">
        <f t="shared" si="125"/>
        <v>Passwort/Persönliche Daten</v>
      </c>
      <c r="F245" s="3">
        <v>0</v>
      </c>
      <c r="G245" s="97" t="str">
        <f t="shared" si="126"/>
        <v/>
      </c>
      <c r="H245" s="6">
        <v>1</v>
      </c>
      <c r="I245" s="98" t="str">
        <f t="shared" si="127"/>
        <v>Höflichkeit/Danksagung</v>
      </c>
      <c r="J245" s="4">
        <v>3</v>
      </c>
      <c r="K245" s="99" t="str">
        <f t="shared" si="128"/>
        <v>Abteilung</v>
      </c>
      <c r="L245" s="5">
        <v>5</v>
      </c>
      <c r="M245" s="100" t="str">
        <f t="shared" si="129"/>
        <v>24h/Angst</v>
      </c>
      <c r="O245" s="103" t="s">
        <v>28</v>
      </c>
      <c r="P245" s="72" t="str">
        <f t="shared" si="130"/>
        <v>Hoher Wert (500+)</v>
      </c>
      <c r="Q245" s="70">
        <f>COUNTIF($C244:$C272, P245)</f>
        <v>2</v>
      </c>
      <c r="R245" s="41">
        <f>Q245/$Q$20</f>
        <v>6.6666666666666666E-2</v>
      </c>
      <c r="T245" s="104" t="s">
        <v>28</v>
      </c>
      <c r="U245" s="44" t="str">
        <f t="shared" si="131"/>
        <v>Vertrautheit/Intimität</v>
      </c>
      <c r="V245" s="75">
        <f>COUNTIF($I241:$I269, U245)</f>
        <v>0</v>
      </c>
      <c r="W245" s="46">
        <f>V245/$Q$20</f>
        <v>0</v>
      </c>
    </row>
    <row r="246" spans="1:23" ht="15" thickBot="1" x14ac:dyDescent="0.35">
      <c r="A246" s="7">
        <v>216</v>
      </c>
      <c r="B246" s="1">
        <v>0</v>
      </c>
      <c r="C246" s="28" t="str">
        <f t="shared" si="124"/>
        <v/>
      </c>
      <c r="D246" s="2">
        <v>1</v>
      </c>
      <c r="E246" s="29" t="str">
        <f t="shared" si="125"/>
        <v>Allg. Anfrage/Link-Klick</v>
      </c>
      <c r="F246" s="3">
        <v>0</v>
      </c>
      <c r="G246" s="97" t="str">
        <f t="shared" si="126"/>
        <v/>
      </c>
      <c r="H246" s="6">
        <v>0</v>
      </c>
      <c r="I246" s="98" t="str">
        <f t="shared" si="127"/>
        <v/>
      </c>
      <c r="J246" s="4">
        <v>2</v>
      </c>
      <c r="K246" s="99" t="str">
        <f t="shared" si="128"/>
        <v>Logo</v>
      </c>
      <c r="L246" s="5">
        <v>5</v>
      </c>
      <c r="M246" s="100" t="str">
        <f t="shared" si="129"/>
        <v>24h/Angst</v>
      </c>
      <c r="O246" s="160" t="s">
        <v>21</v>
      </c>
      <c r="P246" s="161"/>
      <c r="Q246" s="76">
        <f>SUM(Q241:Q245)</f>
        <v>5</v>
      </c>
      <c r="R246" s="63">
        <f>SUM(R241:R245)</f>
        <v>0.16666666666666669</v>
      </c>
      <c r="T246" s="162" t="s">
        <v>21</v>
      </c>
      <c r="U246" s="163"/>
      <c r="V246" s="77">
        <f>SUM(V241:V245)</f>
        <v>8</v>
      </c>
      <c r="W246" s="64">
        <f>SUM(W241:W245)</f>
        <v>0.26666666666666666</v>
      </c>
    </row>
    <row r="247" spans="1:23" ht="15" thickTop="1" x14ac:dyDescent="0.3">
      <c r="A247" s="7">
        <v>217</v>
      </c>
      <c r="B247" s="1">
        <v>0</v>
      </c>
      <c r="C247" s="28" t="str">
        <f t="shared" si="124"/>
        <v/>
      </c>
      <c r="D247" s="2">
        <v>1</v>
      </c>
      <c r="E247" s="29" t="str">
        <f t="shared" si="125"/>
        <v>Allg. Anfrage/Link-Klick</v>
      </c>
      <c r="F247" s="3">
        <v>0</v>
      </c>
      <c r="G247" s="97" t="str">
        <f t="shared" si="126"/>
        <v/>
      </c>
      <c r="H247" s="6">
        <v>1</v>
      </c>
      <c r="I247" s="98" t="str">
        <f t="shared" si="127"/>
        <v>Höflichkeit/Danksagung</v>
      </c>
      <c r="J247" s="4">
        <v>2</v>
      </c>
      <c r="K247" s="99" t="str">
        <f t="shared" si="128"/>
        <v>Logo</v>
      </c>
      <c r="L247" s="5">
        <v>0</v>
      </c>
      <c r="M247" s="100" t="str">
        <f t="shared" si="129"/>
        <v/>
      </c>
    </row>
    <row r="248" spans="1:23" x14ac:dyDescent="0.3">
      <c r="A248" s="7">
        <v>218</v>
      </c>
      <c r="B248" s="1">
        <v>0</v>
      </c>
      <c r="C248" s="28" t="str">
        <f t="shared" si="124"/>
        <v/>
      </c>
      <c r="D248" s="2">
        <v>3</v>
      </c>
      <c r="E248" s="29" t="str">
        <f t="shared" si="125"/>
        <v>Passwort/Persönliche Daten</v>
      </c>
      <c r="F248" s="3">
        <v>0</v>
      </c>
      <c r="G248" s="97" t="str">
        <f t="shared" si="126"/>
        <v/>
      </c>
      <c r="H248" s="6">
        <v>0</v>
      </c>
      <c r="I248" s="98" t="str">
        <f t="shared" si="127"/>
        <v/>
      </c>
      <c r="J248" s="4">
        <v>2</v>
      </c>
      <c r="K248" s="99" t="str">
        <f t="shared" si="128"/>
        <v>Logo</v>
      </c>
      <c r="L248" s="5">
        <v>0</v>
      </c>
      <c r="M248" s="100" t="str">
        <f t="shared" si="129"/>
        <v/>
      </c>
    </row>
    <row r="249" spans="1:23" x14ac:dyDescent="0.3">
      <c r="A249" s="7">
        <v>219</v>
      </c>
      <c r="B249" s="1">
        <v>0</v>
      </c>
      <c r="C249" s="28" t="str">
        <f t="shared" si="124"/>
        <v/>
      </c>
      <c r="D249" s="2">
        <v>3</v>
      </c>
      <c r="E249" s="29" t="str">
        <f t="shared" si="125"/>
        <v>Passwort/Persönliche Daten</v>
      </c>
      <c r="F249" s="3">
        <v>0</v>
      </c>
      <c r="G249" s="97" t="str">
        <f t="shared" si="126"/>
        <v/>
      </c>
      <c r="H249" s="6">
        <v>0</v>
      </c>
      <c r="I249" s="98" t="str">
        <f t="shared" si="127"/>
        <v/>
      </c>
      <c r="J249" s="4">
        <v>2</v>
      </c>
      <c r="K249" s="99" t="str">
        <f t="shared" si="128"/>
        <v>Logo</v>
      </c>
      <c r="L249" s="5">
        <v>4</v>
      </c>
      <c r="M249" s="100" t="str">
        <f t="shared" si="129"/>
        <v>48h</v>
      </c>
    </row>
    <row r="250" spans="1:23" x14ac:dyDescent="0.3">
      <c r="A250" s="7">
        <v>220</v>
      </c>
      <c r="B250" s="1">
        <v>0</v>
      </c>
      <c r="C250" s="28" t="str">
        <f t="shared" si="124"/>
        <v/>
      </c>
      <c r="D250" s="2">
        <v>3</v>
      </c>
      <c r="E250" s="29" t="str">
        <f t="shared" si="125"/>
        <v>Passwort/Persönliche Daten</v>
      </c>
      <c r="F250" s="3">
        <v>0</v>
      </c>
      <c r="G250" s="97" t="str">
        <f t="shared" si="126"/>
        <v/>
      </c>
      <c r="H250" s="6">
        <v>1</v>
      </c>
      <c r="I250" s="98" t="str">
        <f t="shared" si="127"/>
        <v>Höflichkeit/Danksagung</v>
      </c>
      <c r="J250" s="4">
        <v>3</v>
      </c>
      <c r="K250" s="99" t="str">
        <f t="shared" si="128"/>
        <v>Abteilung</v>
      </c>
      <c r="L250" s="5">
        <v>5</v>
      </c>
      <c r="M250" s="100" t="str">
        <f t="shared" si="129"/>
        <v>24h/Angst</v>
      </c>
    </row>
    <row r="251" spans="1:23" x14ac:dyDescent="0.3">
      <c r="A251" s="7">
        <v>221</v>
      </c>
      <c r="B251" s="1">
        <v>0</v>
      </c>
      <c r="C251" s="28" t="str">
        <f t="shared" si="124"/>
        <v/>
      </c>
      <c r="D251" s="2">
        <v>3</v>
      </c>
      <c r="E251" s="29" t="str">
        <f t="shared" si="125"/>
        <v>Passwort/Persönliche Daten</v>
      </c>
      <c r="F251" s="3">
        <v>0</v>
      </c>
      <c r="G251" s="97" t="str">
        <f t="shared" si="126"/>
        <v/>
      </c>
      <c r="H251" s="6">
        <v>0</v>
      </c>
      <c r="I251" s="98" t="str">
        <f t="shared" si="127"/>
        <v/>
      </c>
      <c r="J251" s="4">
        <v>2</v>
      </c>
      <c r="K251" s="99" t="str">
        <f t="shared" si="128"/>
        <v>Logo</v>
      </c>
      <c r="L251" s="5">
        <v>4</v>
      </c>
      <c r="M251" s="100" t="str">
        <f t="shared" si="129"/>
        <v>48h</v>
      </c>
    </row>
    <row r="252" spans="1:23" ht="15" thickBot="1" x14ac:dyDescent="0.35">
      <c r="A252" s="7">
        <v>222</v>
      </c>
      <c r="B252" s="1">
        <v>0</v>
      </c>
      <c r="C252" s="28" t="str">
        <f t="shared" si="124"/>
        <v/>
      </c>
      <c r="D252" s="2">
        <v>3</v>
      </c>
      <c r="E252" s="29" t="str">
        <f t="shared" si="125"/>
        <v>Passwort/Persönliche Daten</v>
      </c>
      <c r="F252" s="3">
        <v>0</v>
      </c>
      <c r="G252" s="97" t="str">
        <f t="shared" si="126"/>
        <v/>
      </c>
      <c r="H252" s="6">
        <v>0</v>
      </c>
      <c r="I252" s="98" t="str">
        <f t="shared" si="127"/>
        <v/>
      </c>
      <c r="J252" s="4">
        <v>2</v>
      </c>
      <c r="K252" s="99" t="str">
        <f t="shared" si="128"/>
        <v>Logo</v>
      </c>
      <c r="L252" s="5">
        <v>0</v>
      </c>
      <c r="M252" s="100" t="str">
        <f t="shared" si="129"/>
        <v/>
      </c>
    </row>
    <row r="253" spans="1:23" ht="15" thickTop="1" x14ac:dyDescent="0.3">
      <c r="A253" s="7">
        <v>223</v>
      </c>
      <c r="B253" s="1">
        <v>1</v>
      </c>
      <c r="C253" s="28" t="str">
        <f t="shared" si="124"/>
        <v>minimaler Wert (&lt;50)</v>
      </c>
      <c r="D253" s="2">
        <v>2</v>
      </c>
      <c r="E253" s="29" t="str">
        <f t="shared" si="125"/>
        <v>Fragebogen/Teilnahmebestätigung</v>
      </c>
      <c r="F253" s="3">
        <v>0</v>
      </c>
      <c r="G253" s="97" t="str">
        <f t="shared" si="126"/>
        <v/>
      </c>
      <c r="H253" s="6">
        <v>0</v>
      </c>
      <c r="I253" s="98" t="str">
        <f t="shared" si="127"/>
        <v/>
      </c>
      <c r="J253" s="4">
        <v>2</v>
      </c>
      <c r="K253" s="99" t="str">
        <f t="shared" si="128"/>
        <v>Logo</v>
      </c>
      <c r="L253" s="5">
        <v>5</v>
      </c>
      <c r="M253" s="100" t="str">
        <f t="shared" si="129"/>
        <v>24h/Angst</v>
      </c>
      <c r="O253" s="105" t="s">
        <v>24</v>
      </c>
      <c r="P253" s="86" t="str">
        <f>P15</f>
        <v>Allg. Anfrage/Link-Klick</v>
      </c>
      <c r="Q253" s="82">
        <f>COUNTIF($E241:$E270, P253)</f>
        <v>13</v>
      </c>
      <c r="R253" s="47">
        <f>Q253/$Q$20</f>
        <v>0.43333333333333335</v>
      </c>
      <c r="T253" s="108" t="s">
        <v>24</v>
      </c>
      <c r="U253" s="50" t="str">
        <f>U15</f>
        <v>fake Autorität</v>
      </c>
      <c r="V253" s="88">
        <f>COUNTIF($K241:$K269, U253)</f>
        <v>0</v>
      </c>
      <c r="W253" s="51">
        <f>V253/$Q$20</f>
        <v>0</v>
      </c>
    </row>
    <row r="254" spans="1:23" x14ac:dyDescent="0.3">
      <c r="A254" s="7">
        <v>224</v>
      </c>
      <c r="B254" s="1">
        <v>0</v>
      </c>
      <c r="C254" s="28" t="str">
        <f t="shared" si="124"/>
        <v/>
      </c>
      <c r="D254" s="2">
        <v>1</v>
      </c>
      <c r="E254" s="29" t="str">
        <f t="shared" si="125"/>
        <v>Allg. Anfrage/Link-Klick</v>
      </c>
      <c r="F254" s="3">
        <v>0</v>
      </c>
      <c r="G254" s="97" t="str">
        <f t="shared" si="126"/>
        <v/>
      </c>
      <c r="H254" s="6">
        <v>2</v>
      </c>
      <c r="I254" s="98" t="str">
        <f t="shared" si="127"/>
        <v>Schmeichelei</v>
      </c>
      <c r="J254" s="4">
        <v>2</v>
      </c>
      <c r="K254" s="99" t="str">
        <f t="shared" si="128"/>
        <v>Logo</v>
      </c>
      <c r="L254" s="5">
        <v>5</v>
      </c>
      <c r="M254" s="100" t="str">
        <f t="shared" si="129"/>
        <v>24h/Angst</v>
      </c>
      <c r="O254" s="106" t="s">
        <v>25</v>
      </c>
      <c r="P254" s="87" t="str">
        <f t="shared" ref="P254:P257" si="133">P16</f>
        <v>Fragebogen/Teilnahmebestätigung</v>
      </c>
      <c r="Q254" s="83">
        <f>COUNTIF($E241:$E270, P254)</f>
        <v>2</v>
      </c>
      <c r="R254" s="48">
        <f>Q254/$Q$20</f>
        <v>6.6666666666666666E-2</v>
      </c>
      <c r="T254" s="109" t="s">
        <v>25</v>
      </c>
      <c r="U254" s="52" t="str">
        <f t="shared" ref="U254:U257" si="134">U16</f>
        <v>Logo</v>
      </c>
      <c r="V254" s="89">
        <f>COUNTIF($K241:$K269, U254)</f>
        <v>20</v>
      </c>
      <c r="W254" s="53">
        <f>V254/$Q$20</f>
        <v>0.66666666666666663</v>
      </c>
    </row>
    <row r="255" spans="1:23" x14ac:dyDescent="0.3">
      <c r="A255" s="7">
        <v>225</v>
      </c>
      <c r="B255" s="1">
        <v>0</v>
      </c>
      <c r="C255" s="28" t="str">
        <f t="shared" si="124"/>
        <v/>
      </c>
      <c r="D255" s="2">
        <v>3</v>
      </c>
      <c r="E255" s="29" t="str">
        <f t="shared" si="125"/>
        <v>Passwort/Persönliche Daten</v>
      </c>
      <c r="F255" s="3">
        <v>0</v>
      </c>
      <c r="G255" s="97" t="str">
        <f t="shared" si="126"/>
        <v/>
      </c>
      <c r="H255" s="6">
        <v>0</v>
      </c>
      <c r="I255" s="98" t="str">
        <f t="shared" si="127"/>
        <v/>
      </c>
      <c r="J255" s="4">
        <v>2</v>
      </c>
      <c r="K255" s="99" t="str">
        <f t="shared" si="128"/>
        <v>Logo</v>
      </c>
      <c r="L255" s="5">
        <v>0</v>
      </c>
      <c r="M255" s="100" t="str">
        <f t="shared" si="129"/>
        <v/>
      </c>
      <c r="O255" s="106" t="s">
        <v>26</v>
      </c>
      <c r="P255" s="87" t="str">
        <f t="shared" si="133"/>
        <v>Passwort/Persönliche Daten</v>
      </c>
      <c r="Q255" s="83">
        <f>COUNTIF($E241:$E270, P255)</f>
        <v>14</v>
      </c>
      <c r="R255" s="48">
        <f>Q255/$Q$20</f>
        <v>0.46666666666666667</v>
      </c>
      <c r="T255" s="109" t="s">
        <v>26</v>
      </c>
      <c r="U255" s="52" t="str">
        <f t="shared" si="134"/>
        <v>Abteilung</v>
      </c>
      <c r="V255" s="89">
        <f>COUNTIF($K241:$K269, U255)</f>
        <v>6</v>
      </c>
      <c r="W255" s="53">
        <f>V255/$Q$20</f>
        <v>0.2</v>
      </c>
    </row>
    <row r="256" spans="1:23" x14ac:dyDescent="0.3">
      <c r="A256" s="7">
        <v>226</v>
      </c>
      <c r="B256" s="1">
        <v>0</v>
      </c>
      <c r="C256" s="28" t="str">
        <f t="shared" si="124"/>
        <v/>
      </c>
      <c r="D256" s="2">
        <v>1</v>
      </c>
      <c r="E256" s="29" t="str">
        <f t="shared" si="125"/>
        <v>Allg. Anfrage/Link-Klick</v>
      </c>
      <c r="F256" s="3">
        <v>0</v>
      </c>
      <c r="G256" s="97" t="str">
        <f t="shared" si="126"/>
        <v/>
      </c>
      <c r="H256" s="6">
        <v>1</v>
      </c>
      <c r="I256" s="98" t="str">
        <f t="shared" si="127"/>
        <v>Höflichkeit/Danksagung</v>
      </c>
      <c r="J256" s="4">
        <v>3</v>
      </c>
      <c r="K256" s="99" t="str">
        <f t="shared" si="128"/>
        <v>Abteilung</v>
      </c>
      <c r="L256" s="5">
        <v>0</v>
      </c>
      <c r="M256" s="100" t="str">
        <f t="shared" si="129"/>
        <v/>
      </c>
      <c r="O256" s="106" t="s">
        <v>27</v>
      </c>
      <c r="P256" s="87" t="str">
        <f t="shared" si="133"/>
        <v>Bank Details</v>
      </c>
      <c r="Q256" s="83">
        <f>COUNTIF($E241:$E270, P256)</f>
        <v>0</v>
      </c>
      <c r="R256" s="48">
        <f>Q256/$Q$20</f>
        <v>0</v>
      </c>
      <c r="T256" s="109" t="s">
        <v>27</v>
      </c>
      <c r="U256" s="52" t="str">
        <f t="shared" si="134"/>
        <v>Konkrete Autoritätsperson</v>
      </c>
      <c r="V256" s="89">
        <f>COUNTIF($K241:$K269, U256)</f>
        <v>0</v>
      </c>
      <c r="W256" s="53">
        <f>V256/$Q$20</f>
        <v>0</v>
      </c>
    </row>
    <row r="257" spans="1:23" ht="15" thickBot="1" x14ac:dyDescent="0.35">
      <c r="A257" s="7">
        <v>227</v>
      </c>
      <c r="B257" s="1">
        <v>0</v>
      </c>
      <c r="C257" s="28" t="str">
        <f t="shared" ref="C257:C270" si="135">IF(B257=1,$P$3,
IF(B257=2,$P$4,
IF(B257=3,$P$5,
IF(B257=4,$P$6,
IF(B257=5,$P$7,"")))))</f>
        <v/>
      </c>
      <c r="D257" s="2">
        <v>1</v>
      </c>
      <c r="E257" s="29" t="str">
        <f t="shared" ref="E257:E270" si="136">IF(D257=1,$P$15,
IF(D257=2,$P$16,
IF(D257=3,$P$17,
IF(D257=4,$P$18,
IF(D257=5,$P$19,"")))))</f>
        <v>Allg. Anfrage/Link-Klick</v>
      </c>
      <c r="F257" s="3">
        <v>0</v>
      </c>
      <c r="G257" s="97" t="str">
        <f t="shared" ref="G257:G270" si="137">IF(F257=1,$P$27,
IF(F257=2,$P$28,
IF(F257=3,$P$29,
IF(F257=4,$P$30,
IF(F257=5,$P$31,"")))))</f>
        <v/>
      </c>
      <c r="H257" s="6">
        <v>0</v>
      </c>
      <c r="I257" s="98" t="str">
        <f>IF(H257=1,$U$3,
IF(H257=2,$U$4,
IF(H257=3,$U$5,
IF(H257=4,$U$6,
IF(H257=5,$U$7,"")))))</f>
        <v/>
      </c>
      <c r="J257" s="4">
        <v>2</v>
      </c>
      <c r="K257" s="99" t="str">
        <f t="shared" ref="K257:K270" si="138">IF(J257=1,$U$15,
IF(J257=2,$U$16,
IF(J257=3,$U$17,
IF(J257=4,$U$18,
IF(J257=5,$U$19,"")))))</f>
        <v>Logo</v>
      </c>
      <c r="L257" s="5">
        <v>3</v>
      </c>
      <c r="M257" s="100" t="str">
        <f t="shared" ref="M257:M270" si="139">IF(L257=1,$U$27,
IF(L257=2,$U$28,
IF(L257=3,$U$29,
IF(L257=4,$U$30,
IF(L257=5,$U$31,"")))))</f>
        <v>72h</v>
      </c>
      <c r="O257" s="107" t="s">
        <v>28</v>
      </c>
      <c r="P257" s="87" t="str">
        <f t="shared" si="133"/>
        <v>Überweisung</v>
      </c>
      <c r="Q257" s="84">
        <f>COUNTIF($E241:$E270, P257)</f>
        <v>1</v>
      </c>
      <c r="R257" s="49">
        <f>Q257/$Q$20</f>
        <v>3.3333333333333333E-2</v>
      </c>
      <c r="T257" s="110" t="s">
        <v>28</v>
      </c>
      <c r="U257" s="52" t="str">
        <f t="shared" si="134"/>
        <v>CEO/Präsident</v>
      </c>
      <c r="V257" s="90">
        <f>COUNTIF($K241:$K269, U257)</f>
        <v>0</v>
      </c>
      <c r="W257" s="54">
        <f>V257/$Q$20</f>
        <v>0</v>
      </c>
    </row>
    <row r="258" spans="1:23" ht="15" thickBot="1" x14ac:dyDescent="0.35">
      <c r="A258" s="7">
        <v>228</v>
      </c>
      <c r="B258" s="1">
        <v>0</v>
      </c>
      <c r="C258" s="28" t="str">
        <f t="shared" si="135"/>
        <v/>
      </c>
      <c r="D258" s="2">
        <v>3</v>
      </c>
      <c r="E258" s="29" t="str">
        <f t="shared" si="136"/>
        <v>Passwort/Persönliche Daten</v>
      </c>
      <c r="F258" s="3">
        <v>0</v>
      </c>
      <c r="G258" s="97" t="str">
        <f t="shared" si="137"/>
        <v/>
      </c>
      <c r="H258" s="6">
        <v>0</v>
      </c>
      <c r="I258" s="98" t="str">
        <f>IF(H258=1,$U$3,
IF(H258=2,$U$4,
IF(H258=3,$U$5,
IF(H258=4,$U$6,
IF(H258=5,$U$7,"")))))</f>
        <v/>
      </c>
      <c r="J258" s="4">
        <v>3</v>
      </c>
      <c r="K258" s="99" t="str">
        <f t="shared" si="138"/>
        <v>Abteilung</v>
      </c>
      <c r="L258" s="5">
        <v>5</v>
      </c>
      <c r="M258" s="100" t="str">
        <f t="shared" si="139"/>
        <v>24h/Angst</v>
      </c>
      <c r="O258" s="164" t="s">
        <v>21</v>
      </c>
      <c r="P258" s="165"/>
      <c r="Q258" s="85">
        <f>SUM(Q253:Q257)</f>
        <v>30</v>
      </c>
      <c r="R258" s="68">
        <f>SUM(R253:R257)</f>
        <v>1</v>
      </c>
      <c r="T258" s="166" t="s">
        <v>21</v>
      </c>
      <c r="U258" s="167"/>
      <c r="V258" s="91">
        <f>SUM(V253:V257)</f>
        <v>26</v>
      </c>
      <c r="W258" s="65">
        <f>SUM(W253:W257)</f>
        <v>0.8666666666666667</v>
      </c>
    </row>
    <row r="259" spans="1:23" ht="15" thickTop="1" x14ac:dyDescent="0.3">
      <c r="A259" s="7">
        <v>229</v>
      </c>
      <c r="B259" s="1">
        <v>0</v>
      </c>
      <c r="C259" s="28" t="str">
        <f t="shared" si="135"/>
        <v/>
      </c>
      <c r="D259" s="2">
        <v>1</v>
      </c>
      <c r="E259" s="29" t="str">
        <f t="shared" si="136"/>
        <v>Allg. Anfrage/Link-Klick</v>
      </c>
      <c r="F259" s="3">
        <v>0</v>
      </c>
      <c r="G259" s="97" t="str">
        <f t="shared" si="137"/>
        <v/>
      </c>
      <c r="H259" s="6">
        <v>0</v>
      </c>
      <c r="I259" s="98" t="str">
        <f>IF(H259=1,$U$3,
IF(H259=2,$U$4,
IF(H259=3,$U$5,
IF(H259=4,$U$6,
IF(H259=5,$U$7,"")))))</f>
        <v/>
      </c>
      <c r="J259" s="4">
        <v>2</v>
      </c>
      <c r="K259" s="99" t="str">
        <f t="shared" si="138"/>
        <v>Logo</v>
      </c>
      <c r="L259" s="5">
        <v>4</v>
      </c>
      <c r="M259" s="100" t="str">
        <f t="shared" si="139"/>
        <v>48h</v>
      </c>
    </row>
    <row r="260" spans="1:23" x14ac:dyDescent="0.3">
      <c r="A260" s="7">
        <v>230</v>
      </c>
      <c r="B260" s="1">
        <v>3</v>
      </c>
      <c r="C260" s="28" t="str">
        <f t="shared" si="135"/>
        <v>Moderater Wert (100+)</v>
      </c>
      <c r="D260" s="2">
        <v>1</v>
      </c>
      <c r="E260" s="29" t="str">
        <f t="shared" si="136"/>
        <v>Allg. Anfrage/Link-Klick</v>
      </c>
      <c r="F260" s="3">
        <v>0</v>
      </c>
      <c r="G260" s="97" t="str">
        <f t="shared" si="137"/>
        <v/>
      </c>
      <c r="H260" s="6">
        <v>0</v>
      </c>
      <c r="I260" s="98" t="str">
        <f>IF(H260=1,$U$3,
IF(H260=2,$U$4,
IF(H260=3,$U$5,
IF(H260=4,$U$6,
IF(H260=5,$U$7,"")))))</f>
        <v/>
      </c>
      <c r="J260" s="4">
        <v>0</v>
      </c>
      <c r="K260" s="99" t="str">
        <f t="shared" si="138"/>
        <v/>
      </c>
      <c r="L260" s="5">
        <v>5</v>
      </c>
      <c r="M260" s="100" t="str">
        <f t="shared" si="139"/>
        <v>24h/Angst</v>
      </c>
    </row>
    <row r="261" spans="1:23" x14ac:dyDescent="0.3">
      <c r="A261" s="7">
        <v>231</v>
      </c>
      <c r="B261" s="1">
        <v>0</v>
      </c>
      <c r="C261" s="28" t="str">
        <f t="shared" si="135"/>
        <v/>
      </c>
      <c r="D261" s="2">
        <v>2</v>
      </c>
      <c r="E261" s="29" t="str">
        <f t="shared" si="136"/>
        <v>Fragebogen/Teilnahmebestätigung</v>
      </c>
      <c r="F261" s="3">
        <v>0</v>
      </c>
      <c r="G261" s="97" t="str">
        <f t="shared" si="137"/>
        <v/>
      </c>
      <c r="H261" s="6">
        <v>0</v>
      </c>
      <c r="I261" s="98" t="str">
        <f>IF(H261=1,$U$3,
IF(H261=2,$U$4,
IF(H261=3,$U$5,
IF(H261=4,$U$6,
IF(H261=5,$U$7,"")))))</f>
        <v/>
      </c>
      <c r="J261" s="4">
        <v>2</v>
      </c>
      <c r="K261" s="99" t="str">
        <f t="shared" si="138"/>
        <v>Logo</v>
      </c>
      <c r="L261" s="5">
        <v>5</v>
      </c>
      <c r="M261" s="100" t="str">
        <f t="shared" si="139"/>
        <v>24h/Angst</v>
      </c>
    </row>
    <row r="262" spans="1:23" x14ac:dyDescent="0.3">
      <c r="A262" s="7">
        <v>232</v>
      </c>
      <c r="B262" s="1">
        <v>0</v>
      </c>
      <c r="C262" s="28" t="str">
        <f t="shared" si="135"/>
        <v/>
      </c>
      <c r="D262" s="2">
        <v>3</v>
      </c>
      <c r="E262" s="29" t="str">
        <f t="shared" si="136"/>
        <v>Passwort/Persönliche Daten</v>
      </c>
      <c r="F262" s="3">
        <v>0</v>
      </c>
      <c r="G262" s="97" t="str">
        <f t="shared" si="137"/>
        <v/>
      </c>
      <c r="H262" s="6">
        <v>1</v>
      </c>
      <c r="I262" s="98" t="str">
        <f t="shared" ref="I262:I270" si="140">IF(H262=1,$U$3,
IF(H262=2,$U$4,
IF(H262=3,$U$5,
IF(H262=4,$U$6,
IF(H262=5,$U$7,"")))))</f>
        <v>Höflichkeit/Danksagung</v>
      </c>
      <c r="J262" s="4">
        <v>3</v>
      </c>
      <c r="K262" s="99" t="str">
        <f t="shared" si="138"/>
        <v>Abteilung</v>
      </c>
      <c r="L262" s="5">
        <v>5</v>
      </c>
      <c r="M262" s="100" t="str">
        <f t="shared" si="139"/>
        <v>24h/Angst</v>
      </c>
    </row>
    <row r="263" spans="1:23" x14ac:dyDescent="0.3">
      <c r="A263" s="7">
        <v>233</v>
      </c>
      <c r="B263" s="1">
        <v>0</v>
      </c>
      <c r="C263" s="28" t="str">
        <f t="shared" si="135"/>
        <v/>
      </c>
      <c r="D263" s="2">
        <v>1</v>
      </c>
      <c r="E263" s="29" t="str">
        <f t="shared" si="136"/>
        <v>Allg. Anfrage/Link-Klick</v>
      </c>
      <c r="F263" s="3">
        <v>0</v>
      </c>
      <c r="G263" s="97" t="str">
        <f t="shared" si="137"/>
        <v/>
      </c>
      <c r="H263" s="6">
        <v>0</v>
      </c>
      <c r="I263" s="98" t="str">
        <f t="shared" si="140"/>
        <v/>
      </c>
      <c r="J263" s="4">
        <v>2</v>
      </c>
      <c r="K263" s="99" t="str">
        <f t="shared" si="138"/>
        <v>Logo</v>
      </c>
      <c r="L263" s="5">
        <v>0</v>
      </c>
      <c r="M263" s="100" t="str">
        <f t="shared" si="139"/>
        <v/>
      </c>
    </row>
    <row r="264" spans="1:23" ht="15" thickBot="1" x14ac:dyDescent="0.35">
      <c r="A264" s="7">
        <v>234</v>
      </c>
      <c r="B264" s="1">
        <v>0</v>
      </c>
      <c r="C264" s="28" t="str">
        <f t="shared" si="135"/>
        <v/>
      </c>
      <c r="D264" s="2">
        <v>3</v>
      </c>
      <c r="E264" s="29" t="str">
        <f t="shared" si="136"/>
        <v>Passwort/Persönliche Daten</v>
      </c>
      <c r="F264" s="3">
        <v>0</v>
      </c>
      <c r="G264" s="97" t="str">
        <f t="shared" si="137"/>
        <v/>
      </c>
      <c r="H264" s="6">
        <v>2</v>
      </c>
      <c r="I264" s="98" t="str">
        <f t="shared" si="140"/>
        <v>Schmeichelei</v>
      </c>
      <c r="J264" s="4">
        <v>2</v>
      </c>
      <c r="K264" s="99" t="str">
        <f t="shared" si="138"/>
        <v>Logo</v>
      </c>
      <c r="L264" s="5">
        <v>5</v>
      </c>
      <c r="M264" s="100" t="str">
        <f t="shared" si="139"/>
        <v>24h/Angst</v>
      </c>
    </row>
    <row r="265" spans="1:23" ht="15" thickTop="1" x14ac:dyDescent="0.3">
      <c r="A265" s="7">
        <v>235</v>
      </c>
      <c r="B265" s="1">
        <v>0</v>
      </c>
      <c r="C265" s="28" t="str">
        <f t="shared" si="135"/>
        <v/>
      </c>
      <c r="D265" s="2">
        <v>5</v>
      </c>
      <c r="E265" s="29" t="str">
        <f t="shared" si="136"/>
        <v>Überweisung</v>
      </c>
      <c r="F265" s="3">
        <v>0</v>
      </c>
      <c r="G265" s="97" t="str">
        <f t="shared" si="137"/>
        <v/>
      </c>
      <c r="H265" s="6">
        <v>0</v>
      </c>
      <c r="I265" s="98" t="str">
        <f t="shared" si="140"/>
        <v/>
      </c>
      <c r="J265" s="4">
        <v>2</v>
      </c>
      <c r="K265" s="99" t="str">
        <f t="shared" si="138"/>
        <v>Logo</v>
      </c>
      <c r="L265" s="5">
        <v>0</v>
      </c>
      <c r="M265" s="100" t="str">
        <f t="shared" si="139"/>
        <v/>
      </c>
      <c r="O265" s="111" t="s">
        <v>24</v>
      </c>
      <c r="P265" s="154" t="str">
        <f>P27</f>
        <v>2-4</v>
      </c>
      <c r="Q265" s="78">
        <f>COUNTIF($G241:$G269, P265)</f>
        <v>0</v>
      </c>
      <c r="R265" s="55">
        <f>Q265/$Q$20</f>
        <v>0</v>
      </c>
      <c r="T265" s="114" t="s">
        <v>24</v>
      </c>
      <c r="U265" s="59" t="str">
        <f>U27</f>
        <v>2 Wochen (+)</v>
      </c>
      <c r="V265" s="92">
        <f>COUNTIF($M241:$M269, U265)</f>
        <v>0</v>
      </c>
      <c r="W265" s="60">
        <f>V265/$Q$20</f>
        <v>0</v>
      </c>
    </row>
    <row r="266" spans="1:23" x14ac:dyDescent="0.3">
      <c r="A266" s="7">
        <v>236</v>
      </c>
      <c r="B266" s="1">
        <v>0</v>
      </c>
      <c r="C266" s="28" t="str">
        <f t="shared" si="135"/>
        <v/>
      </c>
      <c r="D266" s="2">
        <v>3</v>
      </c>
      <c r="E266" s="29" t="str">
        <f t="shared" si="136"/>
        <v>Passwort/Persönliche Daten</v>
      </c>
      <c r="F266" s="3">
        <v>0</v>
      </c>
      <c r="G266" s="97" t="str">
        <f t="shared" si="137"/>
        <v/>
      </c>
      <c r="H266" s="6">
        <v>0</v>
      </c>
      <c r="I266" s="98" t="str">
        <f t="shared" si="140"/>
        <v/>
      </c>
      <c r="J266" s="4">
        <v>2</v>
      </c>
      <c r="K266" s="99" t="str">
        <f t="shared" si="138"/>
        <v>Logo</v>
      </c>
      <c r="L266" s="5">
        <v>4</v>
      </c>
      <c r="M266" s="100" t="str">
        <f t="shared" si="139"/>
        <v>48h</v>
      </c>
      <c r="O266" s="112" t="s">
        <v>25</v>
      </c>
      <c r="P266" s="56" t="str">
        <f t="shared" ref="P266:P269" si="141">P28</f>
        <v>5-99</v>
      </c>
      <c r="Q266" s="79">
        <f>COUNTIF($G241:$G269, P266)</f>
        <v>0</v>
      </c>
      <c r="R266" s="57">
        <f>Q266/$Q$20</f>
        <v>0</v>
      </c>
      <c r="T266" s="115" t="s">
        <v>25</v>
      </c>
      <c r="U266" s="61" t="str">
        <f t="shared" ref="U266:U269" si="142">U28</f>
        <v>1 Woche</v>
      </c>
      <c r="V266" s="93">
        <f>COUNTIF($M241:$M269, U266)</f>
        <v>0</v>
      </c>
      <c r="W266" s="62">
        <f>V266/$Q$20</f>
        <v>0</v>
      </c>
    </row>
    <row r="267" spans="1:23" x14ac:dyDescent="0.3">
      <c r="A267" s="7">
        <v>237</v>
      </c>
      <c r="B267" s="1">
        <v>5</v>
      </c>
      <c r="C267" s="28" t="str">
        <f t="shared" si="135"/>
        <v>Hoher Wert (500+)</v>
      </c>
      <c r="D267" s="2">
        <v>1</v>
      </c>
      <c r="E267" s="29" t="str">
        <f t="shared" si="136"/>
        <v>Allg. Anfrage/Link-Klick</v>
      </c>
      <c r="F267" s="3">
        <v>0</v>
      </c>
      <c r="G267" s="97" t="str">
        <f t="shared" si="137"/>
        <v/>
      </c>
      <c r="H267" s="6">
        <v>2</v>
      </c>
      <c r="I267" s="98" t="str">
        <f t="shared" si="140"/>
        <v>Schmeichelei</v>
      </c>
      <c r="J267" s="4">
        <v>0</v>
      </c>
      <c r="K267" s="99" t="str">
        <f t="shared" si="138"/>
        <v/>
      </c>
      <c r="L267" s="5">
        <v>0</v>
      </c>
      <c r="M267" s="100" t="str">
        <f t="shared" si="139"/>
        <v/>
      </c>
      <c r="O267" s="112" t="s">
        <v>26</v>
      </c>
      <c r="P267" s="56" t="str">
        <f t="shared" si="141"/>
        <v>100(+)</v>
      </c>
      <c r="Q267" s="79">
        <f>COUNTIF($G241:$G269, P267)</f>
        <v>0</v>
      </c>
      <c r="R267" s="57">
        <f>Q267/$Q$20</f>
        <v>0</v>
      </c>
      <c r="T267" s="115" t="s">
        <v>26</v>
      </c>
      <c r="U267" s="61" t="str">
        <f t="shared" si="142"/>
        <v>72h</v>
      </c>
      <c r="V267" s="93">
        <f>COUNTIF($M241:$M269, U267)</f>
        <v>1</v>
      </c>
      <c r="W267" s="62">
        <f>V267/$Q$20</f>
        <v>3.3333333333333333E-2</v>
      </c>
    </row>
    <row r="268" spans="1:23" x14ac:dyDescent="0.3">
      <c r="A268" s="7">
        <v>238</v>
      </c>
      <c r="B268" s="1">
        <v>4</v>
      </c>
      <c r="C268" s="28" t="str">
        <f t="shared" si="135"/>
        <v>beträchtlicher Wert (250+)</v>
      </c>
      <c r="D268" s="2">
        <v>1</v>
      </c>
      <c r="E268" s="29" t="str">
        <f t="shared" si="136"/>
        <v>Allg. Anfrage/Link-Klick</v>
      </c>
      <c r="F268" s="3">
        <v>0</v>
      </c>
      <c r="G268" s="97" t="str">
        <f t="shared" si="137"/>
        <v/>
      </c>
      <c r="H268" s="6">
        <v>0</v>
      </c>
      <c r="I268" s="98" t="str">
        <f t="shared" si="140"/>
        <v/>
      </c>
      <c r="J268" s="4">
        <v>2</v>
      </c>
      <c r="K268" s="99" t="str">
        <f t="shared" si="138"/>
        <v>Logo</v>
      </c>
      <c r="L268" s="5">
        <v>0</v>
      </c>
      <c r="M268" s="100" t="str">
        <f t="shared" si="139"/>
        <v/>
      </c>
      <c r="O268" s="112" t="s">
        <v>27</v>
      </c>
      <c r="P268" s="56" t="str">
        <f t="shared" si="141"/>
        <v>10000(+)</v>
      </c>
      <c r="Q268" s="79">
        <f>COUNTIF($G241:$G269, P268)</f>
        <v>0</v>
      </c>
      <c r="R268" s="57">
        <f>Q268/$Q$20</f>
        <v>0</v>
      </c>
      <c r="T268" s="115" t="s">
        <v>27</v>
      </c>
      <c r="U268" s="61" t="str">
        <f t="shared" si="142"/>
        <v>48h</v>
      </c>
      <c r="V268" s="93">
        <f>COUNTIF($M241:$M269, U268)</f>
        <v>4</v>
      </c>
      <c r="W268" s="62">
        <f>V268/$Q$20</f>
        <v>0.13333333333333333</v>
      </c>
    </row>
    <row r="269" spans="1:23" ht="15" thickBot="1" x14ac:dyDescent="0.35">
      <c r="A269" s="7">
        <v>239</v>
      </c>
      <c r="B269" s="1">
        <v>5</v>
      </c>
      <c r="C269" s="28" t="str">
        <f t="shared" si="135"/>
        <v>Hoher Wert (500+)</v>
      </c>
      <c r="D269" s="2">
        <v>1</v>
      </c>
      <c r="E269" s="29" t="str">
        <f t="shared" si="136"/>
        <v>Allg. Anfrage/Link-Klick</v>
      </c>
      <c r="F269" s="3">
        <v>0</v>
      </c>
      <c r="G269" s="97" t="str">
        <f t="shared" si="137"/>
        <v/>
      </c>
      <c r="H269" s="6">
        <v>0</v>
      </c>
      <c r="I269" s="98" t="str">
        <f t="shared" si="140"/>
        <v/>
      </c>
      <c r="J269" s="4">
        <v>0</v>
      </c>
      <c r="K269" s="99" t="str">
        <f t="shared" si="138"/>
        <v/>
      </c>
      <c r="L269" s="5">
        <v>0</v>
      </c>
      <c r="M269" s="100" t="str">
        <f t="shared" si="139"/>
        <v/>
      </c>
      <c r="O269" s="113" t="s">
        <v>28</v>
      </c>
      <c r="P269" s="56" t="str">
        <f t="shared" si="141"/>
        <v>1 Mio (+)/Alle</v>
      </c>
      <c r="Q269" s="80">
        <f>COUNTIF($G241:$G269, P269)</f>
        <v>0</v>
      </c>
      <c r="R269" s="58">
        <f>Q269/$Q$20</f>
        <v>0</v>
      </c>
      <c r="T269" s="116" t="s">
        <v>28</v>
      </c>
      <c r="U269" s="61" t="str">
        <f t="shared" si="142"/>
        <v>24h/Angst</v>
      </c>
      <c r="V269" s="93">
        <f>COUNTIF($M241:$M269, U269)</f>
        <v>13</v>
      </c>
      <c r="W269" s="62">
        <f>V269/$Q$20</f>
        <v>0.43333333333333335</v>
      </c>
    </row>
    <row r="270" spans="1:23" ht="15" thickBot="1" x14ac:dyDescent="0.35">
      <c r="A270" s="7">
        <v>240</v>
      </c>
      <c r="B270" s="1">
        <v>0</v>
      </c>
      <c r="C270" s="28" t="str">
        <f t="shared" si="135"/>
        <v/>
      </c>
      <c r="D270" s="2">
        <v>1</v>
      </c>
      <c r="E270" s="29" t="str">
        <f t="shared" si="136"/>
        <v>Allg. Anfrage/Link-Klick</v>
      </c>
      <c r="F270" s="3">
        <v>0</v>
      </c>
      <c r="G270" s="97" t="str">
        <f t="shared" si="137"/>
        <v/>
      </c>
      <c r="H270" s="6">
        <v>1</v>
      </c>
      <c r="I270" s="98" t="str">
        <f t="shared" si="140"/>
        <v>Höflichkeit/Danksagung</v>
      </c>
      <c r="J270" s="4">
        <v>0</v>
      </c>
      <c r="K270" s="99" t="str">
        <f t="shared" si="138"/>
        <v/>
      </c>
      <c r="L270" s="5">
        <v>5</v>
      </c>
      <c r="M270" s="100" t="str">
        <f t="shared" si="139"/>
        <v>24h/Angst</v>
      </c>
      <c r="O270" s="156" t="s">
        <v>21</v>
      </c>
      <c r="P270" s="157"/>
      <c r="Q270" s="81">
        <f>SUM(Q265:Q269)</f>
        <v>0</v>
      </c>
      <c r="R270" s="66">
        <f>SUM(R265:R269)</f>
        <v>0</v>
      </c>
      <c r="T270" s="158" t="s">
        <v>21</v>
      </c>
      <c r="U270" s="159"/>
      <c r="V270" s="94">
        <f>SUM(V265:V269)</f>
        <v>18</v>
      </c>
      <c r="W270" s="67">
        <f>SUM(W265:W269)</f>
        <v>0.6</v>
      </c>
    </row>
    <row r="271" spans="1:23" ht="19.2" thickTop="1" thickBot="1" x14ac:dyDescent="0.4">
      <c r="A271" s="117" t="s">
        <v>17</v>
      </c>
      <c r="B271" s="118">
        <f t="shared" ref="B271" si="143">SUM(B241:B270)/COUNTIF(B241:B270,"&lt;&gt;0")</f>
        <v>3.6</v>
      </c>
      <c r="C271" s="118"/>
      <c r="D271" s="118">
        <f t="shared" ref="D271" si="144">SUM(D241:D270)/COUNTIF(D241:D270,"&lt;&gt;0")</f>
        <v>2.1333333333333333</v>
      </c>
      <c r="E271" s="118"/>
      <c r="F271" s="118">
        <f>IFERROR(SUM(F241:F270)/COUNTIF(F241:F270,"&lt;&gt;0"),0)</f>
        <v>0</v>
      </c>
      <c r="G271" s="118"/>
      <c r="H271" s="118">
        <f t="shared" ref="H271" si="145">SUM(H241:H270)/COUNTIF(H241:H270,"&lt;&gt;0")</f>
        <v>1.3333333333333333</v>
      </c>
      <c r="I271" s="118"/>
      <c r="J271" s="118">
        <f t="shared" ref="J271" si="146">SUM(J241:J270)/COUNTIF(J241:J270,"&lt;&gt;0")</f>
        <v>2.2307692307692308</v>
      </c>
      <c r="K271" s="118"/>
      <c r="L271" s="118">
        <f t="shared" ref="L271" si="147">SUM(L241:L270)/COUNTIF(L241:L270,"&lt;&gt;0")</f>
        <v>4.6842105263157894</v>
      </c>
      <c r="M271" s="118"/>
    </row>
    <row r="272" spans="1:23" ht="19.2" thickTop="1" thickBot="1" x14ac:dyDescent="0.4">
      <c r="A272" s="95" t="s">
        <v>29</v>
      </c>
      <c r="B272" s="96">
        <f t="shared" ref="B272:J272" si="148">SUM(B241:B270)/30</f>
        <v>0.6</v>
      </c>
      <c r="C272" s="96"/>
      <c r="D272" s="96">
        <f t="shared" si="148"/>
        <v>2.1333333333333333</v>
      </c>
      <c r="E272" s="96"/>
      <c r="F272" s="96">
        <f t="shared" si="148"/>
        <v>0</v>
      </c>
      <c r="G272" s="96"/>
      <c r="H272" s="96">
        <f t="shared" si="148"/>
        <v>0.4</v>
      </c>
      <c r="I272" s="96"/>
      <c r="J272" s="96">
        <f t="shared" si="148"/>
        <v>1.9333333333333333</v>
      </c>
      <c r="K272" s="96"/>
      <c r="L272" s="96">
        <f>SUM(L241:L270)/30</f>
        <v>2.9666666666666668</v>
      </c>
      <c r="M272" s="96"/>
    </row>
    <row r="273" spans="1:23" ht="49.95" customHeight="1" thickTop="1" thickBot="1" x14ac:dyDescent="0.35">
      <c r="A273" s="168" t="s">
        <v>13</v>
      </c>
      <c r="B273" s="169"/>
      <c r="C273" s="169"/>
      <c r="D273" s="169"/>
      <c r="E273" s="169"/>
      <c r="F273" s="169"/>
      <c r="G273" s="169"/>
      <c r="H273" s="169"/>
      <c r="I273" s="169"/>
      <c r="J273" s="170"/>
      <c r="K273" s="121" t="s">
        <v>22</v>
      </c>
      <c r="L273" s="121"/>
      <c r="M273" s="122">
        <v>0.16919999999999999</v>
      </c>
    </row>
    <row r="274" spans="1:23" ht="15" thickBot="1" x14ac:dyDescent="0.35">
      <c r="A274" s="38"/>
      <c r="B274" s="8" t="s">
        <v>0</v>
      </c>
      <c r="C274" s="8" t="s">
        <v>1</v>
      </c>
      <c r="D274" s="9" t="s">
        <v>2</v>
      </c>
      <c r="E274" s="9" t="s">
        <v>1</v>
      </c>
      <c r="F274" s="10" t="s">
        <v>3</v>
      </c>
      <c r="G274" s="10" t="s">
        <v>1</v>
      </c>
      <c r="H274" s="11" t="s">
        <v>5</v>
      </c>
      <c r="I274" s="11" t="s">
        <v>1</v>
      </c>
      <c r="J274" s="12" t="s">
        <v>4</v>
      </c>
      <c r="K274" s="12" t="s">
        <v>1</v>
      </c>
      <c r="L274" s="19" t="s">
        <v>34</v>
      </c>
      <c r="M274" s="13" t="s">
        <v>1</v>
      </c>
    </row>
    <row r="275" spans="1:23" ht="15.6" thickTop="1" thickBot="1" x14ac:dyDescent="0.35">
      <c r="A275" s="7">
        <v>241</v>
      </c>
      <c r="B275" s="1">
        <v>0</v>
      </c>
      <c r="C275" s="28" t="str">
        <f t="shared" ref="C275:C304" si="149">IF(B275=1,$P$3,
IF(B275=2,$P$4,
IF(B275=3,$P$5,
IF(B275=4,$P$6,
IF(B275=5,$P$7,"")))))</f>
        <v/>
      </c>
      <c r="D275" s="2">
        <v>4</v>
      </c>
      <c r="E275" s="29" t="str">
        <f t="shared" ref="E275:E304" si="150">IF(D275=1,$P$287,
IF(D275=2,$P$16,
IF(D275=3,$P$17,
IF(D275=4,$P$18,
IF(D275=5,$P$19,"")))))</f>
        <v>Bank Details</v>
      </c>
      <c r="F275" s="3">
        <v>0</v>
      </c>
      <c r="G275" s="97" t="str">
        <f t="shared" ref="G275:G304" si="151">IF(F275=1,$P$27,
IF(F275=2,$P$28,
IF(F275=3,$P$29,
IF(F275=4,$P$30,
IF(F275=5,$P$31,"")))))</f>
        <v/>
      </c>
      <c r="H275" s="6">
        <v>0</v>
      </c>
      <c r="I275" s="98" t="str">
        <f t="shared" ref="I275:I304" si="152">IF(H275=1,$U$3,
IF(H275=2,$U$4,
IF(H275=3,$U$5,
IF(H275=4,$U$6,
IF(H275=5,$U$7,"")))))</f>
        <v/>
      </c>
      <c r="J275" s="4">
        <v>2</v>
      </c>
      <c r="K275" s="99" t="str">
        <f t="shared" ref="K275:K304" si="153">IF(J275=1,$U$15,
IF(J275=2,$U$16,
IF(J275=3,$U$17,
IF(J275=4,$U$18,
IF(J275=5,$U$19,"")))))</f>
        <v>Logo</v>
      </c>
      <c r="L275" s="5">
        <v>5</v>
      </c>
      <c r="M275" s="100" t="str">
        <f t="shared" ref="M275:M304" si="154">IF(L275=1,$U$27,
IF(L275=2,$U$28,
IF(L275=3,$U$29,
IF(L275=4,$U$30,
IF(L275=5,$U$31,"")))))</f>
        <v>24h/Angst</v>
      </c>
      <c r="O275" s="101" t="s">
        <v>24</v>
      </c>
      <c r="P275" s="71" t="str">
        <f>P3</f>
        <v>minimaler Wert (&lt;50)</v>
      </c>
      <c r="Q275" s="69">
        <f>COUNTIF($C275:$C304, P275)</f>
        <v>0</v>
      </c>
      <c r="R275" s="39">
        <f>Q275/$Q$20</f>
        <v>0</v>
      </c>
      <c r="T275" s="104" t="s">
        <v>24</v>
      </c>
      <c r="U275" s="42" t="str">
        <f>U3</f>
        <v>Höflichkeit/Danksagung</v>
      </c>
      <c r="V275" s="73">
        <f>COUNTIF($I275:$I304, U275)</f>
        <v>4</v>
      </c>
      <c r="W275" s="43">
        <f>V275/$Q$20</f>
        <v>0.13333333333333333</v>
      </c>
    </row>
    <row r="276" spans="1:23" ht="15.6" thickTop="1" thickBot="1" x14ac:dyDescent="0.35">
      <c r="A276" s="7">
        <v>242</v>
      </c>
      <c r="B276" s="1">
        <v>0</v>
      </c>
      <c r="C276" s="28" t="str">
        <f t="shared" si="149"/>
        <v/>
      </c>
      <c r="D276" s="2">
        <v>1</v>
      </c>
      <c r="E276" s="29" t="str">
        <f t="shared" si="150"/>
        <v>Allg. Anfrage/Link-Klick/Rückruf</v>
      </c>
      <c r="F276" s="3">
        <v>0</v>
      </c>
      <c r="G276" s="97" t="str">
        <f t="shared" si="151"/>
        <v/>
      </c>
      <c r="H276" s="6">
        <v>0</v>
      </c>
      <c r="I276" s="98" t="str">
        <f t="shared" si="152"/>
        <v/>
      </c>
      <c r="J276" s="4">
        <v>0</v>
      </c>
      <c r="K276" s="99" t="str">
        <f t="shared" si="153"/>
        <v/>
      </c>
      <c r="L276" s="5">
        <v>5</v>
      </c>
      <c r="M276" s="100" t="str">
        <f t="shared" si="154"/>
        <v>24h/Angst</v>
      </c>
      <c r="O276" s="102" t="s">
        <v>25</v>
      </c>
      <c r="P276" s="72" t="str">
        <f t="shared" ref="P276:P279" si="155">P4</f>
        <v>Niedriger Wert (50+)</v>
      </c>
      <c r="Q276" s="70">
        <f>COUNTIF($C275:$C304, P276)</f>
        <v>0</v>
      </c>
      <c r="R276" s="40">
        <f>Q276/$Q$20</f>
        <v>0</v>
      </c>
      <c r="T276" s="104" t="s">
        <v>25</v>
      </c>
      <c r="U276" s="44" t="str">
        <f t="shared" ref="U276:U279" si="156">U4</f>
        <v>Schmeichelei</v>
      </c>
      <c r="V276" s="74">
        <f>COUNTIF($I275:$I304, U276)</f>
        <v>1</v>
      </c>
      <c r="W276" s="45">
        <f>V276/$Q$20</f>
        <v>3.3333333333333333E-2</v>
      </c>
    </row>
    <row r="277" spans="1:23" ht="15.6" thickTop="1" thickBot="1" x14ac:dyDescent="0.35">
      <c r="A277" s="7">
        <v>243</v>
      </c>
      <c r="B277" s="1">
        <v>0</v>
      </c>
      <c r="C277" s="28" t="str">
        <f t="shared" si="149"/>
        <v/>
      </c>
      <c r="D277" s="2">
        <v>1</v>
      </c>
      <c r="E277" s="29" t="str">
        <f t="shared" si="150"/>
        <v>Allg. Anfrage/Link-Klick/Rückruf</v>
      </c>
      <c r="F277" s="3">
        <v>0</v>
      </c>
      <c r="G277" s="97" t="str">
        <f t="shared" si="151"/>
        <v/>
      </c>
      <c r="H277" s="6">
        <v>0</v>
      </c>
      <c r="I277" s="98" t="str">
        <f t="shared" si="152"/>
        <v/>
      </c>
      <c r="J277" s="4">
        <v>3</v>
      </c>
      <c r="K277" s="99" t="str">
        <f t="shared" si="153"/>
        <v>Abteilung</v>
      </c>
      <c r="L277" s="5">
        <v>5</v>
      </c>
      <c r="M277" s="100" t="str">
        <f t="shared" si="154"/>
        <v>24h/Angst</v>
      </c>
      <c r="O277" s="102" t="s">
        <v>26</v>
      </c>
      <c r="P277" s="72" t="str">
        <f t="shared" si="155"/>
        <v>Moderater Wert (100+)</v>
      </c>
      <c r="Q277" s="70">
        <f t="shared" ref="Q277:Q278" si="157">COUNTIF($C276:$C305, P277)</f>
        <v>1</v>
      </c>
      <c r="R277" s="40">
        <f>Q277/$Q$20</f>
        <v>3.3333333333333333E-2</v>
      </c>
      <c r="T277" s="104" t="s">
        <v>26</v>
      </c>
      <c r="U277" s="44" t="str">
        <f t="shared" si="156"/>
        <v>zwischenmenschliche Verbindung</v>
      </c>
      <c r="V277" s="74">
        <f>COUNTIF($I275:$I304, U277)</f>
        <v>0</v>
      </c>
      <c r="W277" s="45">
        <f>V277/$Q$20</f>
        <v>0</v>
      </c>
    </row>
    <row r="278" spans="1:23" ht="15.6" thickTop="1" thickBot="1" x14ac:dyDescent="0.35">
      <c r="A278" s="7">
        <v>244</v>
      </c>
      <c r="B278" s="1">
        <v>0</v>
      </c>
      <c r="C278" s="28" t="str">
        <f t="shared" si="149"/>
        <v/>
      </c>
      <c r="D278" s="2">
        <v>2</v>
      </c>
      <c r="E278" s="29" t="str">
        <f t="shared" si="150"/>
        <v>Fragebogen/Teilnahmebestätigung</v>
      </c>
      <c r="F278" s="3">
        <v>0</v>
      </c>
      <c r="G278" s="97" t="str">
        <f t="shared" si="151"/>
        <v/>
      </c>
      <c r="H278" s="6">
        <v>1</v>
      </c>
      <c r="I278" s="98" t="str">
        <f t="shared" si="152"/>
        <v>Höflichkeit/Danksagung</v>
      </c>
      <c r="J278" s="4">
        <v>2</v>
      </c>
      <c r="K278" s="99" t="str">
        <f t="shared" si="153"/>
        <v>Logo</v>
      </c>
      <c r="L278" s="5">
        <v>0</v>
      </c>
      <c r="M278" s="100" t="str">
        <f t="shared" si="154"/>
        <v/>
      </c>
      <c r="O278" s="102" t="s">
        <v>27</v>
      </c>
      <c r="P278" s="72" t="str">
        <f t="shared" si="155"/>
        <v>beträchtlicher Wert (250+)</v>
      </c>
      <c r="Q278" s="70">
        <f t="shared" si="157"/>
        <v>0</v>
      </c>
      <c r="R278" s="40">
        <f>Q278/$Q$20</f>
        <v>0</v>
      </c>
      <c r="T278" s="104" t="s">
        <v>27</v>
      </c>
      <c r="U278" s="44" t="str">
        <f t="shared" si="156"/>
        <v>Zugehörigkeit/Affinität</v>
      </c>
      <c r="V278" s="74">
        <f>COUNTIF($I275:$I304, U278)</f>
        <v>0</v>
      </c>
      <c r="W278" s="45">
        <f>V278/$Q$20</f>
        <v>0</v>
      </c>
    </row>
    <row r="279" spans="1:23" ht="15.6" thickTop="1" thickBot="1" x14ac:dyDescent="0.35">
      <c r="A279" s="7">
        <v>245</v>
      </c>
      <c r="B279" s="1">
        <v>3</v>
      </c>
      <c r="C279" s="28" t="str">
        <f t="shared" si="149"/>
        <v>Moderater Wert (100+)</v>
      </c>
      <c r="D279" s="2">
        <v>2</v>
      </c>
      <c r="E279" s="29" t="str">
        <f t="shared" si="150"/>
        <v>Fragebogen/Teilnahmebestätigung</v>
      </c>
      <c r="F279" s="3">
        <v>0</v>
      </c>
      <c r="G279" s="97" t="str">
        <f t="shared" si="151"/>
        <v/>
      </c>
      <c r="H279" s="6">
        <v>0</v>
      </c>
      <c r="I279" s="98" t="str">
        <f t="shared" si="152"/>
        <v/>
      </c>
      <c r="J279" s="4">
        <v>2</v>
      </c>
      <c r="K279" s="99" t="str">
        <f t="shared" si="153"/>
        <v>Logo</v>
      </c>
      <c r="L279" s="5">
        <v>0</v>
      </c>
      <c r="M279" s="100" t="str">
        <f t="shared" si="154"/>
        <v/>
      </c>
      <c r="O279" s="103" t="s">
        <v>28</v>
      </c>
      <c r="P279" s="72" t="str">
        <f t="shared" si="155"/>
        <v>Hoher Wert (500+)</v>
      </c>
      <c r="Q279" s="70">
        <f>COUNTIF($C278:$C306, P279)</f>
        <v>5</v>
      </c>
      <c r="R279" s="41">
        <f>Q279/$Q$20</f>
        <v>0.16666666666666666</v>
      </c>
      <c r="T279" s="104" t="s">
        <v>28</v>
      </c>
      <c r="U279" s="44" t="str">
        <f t="shared" si="156"/>
        <v>Vertrautheit/Intimität</v>
      </c>
      <c r="V279" s="75">
        <f>COUNTIF($I275:$I304, U279)</f>
        <v>0</v>
      </c>
      <c r="W279" s="46">
        <f>V279/$Q$20</f>
        <v>0</v>
      </c>
    </row>
    <row r="280" spans="1:23" ht="15" thickBot="1" x14ac:dyDescent="0.35">
      <c r="A280" s="7">
        <v>246</v>
      </c>
      <c r="B280" s="1">
        <v>5</v>
      </c>
      <c r="C280" s="28" t="str">
        <f t="shared" si="149"/>
        <v>Hoher Wert (500+)</v>
      </c>
      <c r="D280" s="2">
        <v>1</v>
      </c>
      <c r="E280" s="29" t="str">
        <f t="shared" si="150"/>
        <v>Allg. Anfrage/Link-Klick/Rückruf</v>
      </c>
      <c r="F280" s="3">
        <v>0</v>
      </c>
      <c r="G280" s="97" t="str">
        <f t="shared" si="151"/>
        <v/>
      </c>
      <c r="H280" s="6">
        <v>0</v>
      </c>
      <c r="I280" s="98" t="str">
        <f t="shared" si="152"/>
        <v/>
      </c>
      <c r="J280" s="4">
        <v>2</v>
      </c>
      <c r="K280" s="99" t="str">
        <f t="shared" si="153"/>
        <v>Logo</v>
      </c>
      <c r="L280" s="5">
        <v>5</v>
      </c>
      <c r="M280" s="100" t="str">
        <f t="shared" si="154"/>
        <v>24h/Angst</v>
      </c>
      <c r="O280" s="160" t="s">
        <v>21</v>
      </c>
      <c r="P280" s="161"/>
      <c r="Q280" s="76">
        <f>SUM(Q275:Q279)</f>
        <v>6</v>
      </c>
      <c r="R280" s="63">
        <f>SUM(R275:R279)</f>
        <v>0.19999999999999998</v>
      </c>
      <c r="T280" s="162" t="s">
        <v>21</v>
      </c>
      <c r="U280" s="163"/>
      <c r="V280" s="77">
        <f>SUM(V275:V279)</f>
        <v>5</v>
      </c>
      <c r="W280" s="64">
        <f>SUM(W275:W279)</f>
        <v>0.16666666666666666</v>
      </c>
    </row>
    <row r="281" spans="1:23" ht="15" thickTop="1" x14ac:dyDescent="0.3">
      <c r="A281" s="7">
        <v>247</v>
      </c>
      <c r="B281" s="1">
        <v>0</v>
      </c>
      <c r="C281" s="28" t="str">
        <f t="shared" si="149"/>
        <v/>
      </c>
      <c r="D281" s="2">
        <v>5</v>
      </c>
      <c r="E281" s="29" t="str">
        <f t="shared" si="150"/>
        <v>Überweisung</v>
      </c>
      <c r="F281" s="3">
        <v>0</v>
      </c>
      <c r="G281" s="97" t="str">
        <f t="shared" si="151"/>
        <v/>
      </c>
      <c r="H281" s="6">
        <v>0</v>
      </c>
      <c r="I281" s="98" t="str">
        <f t="shared" si="152"/>
        <v/>
      </c>
      <c r="J281" s="4">
        <v>2</v>
      </c>
      <c r="K281" s="99" t="str">
        <f t="shared" si="153"/>
        <v>Logo</v>
      </c>
      <c r="L281" s="5">
        <v>5</v>
      </c>
      <c r="M281" s="100" t="str">
        <f t="shared" si="154"/>
        <v>24h/Angst</v>
      </c>
    </row>
    <row r="282" spans="1:23" x14ac:dyDescent="0.3">
      <c r="A282" s="7">
        <v>248</v>
      </c>
      <c r="B282" s="1">
        <v>0</v>
      </c>
      <c r="C282" s="28" t="str">
        <f t="shared" si="149"/>
        <v/>
      </c>
      <c r="D282" s="2">
        <v>1</v>
      </c>
      <c r="E282" s="29" t="str">
        <f t="shared" si="150"/>
        <v>Allg. Anfrage/Link-Klick/Rückruf</v>
      </c>
      <c r="F282" s="3">
        <v>0</v>
      </c>
      <c r="G282" s="97" t="str">
        <f t="shared" si="151"/>
        <v/>
      </c>
      <c r="H282" s="6">
        <v>0</v>
      </c>
      <c r="I282" s="98" t="str">
        <f t="shared" si="152"/>
        <v/>
      </c>
      <c r="J282" s="4">
        <v>2</v>
      </c>
      <c r="K282" s="99" t="str">
        <f t="shared" si="153"/>
        <v>Logo</v>
      </c>
      <c r="L282" s="5">
        <v>5</v>
      </c>
      <c r="M282" s="100" t="str">
        <f t="shared" si="154"/>
        <v>24h/Angst</v>
      </c>
    </row>
    <row r="283" spans="1:23" x14ac:dyDescent="0.3">
      <c r="A283" s="7">
        <v>249</v>
      </c>
      <c r="B283" s="1">
        <v>0</v>
      </c>
      <c r="C283" s="28" t="str">
        <f t="shared" si="149"/>
        <v/>
      </c>
      <c r="D283" s="2">
        <v>1</v>
      </c>
      <c r="E283" s="29" t="str">
        <f t="shared" si="150"/>
        <v>Allg. Anfrage/Link-Klick/Rückruf</v>
      </c>
      <c r="F283" s="3">
        <v>0</v>
      </c>
      <c r="G283" s="97" t="str">
        <f t="shared" si="151"/>
        <v/>
      </c>
      <c r="H283" s="6">
        <v>0</v>
      </c>
      <c r="I283" s="98" t="str">
        <f t="shared" si="152"/>
        <v/>
      </c>
      <c r="J283" s="4">
        <v>2</v>
      </c>
      <c r="K283" s="99" t="str">
        <f t="shared" si="153"/>
        <v>Logo</v>
      </c>
      <c r="L283" s="5">
        <v>5</v>
      </c>
      <c r="M283" s="100" t="str">
        <f t="shared" si="154"/>
        <v>24h/Angst</v>
      </c>
    </row>
    <row r="284" spans="1:23" x14ac:dyDescent="0.3">
      <c r="A284" s="7">
        <v>250</v>
      </c>
      <c r="B284" s="1">
        <v>0</v>
      </c>
      <c r="C284" s="28" t="str">
        <f t="shared" si="149"/>
        <v/>
      </c>
      <c r="D284" s="2">
        <v>5</v>
      </c>
      <c r="E284" s="29" t="str">
        <f t="shared" si="150"/>
        <v>Überweisung</v>
      </c>
      <c r="F284" s="3">
        <v>0</v>
      </c>
      <c r="G284" s="97" t="str">
        <f t="shared" si="151"/>
        <v/>
      </c>
      <c r="H284" s="6">
        <v>1</v>
      </c>
      <c r="I284" s="98" t="str">
        <f t="shared" si="152"/>
        <v>Höflichkeit/Danksagung</v>
      </c>
      <c r="J284" s="4">
        <v>4</v>
      </c>
      <c r="K284" s="99" t="str">
        <f t="shared" si="153"/>
        <v>Konkrete Autoritätsperson</v>
      </c>
      <c r="L284" s="5">
        <v>5</v>
      </c>
      <c r="M284" s="100" t="str">
        <f t="shared" si="154"/>
        <v>24h/Angst</v>
      </c>
    </row>
    <row r="285" spans="1:23" x14ac:dyDescent="0.3">
      <c r="A285" s="7">
        <v>251</v>
      </c>
      <c r="B285" s="1">
        <v>0</v>
      </c>
      <c r="C285" s="28" t="str">
        <f t="shared" si="149"/>
        <v/>
      </c>
      <c r="D285" s="2">
        <v>1</v>
      </c>
      <c r="E285" s="29" t="str">
        <f t="shared" si="150"/>
        <v>Allg. Anfrage/Link-Klick/Rückruf</v>
      </c>
      <c r="F285" s="3">
        <v>0</v>
      </c>
      <c r="G285" s="97" t="str">
        <f t="shared" si="151"/>
        <v/>
      </c>
      <c r="H285" s="6">
        <v>0</v>
      </c>
      <c r="I285" s="98" t="str">
        <f t="shared" si="152"/>
        <v/>
      </c>
      <c r="J285" s="4">
        <v>0</v>
      </c>
      <c r="K285" s="99" t="str">
        <f t="shared" si="153"/>
        <v/>
      </c>
      <c r="L285" s="5">
        <v>5</v>
      </c>
      <c r="M285" s="100" t="str">
        <f t="shared" si="154"/>
        <v>24h/Angst</v>
      </c>
    </row>
    <row r="286" spans="1:23" ht="15" thickBot="1" x14ac:dyDescent="0.35">
      <c r="A286" s="7">
        <v>252</v>
      </c>
      <c r="B286" s="1">
        <v>5</v>
      </c>
      <c r="C286" s="28" t="str">
        <f t="shared" si="149"/>
        <v>Hoher Wert (500+)</v>
      </c>
      <c r="D286" s="2">
        <v>1</v>
      </c>
      <c r="E286" s="29" t="str">
        <f t="shared" si="150"/>
        <v>Allg. Anfrage/Link-Klick/Rückruf</v>
      </c>
      <c r="F286" s="3">
        <v>0</v>
      </c>
      <c r="G286" s="97" t="str">
        <f t="shared" si="151"/>
        <v/>
      </c>
      <c r="H286" s="6">
        <v>0</v>
      </c>
      <c r="I286" s="98" t="str">
        <f t="shared" si="152"/>
        <v/>
      </c>
      <c r="J286" s="4">
        <v>0</v>
      </c>
      <c r="K286" s="99" t="str">
        <f t="shared" si="153"/>
        <v/>
      </c>
      <c r="L286" s="5">
        <v>0</v>
      </c>
      <c r="M286" s="100" t="str">
        <f t="shared" si="154"/>
        <v/>
      </c>
    </row>
    <row r="287" spans="1:23" ht="15" thickTop="1" x14ac:dyDescent="0.3">
      <c r="A287" s="7">
        <v>253</v>
      </c>
      <c r="B287" s="1">
        <v>0</v>
      </c>
      <c r="C287" s="28" t="str">
        <f t="shared" si="149"/>
        <v/>
      </c>
      <c r="D287" s="2">
        <v>5</v>
      </c>
      <c r="E287" s="29" t="str">
        <f t="shared" si="150"/>
        <v>Überweisung</v>
      </c>
      <c r="F287" s="3">
        <v>0</v>
      </c>
      <c r="G287" s="97" t="str">
        <f t="shared" si="151"/>
        <v/>
      </c>
      <c r="H287" s="6">
        <v>0</v>
      </c>
      <c r="I287" s="98" t="str">
        <f t="shared" si="152"/>
        <v/>
      </c>
      <c r="J287" s="4">
        <v>2</v>
      </c>
      <c r="K287" s="99" t="str">
        <f t="shared" si="153"/>
        <v>Logo</v>
      </c>
      <c r="L287" s="5">
        <v>5</v>
      </c>
      <c r="M287" s="100" t="str">
        <f t="shared" si="154"/>
        <v>24h/Angst</v>
      </c>
      <c r="O287" s="105" t="s">
        <v>24</v>
      </c>
      <c r="P287" s="86" t="s">
        <v>66</v>
      </c>
      <c r="Q287" s="82">
        <f>COUNTIF($E275:$E304, P287)</f>
        <v>14</v>
      </c>
      <c r="R287" s="47">
        <f>Q287/$Q$20</f>
        <v>0.46666666666666667</v>
      </c>
      <c r="T287" s="108" t="s">
        <v>24</v>
      </c>
      <c r="U287" s="50" t="str">
        <f>U15</f>
        <v>fake Autorität</v>
      </c>
      <c r="V287" s="88">
        <f>COUNTIF($K275:$K304, U287)</f>
        <v>0</v>
      </c>
      <c r="W287" s="51">
        <f>V287/$Q$20</f>
        <v>0</v>
      </c>
    </row>
    <row r="288" spans="1:23" x14ac:dyDescent="0.3">
      <c r="A288" s="7">
        <v>254</v>
      </c>
      <c r="B288" s="1">
        <v>0</v>
      </c>
      <c r="C288" s="28" t="str">
        <f t="shared" si="149"/>
        <v/>
      </c>
      <c r="D288" s="2">
        <v>1</v>
      </c>
      <c r="E288" s="29" t="str">
        <f t="shared" si="150"/>
        <v>Allg. Anfrage/Link-Klick/Rückruf</v>
      </c>
      <c r="F288" s="3">
        <v>0</v>
      </c>
      <c r="G288" s="97" t="str">
        <f t="shared" si="151"/>
        <v/>
      </c>
      <c r="H288" s="6">
        <v>1</v>
      </c>
      <c r="I288" s="98" t="str">
        <f t="shared" si="152"/>
        <v>Höflichkeit/Danksagung</v>
      </c>
      <c r="J288" s="4">
        <v>4</v>
      </c>
      <c r="K288" s="99" t="str">
        <f t="shared" si="153"/>
        <v>Konkrete Autoritätsperson</v>
      </c>
      <c r="L288" s="5">
        <v>3</v>
      </c>
      <c r="M288" s="100" t="str">
        <f t="shared" si="154"/>
        <v>72h</v>
      </c>
      <c r="O288" s="106" t="s">
        <v>25</v>
      </c>
      <c r="P288" s="87" t="str">
        <f>P16</f>
        <v>Fragebogen/Teilnahmebestätigung</v>
      </c>
      <c r="Q288" s="83">
        <f>COUNTIF($E275:$E304, P288)</f>
        <v>4</v>
      </c>
      <c r="R288" s="48">
        <f>Q288/$Q$20</f>
        <v>0.13333333333333333</v>
      </c>
      <c r="T288" s="109" t="s">
        <v>25</v>
      </c>
      <c r="U288" s="52" t="str">
        <f t="shared" ref="U288:U291" si="158">U16</f>
        <v>Logo</v>
      </c>
      <c r="V288" s="89">
        <f>COUNTIF($K275:$K304, U288)</f>
        <v>16</v>
      </c>
      <c r="W288" s="53">
        <f>V288/$Q$20</f>
        <v>0.53333333333333333</v>
      </c>
    </row>
    <row r="289" spans="1:23" x14ac:dyDescent="0.3">
      <c r="A289" s="7">
        <v>255</v>
      </c>
      <c r="B289" s="1">
        <v>5</v>
      </c>
      <c r="C289" s="28" t="str">
        <f t="shared" si="149"/>
        <v>Hoher Wert (500+)</v>
      </c>
      <c r="D289" s="2">
        <v>4</v>
      </c>
      <c r="E289" s="29" t="str">
        <f t="shared" si="150"/>
        <v>Bank Details</v>
      </c>
      <c r="F289" s="3">
        <v>0</v>
      </c>
      <c r="G289" s="97" t="str">
        <f t="shared" si="151"/>
        <v/>
      </c>
      <c r="H289" s="6">
        <v>0</v>
      </c>
      <c r="I289" s="98" t="str">
        <f t="shared" si="152"/>
        <v/>
      </c>
      <c r="J289" s="4">
        <v>0</v>
      </c>
      <c r="K289" s="99" t="str">
        <f t="shared" si="153"/>
        <v/>
      </c>
      <c r="L289" s="5">
        <v>5</v>
      </c>
      <c r="M289" s="100" t="str">
        <f t="shared" si="154"/>
        <v>24h/Angst</v>
      </c>
      <c r="O289" s="106" t="s">
        <v>26</v>
      </c>
      <c r="P289" s="87" t="str">
        <f t="shared" ref="P289:P291" si="159">P17</f>
        <v>Passwort/Persönliche Daten</v>
      </c>
      <c r="Q289" s="83">
        <f>COUNTIF($E275:$E304, P289)</f>
        <v>3</v>
      </c>
      <c r="R289" s="48">
        <f>Q289/$Q$20</f>
        <v>0.1</v>
      </c>
      <c r="T289" s="109" t="s">
        <v>26</v>
      </c>
      <c r="U289" s="52" t="str">
        <f t="shared" si="158"/>
        <v>Abteilung</v>
      </c>
      <c r="V289" s="89">
        <f>COUNTIF($K275:$K304, U289)</f>
        <v>2</v>
      </c>
      <c r="W289" s="53">
        <f>V289/$Q$20</f>
        <v>6.6666666666666666E-2</v>
      </c>
    </row>
    <row r="290" spans="1:23" x14ac:dyDescent="0.3">
      <c r="A290" s="7">
        <v>256</v>
      </c>
      <c r="B290" s="1">
        <v>0</v>
      </c>
      <c r="C290" s="28" t="str">
        <f t="shared" si="149"/>
        <v/>
      </c>
      <c r="D290" s="2">
        <v>1</v>
      </c>
      <c r="E290" s="29" t="str">
        <f t="shared" si="150"/>
        <v>Allg. Anfrage/Link-Klick/Rückruf</v>
      </c>
      <c r="F290" s="3">
        <v>0</v>
      </c>
      <c r="G290" s="97" t="str">
        <f t="shared" si="151"/>
        <v/>
      </c>
      <c r="H290" s="6">
        <v>0</v>
      </c>
      <c r="I290" s="98" t="str">
        <f t="shared" si="152"/>
        <v/>
      </c>
      <c r="J290" s="4">
        <v>2</v>
      </c>
      <c r="K290" s="99" t="str">
        <f t="shared" si="153"/>
        <v>Logo</v>
      </c>
      <c r="L290" s="5">
        <v>5</v>
      </c>
      <c r="M290" s="100" t="str">
        <f t="shared" si="154"/>
        <v>24h/Angst</v>
      </c>
      <c r="O290" s="106" t="s">
        <v>27</v>
      </c>
      <c r="P290" s="87" t="str">
        <f t="shared" si="159"/>
        <v>Bank Details</v>
      </c>
      <c r="Q290" s="83">
        <f>COUNTIF($E275:$E304, P290)</f>
        <v>5</v>
      </c>
      <c r="R290" s="48">
        <f>Q290/$Q$20</f>
        <v>0.16666666666666666</v>
      </c>
      <c r="T290" s="109" t="s">
        <v>27</v>
      </c>
      <c r="U290" s="52" t="str">
        <f t="shared" si="158"/>
        <v>Konkrete Autoritätsperson</v>
      </c>
      <c r="V290" s="89">
        <f>COUNTIF($K275:$K304, U290)</f>
        <v>2</v>
      </c>
      <c r="W290" s="53">
        <f>V290/$Q$20</f>
        <v>6.6666666666666666E-2</v>
      </c>
    </row>
    <row r="291" spans="1:23" ht="15" thickBot="1" x14ac:dyDescent="0.35">
      <c r="A291" s="7">
        <v>257</v>
      </c>
      <c r="B291" s="1">
        <v>0</v>
      </c>
      <c r="C291" s="28" t="str">
        <f t="shared" si="149"/>
        <v/>
      </c>
      <c r="D291" s="2">
        <v>1</v>
      </c>
      <c r="E291" s="29" t="str">
        <f t="shared" si="150"/>
        <v>Allg. Anfrage/Link-Klick/Rückruf</v>
      </c>
      <c r="F291" s="3">
        <v>0</v>
      </c>
      <c r="G291" s="97" t="str">
        <f t="shared" si="151"/>
        <v/>
      </c>
      <c r="H291" s="6">
        <v>1</v>
      </c>
      <c r="I291" s="98" t="str">
        <f t="shared" si="152"/>
        <v>Höflichkeit/Danksagung</v>
      </c>
      <c r="J291" s="4">
        <v>0</v>
      </c>
      <c r="K291" s="99" t="str">
        <f t="shared" si="153"/>
        <v/>
      </c>
      <c r="L291" s="5">
        <v>0</v>
      </c>
      <c r="M291" s="100" t="str">
        <f t="shared" si="154"/>
        <v/>
      </c>
      <c r="O291" s="107" t="s">
        <v>28</v>
      </c>
      <c r="P291" s="87" t="str">
        <f t="shared" si="159"/>
        <v>Überweisung</v>
      </c>
      <c r="Q291" s="84">
        <f>COUNTIF($E275:$E304, P291)</f>
        <v>4</v>
      </c>
      <c r="R291" s="49">
        <f>Q291/$Q$20</f>
        <v>0.13333333333333333</v>
      </c>
      <c r="T291" s="110" t="s">
        <v>28</v>
      </c>
      <c r="U291" s="52" t="str">
        <f t="shared" si="158"/>
        <v>CEO/Präsident</v>
      </c>
      <c r="V291" s="90">
        <f>COUNTIF($K275:$K304, U291)</f>
        <v>0</v>
      </c>
      <c r="W291" s="54">
        <f>V291/$Q$20</f>
        <v>0</v>
      </c>
    </row>
    <row r="292" spans="1:23" ht="15" thickBot="1" x14ac:dyDescent="0.35">
      <c r="A292" s="7">
        <v>258</v>
      </c>
      <c r="B292" s="1">
        <v>0</v>
      </c>
      <c r="C292" s="28" t="str">
        <f t="shared" si="149"/>
        <v/>
      </c>
      <c r="D292" s="2">
        <v>3</v>
      </c>
      <c r="E292" s="29" t="str">
        <f t="shared" si="150"/>
        <v>Passwort/Persönliche Daten</v>
      </c>
      <c r="F292" s="3">
        <v>0</v>
      </c>
      <c r="G292" s="97" t="str">
        <f t="shared" si="151"/>
        <v/>
      </c>
      <c r="H292" s="6">
        <v>0</v>
      </c>
      <c r="I292" s="98" t="str">
        <f t="shared" si="152"/>
        <v/>
      </c>
      <c r="J292" s="4">
        <v>2</v>
      </c>
      <c r="K292" s="99" t="str">
        <f t="shared" si="153"/>
        <v>Logo</v>
      </c>
      <c r="L292" s="5">
        <v>5</v>
      </c>
      <c r="M292" s="100" t="str">
        <f t="shared" si="154"/>
        <v>24h/Angst</v>
      </c>
      <c r="O292" s="164" t="s">
        <v>21</v>
      </c>
      <c r="P292" s="165"/>
      <c r="Q292" s="85">
        <f>SUM(Q287:Q291)</f>
        <v>30</v>
      </c>
      <c r="R292" s="68">
        <f>SUM(R287:R291)</f>
        <v>0.99999999999999989</v>
      </c>
      <c r="T292" s="166" t="s">
        <v>21</v>
      </c>
      <c r="U292" s="167"/>
      <c r="V292" s="91">
        <f>SUM(V287:V291)</f>
        <v>20</v>
      </c>
      <c r="W292" s="65">
        <f>SUM(W287:W291)</f>
        <v>0.66666666666666663</v>
      </c>
    </row>
    <row r="293" spans="1:23" ht="15" thickTop="1" x14ac:dyDescent="0.3">
      <c r="A293" s="7">
        <v>259</v>
      </c>
      <c r="B293" s="1">
        <v>0</v>
      </c>
      <c r="C293" s="28" t="str">
        <f t="shared" si="149"/>
        <v/>
      </c>
      <c r="D293" s="2">
        <v>3</v>
      </c>
      <c r="E293" s="29" t="str">
        <f t="shared" si="150"/>
        <v>Passwort/Persönliche Daten</v>
      </c>
      <c r="F293" s="3">
        <v>0</v>
      </c>
      <c r="G293" s="97" t="str">
        <f t="shared" si="151"/>
        <v/>
      </c>
      <c r="H293" s="6">
        <v>0</v>
      </c>
      <c r="I293" s="98" t="str">
        <f t="shared" si="152"/>
        <v/>
      </c>
      <c r="J293" s="4">
        <v>2</v>
      </c>
      <c r="K293" s="99" t="str">
        <f t="shared" si="153"/>
        <v>Logo</v>
      </c>
      <c r="L293" s="5">
        <v>5</v>
      </c>
      <c r="M293" s="100" t="str">
        <f t="shared" si="154"/>
        <v>24h/Angst</v>
      </c>
    </row>
    <row r="294" spans="1:23" x14ac:dyDescent="0.3">
      <c r="A294" s="7">
        <v>260</v>
      </c>
      <c r="B294" s="1">
        <v>0</v>
      </c>
      <c r="C294" s="28" t="str">
        <f t="shared" si="149"/>
        <v/>
      </c>
      <c r="D294" s="2">
        <v>1</v>
      </c>
      <c r="E294" s="29" t="str">
        <f t="shared" si="150"/>
        <v>Allg. Anfrage/Link-Klick/Rückruf</v>
      </c>
      <c r="F294" s="3">
        <v>0</v>
      </c>
      <c r="G294" s="97" t="str">
        <f t="shared" si="151"/>
        <v/>
      </c>
      <c r="H294" s="6">
        <v>0</v>
      </c>
      <c r="I294" s="98" t="str">
        <f t="shared" si="152"/>
        <v/>
      </c>
      <c r="J294" s="4">
        <v>2</v>
      </c>
      <c r="K294" s="99" t="str">
        <f t="shared" si="153"/>
        <v>Logo</v>
      </c>
      <c r="L294" s="5">
        <v>5</v>
      </c>
      <c r="M294" s="100" t="str">
        <f t="shared" si="154"/>
        <v>24h/Angst</v>
      </c>
    </row>
    <row r="295" spans="1:23" x14ac:dyDescent="0.3">
      <c r="A295" s="7">
        <v>261</v>
      </c>
      <c r="B295" s="1">
        <v>0</v>
      </c>
      <c r="C295" s="28" t="str">
        <f t="shared" si="149"/>
        <v/>
      </c>
      <c r="D295" s="2">
        <v>3</v>
      </c>
      <c r="E295" s="29" t="str">
        <f t="shared" si="150"/>
        <v>Passwort/Persönliche Daten</v>
      </c>
      <c r="F295" s="3">
        <v>0</v>
      </c>
      <c r="G295" s="97" t="str">
        <f t="shared" si="151"/>
        <v/>
      </c>
      <c r="H295" s="6">
        <v>0</v>
      </c>
      <c r="I295" s="98" t="str">
        <f t="shared" si="152"/>
        <v/>
      </c>
      <c r="J295" s="4">
        <v>3</v>
      </c>
      <c r="K295" s="99" t="str">
        <f t="shared" si="153"/>
        <v>Abteilung</v>
      </c>
      <c r="L295" s="5">
        <v>5</v>
      </c>
      <c r="M295" s="100" t="str">
        <f t="shared" si="154"/>
        <v>24h/Angst</v>
      </c>
    </row>
    <row r="296" spans="1:23" x14ac:dyDescent="0.3">
      <c r="A296" s="7">
        <v>262</v>
      </c>
      <c r="B296" s="1">
        <v>0</v>
      </c>
      <c r="C296" s="28" t="str">
        <f t="shared" si="149"/>
        <v/>
      </c>
      <c r="D296" s="2">
        <v>4</v>
      </c>
      <c r="E296" s="29" t="str">
        <f t="shared" si="150"/>
        <v>Bank Details</v>
      </c>
      <c r="F296" s="3">
        <v>0</v>
      </c>
      <c r="G296" s="97" t="str">
        <f t="shared" si="151"/>
        <v/>
      </c>
      <c r="H296" s="6">
        <v>0</v>
      </c>
      <c r="I296" s="98" t="str">
        <f t="shared" si="152"/>
        <v/>
      </c>
      <c r="J296" s="4">
        <v>2</v>
      </c>
      <c r="K296" s="99" t="str">
        <f t="shared" si="153"/>
        <v>Logo</v>
      </c>
      <c r="L296" s="5">
        <v>5</v>
      </c>
      <c r="M296" s="100" t="str">
        <f t="shared" si="154"/>
        <v>24h/Angst</v>
      </c>
    </row>
    <row r="297" spans="1:23" x14ac:dyDescent="0.3">
      <c r="A297" s="7">
        <v>263</v>
      </c>
      <c r="B297" s="1">
        <v>0</v>
      </c>
      <c r="C297" s="28" t="str">
        <f t="shared" si="149"/>
        <v/>
      </c>
      <c r="D297" s="2">
        <v>2</v>
      </c>
      <c r="E297" s="29" t="str">
        <f t="shared" si="150"/>
        <v>Fragebogen/Teilnahmebestätigung</v>
      </c>
      <c r="F297" s="3">
        <v>0</v>
      </c>
      <c r="G297" s="97" t="str">
        <f t="shared" si="151"/>
        <v/>
      </c>
      <c r="H297" s="6">
        <v>0</v>
      </c>
      <c r="I297" s="98" t="str">
        <f t="shared" si="152"/>
        <v/>
      </c>
      <c r="J297" s="4">
        <v>0</v>
      </c>
      <c r="K297" s="99" t="str">
        <f t="shared" si="153"/>
        <v/>
      </c>
      <c r="L297" s="5">
        <v>0</v>
      </c>
      <c r="M297" s="100" t="str">
        <f t="shared" si="154"/>
        <v/>
      </c>
    </row>
    <row r="298" spans="1:23" ht="15" thickBot="1" x14ac:dyDescent="0.35">
      <c r="A298" s="7">
        <v>264</v>
      </c>
      <c r="B298" s="1">
        <v>0</v>
      </c>
      <c r="C298" s="28" t="str">
        <f t="shared" si="149"/>
        <v/>
      </c>
      <c r="D298" s="2">
        <v>2</v>
      </c>
      <c r="E298" s="29" t="str">
        <f t="shared" si="150"/>
        <v>Fragebogen/Teilnahmebestätigung</v>
      </c>
      <c r="F298" s="3">
        <v>0</v>
      </c>
      <c r="G298" s="97" t="str">
        <f t="shared" si="151"/>
        <v/>
      </c>
      <c r="H298" s="6">
        <v>0</v>
      </c>
      <c r="I298" s="98" t="str">
        <f t="shared" si="152"/>
        <v/>
      </c>
      <c r="J298" s="4">
        <v>0</v>
      </c>
      <c r="K298" s="99" t="str">
        <f t="shared" si="153"/>
        <v/>
      </c>
      <c r="L298" s="5">
        <v>5</v>
      </c>
      <c r="M298" s="100" t="str">
        <f t="shared" si="154"/>
        <v>24h/Angst</v>
      </c>
    </row>
    <row r="299" spans="1:23" ht="15" thickTop="1" x14ac:dyDescent="0.3">
      <c r="A299" s="7">
        <v>265</v>
      </c>
      <c r="B299" s="1">
        <v>0</v>
      </c>
      <c r="C299" s="28" t="str">
        <f t="shared" si="149"/>
        <v/>
      </c>
      <c r="D299" s="2">
        <v>1</v>
      </c>
      <c r="E299" s="29" t="str">
        <f t="shared" si="150"/>
        <v>Allg. Anfrage/Link-Klick/Rückruf</v>
      </c>
      <c r="F299" s="3">
        <v>0</v>
      </c>
      <c r="G299" s="97" t="str">
        <f t="shared" si="151"/>
        <v/>
      </c>
      <c r="H299" s="6">
        <v>2</v>
      </c>
      <c r="I299" s="98" t="str">
        <f t="shared" si="152"/>
        <v>Schmeichelei</v>
      </c>
      <c r="J299" s="4">
        <v>0</v>
      </c>
      <c r="K299" s="99" t="str">
        <f t="shared" si="153"/>
        <v/>
      </c>
      <c r="L299" s="5">
        <v>5</v>
      </c>
      <c r="M299" s="100" t="str">
        <f t="shared" si="154"/>
        <v>24h/Angst</v>
      </c>
      <c r="O299" s="111" t="s">
        <v>24</v>
      </c>
      <c r="P299" s="154" t="str">
        <f>P27</f>
        <v>2-4</v>
      </c>
      <c r="Q299" s="78">
        <f>COUNTIF($G275:$G304, P299)</f>
        <v>0</v>
      </c>
      <c r="R299" s="55">
        <f>Q299/$Q$20</f>
        <v>0</v>
      </c>
      <c r="T299" s="114" t="s">
        <v>24</v>
      </c>
      <c r="U299" s="59" t="str">
        <f>U27</f>
        <v>2 Wochen (+)</v>
      </c>
      <c r="V299" s="92">
        <f>COUNTIF($M275:$M304, U299)</f>
        <v>0</v>
      </c>
      <c r="W299" s="60">
        <f>V299/$Q$20</f>
        <v>0</v>
      </c>
    </row>
    <row r="300" spans="1:23" x14ac:dyDescent="0.3">
      <c r="A300" s="7">
        <v>266</v>
      </c>
      <c r="B300" s="1">
        <v>0</v>
      </c>
      <c r="C300" s="28" t="str">
        <f t="shared" si="149"/>
        <v/>
      </c>
      <c r="D300" s="2">
        <v>1</v>
      </c>
      <c r="E300" s="29" t="str">
        <f t="shared" si="150"/>
        <v>Allg. Anfrage/Link-Klick/Rückruf</v>
      </c>
      <c r="F300" s="3">
        <v>0</v>
      </c>
      <c r="G300" s="97" t="str">
        <f t="shared" si="151"/>
        <v/>
      </c>
      <c r="H300" s="6">
        <v>0</v>
      </c>
      <c r="I300" s="98" t="str">
        <f t="shared" si="152"/>
        <v/>
      </c>
      <c r="J300" s="4">
        <v>2</v>
      </c>
      <c r="K300" s="99" t="str">
        <f t="shared" si="153"/>
        <v>Logo</v>
      </c>
      <c r="L300" s="5">
        <v>5</v>
      </c>
      <c r="M300" s="100" t="str">
        <f t="shared" si="154"/>
        <v>24h/Angst</v>
      </c>
      <c r="O300" s="112" t="s">
        <v>25</v>
      </c>
      <c r="P300" s="56" t="str">
        <f t="shared" ref="P300:P303" si="160">P28</f>
        <v>5-99</v>
      </c>
      <c r="Q300" s="79">
        <f>COUNTIF($G275:$G304, P300)</f>
        <v>0</v>
      </c>
      <c r="R300" s="57">
        <f>Q300/$Q$20</f>
        <v>0</v>
      </c>
      <c r="T300" s="115" t="s">
        <v>25</v>
      </c>
      <c r="U300" s="61" t="str">
        <f t="shared" ref="U300:U303" si="161">U28</f>
        <v>1 Woche</v>
      </c>
      <c r="V300" s="93">
        <f>COUNTIF($M275:$M304, U300)</f>
        <v>0</v>
      </c>
      <c r="W300" s="62">
        <f>V300/$Q$20</f>
        <v>0</v>
      </c>
    </row>
    <row r="301" spans="1:23" x14ac:dyDescent="0.3">
      <c r="A301" s="7">
        <v>267</v>
      </c>
      <c r="B301" s="1">
        <v>0</v>
      </c>
      <c r="C301" s="28" t="str">
        <f t="shared" si="149"/>
        <v/>
      </c>
      <c r="D301" s="2">
        <v>5</v>
      </c>
      <c r="E301" s="29" t="str">
        <f t="shared" si="150"/>
        <v>Überweisung</v>
      </c>
      <c r="F301" s="3">
        <v>0</v>
      </c>
      <c r="G301" s="97" t="str">
        <f t="shared" si="151"/>
        <v/>
      </c>
      <c r="H301" s="6">
        <v>0</v>
      </c>
      <c r="I301" s="98" t="str">
        <f t="shared" si="152"/>
        <v/>
      </c>
      <c r="J301" s="4">
        <v>0</v>
      </c>
      <c r="K301" s="99" t="str">
        <f t="shared" si="153"/>
        <v/>
      </c>
      <c r="L301" s="5">
        <v>5</v>
      </c>
      <c r="M301" s="100" t="str">
        <f t="shared" si="154"/>
        <v>24h/Angst</v>
      </c>
      <c r="O301" s="112" t="s">
        <v>26</v>
      </c>
      <c r="P301" s="56" t="str">
        <f t="shared" si="160"/>
        <v>100(+)</v>
      </c>
      <c r="Q301" s="79">
        <f>COUNTIF($G275:$G304, P301)</f>
        <v>0</v>
      </c>
      <c r="R301" s="57">
        <f>Q301/$Q$20</f>
        <v>0</v>
      </c>
      <c r="T301" s="115" t="s">
        <v>26</v>
      </c>
      <c r="U301" s="61" t="str">
        <f t="shared" si="161"/>
        <v>72h</v>
      </c>
      <c r="V301" s="93">
        <f>COUNTIF($M275:$M304, U301)</f>
        <v>1</v>
      </c>
      <c r="W301" s="62">
        <f>V301/$Q$20</f>
        <v>3.3333333333333333E-2</v>
      </c>
    </row>
    <row r="302" spans="1:23" x14ac:dyDescent="0.3">
      <c r="A302" s="7">
        <v>268</v>
      </c>
      <c r="B302" s="1">
        <v>0</v>
      </c>
      <c r="C302" s="28" t="str">
        <f t="shared" si="149"/>
        <v/>
      </c>
      <c r="D302" s="2">
        <v>4</v>
      </c>
      <c r="E302" s="29" t="str">
        <f t="shared" si="150"/>
        <v>Bank Details</v>
      </c>
      <c r="F302" s="3">
        <v>0</v>
      </c>
      <c r="G302" s="97" t="str">
        <f t="shared" si="151"/>
        <v/>
      </c>
      <c r="H302" s="6">
        <v>0</v>
      </c>
      <c r="I302" s="98" t="str">
        <f t="shared" si="152"/>
        <v/>
      </c>
      <c r="J302" s="4">
        <v>2</v>
      </c>
      <c r="K302" s="99" t="str">
        <f t="shared" si="153"/>
        <v>Logo</v>
      </c>
      <c r="L302" s="5">
        <v>5</v>
      </c>
      <c r="M302" s="100" t="str">
        <f t="shared" si="154"/>
        <v>24h/Angst</v>
      </c>
      <c r="O302" s="112" t="s">
        <v>27</v>
      </c>
      <c r="P302" s="56" t="str">
        <f t="shared" si="160"/>
        <v>10000(+)</v>
      </c>
      <c r="Q302" s="79">
        <f>COUNTIF($G275:$G304, P302)</f>
        <v>0</v>
      </c>
      <c r="R302" s="57">
        <f>Q302/$Q$20</f>
        <v>0</v>
      </c>
      <c r="T302" s="115" t="s">
        <v>27</v>
      </c>
      <c r="U302" s="61" t="str">
        <f t="shared" si="161"/>
        <v>48h</v>
      </c>
      <c r="V302" s="93">
        <f>COUNTIF($M275:$M304, U302)</f>
        <v>1</v>
      </c>
      <c r="W302" s="62">
        <f>V302/$Q$20</f>
        <v>3.3333333333333333E-2</v>
      </c>
    </row>
    <row r="303" spans="1:23" ht="15" thickBot="1" x14ac:dyDescent="0.35">
      <c r="A303" s="7">
        <v>269</v>
      </c>
      <c r="B303" s="1">
        <v>5</v>
      </c>
      <c r="C303" s="28" t="str">
        <f t="shared" si="149"/>
        <v>Hoher Wert (500+)</v>
      </c>
      <c r="D303" s="2">
        <v>1</v>
      </c>
      <c r="E303" s="29" t="str">
        <f t="shared" si="150"/>
        <v>Allg. Anfrage/Link-Klick/Rückruf</v>
      </c>
      <c r="F303" s="3">
        <v>0</v>
      </c>
      <c r="G303" s="97" t="str">
        <f t="shared" si="151"/>
        <v/>
      </c>
      <c r="H303" s="6">
        <v>0</v>
      </c>
      <c r="I303" s="98" t="str">
        <f t="shared" si="152"/>
        <v/>
      </c>
      <c r="J303" s="4">
        <v>0</v>
      </c>
      <c r="K303" s="99" t="str">
        <f t="shared" si="153"/>
        <v/>
      </c>
      <c r="L303" s="5">
        <v>4</v>
      </c>
      <c r="M303" s="100" t="str">
        <f t="shared" si="154"/>
        <v>48h</v>
      </c>
      <c r="O303" s="113" t="s">
        <v>28</v>
      </c>
      <c r="P303" s="56" t="str">
        <f t="shared" si="160"/>
        <v>1 Mio (+)/Alle</v>
      </c>
      <c r="Q303" s="80">
        <f>COUNTIF($G275:$G304, P303)</f>
        <v>0</v>
      </c>
      <c r="R303" s="58">
        <f>Q303/$Q$20</f>
        <v>0</v>
      </c>
      <c r="T303" s="116" t="s">
        <v>28</v>
      </c>
      <c r="U303" s="61" t="str">
        <f t="shared" si="161"/>
        <v>24h/Angst</v>
      </c>
      <c r="V303" s="93">
        <f>COUNTIF($M275:$M304, U303)</f>
        <v>23</v>
      </c>
      <c r="W303" s="62">
        <f>V303/$Q$20</f>
        <v>0.76666666666666672</v>
      </c>
    </row>
    <row r="304" spans="1:23" ht="15" thickBot="1" x14ac:dyDescent="0.35">
      <c r="A304" s="7">
        <v>270</v>
      </c>
      <c r="B304" s="1">
        <v>5</v>
      </c>
      <c r="C304" s="28" t="str">
        <f t="shared" si="149"/>
        <v>Hoher Wert (500+)</v>
      </c>
      <c r="D304" s="2">
        <v>4</v>
      </c>
      <c r="E304" s="29" t="str">
        <f t="shared" si="150"/>
        <v>Bank Details</v>
      </c>
      <c r="F304" s="3">
        <v>0</v>
      </c>
      <c r="G304" s="97" t="str">
        <f t="shared" si="151"/>
        <v/>
      </c>
      <c r="H304" s="6">
        <v>0</v>
      </c>
      <c r="I304" s="98" t="str">
        <f t="shared" si="152"/>
        <v/>
      </c>
      <c r="J304" s="4">
        <v>2</v>
      </c>
      <c r="K304" s="99" t="str">
        <f t="shared" si="153"/>
        <v>Logo</v>
      </c>
      <c r="L304" s="5">
        <v>5</v>
      </c>
      <c r="M304" s="100" t="str">
        <f t="shared" si="154"/>
        <v>24h/Angst</v>
      </c>
      <c r="O304" s="156" t="s">
        <v>21</v>
      </c>
      <c r="P304" s="157"/>
      <c r="Q304" s="81">
        <f>SUM(Q299:Q303)</f>
        <v>0</v>
      </c>
      <c r="R304" s="66">
        <f>SUM(R299:R303)</f>
        <v>0</v>
      </c>
      <c r="T304" s="158" t="s">
        <v>21</v>
      </c>
      <c r="U304" s="159"/>
      <c r="V304" s="94">
        <f>SUM(V299:V303)</f>
        <v>25</v>
      </c>
      <c r="W304" s="67">
        <f>SUM(W299:W303)</f>
        <v>0.83333333333333337</v>
      </c>
    </row>
    <row r="305" spans="1:23" ht="19.2" thickTop="1" thickBot="1" x14ac:dyDescent="0.4">
      <c r="A305" s="117" t="s">
        <v>17</v>
      </c>
      <c r="B305" s="118">
        <f t="shared" ref="B305" si="162">SUM(B275:B304)/COUNTIF(B275:B304,"&lt;&gt;0")</f>
        <v>4.666666666666667</v>
      </c>
      <c r="C305" s="118"/>
      <c r="D305" s="118">
        <f t="shared" ref="D305" si="163">SUM(D275:D304)/COUNTIF(D275:D304,"&lt;&gt;0")</f>
        <v>2.3666666666666667</v>
      </c>
      <c r="E305" s="118"/>
      <c r="F305" s="118">
        <f>IFERROR(SUM(F275:F304)/COUNTIF(F275:F304,"&lt;&gt;0"),0)</f>
        <v>0</v>
      </c>
      <c r="G305" s="118"/>
      <c r="H305" s="118">
        <f t="shared" ref="H305" si="164">SUM(H275:H304)/COUNTIF(H275:H304,"&lt;&gt;0")</f>
        <v>1.2</v>
      </c>
      <c r="I305" s="118"/>
      <c r="J305" s="118">
        <f t="shared" ref="J305" si="165">SUM(J275:J304)/COUNTIF(J275:J304,"&lt;&gt;0")</f>
        <v>2.2999999999999998</v>
      </c>
      <c r="K305" s="118"/>
      <c r="L305" s="118">
        <f t="shared" ref="L305" si="166">SUM(L275:L304)/COUNTIF(L275:L304,"&lt;&gt;0")</f>
        <v>4.88</v>
      </c>
      <c r="M305" s="118"/>
    </row>
    <row r="306" spans="1:23" ht="19.2" thickTop="1" thickBot="1" x14ac:dyDescent="0.4">
      <c r="A306" s="95" t="s">
        <v>29</v>
      </c>
      <c r="B306" s="96">
        <f t="shared" ref="B306" si="167">SUM(B275:B304)/30</f>
        <v>0.93333333333333335</v>
      </c>
      <c r="C306" s="96"/>
      <c r="D306" s="96">
        <f>SUM(D275:D304)/30</f>
        <v>2.3666666666666667</v>
      </c>
      <c r="E306" s="96"/>
      <c r="F306" s="96">
        <f>SUM(F275:F304)/30</f>
        <v>0</v>
      </c>
      <c r="G306" s="96"/>
      <c r="H306" s="96">
        <f>SUM(H275:H304)/30</f>
        <v>0.2</v>
      </c>
      <c r="I306" s="96"/>
      <c r="J306" s="96">
        <f>SUM(J275:J304)/30</f>
        <v>1.5333333333333334</v>
      </c>
      <c r="K306" s="96"/>
      <c r="L306" s="96">
        <f>SUM(L275:L304)/30</f>
        <v>4.0666666666666664</v>
      </c>
      <c r="M306" s="96"/>
    </row>
    <row r="307" spans="1:23" ht="49.95" customHeight="1" thickTop="1" thickBot="1" x14ac:dyDescent="0.35">
      <c r="A307" s="168" t="s">
        <v>14</v>
      </c>
      <c r="B307" s="169"/>
      <c r="C307" s="169"/>
      <c r="D307" s="169"/>
      <c r="E307" s="169"/>
      <c r="F307" s="169"/>
      <c r="G307" s="169"/>
      <c r="H307" s="169"/>
      <c r="I307" s="169"/>
      <c r="J307" s="170"/>
      <c r="K307" s="121" t="s">
        <v>22</v>
      </c>
      <c r="L307" s="121"/>
      <c r="M307" s="122">
        <v>0.6</v>
      </c>
    </row>
    <row r="308" spans="1:23" ht="15" thickBot="1" x14ac:dyDescent="0.35">
      <c r="A308" s="38"/>
      <c r="B308" s="8" t="s">
        <v>0</v>
      </c>
      <c r="C308" s="8" t="s">
        <v>1</v>
      </c>
      <c r="D308" s="9" t="s">
        <v>2</v>
      </c>
      <c r="E308" s="9" t="s">
        <v>1</v>
      </c>
      <c r="F308" s="10" t="s">
        <v>3</v>
      </c>
      <c r="G308" s="10" t="s">
        <v>1</v>
      </c>
      <c r="H308" s="11" t="s">
        <v>5</v>
      </c>
      <c r="I308" s="11" t="s">
        <v>1</v>
      </c>
      <c r="J308" s="12" t="s">
        <v>4</v>
      </c>
      <c r="K308" s="12" t="s">
        <v>1</v>
      </c>
      <c r="L308" s="19" t="s">
        <v>34</v>
      </c>
      <c r="M308" s="13" t="s">
        <v>1</v>
      </c>
    </row>
    <row r="309" spans="1:23" ht="15.6" thickTop="1" thickBot="1" x14ac:dyDescent="0.35">
      <c r="A309" s="7">
        <v>271</v>
      </c>
      <c r="B309" s="1">
        <v>0</v>
      </c>
      <c r="C309" s="28" t="str">
        <f t="shared" ref="C309:C338" si="168">IF(B309=1,$P$3,
IF(B309=2,$P$4,
IF(B309=3,$P$5,
IF(B309=4,$P$6,
IF(B309=5,$P$7,"")))))</f>
        <v/>
      </c>
      <c r="D309" s="2">
        <v>2</v>
      </c>
      <c r="E309" s="29" t="str">
        <f t="shared" ref="E309:E338" si="169">IF(D309=1,$P$15,
IF(D309=2,$P$16,
IF(D309=3,$P$17,
IF(D309=4,$P$18,
IF(D309=5,$P$19,"")))))</f>
        <v>Fragebogen/Teilnahmebestätigung</v>
      </c>
      <c r="F309" s="3">
        <v>0</v>
      </c>
      <c r="G309" s="97" t="str">
        <f t="shared" ref="G309:G338" si="170">IF(F309=1,$P$27,
IF(F309=2,$P$28,
IF(F309=3,$P$29,
IF(F309=4,$P$30,
IF(F309=5,$P$31,"")))))</f>
        <v/>
      </c>
      <c r="H309" s="6">
        <v>0</v>
      </c>
      <c r="I309" s="98" t="str">
        <f t="shared" ref="I309:I338" si="171">IF(H309=1,$U$3,
IF(H309=2,$U$4,
IF(H309=3,$U$5,
IF(H309=4,$U$6,
IF(H309=5,$U$7,"")))))</f>
        <v/>
      </c>
      <c r="J309" s="4">
        <v>2</v>
      </c>
      <c r="K309" s="99" t="str">
        <f t="shared" ref="K309:K338" si="172">IF(J309=1,$U$15,
IF(J309=2,$U$16,
IF(J309=3,$U$17,
IF(J309=4,$U$18,
IF(J309=5,$U$19,"")))))</f>
        <v>Logo</v>
      </c>
      <c r="L309" s="5">
        <v>0</v>
      </c>
      <c r="M309" s="100" t="str">
        <f t="shared" ref="M309:M338" si="173">IF(L309=1,$U$27,
IF(L309=2,$U$28,
IF(L309=3,$U$29,
IF(L309=4,$U$30,
IF(L309=5,$U$31,"")))))</f>
        <v/>
      </c>
      <c r="O309" s="101" t="s">
        <v>24</v>
      </c>
      <c r="P309" s="71" t="str">
        <f>P3</f>
        <v>minimaler Wert (&lt;50)</v>
      </c>
      <c r="Q309" s="69">
        <f>COUNTIF($C309:$C338, P309)</f>
        <v>1</v>
      </c>
      <c r="R309" s="39">
        <f>Q309/$Q$20</f>
        <v>3.3333333333333333E-2</v>
      </c>
      <c r="T309" s="104" t="s">
        <v>24</v>
      </c>
      <c r="U309" s="42" t="str">
        <f>U3</f>
        <v>Höflichkeit/Danksagung</v>
      </c>
      <c r="V309" s="73">
        <f>COUNTIF($I309:$I338, U309)</f>
        <v>12</v>
      </c>
      <c r="W309" s="43">
        <f>V309/$Q$20</f>
        <v>0.4</v>
      </c>
    </row>
    <row r="310" spans="1:23" ht="15.6" thickTop="1" thickBot="1" x14ac:dyDescent="0.35">
      <c r="A310" s="7">
        <v>272</v>
      </c>
      <c r="B310" s="1">
        <v>0</v>
      </c>
      <c r="C310" s="28" t="str">
        <f t="shared" si="168"/>
        <v/>
      </c>
      <c r="D310" s="2">
        <v>4</v>
      </c>
      <c r="E310" s="29" t="str">
        <f t="shared" si="169"/>
        <v>Bank Details</v>
      </c>
      <c r="F310" s="3">
        <v>0</v>
      </c>
      <c r="G310" s="97" t="str">
        <f t="shared" si="170"/>
        <v/>
      </c>
      <c r="H310" s="6">
        <v>2</v>
      </c>
      <c r="I310" s="98" t="str">
        <f t="shared" si="171"/>
        <v>Schmeichelei</v>
      </c>
      <c r="J310" s="4">
        <v>2</v>
      </c>
      <c r="K310" s="99" t="str">
        <f t="shared" si="172"/>
        <v>Logo</v>
      </c>
      <c r="L310" s="5">
        <v>2</v>
      </c>
      <c r="M310" s="100" t="str">
        <f t="shared" si="173"/>
        <v>1 Woche</v>
      </c>
      <c r="O310" s="102" t="s">
        <v>25</v>
      </c>
      <c r="P310" s="72" t="str">
        <f t="shared" ref="P310:P313" si="174">P4</f>
        <v>Niedriger Wert (50+)</v>
      </c>
      <c r="Q310" s="70">
        <f>COUNTIF($C309:$C338, P310)</f>
        <v>2</v>
      </c>
      <c r="R310" s="40">
        <f>Q310/$Q$20</f>
        <v>6.6666666666666666E-2</v>
      </c>
      <c r="T310" s="104" t="s">
        <v>25</v>
      </c>
      <c r="U310" s="44" t="str">
        <f t="shared" ref="U310:U313" si="175">U4</f>
        <v>Schmeichelei</v>
      </c>
      <c r="V310" s="74">
        <f>COUNTIF($I309:$I338, U310)</f>
        <v>8</v>
      </c>
      <c r="W310" s="45">
        <f>V310/$Q$20</f>
        <v>0.26666666666666666</v>
      </c>
    </row>
    <row r="311" spans="1:23" ht="15.6" thickTop="1" thickBot="1" x14ac:dyDescent="0.35">
      <c r="A311" s="7">
        <v>273</v>
      </c>
      <c r="B311" s="1">
        <v>0</v>
      </c>
      <c r="C311" s="28" t="str">
        <f t="shared" si="168"/>
        <v/>
      </c>
      <c r="D311" s="2">
        <v>4</v>
      </c>
      <c r="E311" s="29" t="str">
        <f t="shared" si="169"/>
        <v>Bank Details</v>
      </c>
      <c r="F311" s="3">
        <v>0</v>
      </c>
      <c r="G311" s="97" t="str">
        <f t="shared" si="170"/>
        <v/>
      </c>
      <c r="H311" s="6">
        <v>1</v>
      </c>
      <c r="I311" s="98" t="str">
        <f t="shared" si="171"/>
        <v>Höflichkeit/Danksagung</v>
      </c>
      <c r="J311" s="4">
        <v>4</v>
      </c>
      <c r="K311" s="99" t="str">
        <f t="shared" si="172"/>
        <v>Konkrete Autoritätsperson</v>
      </c>
      <c r="L311" s="5">
        <v>5</v>
      </c>
      <c r="M311" s="100" t="str">
        <f t="shared" si="173"/>
        <v>24h/Angst</v>
      </c>
      <c r="O311" s="102" t="s">
        <v>26</v>
      </c>
      <c r="P311" s="72" t="str">
        <f t="shared" si="174"/>
        <v>Moderater Wert (100+)</v>
      </c>
      <c r="Q311" s="70">
        <f t="shared" ref="Q311:Q313" si="176">COUNTIF($C310:$C339, P311)</f>
        <v>1</v>
      </c>
      <c r="R311" s="40">
        <f>Q311/$Q$20</f>
        <v>3.3333333333333333E-2</v>
      </c>
      <c r="T311" s="104" t="s">
        <v>26</v>
      </c>
      <c r="U311" s="44" t="str">
        <f t="shared" si="175"/>
        <v>zwischenmenschliche Verbindung</v>
      </c>
      <c r="V311" s="74">
        <f>COUNTIF($I309:$I338, U311)</f>
        <v>1</v>
      </c>
      <c r="W311" s="45">
        <f>V311/$Q$20</f>
        <v>3.3333333333333333E-2</v>
      </c>
    </row>
    <row r="312" spans="1:23" ht="15.6" thickTop="1" thickBot="1" x14ac:dyDescent="0.35">
      <c r="A312" s="7">
        <v>274</v>
      </c>
      <c r="B312" s="1">
        <v>2</v>
      </c>
      <c r="C312" s="28" t="str">
        <f t="shared" si="168"/>
        <v>Niedriger Wert (50+)</v>
      </c>
      <c r="D312" s="2">
        <v>1</v>
      </c>
      <c r="E312" s="29" t="str">
        <f t="shared" si="169"/>
        <v>Allg. Anfrage/Link-Klick</v>
      </c>
      <c r="F312" s="3">
        <v>0</v>
      </c>
      <c r="G312" s="97" t="str">
        <f t="shared" si="170"/>
        <v/>
      </c>
      <c r="H312" s="6">
        <v>0</v>
      </c>
      <c r="I312" s="98" t="str">
        <f t="shared" si="171"/>
        <v/>
      </c>
      <c r="J312" s="4">
        <v>3</v>
      </c>
      <c r="K312" s="99" t="str">
        <f t="shared" si="172"/>
        <v>Abteilung</v>
      </c>
      <c r="L312" s="5">
        <v>5</v>
      </c>
      <c r="M312" s="100" t="str">
        <f t="shared" si="173"/>
        <v>24h/Angst</v>
      </c>
      <c r="O312" s="102" t="s">
        <v>27</v>
      </c>
      <c r="P312" s="72" t="str">
        <f t="shared" si="174"/>
        <v>beträchtlicher Wert (250+)</v>
      </c>
      <c r="Q312" s="70">
        <f t="shared" si="176"/>
        <v>0</v>
      </c>
      <c r="R312" s="40">
        <f>Q312/$Q$20</f>
        <v>0</v>
      </c>
      <c r="T312" s="104" t="s">
        <v>27</v>
      </c>
      <c r="U312" s="44" t="str">
        <f t="shared" si="175"/>
        <v>Zugehörigkeit/Affinität</v>
      </c>
      <c r="V312" s="74">
        <f>COUNTIF($I309:$I338, U312)</f>
        <v>2</v>
      </c>
      <c r="W312" s="45">
        <f>V312/$Q$20</f>
        <v>6.6666666666666666E-2</v>
      </c>
    </row>
    <row r="313" spans="1:23" ht="15.6" thickTop="1" thickBot="1" x14ac:dyDescent="0.35">
      <c r="A313" s="7">
        <v>275</v>
      </c>
      <c r="B313" s="1">
        <v>0</v>
      </c>
      <c r="C313" s="28" t="str">
        <f t="shared" si="168"/>
        <v/>
      </c>
      <c r="D313" s="2">
        <v>2</v>
      </c>
      <c r="E313" s="29" t="str">
        <f t="shared" si="169"/>
        <v>Fragebogen/Teilnahmebestätigung</v>
      </c>
      <c r="F313" s="3">
        <v>0</v>
      </c>
      <c r="G313" s="97" t="str">
        <f t="shared" si="170"/>
        <v/>
      </c>
      <c r="H313" s="6">
        <v>1</v>
      </c>
      <c r="I313" s="98" t="str">
        <f t="shared" si="171"/>
        <v>Höflichkeit/Danksagung</v>
      </c>
      <c r="J313" s="4">
        <v>3</v>
      </c>
      <c r="K313" s="99" t="str">
        <f t="shared" si="172"/>
        <v>Abteilung</v>
      </c>
      <c r="L313" s="5">
        <v>5</v>
      </c>
      <c r="M313" s="100" t="str">
        <f t="shared" si="173"/>
        <v>24h/Angst</v>
      </c>
      <c r="O313" s="103" t="s">
        <v>28</v>
      </c>
      <c r="P313" s="72" t="str">
        <f t="shared" si="174"/>
        <v>Hoher Wert (500+)</v>
      </c>
      <c r="Q313" s="70">
        <f t="shared" si="176"/>
        <v>0</v>
      </c>
      <c r="R313" s="41">
        <f>Q313/$Q$20</f>
        <v>0</v>
      </c>
      <c r="T313" s="104" t="s">
        <v>28</v>
      </c>
      <c r="U313" s="44" t="str">
        <f t="shared" si="175"/>
        <v>Vertrautheit/Intimität</v>
      </c>
      <c r="V313" s="75">
        <f>COUNTIF($I309:$I338, U313)</f>
        <v>2</v>
      </c>
      <c r="W313" s="46">
        <f>V313/$Q$20</f>
        <v>6.6666666666666666E-2</v>
      </c>
    </row>
    <row r="314" spans="1:23" ht="15" thickBot="1" x14ac:dyDescent="0.35">
      <c r="A314" s="7">
        <v>276</v>
      </c>
      <c r="B314" s="1">
        <v>3</v>
      </c>
      <c r="C314" s="28" t="str">
        <f t="shared" si="168"/>
        <v>Moderater Wert (100+)</v>
      </c>
      <c r="D314" s="2">
        <v>3</v>
      </c>
      <c r="E314" s="29" t="str">
        <f t="shared" si="169"/>
        <v>Passwort/Persönliche Daten</v>
      </c>
      <c r="F314" s="3">
        <v>5</v>
      </c>
      <c r="G314" s="97" t="str">
        <f t="shared" si="170"/>
        <v>1 Mio (+)/Alle</v>
      </c>
      <c r="H314" s="6">
        <v>0</v>
      </c>
      <c r="I314" s="98" t="str">
        <f t="shared" si="171"/>
        <v/>
      </c>
      <c r="J314" s="4">
        <v>4</v>
      </c>
      <c r="K314" s="99" t="str">
        <f t="shared" si="172"/>
        <v>Konkrete Autoritätsperson</v>
      </c>
      <c r="L314" s="5">
        <v>0</v>
      </c>
      <c r="M314" s="100" t="str">
        <f t="shared" si="173"/>
        <v/>
      </c>
      <c r="O314" s="160" t="s">
        <v>21</v>
      </c>
      <c r="P314" s="161"/>
      <c r="Q314" s="76">
        <f>SUM(Q309:Q313)</f>
        <v>4</v>
      </c>
      <c r="R314" s="63">
        <f>SUM(R309:R313)</f>
        <v>0.13333333333333333</v>
      </c>
      <c r="T314" s="148" t="s">
        <v>21</v>
      </c>
      <c r="U314" s="149"/>
      <c r="V314" s="77">
        <f>SUM(V309:V313)</f>
        <v>25</v>
      </c>
      <c r="W314" s="64">
        <f>SUM(W309:W313)</f>
        <v>0.83333333333333337</v>
      </c>
    </row>
    <row r="315" spans="1:23" ht="15" thickTop="1" x14ac:dyDescent="0.3">
      <c r="A315" s="7">
        <v>277</v>
      </c>
      <c r="B315" s="1">
        <v>0</v>
      </c>
      <c r="C315" s="28" t="str">
        <f t="shared" si="168"/>
        <v/>
      </c>
      <c r="D315" s="2">
        <v>2</v>
      </c>
      <c r="E315" s="29" t="str">
        <f t="shared" si="169"/>
        <v>Fragebogen/Teilnahmebestätigung</v>
      </c>
      <c r="F315" s="3">
        <v>0</v>
      </c>
      <c r="G315" s="97" t="str">
        <f t="shared" si="170"/>
        <v/>
      </c>
      <c r="H315" s="6">
        <v>0</v>
      </c>
      <c r="I315" s="98" t="str">
        <f t="shared" si="171"/>
        <v/>
      </c>
      <c r="J315" s="4">
        <v>3</v>
      </c>
      <c r="K315" s="99" t="str">
        <f t="shared" si="172"/>
        <v>Abteilung</v>
      </c>
      <c r="L315" s="5">
        <v>5</v>
      </c>
      <c r="M315" s="100" t="str">
        <f t="shared" si="173"/>
        <v>24h/Angst</v>
      </c>
    </row>
    <row r="316" spans="1:23" x14ac:dyDescent="0.3">
      <c r="A316" s="7">
        <v>278</v>
      </c>
      <c r="B316" s="1">
        <v>0</v>
      </c>
      <c r="C316" s="28" t="str">
        <f t="shared" si="168"/>
        <v/>
      </c>
      <c r="D316" s="2">
        <v>5</v>
      </c>
      <c r="E316" s="29" t="str">
        <f t="shared" si="169"/>
        <v>Überweisung</v>
      </c>
      <c r="F316" s="3">
        <v>0</v>
      </c>
      <c r="G316" s="97" t="str">
        <f t="shared" si="170"/>
        <v/>
      </c>
      <c r="H316" s="6">
        <v>5</v>
      </c>
      <c r="I316" s="98" t="str">
        <f t="shared" si="171"/>
        <v>Vertrautheit/Intimität</v>
      </c>
      <c r="J316" s="4">
        <v>5</v>
      </c>
      <c r="K316" s="99" t="str">
        <f t="shared" si="172"/>
        <v>CEO/Präsident</v>
      </c>
      <c r="L316" s="5">
        <v>0</v>
      </c>
      <c r="M316" s="100" t="str">
        <f t="shared" si="173"/>
        <v/>
      </c>
    </row>
    <row r="317" spans="1:23" x14ac:dyDescent="0.3">
      <c r="A317" s="7">
        <v>279</v>
      </c>
      <c r="B317" s="1">
        <v>0</v>
      </c>
      <c r="C317" s="28" t="str">
        <f t="shared" si="168"/>
        <v/>
      </c>
      <c r="D317" s="2">
        <v>5</v>
      </c>
      <c r="E317" s="29" t="str">
        <f t="shared" si="169"/>
        <v>Überweisung</v>
      </c>
      <c r="F317" s="3">
        <v>0</v>
      </c>
      <c r="G317" s="97" t="str">
        <f t="shared" si="170"/>
        <v/>
      </c>
      <c r="H317" s="6">
        <v>5</v>
      </c>
      <c r="I317" s="98" t="str">
        <f t="shared" si="171"/>
        <v>Vertrautheit/Intimität</v>
      </c>
      <c r="J317" s="4">
        <v>4</v>
      </c>
      <c r="K317" s="99" t="str">
        <f t="shared" si="172"/>
        <v>Konkrete Autoritätsperson</v>
      </c>
      <c r="L317" s="5">
        <v>5</v>
      </c>
      <c r="M317" s="100" t="str">
        <f t="shared" si="173"/>
        <v>24h/Angst</v>
      </c>
    </row>
    <row r="318" spans="1:23" x14ac:dyDescent="0.3">
      <c r="A318" s="7">
        <v>280</v>
      </c>
      <c r="B318" s="1">
        <v>0</v>
      </c>
      <c r="C318" s="28" t="str">
        <f t="shared" si="168"/>
        <v/>
      </c>
      <c r="D318" s="2">
        <v>5</v>
      </c>
      <c r="E318" s="29" t="str">
        <f t="shared" si="169"/>
        <v>Überweisung</v>
      </c>
      <c r="F318" s="3">
        <v>0</v>
      </c>
      <c r="G318" s="97" t="str">
        <f t="shared" si="170"/>
        <v/>
      </c>
      <c r="H318" s="6">
        <v>4</v>
      </c>
      <c r="I318" s="98" t="str">
        <f t="shared" si="171"/>
        <v>Zugehörigkeit/Affinität</v>
      </c>
      <c r="J318" s="4">
        <v>5</v>
      </c>
      <c r="K318" s="99" t="str">
        <f t="shared" si="172"/>
        <v>CEO/Präsident</v>
      </c>
      <c r="L318" s="5">
        <v>5</v>
      </c>
      <c r="M318" s="100" t="str">
        <f t="shared" si="173"/>
        <v>24h/Angst</v>
      </c>
    </row>
    <row r="319" spans="1:23" x14ac:dyDescent="0.3">
      <c r="A319" s="7">
        <v>281</v>
      </c>
      <c r="B319" s="1">
        <v>0</v>
      </c>
      <c r="C319" s="28" t="str">
        <f t="shared" si="168"/>
        <v/>
      </c>
      <c r="D319" s="2">
        <v>3</v>
      </c>
      <c r="E319" s="29" t="str">
        <f t="shared" si="169"/>
        <v>Passwort/Persönliche Daten</v>
      </c>
      <c r="F319" s="3">
        <v>0</v>
      </c>
      <c r="G319" s="97" t="str">
        <f t="shared" si="170"/>
        <v/>
      </c>
      <c r="H319" s="6">
        <v>2</v>
      </c>
      <c r="I319" s="98" t="str">
        <f t="shared" si="171"/>
        <v>Schmeichelei</v>
      </c>
      <c r="J319" s="4">
        <v>0</v>
      </c>
      <c r="K319" s="99" t="str">
        <f t="shared" si="172"/>
        <v/>
      </c>
      <c r="L319" s="5">
        <v>5</v>
      </c>
      <c r="M319" s="100" t="str">
        <f t="shared" si="173"/>
        <v>24h/Angst</v>
      </c>
    </row>
    <row r="320" spans="1:23" ht="15" thickBot="1" x14ac:dyDescent="0.35">
      <c r="A320" s="7">
        <v>282</v>
      </c>
      <c r="B320" s="1">
        <v>0</v>
      </c>
      <c r="C320" s="28" t="str">
        <f t="shared" si="168"/>
        <v/>
      </c>
      <c r="D320" s="2">
        <v>2</v>
      </c>
      <c r="E320" s="29" t="str">
        <f t="shared" si="169"/>
        <v>Fragebogen/Teilnahmebestätigung</v>
      </c>
      <c r="F320" s="3">
        <v>0</v>
      </c>
      <c r="G320" s="97" t="str">
        <f t="shared" si="170"/>
        <v/>
      </c>
      <c r="H320" s="6">
        <v>4</v>
      </c>
      <c r="I320" s="98" t="str">
        <f t="shared" si="171"/>
        <v>Zugehörigkeit/Affinität</v>
      </c>
      <c r="J320" s="4">
        <v>2</v>
      </c>
      <c r="K320" s="99" t="str">
        <f t="shared" si="172"/>
        <v>Logo</v>
      </c>
      <c r="L320" s="5">
        <v>4</v>
      </c>
      <c r="M320" s="100" t="str">
        <f t="shared" si="173"/>
        <v>48h</v>
      </c>
    </row>
    <row r="321" spans="1:23" ht="15" thickTop="1" x14ac:dyDescent="0.3">
      <c r="A321" s="7">
        <v>283</v>
      </c>
      <c r="B321" s="1">
        <v>0</v>
      </c>
      <c r="C321" s="28" t="str">
        <f t="shared" si="168"/>
        <v/>
      </c>
      <c r="D321" s="2">
        <v>3</v>
      </c>
      <c r="E321" s="29" t="str">
        <f t="shared" si="169"/>
        <v>Passwort/Persönliche Daten</v>
      </c>
      <c r="F321" s="3">
        <v>0</v>
      </c>
      <c r="G321" s="97" t="str">
        <f t="shared" si="170"/>
        <v/>
      </c>
      <c r="H321" s="6">
        <v>2</v>
      </c>
      <c r="I321" s="98" t="str">
        <f t="shared" si="171"/>
        <v>Schmeichelei</v>
      </c>
      <c r="J321" s="4">
        <v>3</v>
      </c>
      <c r="K321" s="99" t="str">
        <f t="shared" si="172"/>
        <v>Abteilung</v>
      </c>
      <c r="L321" s="5">
        <v>5</v>
      </c>
      <c r="M321" s="100" t="str">
        <f t="shared" si="173"/>
        <v>24h/Angst</v>
      </c>
      <c r="O321" s="105" t="s">
        <v>24</v>
      </c>
      <c r="P321" s="86" t="str">
        <f>P15</f>
        <v>Allg. Anfrage/Link-Klick</v>
      </c>
      <c r="Q321" s="82">
        <f>COUNTIF($E309:$E338, P321)</f>
        <v>5</v>
      </c>
      <c r="R321" s="47">
        <f>Q321/$Q$20</f>
        <v>0.16666666666666666</v>
      </c>
      <c r="T321" s="108" t="s">
        <v>24</v>
      </c>
      <c r="U321" s="50" t="str">
        <f>U15</f>
        <v>fake Autorität</v>
      </c>
      <c r="V321" s="88">
        <f>COUNTIF($K309:$K338, U321)</f>
        <v>0</v>
      </c>
      <c r="W321" s="51">
        <f>V321/$Q$20</f>
        <v>0</v>
      </c>
    </row>
    <row r="322" spans="1:23" x14ac:dyDescent="0.3">
      <c r="A322" s="7">
        <v>284</v>
      </c>
      <c r="B322" s="1">
        <v>0</v>
      </c>
      <c r="C322" s="28" t="str">
        <f t="shared" si="168"/>
        <v/>
      </c>
      <c r="D322" s="2">
        <v>5</v>
      </c>
      <c r="E322" s="29" t="str">
        <f t="shared" si="169"/>
        <v>Überweisung</v>
      </c>
      <c r="F322" s="3">
        <v>0</v>
      </c>
      <c r="G322" s="97" t="str">
        <f t="shared" si="170"/>
        <v/>
      </c>
      <c r="H322" s="6">
        <v>0</v>
      </c>
      <c r="I322" s="98" t="str">
        <f t="shared" si="171"/>
        <v/>
      </c>
      <c r="J322" s="4">
        <v>4</v>
      </c>
      <c r="K322" s="99" t="str">
        <f>IF(J322=1,$U$15,
IF(J322=2,$U$16,
IF(J322=3,$U$17,
IF(J322=4,$U$18,
IF(J322=5,$U$19,"")))))</f>
        <v>Konkrete Autoritätsperson</v>
      </c>
      <c r="L322" s="5">
        <v>5</v>
      </c>
      <c r="M322" s="100" t="str">
        <f t="shared" si="173"/>
        <v>24h/Angst</v>
      </c>
      <c r="O322" s="106" t="s">
        <v>25</v>
      </c>
      <c r="P322" s="87" t="str">
        <f t="shared" ref="P322:P325" si="177">P16</f>
        <v>Fragebogen/Teilnahmebestätigung</v>
      </c>
      <c r="Q322" s="83">
        <f>COUNTIF($E309:$E338, P322)</f>
        <v>9</v>
      </c>
      <c r="R322" s="48">
        <f>Q322/$Q$20</f>
        <v>0.3</v>
      </c>
      <c r="T322" s="109" t="s">
        <v>25</v>
      </c>
      <c r="U322" s="52" t="str">
        <f t="shared" ref="U322:U325" si="178">U16</f>
        <v>Logo</v>
      </c>
      <c r="V322" s="89">
        <f>COUNTIF($K309:$K338, U322)</f>
        <v>6</v>
      </c>
      <c r="W322" s="53">
        <f>V322/$Q$20</f>
        <v>0.2</v>
      </c>
    </row>
    <row r="323" spans="1:23" x14ac:dyDescent="0.3">
      <c r="A323" s="7">
        <v>285</v>
      </c>
      <c r="B323" s="1">
        <v>0</v>
      </c>
      <c r="C323" s="28" t="str">
        <f t="shared" si="168"/>
        <v/>
      </c>
      <c r="D323" s="2">
        <v>3</v>
      </c>
      <c r="E323" s="29" t="str">
        <f t="shared" si="169"/>
        <v>Passwort/Persönliche Daten</v>
      </c>
      <c r="F323" s="3">
        <v>0</v>
      </c>
      <c r="G323" s="97" t="str">
        <f t="shared" si="170"/>
        <v/>
      </c>
      <c r="H323" s="6">
        <v>1</v>
      </c>
      <c r="I323" s="98" t="str">
        <f t="shared" si="171"/>
        <v>Höflichkeit/Danksagung</v>
      </c>
      <c r="J323" s="4">
        <v>2</v>
      </c>
      <c r="K323" s="99" t="str">
        <f t="shared" si="172"/>
        <v>Logo</v>
      </c>
      <c r="L323" s="5">
        <v>5</v>
      </c>
      <c r="M323" s="100" t="str">
        <f t="shared" si="173"/>
        <v>24h/Angst</v>
      </c>
      <c r="O323" s="106" t="s">
        <v>26</v>
      </c>
      <c r="P323" s="87" t="str">
        <f t="shared" si="177"/>
        <v>Passwort/Persönliche Daten</v>
      </c>
      <c r="Q323" s="83">
        <f>COUNTIF($E309:$E338, P323)</f>
        <v>8</v>
      </c>
      <c r="R323" s="48">
        <f>Q323/$Q$20</f>
        <v>0.26666666666666666</v>
      </c>
      <c r="T323" s="109" t="s">
        <v>26</v>
      </c>
      <c r="U323" s="52" t="str">
        <f t="shared" si="178"/>
        <v>Abteilung</v>
      </c>
      <c r="V323" s="89">
        <f>COUNTIF($K309:$K338, U323)</f>
        <v>6</v>
      </c>
      <c r="W323" s="53">
        <f>V323/$Q$20</f>
        <v>0.2</v>
      </c>
    </row>
    <row r="324" spans="1:23" x14ac:dyDescent="0.3">
      <c r="A324" s="7">
        <v>286</v>
      </c>
      <c r="B324" s="1">
        <v>0</v>
      </c>
      <c r="C324" s="28" t="str">
        <f t="shared" si="168"/>
        <v/>
      </c>
      <c r="D324" s="2">
        <v>3</v>
      </c>
      <c r="E324" s="29" t="str">
        <f t="shared" si="169"/>
        <v>Passwort/Persönliche Daten</v>
      </c>
      <c r="F324" s="3">
        <v>0</v>
      </c>
      <c r="G324" s="97" t="str">
        <f t="shared" si="170"/>
        <v/>
      </c>
      <c r="H324" s="6">
        <v>2</v>
      </c>
      <c r="I324" s="98" t="str">
        <f t="shared" si="171"/>
        <v>Schmeichelei</v>
      </c>
      <c r="J324" s="4">
        <v>3</v>
      </c>
      <c r="K324" s="99" t="str">
        <f t="shared" si="172"/>
        <v>Abteilung</v>
      </c>
      <c r="L324" s="5">
        <v>5</v>
      </c>
      <c r="M324" s="100" t="str">
        <f t="shared" si="173"/>
        <v>24h/Angst</v>
      </c>
      <c r="O324" s="106" t="s">
        <v>27</v>
      </c>
      <c r="P324" s="87" t="str">
        <f t="shared" si="177"/>
        <v>Bank Details</v>
      </c>
      <c r="Q324" s="83">
        <f>COUNTIF($E309:$E338, P324)</f>
        <v>3</v>
      </c>
      <c r="R324" s="48">
        <f>Q324/$Q$20</f>
        <v>0.1</v>
      </c>
      <c r="T324" s="109" t="s">
        <v>27</v>
      </c>
      <c r="U324" s="52" t="str">
        <f t="shared" si="178"/>
        <v>Konkrete Autoritätsperson</v>
      </c>
      <c r="V324" s="89">
        <f>COUNTIF($K309:$K338, U324)</f>
        <v>8</v>
      </c>
      <c r="W324" s="53">
        <f>V324/$Q$20</f>
        <v>0.26666666666666666</v>
      </c>
    </row>
    <row r="325" spans="1:23" ht="15" thickBot="1" x14ac:dyDescent="0.35">
      <c r="A325" s="7">
        <v>287</v>
      </c>
      <c r="B325" s="1">
        <v>0</v>
      </c>
      <c r="C325" s="28" t="str">
        <f t="shared" si="168"/>
        <v/>
      </c>
      <c r="D325" s="2">
        <v>3</v>
      </c>
      <c r="E325" s="29" t="str">
        <f t="shared" si="169"/>
        <v>Passwort/Persönliche Daten</v>
      </c>
      <c r="F325" s="3">
        <v>2</v>
      </c>
      <c r="G325" s="97" t="str">
        <f t="shared" si="170"/>
        <v>5-99</v>
      </c>
      <c r="H325" s="6">
        <v>1</v>
      </c>
      <c r="I325" s="98" t="str">
        <f t="shared" si="171"/>
        <v>Höflichkeit/Danksagung</v>
      </c>
      <c r="J325" s="4">
        <v>4</v>
      </c>
      <c r="K325" s="99" t="str">
        <f t="shared" si="172"/>
        <v>Konkrete Autoritätsperson</v>
      </c>
      <c r="L325" s="5">
        <v>5</v>
      </c>
      <c r="M325" s="100" t="str">
        <f t="shared" si="173"/>
        <v>24h/Angst</v>
      </c>
      <c r="O325" s="107" t="s">
        <v>28</v>
      </c>
      <c r="P325" s="87" t="str">
        <f t="shared" si="177"/>
        <v>Überweisung</v>
      </c>
      <c r="Q325" s="84">
        <f>COUNTIF($E309:$E338, P325)</f>
        <v>5</v>
      </c>
      <c r="R325" s="49">
        <f>Q325/$Q$20</f>
        <v>0.16666666666666666</v>
      </c>
      <c r="T325" s="110" t="s">
        <v>28</v>
      </c>
      <c r="U325" s="52" t="str">
        <f t="shared" si="178"/>
        <v>CEO/Präsident</v>
      </c>
      <c r="V325" s="90">
        <f>COUNTIF($K309:$K338, U325)</f>
        <v>9</v>
      </c>
      <c r="W325" s="54">
        <f>V325/$Q$20</f>
        <v>0.3</v>
      </c>
    </row>
    <row r="326" spans="1:23" ht="15" thickBot="1" x14ac:dyDescent="0.35">
      <c r="A326" s="7">
        <v>288</v>
      </c>
      <c r="B326" s="1">
        <v>0</v>
      </c>
      <c r="C326" s="28" t="str">
        <f t="shared" si="168"/>
        <v/>
      </c>
      <c r="D326" s="2">
        <v>2</v>
      </c>
      <c r="E326" s="29" t="str">
        <f t="shared" si="169"/>
        <v>Fragebogen/Teilnahmebestätigung</v>
      </c>
      <c r="F326" s="3">
        <v>0</v>
      </c>
      <c r="G326" s="97" t="str">
        <f t="shared" si="170"/>
        <v/>
      </c>
      <c r="H326" s="6">
        <v>2</v>
      </c>
      <c r="I326" s="98" t="str">
        <f t="shared" si="171"/>
        <v>Schmeichelei</v>
      </c>
      <c r="J326" s="4">
        <v>5</v>
      </c>
      <c r="K326" s="99" t="str">
        <f t="shared" si="172"/>
        <v>CEO/Präsident</v>
      </c>
      <c r="L326" s="5">
        <v>5</v>
      </c>
      <c r="M326" s="100" t="str">
        <f t="shared" si="173"/>
        <v>24h/Angst</v>
      </c>
      <c r="O326" s="150" t="s">
        <v>21</v>
      </c>
      <c r="P326" s="151"/>
      <c r="Q326" s="85">
        <f>SUM(Q321:Q325)</f>
        <v>30</v>
      </c>
      <c r="R326" s="68">
        <f>SUM(R321:R325)</f>
        <v>1</v>
      </c>
      <c r="T326" s="152" t="s">
        <v>21</v>
      </c>
      <c r="U326" s="153"/>
      <c r="V326" s="91">
        <f>SUM(V321:V325)</f>
        <v>29</v>
      </c>
      <c r="W326" s="65">
        <f>SUM(W321:W325)</f>
        <v>0.96666666666666679</v>
      </c>
    </row>
    <row r="327" spans="1:23" ht="15" thickTop="1" x14ac:dyDescent="0.3">
      <c r="A327" s="7">
        <v>289</v>
      </c>
      <c r="B327" s="1">
        <v>0</v>
      </c>
      <c r="C327" s="28" t="str">
        <f t="shared" si="168"/>
        <v/>
      </c>
      <c r="D327" s="2">
        <v>5</v>
      </c>
      <c r="E327" s="29" t="str">
        <f t="shared" si="169"/>
        <v>Überweisung</v>
      </c>
      <c r="F327" s="3">
        <v>0</v>
      </c>
      <c r="G327" s="97" t="str">
        <f t="shared" si="170"/>
        <v/>
      </c>
      <c r="H327" s="6">
        <v>1</v>
      </c>
      <c r="I327" s="98" t="str">
        <f t="shared" si="171"/>
        <v>Höflichkeit/Danksagung</v>
      </c>
      <c r="J327" s="4">
        <v>5</v>
      </c>
      <c r="K327" s="99" t="str">
        <f t="shared" si="172"/>
        <v>CEO/Präsident</v>
      </c>
      <c r="L327" s="5">
        <v>5</v>
      </c>
      <c r="M327" s="100" t="str">
        <f t="shared" si="173"/>
        <v>24h/Angst</v>
      </c>
    </row>
    <row r="328" spans="1:23" x14ac:dyDescent="0.3">
      <c r="A328" s="7">
        <v>290</v>
      </c>
      <c r="B328" s="1">
        <v>0</v>
      </c>
      <c r="C328" s="28" t="str">
        <f t="shared" si="168"/>
        <v/>
      </c>
      <c r="D328" s="2">
        <v>2</v>
      </c>
      <c r="E328" s="29" t="str">
        <f t="shared" si="169"/>
        <v>Fragebogen/Teilnahmebestätigung</v>
      </c>
      <c r="F328" s="3">
        <v>0</v>
      </c>
      <c r="G328" s="97" t="str">
        <f t="shared" si="170"/>
        <v/>
      </c>
      <c r="H328" s="6">
        <v>2</v>
      </c>
      <c r="I328" s="98" t="str">
        <f t="shared" si="171"/>
        <v>Schmeichelei</v>
      </c>
      <c r="J328" s="4">
        <v>5</v>
      </c>
      <c r="K328" s="99" t="str">
        <f t="shared" si="172"/>
        <v>CEO/Präsident</v>
      </c>
      <c r="L328" s="5">
        <v>0</v>
      </c>
      <c r="M328" s="100" t="str">
        <f t="shared" si="173"/>
        <v/>
      </c>
    </row>
    <row r="329" spans="1:23" x14ac:dyDescent="0.3">
      <c r="A329" s="7">
        <v>291</v>
      </c>
      <c r="B329" s="1">
        <v>0</v>
      </c>
      <c r="C329" s="28" t="str">
        <f t="shared" si="168"/>
        <v/>
      </c>
      <c r="D329" s="2">
        <v>3</v>
      </c>
      <c r="E329" s="29" t="str">
        <f t="shared" si="169"/>
        <v>Passwort/Persönliche Daten</v>
      </c>
      <c r="F329" s="3">
        <v>0</v>
      </c>
      <c r="G329" s="97" t="str">
        <f t="shared" si="170"/>
        <v/>
      </c>
      <c r="H329" s="6">
        <v>1</v>
      </c>
      <c r="I329" s="98" t="str">
        <f t="shared" si="171"/>
        <v>Höflichkeit/Danksagung</v>
      </c>
      <c r="J329" s="4">
        <v>5</v>
      </c>
      <c r="K329" s="99" t="str">
        <f t="shared" si="172"/>
        <v>CEO/Präsident</v>
      </c>
      <c r="L329" s="5">
        <v>5</v>
      </c>
      <c r="M329" s="100" t="str">
        <f t="shared" si="173"/>
        <v>24h/Angst</v>
      </c>
    </row>
    <row r="330" spans="1:23" x14ac:dyDescent="0.3">
      <c r="A330" s="7">
        <v>292</v>
      </c>
      <c r="B330" s="1">
        <v>2</v>
      </c>
      <c r="C330" s="28" t="str">
        <f t="shared" si="168"/>
        <v>Niedriger Wert (50+)</v>
      </c>
      <c r="D330" s="2">
        <v>3</v>
      </c>
      <c r="E330" s="29" t="str">
        <f t="shared" si="169"/>
        <v>Passwort/Persönliche Daten</v>
      </c>
      <c r="F330" s="3">
        <v>0</v>
      </c>
      <c r="G330" s="97" t="str">
        <f t="shared" si="170"/>
        <v/>
      </c>
      <c r="H330" s="6">
        <v>2</v>
      </c>
      <c r="I330" s="98" t="str">
        <f t="shared" si="171"/>
        <v>Schmeichelei</v>
      </c>
      <c r="J330" s="4">
        <v>5</v>
      </c>
      <c r="K330" s="99" t="str">
        <f t="shared" si="172"/>
        <v>CEO/Präsident</v>
      </c>
      <c r="L330" s="5">
        <v>0</v>
      </c>
      <c r="M330" s="100" t="str">
        <f t="shared" si="173"/>
        <v/>
      </c>
    </row>
    <row r="331" spans="1:23" x14ac:dyDescent="0.3">
      <c r="A331" s="7">
        <v>293</v>
      </c>
      <c r="B331" s="1">
        <v>0</v>
      </c>
      <c r="C331" s="28" t="str">
        <f t="shared" si="168"/>
        <v/>
      </c>
      <c r="D331" s="2">
        <v>1</v>
      </c>
      <c r="E331" s="29" t="str">
        <f t="shared" si="169"/>
        <v>Allg. Anfrage/Link-Klick</v>
      </c>
      <c r="F331" s="3">
        <v>5</v>
      </c>
      <c r="G331" s="97" t="str">
        <f t="shared" si="170"/>
        <v>1 Mio (+)/Alle</v>
      </c>
      <c r="H331" s="6">
        <v>1</v>
      </c>
      <c r="I331" s="98" t="str">
        <f t="shared" si="171"/>
        <v>Höflichkeit/Danksagung</v>
      </c>
      <c r="J331" s="4">
        <v>5</v>
      </c>
      <c r="K331" s="99" t="str">
        <f t="shared" si="172"/>
        <v>CEO/Präsident</v>
      </c>
      <c r="L331" s="5">
        <v>0</v>
      </c>
      <c r="M331" s="100" t="str">
        <f t="shared" si="173"/>
        <v/>
      </c>
    </row>
    <row r="332" spans="1:23" ht="15" thickBot="1" x14ac:dyDescent="0.35">
      <c r="A332" s="7">
        <v>294</v>
      </c>
      <c r="B332" s="1">
        <v>0</v>
      </c>
      <c r="C332" s="28" t="str">
        <f t="shared" si="168"/>
        <v/>
      </c>
      <c r="D332" s="2">
        <v>1</v>
      </c>
      <c r="E332" s="29" t="str">
        <f t="shared" si="169"/>
        <v>Allg. Anfrage/Link-Klick</v>
      </c>
      <c r="F332" s="3">
        <v>0</v>
      </c>
      <c r="G332" s="97" t="str">
        <f t="shared" si="170"/>
        <v/>
      </c>
      <c r="H332" s="6">
        <v>1</v>
      </c>
      <c r="I332" s="98" t="str">
        <f>IF(H332=1,$U$3,
IF(H332=2,$U$4,
IF(H332=3,$U$5,
IF(H332=4,$U$6,
IF(H332=5,$U$7,"")))))</f>
        <v>Höflichkeit/Danksagung</v>
      </c>
      <c r="J332" s="4">
        <v>5</v>
      </c>
      <c r="K332" s="99" t="str">
        <f t="shared" si="172"/>
        <v>CEO/Präsident</v>
      </c>
      <c r="L332" s="5">
        <v>5</v>
      </c>
      <c r="M332" s="100" t="str">
        <f t="shared" si="173"/>
        <v>24h/Angst</v>
      </c>
    </row>
    <row r="333" spans="1:23" ht="15" thickTop="1" x14ac:dyDescent="0.3">
      <c r="A333" s="7">
        <v>295</v>
      </c>
      <c r="B333" s="1">
        <v>0</v>
      </c>
      <c r="C333" s="28" t="str">
        <f t="shared" si="168"/>
        <v/>
      </c>
      <c r="D333" s="2">
        <v>2</v>
      </c>
      <c r="E333" s="29" t="str">
        <f t="shared" si="169"/>
        <v>Fragebogen/Teilnahmebestätigung</v>
      </c>
      <c r="F333" s="3">
        <v>0</v>
      </c>
      <c r="G333" s="97" t="str">
        <f t="shared" si="170"/>
        <v/>
      </c>
      <c r="H333" s="6">
        <v>1</v>
      </c>
      <c r="I333" s="98" t="str">
        <f t="shared" si="171"/>
        <v>Höflichkeit/Danksagung</v>
      </c>
      <c r="J333" s="4">
        <v>3</v>
      </c>
      <c r="K333" s="99" t="str">
        <f t="shared" si="172"/>
        <v>Abteilung</v>
      </c>
      <c r="L333" s="5">
        <v>5</v>
      </c>
      <c r="M333" s="100" t="str">
        <f t="shared" si="173"/>
        <v>24h/Angst</v>
      </c>
      <c r="O333" s="111" t="s">
        <v>24</v>
      </c>
      <c r="P333" s="154" t="str">
        <f>P27</f>
        <v>2-4</v>
      </c>
      <c r="Q333" s="78">
        <f>COUNTIF($G309:$G338, P333)</f>
        <v>0</v>
      </c>
      <c r="R333" s="55">
        <f>Q333/$Q$20</f>
        <v>0</v>
      </c>
      <c r="T333" s="114" t="s">
        <v>24</v>
      </c>
      <c r="U333" s="59" t="str">
        <f>U27</f>
        <v>2 Wochen (+)</v>
      </c>
      <c r="V333" s="92">
        <f>COUNTIF($M309:$M338, U333)</f>
        <v>0</v>
      </c>
      <c r="W333" s="60">
        <f>V333/$Q$20</f>
        <v>0</v>
      </c>
    </row>
    <row r="334" spans="1:23" x14ac:dyDescent="0.3">
      <c r="A334" s="7">
        <v>296</v>
      </c>
      <c r="B334" s="1">
        <v>1</v>
      </c>
      <c r="C334" s="28" t="str">
        <f t="shared" si="168"/>
        <v>minimaler Wert (&lt;50)</v>
      </c>
      <c r="D334" s="2">
        <v>1</v>
      </c>
      <c r="E334" s="29" t="str">
        <f t="shared" si="169"/>
        <v>Allg. Anfrage/Link-Klick</v>
      </c>
      <c r="F334" s="3">
        <v>0</v>
      </c>
      <c r="G334" s="97" t="str">
        <f t="shared" si="170"/>
        <v/>
      </c>
      <c r="H334" s="6">
        <v>2</v>
      </c>
      <c r="I334" s="98" t="str">
        <f t="shared" si="171"/>
        <v>Schmeichelei</v>
      </c>
      <c r="J334" s="4">
        <v>2</v>
      </c>
      <c r="K334" s="99" t="str">
        <f t="shared" si="172"/>
        <v>Logo</v>
      </c>
      <c r="L334" s="5">
        <v>0</v>
      </c>
      <c r="M334" s="100" t="str">
        <f t="shared" si="173"/>
        <v/>
      </c>
      <c r="O334" s="112" t="s">
        <v>25</v>
      </c>
      <c r="P334" s="56" t="str">
        <f t="shared" ref="P334:P337" si="179">P28</f>
        <v>5-99</v>
      </c>
      <c r="Q334" s="79">
        <f>COUNTIF($G309:$G338, P334)</f>
        <v>1</v>
      </c>
      <c r="R334" s="57">
        <f>Q334/$Q$20</f>
        <v>3.3333333333333333E-2</v>
      </c>
      <c r="T334" s="115" t="s">
        <v>25</v>
      </c>
      <c r="U334" s="61" t="str">
        <f t="shared" ref="U334:U337" si="180">U28</f>
        <v>1 Woche</v>
      </c>
      <c r="V334" s="93">
        <f>COUNTIF($M309:$M338, U334)</f>
        <v>2</v>
      </c>
      <c r="W334" s="62">
        <f>V334/$Q$20</f>
        <v>6.6666666666666666E-2</v>
      </c>
    </row>
    <row r="335" spans="1:23" x14ac:dyDescent="0.3">
      <c r="A335" s="7">
        <v>297</v>
      </c>
      <c r="B335" s="1">
        <v>0</v>
      </c>
      <c r="C335" s="28" t="str">
        <f t="shared" si="168"/>
        <v/>
      </c>
      <c r="D335" s="2">
        <v>4</v>
      </c>
      <c r="E335" s="29" t="str">
        <f t="shared" si="169"/>
        <v>Bank Details</v>
      </c>
      <c r="F335" s="3">
        <v>0</v>
      </c>
      <c r="G335" s="97" t="str">
        <f t="shared" si="170"/>
        <v/>
      </c>
      <c r="H335" s="6">
        <v>1</v>
      </c>
      <c r="I335" s="98" t="str">
        <f t="shared" si="171"/>
        <v>Höflichkeit/Danksagung</v>
      </c>
      <c r="J335" s="4">
        <v>2</v>
      </c>
      <c r="K335" s="99" t="str">
        <f t="shared" si="172"/>
        <v>Logo</v>
      </c>
      <c r="L335" s="5">
        <v>5</v>
      </c>
      <c r="M335" s="100" t="str">
        <f t="shared" si="173"/>
        <v>24h/Angst</v>
      </c>
      <c r="O335" s="112" t="s">
        <v>26</v>
      </c>
      <c r="P335" s="56" t="str">
        <f t="shared" si="179"/>
        <v>100(+)</v>
      </c>
      <c r="Q335" s="79">
        <f>COUNTIF($G309:$G338, P335)</f>
        <v>0</v>
      </c>
      <c r="R335" s="57">
        <f>Q335/$Q$20</f>
        <v>0</v>
      </c>
      <c r="T335" s="115" t="s">
        <v>26</v>
      </c>
      <c r="U335" s="61" t="str">
        <f t="shared" si="180"/>
        <v>72h</v>
      </c>
      <c r="V335" s="93">
        <f>COUNTIF($M309:$M338, U335)</f>
        <v>0</v>
      </c>
      <c r="W335" s="62">
        <f>V335/$Q$20</f>
        <v>0</v>
      </c>
    </row>
    <row r="336" spans="1:23" x14ac:dyDescent="0.3">
      <c r="A336" s="7">
        <v>298</v>
      </c>
      <c r="B336" s="1">
        <v>0</v>
      </c>
      <c r="C336" s="28" t="str">
        <f t="shared" si="168"/>
        <v/>
      </c>
      <c r="D336" s="2">
        <v>2</v>
      </c>
      <c r="E336" s="29" t="str">
        <f t="shared" si="169"/>
        <v>Fragebogen/Teilnahmebestätigung</v>
      </c>
      <c r="F336" s="3">
        <v>0</v>
      </c>
      <c r="G336" s="97" t="str">
        <f t="shared" si="170"/>
        <v/>
      </c>
      <c r="H336" s="6">
        <v>1</v>
      </c>
      <c r="I336" s="98" t="str">
        <f t="shared" si="171"/>
        <v>Höflichkeit/Danksagung</v>
      </c>
      <c r="J336" s="4">
        <v>4</v>
      </c>
      <c r="K336" s="99" t="str">
        <f t="shared" si="172"/>
        <v>Konkrete Autoritätsperson</v>
      </c>
      <c r="L336" s="5">
        <v>5</v>
      </c>
      <c r="M336" s="100" t="str">
        <f t="shared" si="173"/>
        <v>24h/Angst</v>
      </c>
      <c r="O336" s="112" t="s">
        <v>27</v>
      </c>
      <c r="P336" s="56" t="str">
        <f t="shared" si="179"/>
        <v>10000(+)</v>
      </c>
      <c r="Q336" s="79">
        <f>COUNTIF($G309:$G338, P336)</f>
        <v>0</v>
      </c>
      <c r="R336" s="57">
        <f>Q336/$Q$20</f>
        <v>0</v>
      </c>
      <c r="T336" s="115" t="s">
        <v>27</v>
      </c>
      <c r="U336" s="61" t="str">
        <f t="shared" si="180"/>
        <v>48h</v>
      </c>
      <c r="V336" s="93">
        <f>COUNTIF($M309:$M338, U336)</f>
        <v>1</v>
      </c>
      <c r="W336" s="62">
        <f>V336/$Q$20</f>
        <v>3.3333333333333333E-2</v>
      </c>
    </row>
    <row r="337" spans="1:23" ht="15" thickBot="1" x14ac:dyDescent="0.35">
      <c r="A337" s="7">
        <v>299</v>
      </c>
      <c r="B337" s="1">
        <v>0</v>
      </c>
      <c r="C337" s="28" t="str">
        <f t="shared" si="168"/>
        <v/>
      </c>
      <c r="D337" s="2">
        <v>1</v>
      </c>
      <c r="E337" s="29" t="str">
        <f t="shared" si="169"/>
        <v>Allg. Anfrage/Link-Klick</v>
      </c>
      <c r="F337" s="3">
        <v>0</v>
      </c>
      <c r="G337" s="97" t="str">
        <f t="shared" si="170"/>
        <v/>
      </c>
      <c r="H337" s="6">
        <v>3</v>
      </c>
      <c r="I337" s="98" t="str">
        <f t="shared" si="171"/>
        <v>zwischenmenschliche Verbindung</v>
      </c>
      <c r="J337" s="4">
        <v>4</v>
      </c>
      <c r="K337" s="99" t="str">
        <f t="shared" si="172"/>
        <v>Konkrete Autoritätsperson</v>
      </c>
      <c r="L337" s="5">
        <v>0</v>
      </c>
      <c r="M337" s="100" t="str">
        <f t="shared" si="173"/>
        <v/>
      </c>
      <c r="O337" s="113" t="s">
        <v>28</v>
      </c>
      <c r="P337" s="56" t="str">
        <f t="shared" si="179"/>
        <v>1 Mio (+)/Alle</v>
      </c>
      <c r="Q337" s="80">
        <f>COUNTIF($G309:$G338, P337)</f>
        <v>2</v>
      </c>
      <c r="R337" s="58">
        <f>Q337/$Q$20</f>
        <v>6.6666666666666666E-2</v>
      </c>
      <c r="T337" s="116" t="s">
        <v>28</v>
      </c>
      <c r="U337" s="61" t="str">
        <f t="shared" si="180"/>
        <v>24h/Angst</v>
      </c>
      <c r="V337" s="93">
        <f>COUNTIF($M309:$M338, U337)</f>
        <v>19</v>
      </c>
      <c r="W337" s="62">
        <f>V337/$Q$20</f>
        <v>0.6333333333333333</v>
      </c>
    </row>
    <row r="338" spans="1:23" ht="15" thickBot="1" x14ac:dyDescent="0.35">
      <c r="A338" s="7">
        <v>300</v>
      </c>
      <c r="B338" s="1">
        <v>0</v>
      </c>
      <c r="C338" s="28" t="str">
        <f t="shared" si="168"/>
        <v/>
      </c>
      <c r="D338" s="2">
        <v>2</v>
      </c>
      <c r="E338" s="29" t="str">
        <f t="shared" si="169"/>
        <v>Fragebogen/Teilnahmebestätigung</v>
      </c>
      <c r="F338" s="3">
        <v>0</v>
      </c>
      <c r="G338" s="97" t="str">
        <f t="shared" si="170"/>
        <v/>
      </c>
      <c r="H338" s="6">
        <v>1</v>
      </c>
      <c r="I338" s="98" t="str">
        <f t="shared" si="171"/>
        <v>Höflichkeit/Danksagung</v>
      </c>
      <c r="J338" s="4">
        <v>4</v>
      </c>
      <c r="K338" s="99" t="str">
        <f t="shared" si="172"/>
        <v>Konkrete Autoritätsperson</v>
      </c>
      <c r="L338" s="5">
        <v>2</v>
      </c>
      <c r="M338" s="100" t="str">
        <f t="shared" si="173"/>
        <v>1 Woche</v>
      </c>
      <c r="O338" s="156" t="s">
        <v>21</v>
      </c>
      <c r="P338" s="157"/>
      <c r="Q338" s="81">
        <f>SUM(Q333:Q337)</f>
        <v>3</v>
      </c>
      <c r="R338" s="66">
        <f>SUM(R333:R337)</f>
        <v>0.1</v>
      </c>
      <c r="T338" s="158" t="s">
        <v>21</v>
      </c>
      <c r="U338" s="159"/>
      <c r="V338" s="94">
        <f>SUM(V333:V337)</f>
        <v>22</v>
      </c>
      <c r="W338" s="67">
        <f>SUM(W333:W337)</f>
        <v>0.73333333333333328</v>
      </c>
    </row>
    <row r="339" spans="1:23" ht="19.2" thickTop="1" thickBot="1" x14ac:dyDescent="0.4">
      <c r="A339" s="117" t="s">
        <v>17</v>
      </c>
      <c r="B339" s="118">
        <f t="shared" ref="B339" si="181">SUM(B309:B338)/COUNTIF(B309:B338,"&lt;&gt;0")</f>
        <v>2</v>
      </c>
      <c r="C339" s="118"/>
      <c r="D339" s="118">
        <f t="shared" ref="D339" si="182">SUM(D309:D338)/COUNTIF(D309:D338,"&lt;&gt;0")</f>
        <v>2.8</v>
      </c>
      <c r="E339" s="118"/>
      <c r="F339" s="118">
        <f t="shared" ref="F339" si="183">SUM(F309:F338)/COUNTIF(F309:F338,"&lt;&gt;0")</f>
        <v>4</v>
      </c>
      <c r="G339" s="118"/>
      <c r="H339" s="118">
        <f t="shared" ref="H339" si="184">SUM(H309:H338)/COUNTIF(H309:H338,"&lt;&gt;0")</f>
        <v>1.96</v>
      </c>
      <c r="I339" s="118"/>
      <c r="J339" s="118">
        <f t="shared" ref="J339" si="185">SUM(J309:J338)/COUNTIF(J309:J338,"&lt;&gt;0")</f>
        <v>3.6896551724137931</v>
      </c>
      <c r="K339" s="118"/>
      <c r="L339" s="118">
        <f t="shared" ref="L339" si="186">SUM(L309:L338)/COUNTIF(L309:L338,"&lt;&gt;0")</f>
        <v>4.6818181818181817</v>
      </c>
      <c r="M339" s="118"/>
    </row>
    <row r="340" spans="1:23" ht="19.2" thickTop="1" thickBot="1" x14ac:dyDescent="0.4">
      <c r="A340" s="95" t="s">
        <v>29</v>
      </c>
      <c r="B340" s="96">
        <f t="shared" ref="B340" si="187">SUM(B309:B338)/30</f>
        <v>0.26666666666666666</v>
      </c>
      <c r="C340" s="96"/>
      <c r="D340" s="96">
        <f>SUM(D309:D338)/30</f>
        <v>2.8</v>
      </c>
      <c r="E340" s="96"/>
      <c r="F340" s="96">
        <f>SUM(F309:F338)/30</f>
        <v>0.4</v>
      </c>
      <c r="G340" s="96"/>
      <c r="H340" s="96">
        <f>SUM(H309:H338)/30</f>
        <v>1.6333333333333333</v>
      </c>
      <c r="I340" s="96"/>
      <c r="J340" s="96">
        <f>SUM(J309:J338)/30</f>
        <v>3.5666666666666669</v>
      </c>
      <c r="K340" s="96"/>
      <c r="L340" s="96">
        <f>SUM(L309:L338)/30</f>
        <v>3.4333333333333331</v>
      </c>
      <c r="M340" s="96"/>
    </row>
    <row r="341" spans="1:23" ht="15" thickTop="1" x14ac:dyDescent="0.3"/>
  </sheetData>
  <mergeCells count="66">
    <mergeCell ref="A171:J171"/>
    <mergeCell ref="A205:J205"/>
    <mergeCell ref="A239:J239"/>
    <mergeCell ref="A273:J273"/>
    <mergeCell ref="A307:J307"/>
    <mergeCell ref="A1:J1"/>
    <mergeCell ref="A35:J35"/>
    <mergeCell ref="A69:J69"/>
    <mergeCell ref="A103:J103"/>
    <mergeCell ref="A137:J137"/>
    <mergeCell ref="O8:P8"/>
    <mergeCell ref="T8:U8"/>
    <mergeCell ref="O20:P20"/>
    <mergeCell ref="T20:U20"/>
    <mergeCell ref="O32:P32"/>
    <mergeCell ref="T32:U32"/>
    <mergeCell ref="O42:P42"/>
    <mergeCell ref="T42:U42"/>
    <mergeCell ref="O54:P54"/>
    <mergeCell ref="T54:U54"/>
    <mergeCell ref="O66:P66"/>
    <mergeCell ref="T66:U66"/>
    <mergeCell ref="O76:P76"/>
    <mergeCell ref="T76:U76"/>
    <mergeCell ref="T88:U88"/>
    <mergeCell ref="O100:P100"/>
    <mergeCell ref="T100:U100"/>
    <mergeCell ref="O110:P110"/>
    <mergeCell ref="T110:U110"/>
    <mergeCell ref="O122:P122"/>
    <mergeCell ref="T122:U122"/>
    <mergeCell ref="O134:P134"/>
    <mergeCell ref="T134:U134"/>
    <mergeCell ref="O144:P144"/>
    <mergeCell ref="T144:U144"/>
    <mergeCell ref="O156:P156"/>
    <mergeCell ref="T156:U156"/>
    <mergeCell ref="O168:P168"/>
    <mergeCell ref="T168:U168"/>
    <mergeCell ref="O178:P178"/>
    <mergeCell ref="T178:U178"/>
    <mergeCell ref="O190:P190"/>
    <mergeCell ref="T190:U190"/>
    <mergeCell ref="O202:P202"/>
    <mergeCell ref="T202:U202"/>
    <mergeCell ref="O212:P212"/>
    <mergeCell ref="T212:U212"/>
    <mergeCell ref="O224:P224"/>
    <mergeCell ref="T224:U224"/>
    <mergeCell ref="O236:P236"/>
    <mergeCell ref="T236:U236"/>
    <mergeCell ref="O246:P246"/>
    <mergeCell ref="T246:U246"/>
    <mergeCell ref="O258:P258"/>
    <mergeCell ref="T258:U258"/>
    <mergeCell ref="O270:P270"/>
    <mergeCell ref="T270:U270"/>
    <mergeCell ref="O338:P338"/>
    <mergeCell ref="T338:U338"/>
    <mergeCell ref="O280:P280"/>
    <mergeCell ref="T280:U280"/>
    <mergeCell ref="O292:P292"/>
    <mergeCell ref="T292:U292"/>
    <mergeCell ref="O304:P304"/>
    <mergeCell ref="T304:U304"/>
    <mergeCell ref="O314:P314"/>
  </mergeCells>
  <phoneticPr fontId="4" type="noConversion"/>
  <pageMargins left="0.7" right="0.7" top="0.78740157499999996" bottom="0.78740157499999996" header="0.3" footer="0.3"/>
  <pageSetup paperSize="9" orientation="portrait" r:id="rId1"/>
  <ignoredErrors>
    <ignoredError sqref="P2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ECBD-2282-498B-8523-54CD5245570B}">
  <dimension ref="A1:H301"/>
  <sheetViews>
    <sheetView tabSelected="1" topLeftCell="A235" zoomScale="67" zoomScaleNormal="67" workbookViewId="0">
      <selection activeCell="I258" sqref="I258"/>
    </sheetView>
  </sheetViews>
  <sheetFormatPr baseColWidth="10" defaultRowHeight="14.4" x14ac:dyDescent="0.3"/>
  <cols>
    <col min="1" max="1" width="11.109375" bestFit="1" customWidth="1"/>
    <col min="2" max="2" width="17.5546875" bestFit="1" customWidth="1"/>
    <col min="3" max="3" width="15.44140625" bestFit="1" customWidth="1"/>
    <col min="4" max="4" width="10" bestFit="1" customWidth="1"/>
    <col min="5" max="5" width="8.33203125" bestFit="1" customWidth="1"/>
    <col min="6" max="6" width="11.88671875" bestFit="1" customWidth="1"/>
    <col min="7" max="7" width="16.21875" style="133" bestFit="1" customWidth="1"/>
    <col min="8" max="8" width="8.5546875" bestFit="1" customWidth="1"/>
    <col min="9" max="9" width="21.6640625" bestFit="1" customWidth="1"/>
    <col min="10" max="10" width="3" bestFit="1" customWidth="1"/>
    <col min="11" max="11" width="8.109375" bestFit="1" customWidth="1"/>
    <col min="12" max="12" width="20.44140625" customWidth="1"/>
    <col min="13" max="13" width="2.5546875" bestFit="1" customWidth="1"/>
    <col min="14" max="14" width="15.5546875" bestFit="1" customWidth="1"/>
    <col min="15" max="15" width="3" bestFit="1" customWidth="1"/>
    <col min="16" max="16" width="8.109375" bestFit="1" customWidth="1"/>
    <col min="19" max="19" width="17.21875" bestFit="1" customWidth="1"/>
  </cols>
  <sheetData>
    <row r="1" spans="1:8" ht="15" thickBot="1" x14ac:dyDescent="0.35">
      <c r="A1" s="14" t="s">
        <v>0</v>
      </c>
      <c r="B1" s="15" t="s">
        <v>2</v>
      </c>
      <c r="C1" s="16" t="s">
        <v>3</v>
      </c>
      <c r="D1" s="17" t="s">
        <v>5</v>
      </c>
      <c r="E1" s="18" t="s">
        <v>4</v>
      </c>
      <c r="F1" s="134" t="s">
        <v>34</v>
      </c>
      <c r="G1" s="120" t="s">
        <v>36</v>
      </c>
      <c r="H1" s="147" t="s">
        <v>38</v>
      </c>
    </row>
    <row r="2" spans="1:8" x14ac:dyDescent="0.3">
      <c r="A2" s="27">
        <f>Häufigkeiten!B3</f>
        <v>0</v>
      </c>
      <c r="B2" s="29">
        <f>Häufigkeiten!D3</f>
        <v>5</v>
      </c>
      <c r="C2" s="123">
        <f>Häufigkeiten!F3</f>
        <v>0</v>
      </c>
      <c r="D2" s="30">
        <f>Häufigkeiten!H3</f>
        <v>1</v>
      </c>
      <c r="E2" s="31">
        <f>Häufigkeiten!J3</f>
        <v>2</v>
      </c>
      <c r="F2" s="135">
        <f>Häufigkeiten!L3</f>
        <v>0</v>
      </c>
      <c r="G2" s="145">
        <f>Häufigkeiten!M$1</f>
        <v>0.17199999999999999</v>
      </c>
      <c r="H2" s="171" t="s">
        <v>6</v>
      </c>
    </row>
    <row r="3" spans="1:8" x14ac:dyDescent="0.3">
      <c r="A3" s="27">
        <f>Häufigkeiten!B4</f>
        <v>0</v>
      </c>
      <c r="B3" s="29">
        <f>Häufigkeiten!D4</f>
        <v>3</v>
      </c>
      <c r="C3" s="123">
        <f>Häufigkeiten!F4</f>
        <v>0</v>
      </c>
      <c r="D3" s="30">
        <f>Häufigkeiten!H4</f>
        <v>0</v>
      </c>
      <c r="E3" s="31">
        <f>Häufigkeiten!J4</f>
        <v>3</v>
      </c>
      <c r="F3" s="135">
        <f>Häufigkeiten!L4</f>
        <v>5</v>
      </c>
      <c r="G3" s="145">
        <f>Häufigkeiten!M$1</f>
        <v>0.17199999999999999</v>
      </c>
      <c r="H3" s="172"/>
    </row>
    <row r="4" spans="1:8" x14ac:dyDescent="0.3">
      <c r="A4" s="27">
        <f>Häufigkeiten!B5</f>
        <v>0</v>
      </c>
      <c r="B4" s="29">
        <f>Häufigkeiten!D5</f>
        <v>4</v>
      </c>
      <c r="C4" s="123">
        <f>Häufigkeiten!F5</f>
        <v>0</v>
      </c>
      <c r="D4" s="30">
        <f>Häufigkeiten!H5</f>
        <v>0</v>
      </c>
      <c r="E4" s="31">
        <f>Häufigkeiten!J5</f>
        <v>2</v>
      </c>
      <c r="F4" s="135">
        <f>Häufigkeiten!L5</f>
        <v>5</v>
      </c>
      <c r="G4" s="145">
        <f>Häufigkeiten!M$1</f>
        <v>0.17199999999999999</v>
      </c>
      <c r="H4" s="172"/>
    </row>
    <row r="5" spans="1:8" x14ac:dyDescent="0.3">
      <c r="A5" s="27">
        <f>Häufigkeiten!B6</f>
        <v>0</v>
      </c>
      <c r="B5" s="29">
        <f>Häufigkeiten!D6</f>
        <v>4</v>
      </c>
      <c r="C5" s="123">
        <f>Häufigkeiten!F6</f>
        <v>0</v>
      </c>
      <c r="D5" s="30">
        <f>Häufigkeiten!H6</f>
        <v>0</v>
      </c>
      <c r="E5" s="31">
        <f>Häufigkeiten!J6</f>
        <v>2</v>
      </c>
      <c r="F5" s="135">
        <f>Häufigkeiten!L6</f>
        <v>5</v>
      </c>
      <c r="G5" s="145">
        <f>Häufigkeiten!M$1</f>
        <v>0.17199999999999999</v>
      </c>
      <c r="H5" s="172"/>
    </row>
    <row r="6" spans="1:8" x14ac:dyDescent="0.3">
      <c r="A6" s="27">
        <f>Häufigkeiten!B7</f>
        <v>4</v>
      </c>
      <c r="B6" s="29">
        <f>Häufigkeiten!D7</f>
        <v>4</v>
      </c>
      <c r="C6" s="123">
        <f>Häufigkeiten!F7</f>
        <v>0</v>
      </c>
      <c r="D6" s="30">
        <f>Häufigkeiten!H7</f>
        <v>0</v>
      </c>
      <c r="E6" s="31">
        <f>Häufigkeiten!J7</f>
        <v>2</v>
      </c>
      <c r="F6" s="135">
        <f>Häufigkeiten!L7</f>
        <v>5</v>
      </c>
      <c r="G6" s="145">
        <f>Häufigkeiten!M$1</f>
        <v>0.17199999999999999</v>
      </c>
      <c r="H6" s="172"/>
    </row>
    <row r="7" spans="1:8" x14ac:dyDescent="0.3">
      <c r="A7" s="27">
        <f>Häufigkeiten!B8</f>
        <v>0</v>
      </c>
      <c r="B7" s="29">
        <f>Häufigkeiten!D8</f>
        <v>4</v>
      </c>
      <c r="C7" s="123">
        <f>Häufigkeiten!F8</f>
        <v>0</v>
      </c>
      <c r="D7" s="30">
        <f>Häufigkeiten!H8</f>
        <v>0</v>
      </c>
      <c r="E7" s="31">
        <f>Häufigkeiten!J8</f>
        <v>2</v>
      </c>
      <c r="F7" s="135">
        <f>Häufigkeiten!L8</f>
        <v>5</v>
      </c>
      <c r="G7" s="145">
        <f>Häufigkeiten!M$1</f>
        <v>0.17199999999999999</v>
      </c>
      <c r="H7" s="172"/>
    </row>
    <row r="8" spans="1:8" x14ac:dyDescent="0.3">
      <c r="A8" s="27">
        <f>Häufigkeiten!B9</f>
        <v>0</v>
      </c>
      <c r="B8" s="29">
        <f>Häufigkeiten!D9</f>
        <v>3</v>
      </c>
      <c r="C8" s="123">
        <f>Häufigkeiten!F9</f>
        <v>0</v>
      </c>
      <c r="D8" s="30">
        <f>Häufigkeiten!H9</f>
        <v>1</v>
      </c>
      <c r="E8" s="31">
        <f>Häufigkeiten!J9</f>
        <v>3</v>
      </c>
      <c r="F8" s="135">
        <f>Häufigkeiten!L9</f>
        <v>5</v>
      </c>
      <c r="G8" s="145">
        <f>Häufigkeiten!M$1</f>
        <v>0.17199999999999999</v>
      </c>
      <c r="H8" s="172"/>
    </row>
    <row r="9" spans="1:8" x14ac:dyDescent="0.3">
      <c r="A9" s="27">
        <f>Häufigkeiten!B10</f>
        <v>5</v>
      </c>
      <c r="B9" s="29">
        <f>Häufigkeiten!D10</f>
        <v>4</v>
      </c>
      <c r="C9" s="123">
        <f>Häufigkeiten!F10</f>
        <v>0</v>
      </c>
      <c r="D9" s="30">
        <f>Häufigkeiten!H10</f>
        <v>0</v>
      </c>
      <c r="E9" s="31">
        <f>Häufigkeiten!J10</f>
        <v>2</v>
      </c>
      <c r="F9" s="135">
        <f>Häufigkeiten!L10</f>
        <v>1</v>
      </c>
      <c r="G9" s="145">
        <f>Häufigkeiten!M$1</f>
        <v>0.17199999999999999</v>
      </c>
      <c r="H9" s="172"/>
    </row>
    <row r="10" spans="1:8" x14ac:dyDescent="0.3">
      <c r="A10" s="27">
        <f>Häufigkeiten!B11</f>
        <v>0</v>
      </c>
      <c r="B10" s="29">
        <f>Häufigkeiten!D11</f>
        <v>4</v>
      </c>
      <c r="C10" s="123">
        <f>Häufigkeiten!F11</f>
        <v>0</v>
      </c>
      <c r="D10" s="30">
        <f>Häufigkeiten!H11</f>
        <v>0</v>
      </c>
      <c r="E10" s="31">
        <f>Häufigkeiten!J11</f>
        <v>2</v>
      </c>
      <c r="F10" s="135">
        <f>Häufigkeiten!L11</f>
        <v>1</v>
      </c>
      <c r="G10" s="145">
        <f>Häufigkeiten!M$1</f>
        <v>0.17199999999999999</v>
      </c>
      <c r="H10" s="172"/>
    </row>
    <row r="11" spans="1:8" x14ac:dyDescent="0.3">
      <c r="A11" s="27">
        <f>Häufigkeiten!B12</f>
        <v>0</v>
      </c>
      <c r="B11" s="29">
        <f>Häufigkeiten!D12</f>
        <v>3</v>
      </c>
      <c r="C11" s="123">
        <f>Häufigkeiten!F12</f>
        <v>0</v>
      </c>
      <c r="D11" s="30">
        <f>Häufigkeiten!H12</f>
        <v>0</v>
      </c>
      <c r="E11" s="31">
        <f>Häufigkeiten!J12</f>
        <v>2</v>
      </c>
      <c r="F11" s="135">
        <f>Häufigkeiten!L12</f>
        <v>3</v>
      </c>
      <c r="G11" s="145">
        <f>Häufigkeiten!M$1</f>
        <v>0.17199999999999999</v>
      </c>
      <c r="H11" s="172"/>
    </row>
    <row r="12" spans="1:8" x14ac:dyDescent="0.3">
      <c r="A12" s="27">
        <f>Häufigkeiten!B13</f>
        <v>0</v>
      </c>
      <c r="B12" s="29">
        <f>Häufigkeiten!D13</f>
        <v>3</v>
      </c>
      <c r="C12" s="123">
        <f>Häufigkeiten!F13</f>
        <v>5</v>
      </c>
      <c r="D12" s="30">
        <f>Häufigkeiten!H13</f>
        <v>1</v>
      </c>
      <c r="E12" s="31">
        <f>Häufigkeiten!J13</f>
        <v>3</v>
      </c>
      <c r="F12" s="135">
        <f>Häufigkeiten!L13</f>
        <v>5</v>
      </c>
      <c r="G12" s="145">
        <f>Häufigkeiten!M$1</f>
        <v>0.17199999999999999</v>
      </c>
      <c r="H12" s="172"/>
    </row>
    <row r="13" spans="1:8" x14ac:dyDescent="0.3">
      <c r="A13" s="27">
        <f>Häufigkeiten!B14</f>
        <v>5</v>
      </c>
      <c r="B13" s="29">
        <f>Häufigkeiten!D14</f>
        <v>4</v>
      </c>
      <c r="C13" s="123">
        <f>Häufigkeiten!F14</f>
        <v>0</v>
      </c>
      <c r="D13" s="30">
        <f>Häufigkeiten!H14</f>
        <v>2</v>
      </c>
      <c r="E13" s="31">
        <f>Häufigkeiten!J14</f>
        <v>1</v>
      </c>
      <c r="F13" s="135">
        <f>Häufigkeiten!L14</f>
        <v>5</v>
      </c>
      <c r="G13" s="145">
        <f>Häufigkeiten!M$1</f>
        <v>0.17199999999999999</v>
      </c>
      <c r="H13" s="172"/>
    </row>
    <row r="14" spans="1:8" x14ac:dyDescent="0.3">
      <c r="A14" s="27">
        <f>Häufigkeiten!B15</f>
        <v>3</v>
      </c>
      <c r="B14" s="29">
        <f>Häufigkeiten!D15</f>
        <v>4</v>
      </c>
      <c r="C14" s="123">
        <f>Häufigkeiten!F15</f>
        <v>0</v>
      </c>
      <c r="D14" s="30">
        <f>Häufigkeiten!H15</f>
        <v>0</v>
      </c>
      <c r="E14" s="31">
        <f>Häufigkeiten!J15</f>
        <v>2</v>
      </c>
      <c r="F14" s="135">
        <f>Häufigkeiten!L15</f>
        <v>1</v>
      </c>
      <c r="G14" s="145">
        <f>Häufigkeiten!M$1</f>
        <v>0.17199999999999999</v>
      </c>
      <c r="H14" s="172"/>
    </row>
    <row r="15" spans="1:8" x14ac:dyDescent="0.3">
      <c r="A15" s="27">
        <f>Häufigkeiten!B16</f>
        <v>0</v>
      </c>
      <c r="B15" s="29">
        <f>Häufigkeiten!D16</f>
        <v>3</v>
      </c>
      <c r="C15" s="123">
        <f>Häufigkeiten!F16</f>
        <v>0</v>
      </c>
      <c r="D15" s="30">
        <f>Häufigkeiten!H16</f>
        <v>0</v>
      </c>
      <c r="E15" s="31">
        <f>Häufigkeiten!J16</f>
        <v>3</v>
      </c>
      <c r="F15" s="135">
        <f>Häufigkeiten!L16</f>
        <v>4</v>
      </c>
      <c r="G15" s="145">
        <f>Häufigkeiten!M$1</f>
        <v>0.17199999999999999</v>
      </c>
      <c r="H15" s="172"/>
    </row>
    <row r="16" spans="1:8" x14ac:dyDescent="0.3">
      <c r="A16" s="27">
        <f>Häufigkeiten!B17</f>
        <v>0</v>
      </c>
      <c r="B16" s="29">
        <f>Häufigkeiten!D17</f>
        <v>3</v>
      </c>
      <c r="C16" s="123">
        <f>Häufigkeiten!F17</f>
        <v>0</v>
      </c>
      <c r="D16" s="30">
        <f>Häufigkeiten!H17</f>
        <v>0</v>
      </c>
      <c r="E16" s="31">
        <f>Häufigkeiten!J17</f>
        <v>3</v>
      </c>
      <c r="F16" s="135">
        <f>Häufigkeiten!L17</f>
        <v>5</v>
      </c>
      <c r="G16" s="145">
        <f>Häufigkeiten!M$1</f>
        <v>0.17199999999999999</v>
      </c>
      <c r="H16" s="172"/>
    </row>
    <row r="17" spans="1:8" x14ac:dyDescent="0.3">
      <c r="A17" s="27">
        <f>Häufigkeiten!B18</f>
        <v>0</v>
      </c>
      <c r="B17" s="29">
        <f>Häufigkeiten!D18</f>
        <v>3</v>
      </c>
      <c r="C17" s="123">
        <f>Häufigkeiten!F18</f>
        <v>0</v>
      </c>
      <c r="D17" s="30">
        <f>Häufigkeiten!H18</f>
        <v>0</v>
      </c>
      <c r="E17" s="31">
        <f>Häufigkeiten!J18</f>
        <v>2</v>
      </c>
      <c r="F17" s="135">
        <f>Häufigkeiten!L18</f>
        <v>2</v>
      </c>
      <c r="G17" s="145">
        <f>Häufigkeiten!M$1</f>
        <v>0.17199999999999999</v>
      </c>
      <c r="H17" s="172"/>
    </row>
    <row r="18" spans="1:8" x14ac:dyDescent="0.3">
      <c r="A18" s="27">
        <f>Häufigkeiten!B19</f>
        <v>0</v>
      </c>
      <c r="B18" s="29">
        <f>Häufigkeiten!D19</f>
        <v>3</v>
      </c>
      <c r="C18" s="123">
        <f>Häufigkeiten!F19</f>
        <v>0</v>
      </c>
      <c r="D18" s="30">
        <f>Häufigkeiten!H19</f>
        <v>0</v>
      </c>
      <c r="E18" s="31">
        <f>Häufigkeiten!J19</f>
        <v>3</v>
      </c>
      <c r="F18" s="135">
        <f>Häufigkeiten!L19</f>
        <v>5</v>
      </c>
      <c r="G18" s="145">
        <f>Häufigkeiten!M$1</f>
        <v>0.17199999999999999</v>
      </c>
      <c r="H18" s="172"/>
    </row>
    <row r="19" spans="1:8" x14ac:dyDescent="0.3">
      <c r="A19" s="27">
        <f>Häufigkeiten!B20</f>
        <v>0</v>
      </c>
      <c r="B19" s="29">
        <f>Häufigkeiten!D20</f>
        <v>3</v>
      </c>
      <c r="C19" s="123">
        <f>Häufigkeiten!F20</f>
        <v>0</v>
      </c>
      <c r="D19" s="30">
        <f>Häufigkeiten!H20</f>
        <v>1</v>
      </c>
      <c r="E19" s="31">
        <f>Häufigkeiten!J20</f>
        <v>2</v>
      </c>
      <c r="F19" s="135">
        <f>Häufigkeiten!L20</f>
        <v>5</v>
      </c>
      <c r="G19" s="145">
        <f>Häufigkeiten!M$1</f>
        <v>0.17199999999999999</v>
      </c>
      <c r="H19" s="172"/>
    </row>
    <row r="20" spans="1:8" x14ac:dyDescent="0.3">
      <c r="A20" s="27">
        <f>Häufigkeiten!B21</f>
        <v>0</v>
      </c>
      <c r="B20" s="29">
        <f>Häufigkeiten!D21</f>
        <v>5</v>
      </c>
      <c r="C20" s="123">
        <f>Häufigkeiten!F21</f>
        <v>0</v>
      </c>
      <c r="D20" s="30">
        <f>Häufigkeiten!H21</f>
        <v>0</v>
      </c>
      <c r="E20" s="31">
        <f>Häufigkeiten!J21</f>
        <v>4</v>
      </c>
      <c r="F20" s="135">
        <f>Häufigkeiten!L21</f>
        <v>3</v>
      </c>
      <c r="G20" s="145">
        <f>Häufigkeiten!M$1</f>
        <v>0.17199999999999999</v>
      </c>
      <c r="H20" s="172"/>
    </row>
    <row r="21" spans="1:8" x14ac:dyDescent="0.3">
      <c r="A21" s="27">
        <f>Häufigkeiten!B22</f>
        <v>0</v>
      </c>
      <c r="B21" s="29">
        <f>Häufigkeiten!D22</f>
        <v>4</v>
      </c>
      <c r="C21" s="123">
        <f>Häufigkeiten!F22</f>
        <v>0</v>
      </c>
      <c r="D21" s="30">
        <f>Häufigkeiten!H22</f>
        <v>1</v>
      </c>
      <c r="E21" s="31">
        <f>Häufigkeiten!J22</f>
        <v>2</v>
      </c>
      <c r="F21" s="135">
        <f>Häufigkeiten!L22</f>
        <v>5</v>
      </c>
      <c r="G21" s="145">
        <f>Häufigkeiten!M$1</f>
        <v>0.17199999999999999</v>
      </c>
      <c r="H21" s="172"/>
    </row>
    <row r="22" spans="1:8" x14ac:dyDescent="0.3">
      <c r="A22" s="27">
        <f>Häufigkeiten!B23</f>
        <v>3</v>
      </c>
      <c r="B22" s="29">
        <f>Häufigkeiten!D23</f>
        <v>3</v>
      </c>
      <c r="C22" s="123">
        <f>Häufigkeiten!F23</f>
        <v>0</v>
      </c>
      <c r="D22" s="30">
        <f>Häufigkeiten!H23</f>
        <v>0</v>
      </c>
      <c r="E22" s="31">
        <f>Häufigkeiten!J23</f>
        <v>3</v>
      </c>
      <c r="F22" s="135">
        <f>Häufigkeiten!L23</f>
        <v>5</v>
      </c>
      <c r="G22" s="145">
        <f>Häufigkeiten!M$1</f>
        <v>0.17199999999999999</v>
      </c>
      <c r="H22" s="172"/>
    </row>
    <row r="23" spans="1:8" x14ac:dyDescent="0.3">
      <c r="A23" s="27">
        <f>Häufigkeiten!B24</f>
        <v>0</v>
      </c>
      <c r="B23" s="29">
        <f>Häufigkeiten!D24</f>
        <v>3</v>
      </c>
      <c r="C23" s="123">
        <f>Häufigkeiten!F24</f>
        <v>0</v>
      </c>
      <c r="D23" s="30">
        <f>Häufigkeiten!H24</f>
        <v>1</v>
      </c>
      <c r="E23" s="31">
        <f>Häufigkeiten!J24</f>
        <v>2</v>
      </c>
      <c r="F23" s="135">
        <f>Häufigkeiten!L24</f>
        <v>0</v>
      </c>
      <c r="G23" s="145">
        <f>Häufigkeiten!M$1</f>
        <v>0.17199999999999999</v>
      </c>
      <c r="H23" s="172"/>
    </row>
    <row r="24" spans="1:8" x14ac:dyDescent="0.3">
      <c r="A24" s="27">
        <f>Häufigkeiten!B25</f>
        <v>0</v>
      </c>
      <c r="B24" s="29">
        <f>Häufigkeiten!D25</f>
        <v>4</v>
      </c>
      <c r="C24" s="123">
        <f>Häufigkeiten!F25</f>
        <v>0</v>
      </c>
      <c r="D24" s="30">
        <f>Häufigkeiten!H25</f>
        <v>0</v>
      </c>
      <c r="E24" s="31">
        <f>Häufigkeiten!J25</f>
        <v>2</v>
      </c>
      <c r="F24" s="135">
        <f>Häufigkeiten!L25</f>
        <v>5</v>
      </c>
      <c r="G24" s="145">
        <f>Häufigkeiten!M$1</f>
        <v>0.17199999999999999</v>
      </c>
      <c r="H24" s="172"/>
    </row>
    <row r="25" spans="1:8" x14ac:dyDescent="0.3">
      <c r="A25" s="27">
        <f>Häufigkeiten!B26</f>
        <v>2</v>
      </c>
      <c r="B25" s="29">
        <f>Häufigkeiten!D26</f>
        <v>2</v>
      </c>
      <c r="C25" s="123">
        <f>Häufigkeiten!F26</f>
        <v>5</v>
      </c>
      <c r="D25" s="30">
        <f>Häufigkeiten!H26</f>
        <v>0</v>
      </c>
      <c r="E25" s="31">
        <f>Häufigkeiten!J26</f>
        <v>2</v>
      </c>
      <c r="F25" s="135">
        <f>Häufigkeiten!L26</f>
        <v>5</v>
      </c>
      <c r="G25" s="145">
        <f>Häufigkeiten!M$1</f>
        <v>0.17199999999999999</v>
      </c>
      <c r="H25" s="172"/>
    </row>
    <row r="26" spans="1:8" x14ac:dyDescent="0.3">
      <c r="A26" s="27">
        <f>Häufigkeiten!B27</f>
        <v>0</v>
      </c>
      <c r="B26" s="29">
        <f>Häufigkeiten!D27</f>
        <v>4</v>
      </c>
      <c r="C26" s="123">
        <f>Häufigkeiten!F27</f>
        <v>0</v>
      </c>
      <c r="D26" s="30">
        <f>Häufigkeiten!H27</f>
        <v>0</v>
      </c>
      <c r="E26" s="31">
        <f>Häufigkeiten!J27</f>
        <v>2</v>
      </c>
      <c r="F26" s="135">
        <f>Häufigkeiten!L27</f>
        <v>5</v>
      </c>
      <c r="G26" s="145">
        <f>Häufigkeiten!M$1</f>
        <v>0.17199999999999999</v>
      </c>
      <c r="H26" s="172"/>
    </row>
    <row r="27" spans="1:8" x14ac:dyDescent="0.3">
      <c r="A27" s="27">
        <f>Häufigkeiten!B28</f>
        <v>0</v>
      </c>
      <c r="B27" s="29">
        <f>Häufigkeiten!D28</f>
        <v>3</v>
      </c>
      <c r="C27" s="123">
        <f>Häufigkeiten!F28</f>
        <v>0</v>
      </c>
      <c r="D27" s="30">
        <f>Häufigkeiten!H28</f>
        <v>1</v>
      </c>
      <c r="E27" s="31">
        <f>Häufigkeiten!J28</f>
        <v>3</v>
      </c>
      <c r="F27" s="135">
        <f>Häufigkeiten!L28</f>
        <v>5</v>
      </c>
      <c r="G27" s="145">
        <f>Häufigkeiten!M$1</f>
        <v>0.17199999999999999</v>
      </c>
      <c r="H27" s="172"/>
    </row>
    <row r="28" spans="1:8" x14ac:dyDescent="0.3">
      <c r="A28" s="27">
        <f>Häufigkeiten!B29</f>
        <v>0</v>
      </c>
      <c r="B28" s="29">
        <f>Häufigkeiten!D29</f>
        <v>3</v>
      </c>
      <c r="C28" s="123">
        <f>Häufigkeiten!F29</f>
        <v>0</v>
      </c>
      <c r="D28" s="30">
        <f>Häufigkeiten!H29</f>
        <v>1</v>
      </c>
      <c r="E28" s="31">
        <f>Häufigkeiten!J29</f>
        <v>3</v>
      </c>
      <c r="F28" s="135">
        <f>Häufigkeiten!L29</f>
        <v>5</v>
      </c>
      <c r="G28" s="145">
        <f>Häufigkeiten!M$1</f>
        <v>0.17199999999999999</v>
      </c>
      <c r="H28" s="172"/>
    </row>
    <row r="29" spans="1:8" x14ac:dyDescent="0.3">
      <c r="A29" s="27">
        <f>Häufigkeiten!B30</f>
        <v>5</v>
      </c>
      <c r="B29" s="29">
        <f>Häufigkeiten!D30</f>
        <v>1</v>
      </c>
      <c r="C29" s="123">
        <f>Häufigkeiten!F30</f>
        <v>2</v>
      </c>
      <c r="D29" s="30">
        <f>Häufigkeiten!H30</f>
        <v>0</v>
      </c>
      <c r="E29" s="31">
        <f>Häufigkeiten!J30</f>
        <v>2</v>
      </c>
      <c r="F29" s="135">
        <f>Häufigkeiten!L30</f>
        <v>5</v>
      </c>
      <c r="G29" s="145">
        <f>Häufigkeiten!M$1</f>
        <v>0.17199999999999999</v>
      </c>
      <c r="H29" s="172"/>
    </row>
    <row r="30" spans="1:8" x14ac:dyDescent="0.3">
      <c r="A30" s="27">
        <f>Häufigkeiten!B31</f>
        <v>0</v>
      </c>
      <c r="B30" s="29">
        <f>Häufigkeiten!D31</f>
        <v>5</v>
      </c>
      <c r="C30" s="123">
        <f>Häufigkeiten!F31</f>
        <v>0</v>
      </c>
      <c r="D30" s="30">
        <f>Häufigkeiten!H31</f>
        <v>0</v>
      </c>
      <c r="E30" s="31">
        <f>Häufigkeiten!J31</f>
        <v>4</v>
      </c>
      <c r="F30" s="135">
        <f>Häufigkeiten!L31</f>
        <v>3</v>
      </c>
      <c r="G30" s="145">
        <f>Häufigkeiten!M$1</f>
        <v>0.17199999999999999</v>
      </c>
      <c r="H30" s="172"/>
    </row>
    <row r="31" spans="1:8" ht="15" thickBot="1" x14ac:dyDescent="0.35">
      <c r="A31" s="137">
        <f>Häufigkeiten!B32</f>
        <v>0</v>
      </c>
      <c r="B31" s="138">
        <f>Häufigkeiten!D32</f>
        <v>3</v>
      </c>
      <c r="C31" s="139">
        <f>Häufigkeiten!F32</f>
        <v>0</v>
      </c>
      <c r="D31" s="140">
        <f>Häufigkeiten!H32</f>
        <v>1</v>
      </c>
      <c r="E31" s="141">
        <f>Häufigkeiten!J32</f>
        <v>3</v>
      </c>
      <c r="F31" s="144">
        <f>Häufigkeiten!L32</f>
        <v>5</v>
      </c>
      <c r="G31" s="146">
        <f>Häufigkeiten!M$1</f>
        <v>0.17199999999999999</v>
      </c>
      <c r="H31" s="173"/>
    </row>
    <row r="32" spans="1:8" x14ac:dyDescent="0.3">
      <c r="A32" s="28">
        <f>Häufigkeiten!B37</f>
        <v>0</v>
      </c>
      <c r="B32" s="29">
        <f>Häufigkeiten!D37</f>
        <v>3</v>
      </c>
      <c r="C32" s="136">
        <f>Häufigkeiten!F37</f>
        <v>2</v>
      </c>
      <c r="D32" s="30">
        <f>Häufigkeiten!H37</f>
        <v>0</v>
      </c>
      <c r="E32" s="31">
        <f>Häufigkeiten!J37</f>
        <v>4</v>
      </c>
      <c r="F32" s="135">
        <f>Häufigkeiten!L37</f>
        <v>1</v>
      </c>
      <c r="G32" s="145">
        <f>Häufigkeiten!M$35</f>
        <v>0.53200000000000003</v>
      </c>
      <c r="H32" s="171" t="s">
        <v>23</v>
      </c>
    </row>
    <row r="33" spans="1:8" x14ac:dyDescent="0.3">
      <c r="A33" s="28">
        <f>Häufigkeiten!B38</f>
        <v>3</v>
      </c>
      <c r="B33" s="29">
        <f>Häufigkeiten!D38</f>
        <v>1</v>
      </c>
      <c r="C33" s="136">
        <f>Häufigkeiten!F38</f>
        <v>0</v>
      </c>
      <c r="D33" s="30">
        <f>Häufigkeiten!H38</f>
        <v>1</v>
      </c>
      <c r="E33" s="31">
        <f>Häufigkeiten!J38</f>
        <v>4</v>
      </c>
      <c r="F33" s="135">
        <f>Häufigkeiten!L38</f>
        <v>0</v>
      </c>
      <c r="G33" s="145">
        <f>Häufigkeiten!M$35</f>
        <v>0.53200000000000003</v>
      </c>
      <c r="H33" s="172"/>
    </row>
    <row r="34" spans="1:8" x14ac:dyDescent="0.3">
      <c r="A34" s="28">
        <f>Häufigkeiten!B39</f>
        <v>0</v>
      </c>
      <c r="B34" s="29">
        <f>Häufigkeiten!D39</f>
        <v>5</v>
      </c>
      <c r="C34" s="136">
        <f>Häufigkeiten!F39</f>
        <v>0</v>
      </c>
      <c r="D34" s="30">
        <f>Häufigkeiten!H39</f>
        <v>0</v>
      </c>
      <c r="E34" s="31">
        <f>Häufigkeiten!J39</f>
        <v>3</v>
      </c>
      <c r="F34" s="135">
        <f>Häufigkeiten!L39</f>
        <v>5</v>
      </c>
      <c r="G34" s="145">
        <f>Häufigkeiten!M$35</f>
        <v>0.53200000000000003</v>
      </c>
      <c r="H34" s="172"/>
    </row>
    <row r="35" spans="1:8" x14ac:dyDescent="0.3">
      <c r="A35" s="28">
        <f>Häufigkeiten!B40</f>
        <v>0</v>
      </c>
      <c r="B35" s="29">
        <f>Häufigkeiten!D40</f>
        <v>3</v>
      </c>
      <c r="C35" s="136">
        <f>Häufigkeiten!F40</f>
        <v>0</v>
      </c>
      <c r="D35" s="30">
        <f>Häufigkeiten!H40</f>
        <v>1</v>
      </c>
      <c r="E35" s="31">
        <f>Häufigkeiten!J40</f>
        <v>4</v>
      </c>
      <c r="F35" s="135">
        <f>Häufigkeiten!L40</f>
        <v>5</v>
      </c>
      <c r="G35" s="145">
        <f>Häufigkeiten!M$35</f>
        <v>0.53200000000000003</v>
      </c>
      <c r="H35" s="172"/>
    </row>
    <row r="36" spans="1:8" x14ac:dyDescent="0.3">
      <c r="A36" s="28">
        <f>Häufigkeiten!B41</f>
        <v>0</v>
      </c>
      <c r="B36" s="29">
        <f>Häufigkeiten!D41</f>
        <v>3</v>
      </c>
      <c r="C36" s="136">
        <f>Häufigkeiten!F41</f>
        <v>0</v>
      </c>
      <c r="D36" s="30">
        <f>Häufigkeiten!H41</f>
        <v>0</v>
      </c>
      <c r="E36" s="31">
        <f>Häufigkeiten!J41</f>
        <v>2</v>
      </c>
      <c r="F36" s="135">
        <f>Häufigkeiten!L41</f>
        <v>5</v>
      </c>
      <c r="G36" s="145">
        <f>Häufigkeiten!M$35</f>
        <v>0.53200000000000003</v>
      </c>
      <c r="H36" s="172"/>
    </row>
    <row r="37" spans="1:8" x14ac:dyDescent="0.3">
      <c r="A37" s="28">
        <f>Häufigkeiten!B42</f>
        <v>0</v>
      </c>
      <c r="B37" s="29">
        <f>Häufigkeiten!D42</f>
        <v>1</v>
      </c>
      <c r="C37" s="136">
        <f>Häufigkeiten!F42</f>
        <v>0</v>
      </c>
      <c r="D37" s="30">
        <f>Häufigkeiten!H42</f>
        <v>1</v>
      </c>
      <c r="E37" s="31">
        <f>Häufigkeiten!J42</f>
        <v>4</v>
      </c>
      <c r="F37" s="135">
        <f>Häufigkeiten!L42</f>
        <v>5</v>
      </c>
      <c r="G37" s="145">
        <f>Häufigkeiten!M$35</f>
        <v>0.53200000000000003</v>
      </c>
      <c r="H37" s="172"/>
    </row>
    <row r="38" spans="1:8" x14ac:dyDescent="0.3">
      <c r="A38" s="28">
        <f>Häufigkeiten!B43</f>
        <v>0</v>
      </c>
      <c r="B38" s="29">
        <f>Häufigkeiten!D43</f>
        <v>3</v>
      </c>
      <c r="C38" s="136">
        <f>Häufigkeiten!F43</f>
        <v>0</v>
      </c>
      <c r="D38" s="30">
        <f>Häufigkeiten!H43</f>
        <v>0</v>
      </c>
      <c r="E38" s="31">
        <f>Häufigkeiten!J43</f>
        <v>3</v>
      </c>
      <c r="F38" s="135">
        <f>Häufigkeiten!L43</f>
        <v>0</v>
      </c>
      <c r="G38" s="145">
        <f>Häufigkeiten!M$35</f>
        <v>0.53200000000000003</v>
      </c>
      <c r="H38" s="172"/>
    </row>
    <row r="39" spans="1:8" x14ac:dyDescent="0.3">
      <c r="A39" s="28">
        <f>Häufigkeiten!B44</f>
        <v>0</v>
      </c>
      <c r="B39" s="29">
        <f>Häufigkeiten!D44</f>
        <v>1</v>
      </c>
      <c r="C39" s="136">
        <f>Häufigkeiten!F44</f>
        <v>0</v>
      </c>
      <c r="D39" s="30">
        <f>Häufigkeiten!H44</f>
        <v>0</v>
      </c>
      <c r="E39" s="31">
        <f>Häufigkeiten!J44</f>
        <v>5</v>
      </c>
      <c r="F39" s="135">
        <f>Häufigkeiten!L44</f>
        <v>0</v>
      </c>
      <c r="G39" s="145">
        <f>Häufigkeiten!M$35</f>
        <v>0.53200000000000003</v>
      </c>
      <c r="H39" s="172"/>
    </row>
    <row r="40" spans="1:8" x14ac:dyDescent="0.3">
      <c r="A40" s="28">
        <f>Häufigkeiten!B45</f>
        <v>0</v>
      </c>
      <c r="B40" s="29">
        <f>Häufigkeiten!D45</f>
        <v>3</v>
      </c>
      <c r="C40" s="136">
        <f>Häufigkeiten!F45</f>
        <v>0</v>
      </c>
      <c r="D40" s="30">
        <f>Häufigkeiten!H45</f>
        <v>0</v>
      </c>
      <c r="E40" s="31">
        <f>Häufigkeiten!J45</f>
        <v>2</v>
      </c>
      <c r="F40" s="135">
        <f>Häufigkeiten!L45</f>
        <v>5</v>
      </c>
      <c r="G40" s="145">
        <f>Häufigkeiten!M$35</f>
        <v>0.53200000000000003</v>
      </c>
      <c r="H40" s="172"/>
    </row>
    <row r="41" spans="1:8" x14ac:dyDescent="0.3">
      <c r="A41" s="28">
        <f>Häufigkeiten!B46</f>
        <v>0</v>
      </c>
      <c r="B41" s="29">
        <f>Häufigkeiten!D46</f>
        <v>3</v>
      </c>
      <c r="C41" s="136">
        <f>Häufigkeiten!F46</f>
        <v>0</v>
      </c>
      <c r="D41" s="30">
        <f>Häufigkeiten!H46</f>
        <v>0</v>
      </c>
      <c r="E41" s="31">
        <f>Häufigkeiten!J46</f>
        <v>3</v>
      </c>
      <c r="F41" s="135">
        <f>Häufigkeiten!L46</f>
        <v>0</v>
      </c>
      <c r="G41" s="145">
        <f>Häufigkeiten!M$35</f>
        <v>0.53200000000000003</v>
      </c>
      <c r="H41" s="172"/>
    </row>
    <row r="42" spans="1:8" x14ac:dyDescent="0.3">
      <c r="A42" s="28">
        <f>Häufigkeiten!B47</f>
        <v>0</v>
      </c>
      <c r="B42" s="29">
        <f>Häufigkeiten!D47</f>
        <v>3</v>
      </c>
      <c r="C42" s="136">
        <f>Häufigkeiten!F47</f>
        <v>0</v>
      </c>
      <c r="D42" s="30">
        <f>Häufigkeiten!H47</f>
        <v>0</v>
      </c>
      <c r="E42" s="31">
        <f>Häufigkeiten!J47</f>
        <v>3</v>
      </c>
      <c r="F42" s="135">
        <f>Häufigkeiten!L47</f>
        <v>5</v>
      </c>
      <c r="G42" s="145">
        <f>Häufigkeiten!M$35</f>
        <v>0.53200000000000003</v>
      </c>
      <c r="H42" s="172"/>
    </row>
    <row r="43" spans="1:8" x14ac:dyDescent="0.3">
      <c r="A43" s="28">
        <f>Häufigkeiten!B48</f>
        <v>0</v>
      </c>
      <c r="B43" s="29">
        <f>Häufigkeiten!D48</f>
        <v>3</v>
      </c>
      <c r="C43" s="136">
        <f>Häufigkeiten!F48</f>
        <v>0</v>
      </c>
      <c r="D43" s="30">
        <f>Häufigkeiten!H48</f>
        <v>1</v>
      </c>
      <c r="E43" s="31">
        <f>Häufigkeiten!J48</f>
        <v>2</v>
      </c>
      <c r="F43" s="135">
        <f>Häufigkeiten!L48</f>
        <v>0</v>
      </c>
      <c r="G43" s="145">
        <f>Häufigkeiten!M$35</f>
        <v>0.53200000000000003</v>
      </c>
      <c r="H43" s="172"/>
    </row>
    <row r="44" spans="1:8" x14ac:dyDescent="0.3">
      <c r="A44" s="28">
        <f>Häufigkeiten!B49</f>
        <v>0</v>
      </c>
      <c r="B44" s="29">
        <f>Häufigkeiten!D49</f>
        <v>1</v>
      </c>
      <c r="C44" s="136">
        <f>Häufigkeiten!F49</f>
        <v>0</v>
      </c>
      <c r="D44" s="30">
        <f>Häufigkeiten!H49</f>
        <v>0</v>
      </c>
      <c r="E44" s="31">
        <f>Häufigkeiten!J49</f>
        <v>4</v>
      </c>
      <c r="F44" s="135">
        <f>Häufigkeiten!L49</f>
        <v>5</v>
      </c>
      <c r="G44" s="145">
        <f>Häufigkeiten!M$35</f>
        <v>0.53200000000000003</v>
      </c>
      <c r="H44" s="172"/>
    </row>
    <row r="45" spans="1:8" x14ac:dyDescent="0.3">
      <c r="A45" s="28">
        <f>Häufigkeiten!B50</f>
        <v>0</v>
      </c>
      <c r="B45" s="29">
        <f>Häufigkeiten!D50</f>
        <v>5</v>
      </c>
      <c r="C45" s="136">
        <f>Häufigkeiten!F50</f>
        <v>0</v>
      </c>
      <c r="D45" s="30">
        <f>Häufigkeiten!H50</f>
        <v>0</v>
      </c>
      <c r="E45" s="31">
        <f>Häufigkeiten!J50</f>
        <v>4</v>
      </c>
      <c r="F45" s="135">
        <f>Häufigkeiten!L50</f>
        <v>5</v>
      </c>
      <c r="G45" s="145">
        <f>Häufigkeiten!M$35</f>
        <v>0.53200000000000003</v>
      </c>
      <c r="H45" s="172"/>
    </row>
    <row r="46" spans="1:8" x14ac:dyDescent="0.3">
      <c r="A46" s="28">
        <f>Häufigkeiten!B51</f>
        <v>0</v>
      </c>
      <c r="B46" s="29">
        <f>Häufigkeiten!D51</f>
        <v>5</v>
      </c>
      <c r="C46" s="136">
        <f>Häufigkeiten!F51</f>
        <v>0</v>
      </c>
      <c r="D46" s="30">
        <f>Häufigkeiten!H51</f>
        <v>1</v>
      </c>
      <c r="E46" s="31">
        <f>Häufigkeiten!J51</f>
        <v>5</v>
      </c>
      <c r="F46" s="135">
        <f>Häufigkeiten!L51</f>
        <v>5</v>
      </c>
      <c r="G46" s="145">
        <f>Häufigkeiten!M$35</f>
        <v>0.53200000000000003</v>
      </c>
      <c r="H46" s="172"/>
    </row>
    <row r="47" spans="1:8" x14ac:dyDescent="0.3">
      <c r="A47" s="28">
        <f>Häufigkeiten!B52</f>
        <v>0</v>
      </c>
      <c r="B47" s="29">
        <f>Häufigkeiten!D52</f>
        <v>5</v>
      </c>
      <c r="C47" s="136">
        <f>Häufigkeiten!F52</f>
        <v>0</v>
      </c>
      <c r="D47" s="30">
        <f>Häufigkeiten!H52</f>
        <v>4</v>
      </c>
      <c r="E47" s="31">
        <f>Häufigkeiten!J52</f>
        <v>5</v>
      </c>
      <c r="F47" s="135">
        <f>Häufigkeiten!L52</f>
        <v>5</v>
      </c>
      <c r="G47" s="145">
        <f>Häufigkeiten!M$35</f>
        <v>0.53200000000000003</v>
      </c>
      <c r="H47" s="172"/>
    </row>
    <row r="48" spans="1:8" x14ac:dyDescent="0.3">
      <c r="A48" s="28">
        <f>Häufigkeiten!B53</f>
        <v>0</v>
      </c>
      <c r="B48" s="29">
        <f>Häufigkeiten!D53</f>
        <v>1</v>
      </c>
      <c r="C48" s="136">
        <f>Häufigkeiten!F53</f>
        <v>0</v>
      </c>
      <c r="D48" s="30">
        <f>Häufigkeiten!H53</f>
        <v>0</v>
      </c>
      <c r="E48" s="31">
        <f>Häufigkeiten!J53</f>
        <v>3</v>
      </c>
      <c r="F48" s="135">
        <f>Häufigkeiten!L53</f>
        <v>5</v>
      </c>
      <c r="G48" s="145">
        <f>Häufigkeiten!M$35</f>
        <v>0.53200000000000003</v>
      </c>
      <c r="H48" s="172"/>
    </row>
    <row r="49" spans="1:8" x14ac:dyDescent="0.3">
      <c r="A49" s="28">
        <f>Häufigkeiten!B54</f>
        <v>0</v>
      </c>
      <c r="B49" s="29">
        <f>Häufigkeiten!D54</f>
        <v>5</v>
      </c>
      <c r="C49" s="136">
        <f>Häufigkeiten!F54</f>
        <v>0</v>
      </c>
      <c r="D49" s="30">
        <f>Häufigkeiten!H54</f>
        <v>0</v>
      </c>
      <c r="E49" s="31">
        <f>Häufigkeiten!J54</f>
        <v>5</v>
      </c>
      <c r="F49" s="135">
        <f>Häufigkeiten!L54</f>
        <v>5</v>
      </c>
      <c r="G49" s="145">
        <f>Häufigkeiten!M$35</f>
        <v>0.53200000000000003</v>
      </c>
      <c r="H49" s="172"/>
    </row>
    <row r="50" spans="1:8" x14ac:dyDescent="0.3">
      <c r="A50" s="28">
        <f>Häufigkeiten!B55</f>
        <v>0</v>
      </c>
      <c r="B50" s="29">
        <f>Häufigkeiten!D55</f>
        <v>3</v>
      </c>
      <c r="C50" s="136">
        <f>Häufigkeiten!F55</f>
        <v>0</v>
      </c>
      <c r="D50" s="30">
        <f>Häufigkeiten!H55</f>
        <v>0</v>
      </c>
      <c r="E50" s="31">
        <f>Häufigkeiten!J55</f>
        <v>3</v>
      </c>
      <c r="F50" s="135">
        <f>Häufigkeiten!L55</f>
        <v>5</v>
      </c>
      <c r="G50" s="145">
        <f>Häufigkeiten!M$35</f>
        <v>0.53200000000000003</v>
      </c>
      <c r="H50" s="172"/>
    </row>
    <row r="51" spans="1:8" x14ac:dyDescent="0.3">
      <c r="A51" s="28">
        <f>Häufigkeiten!B56</f>
        <v>0</v>
      </c>
      <c r="B51" s="29">
        <f>Häufigkeiten!D56</f>
        <v>1</v>
      </c>
      <c r="C51" s="136">
        <f>Häufigkeiten!F56</f>
        <v>0</v>
      </c>
      <c r="D51" s="30">
        <f>Häufigkeiten!H56</f>
        <v>2</v>
      </c>
      <c r="E51" s="31">
        <f>Häufigkeiten!J56</f>
        <v>0</v>
      </c>
      <c r="F51" s="135">
        <f>Häufigkeiten!L56</f>
        <v>0</v>
      </c>
      <c r="G51" s="145">
        <f>Häufigkeiten!M$35</f>
        <v>0.53200000000000003</v>
      </c>
      <c r="H51" s="172"/>
    </row>
    <row r="52" spans="1:8" x14ac:dyDescent="0.3">
      <c r="A52" s="28">
        <f>Häufigkeiten!B57</f>
        <v>0</v>
      </c>
      <c r="B52" s="29">
        <f>Häufigkeiten!D57</f>
        <v>3</v>
      </c>
      <c r="C52" s="136">
        <f>Häufigkeiten!F57</f>
        <v>0</v>
      </c>
      <c r="D52" s="30">
        <f>Häufigkeiten!H57</f>
        <v>0</v>
      </c>
      <c r="E52" s="31">
        <f>Häufigkeiten!J57</f>
        <v>3</v>
      </c>
      <c r="F52" s="135">
        <f>Häufigkeiten!L57</f>
        <v>5</v>
      </c>
      <c r="G52" s="145">
        <f>Häufigkeiten!M$35</f>
        <v>0.53200000000000003</v>
      </c>
      <c r="H52" s="172"/>
    </row>
    <row r="53" spans="1:8" x14ac:dyDescent="0.3">
      <c r="A53" s="28">
        <f>Häufigkeiten!B58</f>
        <v>0</v>
      </c>
      <c r="B53" s="29">
        <f>Häufigkeiten!D58</f>
        <v>1</v>
      </c>
      <c r="C53" s="136">
        <f>Häufigkeiten!F58</f>
        <v>0</v>
      </c>
      <c r="D53" s="30">
        <f>Häufigkeiten!H58</f>
        <v>3</v>
      </c>
      <c r="E53" s="31">
        <f>Häufigkeiten!J58</f>
        <v>4</v>
      </c>
      <c r="F53" s="135">
        <f>Häufigkeiten!L58</f>
        <v>0</v>
      </c>
      <c r="G53" s="145">
        <f>Häufigkeiten!M$35</f>
        <v>0.53200000000000003</v>
      </c>
      <c r="H53" s="172"/>
    </row>
    <row r="54" spans="1:8" x14ac:dyDescent="0.3">
      <c r="A54" s="28">
        <f>Häufigkeiten!B59</f>
        <v>0</v>
      </c>
      <c r="B54" s="29">
        <f>Häufigkeiten!D59</f>
        <v>1</v>
      </c>
      <c r="C54" s="136">
        <f>Häufigkeiten!F59</f>
        <v>0</v>
      </c>
      <c r="D54" s="30">
        <f>Häufigkeiten!H59</f>
        <v>0</v>
      </c>
      <c r="E54" s="31">
        <f>Häufigkeiten!J59</f>
        <v>4</v>
      </c>
      <c r="F54" s="135">
        <f>Häufigkeiten!L59</f>
        <v>0</v>
      </c>
      <c r="G54" s="145">
        <f>Häufigkeiten!M$35</f>
        <v>0.53200000000000003</v>
      </c>
      <c r="H54" s="172"/>
    </row>
    <row r="55" spans="1:8" x14ac:dyDescent="0.3">
      <c r="A55" s="28">
        <f>Häufigkeiten!B60</f>
        <v>0</v>
      </c>
      <c r="B55" s="29">
        <f>Häufigkeiten!D60</f>
        <v>5</v>
      </c>
      <c r="C55" s="136">
        <f>Häufigkeiten!F60</f>
        <v>0</v>
      </c>
      <c r="D55" s="30">
        <f>Häufigkeiten!H60</f>
        <v>5</v>
      </c>
      <c r="E55" s="31">
        <f>Häufigkeiten!J60</f>
        <v>5</v>
      </c>
      <c r="F55" s="135">
        <f>Häufigkeiten!L60</f>
        <v>0</v>
      </c>
      <c r="G55" s="145">
        <f>Häufigkeiten!M$35</f>
        <v>0.53200000000000003</v>
      </c>
      <c r="H55" s="172"/>
    </row>
    <row r="56" spans="1:8" x14ac:dyDescent="0.3">
      <c r="A56" s="28">
        <f>Häufigkeiten!B61</f>
        <v>0</v>
      </c>
      <c r="B56" s="29">
        <f>Häufigkeiten!D61</f>
        <v>3</v>
      </c>
      <c r="C56" s="136">
        <f>Häufigkeiten!F61</f>
        <v>0</v>
      </c>
      <c r="D56" s="30">
        <f>Häufigkeiten!H61</f>
        <v>2</v>
      </c>
      <c r="E56" s="31">
        <f>Häufigkeiten!J61</f>
        <v>2</v>
      </c>
      <c r="F56" s="135">
        <f>Häufigkeiten!L61</f>
        <v>0</v>
      </c>
      <c r="G56" s="145">
        <f>Häufigkeiten!M$35</f>
        <v>0.53200000000000003</v>
      </c>
      <c r="H56" s="172"/>
    </row>
    <row r="57" spans="1:8" x14ac:dyDescent="0.3">
      <c r="A57" s="28">
        <f>Häufigkeiten!B62</f>
        <v>2</v>
      </c>
      <c r="B57" s="29">
        <f>Häufigkeiten!D62</f>
        <v>3</v>
      </c>
      <c r="C57" s="136">
        <f>Häufigkeiten!F62</f>
        <v>0</v>
      </c>
      <c r="D57" s="30">
        <f>Häufigkeiten!H62</f>
        <v>1</v>
      </c>
      <c r="E57" s="31">
        <f>Häufigkeiten!J62</f>
        <v>4</v>
      </c>
      <c r="F57" s="135">
        <f>Häufigkeiten!L62</f>
        <v>3</v>
      </c>
      <c r="G57" s="145">
        <f>Häufigkeiten!M$35</f>
        <v>0.53200000000000003</v>
      </c>
      <c r="H57" s="172"/>
    </row>
    <row r="58" spans="1:8" x14ac:dyDescent="0.3">
      <c r="A58" s="28">
        <f>Häufigkeiten!B63</f>
        <v>0</v>
      </c>
      <c r="B58" s="29">
        <f>Häufigkeiten!D63</f>
        <v>3</v>
      </c>
      <c r="C58" s="136">
        <f>Häufigkeiten!F63</f>
        <v>5</v>
      </c>
      <c r="D58" s="30">
        <f>Häufigkeiten!H63</f>
        <v>0</v>
      </c>
      <c r="E58" s="31">
        <f>Häufigkeiten!J63</f>
        <v>4</v>
      </c>
      <c r="F58" s="135">
        <f>Häufigkeiten!L63</f>
        <v>5</v>
      </c>
      <c r="G58" s="145">
        <f>Häufigkeiten!M$35</f>
        <v>0.53200000000000003</v>
      </c>
      <c r="H58" s="172"/>
    </row>
    <row r="59" spans="1:8" x14ac:dyDescent="0.3">
      <c r="A59" s="28">
        <f>Häufigkeiten!B64</f>
        <v>0</v>
      </c>
      <c r="B59" s="29">
        <f>Häufigkeiten!D64</f>
        <v>2</v>
      </c>
      <c r="C59" s="136">
        <f>Häufigkeiten!F64</f>
        <v>0</v>
      </c>
      <c r="D59" s="30">
        <f>Häufigkeiten!H64</f>
        <v>1</v>
      </c>
      <c r="E59" s="31">
        <f>Häufigkeiten!J64</f>
        <v>3</v>
      </c>
      <c r="F59" s="135">
        <f>Häufigkeiten!L64</f>
        <v>4</v>
      </c>
      <c r="G59" s="145">
        <f>Häufigkeiten!M$35</f>
        <v>0.53200000000000003</v>
      </c>
      <c r="H59" s="172"/>
    </row>
    <row r="60" spans="1:8" x14ac:dyDescent="0.3">
      <c r="A60" s="28">
        <f>Häufigkeiten!B65</f>
        <v>0</v>
      </c>
      <c r="B60" s="29">
        <f>Häufigkeiten!D65</f>
        <v>3</v>
      </c>
      <c r="C60" s="136">
        <f>Häufigkeiten!F65</f>
        <v>0</v>
      </c>
      <c r="D60" s="30">
        <f>Häufigkeiten!H65</f>
        <v>0</v>
      </c>
      <c r="E60" s="31">
        <f>Häufigkeiten!J65</f>
        <v>2</v>
      </c>
      <c r="F60" s="135">
        <f>Häufigkeiten!L65</f>
        <v>5</v>
      </c>
      <c r="G60" s="145">
        <f>Häufigkeiten!M$35</f>
        <v>0.53200000000000003</v>
      </c>
      <c r="H60" s="172"/>
    </row>
    <row r="61" spans="1:8" ht="15" thickBot="1" x14ac:dyDescent="0.35">
      <c r="A61" s="137">
        <f>Häufigkeiten!B66</f>
        <v>0</v>
      </c>
      <c r="B61" s="138">
        <f>Häufigkeiten!D66</f>
        <v>1</v>
      </c>
      <c r="C61" s="143">
        <f>Häufigkeiten!F66</f>
        <v>0</v>
      </c>
      <c r="D61" s="140">
        <f>Häufigkeiten!H66</f>
        <v>0</v>
      </c>
      <c r="E61" s="141">
        <f>Häufigkeiten!J66</f>
        <v>2</v>
      </c>
      <c r="F61" s="144">
        <f>Häufigkeiten!L66</f>
        <v>5</v>
      </c>
      <c r="G61" s="146">
        <f>Häufigkeiten!M$35</f>
        <v>0.53200000000000003</v>
      </c>
      <c r="H61" s="173"/>
    </row>
    <row r="62" spans="1:8" x14ac:dyDescent="0.3">
      <c r="A62" s="28">
        <f>Häufigkeiten!B71</f>
        <v>0</v>
      </c>
      <c r="B62" s="29">
        <f>Häufigkeiten!D71</f>
        <v>1</v>
      </c>
      <c r="C62" s="136">
        <f>Häufigkeiten!F71</f>
        <v>0</v>
      </c>
      <c r="D62" s="30">
        <f>Häufigkeiten!H71</f>
        <v>0</v>
      </c>
      <c r="E62" s="31">
        <f>Häufigkeiten!J71</f>
        <v>3</v>
      </c>
      <c r="F62" s="32">
        <f>Häufigkeiten!L71</f>
        <v>4</v>
      </c>
      <c r="G62" s="145">
        <f>Häufigkeiten!M$69</f>
        <v>0.28000000000000003</v>
      </c>
      <c r="H62" s="171" t="s">
        <v>7</v>
      </c>
    </row>
    <row r="63" spans="1:8" x14ac:dyDescent="0.3">
      <c r="A63" s="28">
        <f>Häufigkeiten!B72</f>
        <v>0</v>
      </c>
      <c r="B63" s="29">
        <f>Häufigkeiten!D72</f>
        <v>3</v>
      </c>
      <c r="C63" s="136">
        <f>Häufigkeiten!F72</f>
        <v>5</v>
      </c>
      <c r="D63" s="30">
        <f>Häufigkeiten!H72</f>
        <v>0</v>
      </c>
      <c r="E63" s="31">
        <f>Häufigkeiten!J72</f>
        <v>3</v>
      </c>
      <c r="F63" s="32">
        <f>Häufigkeiten!L72</f>
        <v>5</v>
      </c>
      <c r="G63" s="145">
        <f>Häufigkeiten!M$69</f>
        <v>0.28000000000000003</v>
      </c>
      <c r="H63" s="172"/>
    </row>
    <row r="64" spans="1:8" x14ac:dyDescent="0.3">
      <c r="A64" s="28">
        <f>Häufigkeiten!B73</f>
        <v>0</v>
      </c>
      <c r="B64" s="29">
        <f>Häufigkeiten!D73</f>
        <v>5</v>
      </c>
      <c r="C64" s="136">
        <f>Häufigkeiten!F73</f>
        <v>0</v>
      </c>
      <c r="D64" s="30">
        <f>Häufigkeiten!H73</f>
        <v>0</v>
      </c>
      <c r="E64" s="31">
        <f>Häufigkeiten!J73</f>
        <v>4</v>
      </c>
      <c r="F64" s="32">
        <f>Häufigkeiten!L73</f>
        <v>5</v>
      </c>
      <c r="G64" s="145">
        <f>Häufigkeiten!M$69</f>
        <v>0.28000000000000003</v>
      </c>
      <c r="H64" s="172"/>
    </row>
    <row r="65" spans="1:8" x14ac:dyDescent="0.3">
      <c r="A65" s="28">
        <f>Häufigkeiten!B74</f>
        <v>0</v>
      </c>
      <c r="B65" s="29">
        <f>Häufigkeiten!D74</f>
        <v>3</v>
      </c>
      <c r="C65" s="136">
        <f>Häufigkeiten!F74</f>
        <v>0</v>
      </c>
      <c r="D65" s="30">
        <f>Häufigkeiten!H74</f>
        <v>3</v>
      </c>
      <c r="E65" s="31">
        <f>Häufigkeiten!J74</f>
        <v>0</v>
      </c>
      <c r="F65" s="32">
        <f>Häufigkeiten!L74</f>
        <v>0</v>
      </c>
      <c r="G65" s="145">
        <f>Häufigkeiten!M$69</f>
        <v>0.28000000000000003</v>
      </c>
      <c r="H65" s="172"/>
    </row>
    <row r="66" spans="1:8" x14ac:dyDescent="0.3">
      <c r="A66" s="28">
        <f>Häufigkeiten!B75</f>
        <v>0</v>
      </c>
      <c r="B66" s="29">
        <f>Häufigkeiten!D75</f>
        <v>1</v>
      </c>
      <c r="C66" s="136">
        <f>Häufigkeiten!F75</f>
        <v>0</v>
      </c>
      <c r="D66" s="30">
        <f>Häufigkeiten!H75</f>
        <v>1</v>
      </c>
      <c r="E66" s="31">
        <f>Häufigkeiten!J75</f>
        <v>4</v>
      </c>
      <c r="F66" s="32">
        <f>Häufigkeiten!L75</f>
        <v>5</v>
      </c>
      <c r="G66" s="145">
        <f>Häufigkeiten!M$69</f>
        <v>0.28000000000000003</v>
      </c>
      <c r="H66" s="172"/>
    </row>
    <row r="67" spans="1:8" x14ac:dyDescent="0.3">
      <c r="A67" s="28">
        <f>Häufigkeiten!B76</f>
        <v>0</v>
      </c>
      <c r="B67" s="29">
        <f>Häufigkeiten!D76</f>
        <v>5</v>
      </c>
      <c r="C67" s="136">
        <f>Häufigkeiten!F76</f>
        <v>0</v>
      </c>
      <c r="D67" s="30">
        <f>Häufigkeiten!H76</f>
        <v>5</v>
      </c>
      <c r="E67" s="31">
        <f>Häufigkeiten!J76</f>
        <v>4</v>
      </c>
      <c r="F67" s="32">
        <f>Häufigkeiten!L76</f>
        <v>5</v>
      </c>
      <c r="G67" s="145">
        <f>Häufigkeiten!M$69</f>
        <v>0.28000000000000003</v>
      </c>
      <c r="H67" s="172"/>
    </row>
    <row r="68" spans="1:8" x14ac:dyDescent="0.3">
      <c r="A68" s="28">
        <f>Häufigkeiten!B77</f>
        <v>0</v>
      </c>
      <c r="B68" s="29">
        <f>Häufigkeiten!D77</f>
        <v>3</v>
      </c>
      <c r="C68" s="136">
        <f>Häufigkeiten!F77</f>
        <v>0</v>
      </c>
      <c r="D68" s="30">
        <f>Häufigkeiten!H77</f>
        <v>0</v>
      </c>
      <c r="E68" s="31">
        <f>Häufigkeiten!J77</f>
        <v>0</v>
      </c>
      <c r="F68" s="32">
        <f>Häufigkeiten!L77</f>
        <v>5</v>
      </c>
      <c r="G68" s="145">
        <f>Häufigkeiten!M$69</f>
        <v>0.28000000000000003</v>
      </c>
      <c r="H68" s="172"/>
    </row>
    <row r="69" spans="1:8" x14ac:dyDescent="0.3">
      <c r="A69" s="28">
        <f>Häufigkeiten!B78</f>
        <v>0</v>
      </c>
      <c r="B69" s="29">
        <f>Häufigkeiten!D78</f>
        <v>1</v>
      </c>
      <c r="C69" s="136">
        <f>Häufigkeiten!F78</f>
        <v>0</v>
      </c>
      <c r="D69" s="30">
        <f>Häufigkeiten!H78</f>
        <v>1</v>
      </c>
      <c r="E69" s="31">
        <f>Häufigkeiten!J78</f>
        <v>4</v>
      </c>
      <c r="F69" s="32">
        <f>Häufigkeiten!L78</f>
        <v>5</v>
      </c>
      <c r="G69" s="145">
        <f>Häufigkeiten!M$69</f>
        <v>0.28000000000000003</v>
      </c>
      <c r="H69" s="172"/>
    </row>
    <row r="70" spans="1:8" x14ac:dyDescent="0.3">
      <c r="A70" s="28">
        <f>Häufigkeiten!B79</f>
        <v>0</v>
      </c>
      <c r="B70" s="29">
        <f>Häufigkeiten!D79</f>
        <v>2</v>
      </c>
      <c r="C70" s="136">
        <f>Häufigkeiten!F79</f>
        <v>0</v>
      </c>
      <c r="D70" s="30">
        <f>Häufigkeiten!H79</f>
        <v>0</v>
      </c>
      <c r="E70" s="31">
        <f>Häufigkeiten!J79</f>
        <v>3</v>
      </c>
      <c r="F70" s="32">
        <f>Häufigkeiten!L79</f>
        <v>4</v>
      </c>
      <c r="G70" s="145">
        <f>Häufigkeiten!M$69</f>
        <v>0.28000000000000003</v>
      </c>
      <c r="H70" s="172"/>
    </row>
    <row r="71" spans="1:8" x14ac:dyDescent="0.3">
      <c r="A71" s="28">
        <f>Häufigkeiten!B80</f>
        <v>0</v>
      </c>
      <c r="B71" s="29">
        <f>Häufigkeiten!D80</f>
        <v>1</v>
      </c>
      <c r="C71" s="136">
        <f>Häufigkeiten!F80</f>
        <v>0</v>
      </c>
      <c r="D71" s="30">
        <f>Häufigkeiten!H80</f>
        <v>1</v>
      </c>
      <c r="E71" s="31">
        <f>Häufigkeiten!J80</f>
        <v>3</v>
      </c>
      <c r="F71" s="32">
        <f>Häufigkeiten!L80</f>
        <v>5</v>
      </c>
      <c r="G71" s="145">
        <f>Häufigkeiten!M$69</f>
        <v>0.28000000000000003</v>
      </c>
      <c r="H71" s="172"/>
    </row>
    <row r="72" spans="1:8" x14ac:dyDescent="0.3">
      <c r="A72" s="28">
        <f>Häufigkeiten!B81</f>
        <v>0</v>
      </c>
      <c r="B72" s="29">
        <f>Häufigkeiten!D81</f>
        <v>5</v>
      </c>
      <c r="C72" s="136">
        <f>Häufigkeiten!F81</f>
        <v>0</v>
      </c>
      <c r="D72" s="30">
        <f>Häufigkeiten!H81</f>
        <v>1</v>
      </c>
      <c r="E72" s="31">
        <f>Häufigkeiten!J81</f>
        <v>4</v>
      </c>
      <c r="F72" s="32">
        <f>Häufigkeiten!L81</f>
        <v>5</v>
      </c>
      <c r="G72" s="145">
        <f>Häufigkeiten!M$69</f>
        <v>0.28000000000000003</v>
      </c>
      <c r="H72" s="172"/>
    </row>
    <row r="73" spans="1:8" x14ac:dyDescent="0.3">
      <c r="A73" s="28">
        <f>Häufigkeiten!B82</f>
        <v>0</v>
      </c>
      <c r="B73" s="29">
        <f>Häufigkeiten!D82</f>
        <v>5</v>
      </c>
      <c r="C73" s="136">
        <f>Häufigkeiten!F82</f>
        <v>0</v>
      </c>
      <c r="D73" s="30">
        <f>Häufigkeiten!H82</f>
        <v>0</v>
      </c>
      <c r="E73" s="31">
        <f>Häufigkeiten!J82</f>
        <v>5</v>
      </c>
      <c r="F73" s="32">
        <f>Häufigkeiten!L82</f>
        <v>5</v>
      </c>
      <c r="G73" s="145">
        <f>Häufigkeiten!M$69</f>
        <v>0.28000000000000003</v>
      </c>
      <c r="H73" s="172"/>
    </row>
    <row r="74" spans="1:8" x14ac:dyDescent="0.3">
      <c r="A74" s="28">
        <f>Häufigkeiten!B83</f>
        <v>0</v>
      </c>
      <c r="B74" s="29">
        <f>Häufigkeiten!D83</f>
        <v>5</v>
      </c>
      <c r="C74" s="136">
        <f>Häufigkeiten!F83</f>
        <v>0</v>
      </c>
      <c r="D74" s="30">
        <f>Häufigkeiten!H83</f>
        <v>0</v>
      </c>
      <c r="E74" s="31">
        <f>Häufigkeiten!J83</f>
        <v>4</v>
      </c>
      <c r="F74" s="32">
        <f>Häufigkeiten!L83</f>
        <v>1</v>
      </c>
      <c r="G74" s="145">
        <f>Häufigkeiten!M$69</f>
        <v>0.28000000000000003</v>
      </c>
      <c r="H74" s="172"/>
    </row>
    <row r="75" spans="1:8" x14ac:dyDescent="0.3">
      <c r="A75" s="28">
        <f>Häufigkeiten!B84</f>
        <v>0</v>
      </c>
      <c r="B75" s="29">
        <f>Häufigkeiten!D84</f>
        <v>1</v>
      </c>
      <c r="C75" s="136">
        <f>Häufigkeiten!F84</f>
        <v>0</v>
      </c>
      <c r="D75" s="30">
        <f>Häufigkeiten!H84</f>
        <v>1</v>
      </c>
      <c r="E75" s="31">
        <f>Häufigkeiten!J84</f>
        <v>0</v>
      </c>
      <c r="F75" s="32">
        <f>Häufigkeiten!L84</f>
        <v>5</v>
      </c>
      <c r="G75" s="145">
        <f>Häufigkeiten!M$69</f>
        <v>0.28000000000000003</v>
      </c>
      <c r="H75" s="172"/>
    </row>
    <row r="76" spans="1:8" x14ac:dyDescent="0.3">
      <c r="A76" s="28">
        <f>Häufigkeiten!B85</f>
        <v>0</v>
      </c>
      <c r="B76" s="29">
        <f>Häufigkeiten!D85</f>
        <v>5</v>
      </c>
      <c r="C76" s="136">
        <f>Häufigkeiten!F85</f>
        <v>0</v>
      </c>
      <c r="D76" s="30">
        <f>Häufigkeiten!H85</f>
        <v>1</v>
      </c>
      <c r="E76" s="31">
        <f>Häufigkeiten!J85</f>
        <v>0</v>
      </c>
      <c r="F76" s="32">
        <f>Häufigkeiten!L85</f>
        <v>0</v>
      </c>
      <c r="G76" s="145">
        <f>Häufigkeiten!M$69</f>
        <v>0.28000000000000003</v>
      </c>
      <c r="H76" s="172"/>
    </row>
    <row r="77" spans="1:8" x14ac:dyDescent="0.3">
      <c r="A77" s="28">
        <f>Häufigkeiten!B86</f>
        <v>0</v>
      </c>
      <c r="B77" s="29">
        <f>Häufigkeiten!D86</f>
        <v>5</v>
      </c>
      <c r="C77" s="136">
        <f>Häufigkeiten!F86</f>
        <v>0</v>
      </c>
      <c r="D77" s="30">
        <f>Häufigkeiten!H86</f>
        <v>1</v>
      </c>
      <c r="E77" s="31">
        <f>Häufigkeiten!J86</f>
        <v>4</v>
      </c>
      <c r="F77" s="32">
        <f>Häufigkeiten!L86</f>
        <v>0</v>
      </c>
      <c r="G77" s="145">
        <f>Häufigkeiten!M$69</f>
        <v>0.28000000000000003</v>
      </c>
      <c r="H77" s="172"/>
    </row>
    <row r="78" spans="1:8" x14ac:dyDescent="0.3">
      <c r="A78" s="28">
        <f>Häufigkeiten!B87</f>
        <v>0</v>
      </c>
      <c r="B78" s="29">
        <f>Häufigkeiten!D87</f>
        <v>1</v>
      </c>
      <c r="C78" s="136">
        <f>Häufigkeiten!F87</f>
        <v>0</v>
      </c>
      <c r="D78" s="30">
        <f>Häufigkeiten!H87</f>
        <v>1</v>
      </c>
      <c r="E78" s="31">
        <f>Häufigkeiten!J87</f>
        <v>4</v>
      </c>
      <c r="F78" s="32">
        <f>Häufigkeiten!L87</f>
        <v>0</v>
      </c>
      <c r="G78" s="145">
        <f>Häufigkeiten!M$69</f>
        <v>0.28000000000000003</v>
      </c>
      <c r="H78" s="172"/>
    </row>
    <row r="79" spans="1:8" x14ac:dyDescent="0.3">
      <c r="A79" s="28">
        <f>Häufigkeiten!B88</f>
        <v>0</v>
      </c>
      <c r="B79" s="29">
        <f>Häufigkeiten!D88</f>
        <v>3</v>
      </c>
      <c r="C79" s="136">
        <f>Häufigkeiten!F88</f>
        <v>0</v>
      </c>
      <c r="D79" s="30">
        <f>Häufigkeiten!H88</f>
        <v>0</v>
      </c>
      <c r="E79" s="31">
        <f>Häufigkeiten!J88</f>
        <v>4</v>
      </c>
      <c r="F79" s="32">
        <f>Häufigkeiten!L88</f>
        <v>0</v>
      </c>
      <c r="G79" s="145">
        <f>Häufigkeiten!M$69</f>
        <v>0.28000000000000003</v>
      </c>
      <c r="H79" s="172"/>
    </row>
    <row r="80" spans="1:8" x14ac:dyDescent="0.3">
      <c r="A80" s="28">
        <f>Häufigkeiten!B89</f>
        <v>1</v>
      </c>
      <c r="B80" s="29">
        <f>Häufigkeiten!D89</f>
        <v>1</v>
      </c>
      <c r="C80" s="136">
        <f>Häufigkeiten!F89</f>
        <v>0</v>
      </c>
      <c r="D80" s="30">
        <f>Häufigkeiten!H89</f>
        <v>0</v>
      </c>
      <c r="E80" s="31">
        <f>Häufigkeiten!J89</f>
        <v>2</v>
      </c>
      <c r="F80" s="32">
        <f>Häufigkeiten!L89</f>
        <v>0</v>
      </c>
      <c r="G80" s="145">
        <f>Häufigkeiten!M$69</f>
        <v>0.28000000000000003</v>
      </c>
      <c r="H80" s="172"/>
    </row>
    <row r="81" spans="1:8" x14ac:dyDescent="0.3">
      <c r="A81" s="28">
        <f>Häufigkeiten!B90</f>
        <v>0</v>
      </c>
      <c r="B81" s="29">
        <f>Häufigkeiten!D90</f>
        <v>5</v>
      </c>
      <c r="C81" s="136">
        <f>Häufigkeiten!F90</f>
        <v>0</v>
      </c>
      <c r="D81" s="30">
        <f>Häufigkeiten!H90</f>
        <v>1</v>
      </c>
      <c r="E81" s="31">
        <f>Häufigkeiten!J90</f>
        <v>4</v>
      </c>
      <c r="F81" s="32">
        <f>Häufigkeiten!L90</f>
        <v>5</v>
      </c>
      <c r="G81" s="145">
        <f>Häufigkeiten!M$69</f>
        <v>0.28000000000000003</v>
      </c>
      <c r="H81" s="172"/>
    </row>
    <row r="82" spans="1:8" x14ac:dyDescent="0.3">
      <c r="A82" s="28">
        <f>Häufigkeiten!B91</f>
        <v>0</v>
      </c>
      <c r="B82" s="29">
        <f>Häufigkeiten!D91</f>
        <v>5</v>
      </c>
      <c r="C82" s="136">
        <f>Häufigkeiten!F91</f>
        <v>0</v>
      </c>
      <c r="D82" s="30">
        <f>Häufigkeiten!H91</f>
        <v>1</v>
      </c>
      <c r="E82" s="31">
        <f>Häufigkeiten!J91</f>
        <v>4</v>
      </c>
      <c r="F82" s="32">
        <f>Häufigkeiten!L91</f>
        <v>5</v>
      </c>
      <c r="G82" s="145">
        <f>Häufigkeiten!M$69</f>
        <v>0.28000000000000003</v>
      </c>
      <c r="H82" s="172"/>
    </row>
    <row r="83" spans="1:8" x14ac:dyDescent="0.3">
      <c r="A83" s="28">
        <f>Häufigkeiten!B92</f>
        <v>0</v>
      </c>
      <c r="B83" s="29">
        <f>Häufigkeiten!D92</f>
        <v>5</v>
      </c>
      <c r="C83" s="136">
        <f>Häufigkeiten!F92</f>
        <v>0</v>
      </c>
      <c r="D83" s="30">
        <f>Häufigkeiten!H92</f>
        <v>0</v>
      </c>
      <c r="E83" s="31">
        <f>Häufigkeiten!J92</f>
        <v>4</v>
      </c>
      <c r="F83" s="32">
        <f>Häufigkeiten!L92</f>
        <v>5</v>
      </c>
      <c r="G83" s="145">
        <f>Häufigkeiten!M$69</f>
        <v>0.28000000000000003</v>
      </c>
      <c r="H83" s="172"/>
    </row>
    <row r="84" spans="1:8" x14ac:dyDescent="0.3">
      <c r="A84" s="28">
        <f>Häufigkeiten!B93</f>
        <v>0</v>
      </c>
      <c r="B84" s="29">
        <f>Häufigkeiten!D93</f>
        <v>1</v>
      </c>
      <c r="C84" s="136">
        <f>Häufigkeiten!F93</f>
        <v>0</v>
      </c>
      <c r="D84" s="30">
        <f>Häufigkeiten!H93</f>
        <v>1</v>
      </c>
      <c r="E84" s="31">
        <f>Häufigkeiten!J93</f>
        <v>4</v>
      </c>
      <c r="F84" s="32">
        <f>Häufigkeiten!L93</f>
        <v>5</v>
      </c>
      <c r="G84" s="145">
        <f>Häufigkeiten!M$69</f>
        <v>0.28000000000000003</v>
      </c>
      <c r="H84" s="172"/>
    </row>
    <row r="85" spans="1:8" x14ac:dyDescent="0.3">
      <c r="A85" s="28">
        <f>Häufigkeiten!B94</f>
        <v>0</v>
      </c>
      <c r="B85" s="29">
        <f>Häufigkeiten!D94</f>
        <v>5</v>
      </c>
      <c r="C85" s="136">
        <f>Häufigkeiten!F94</f>
        <v>0</v>
      </c>
      <c r="D85" s="30">
        <f>Häufigkeiten!H94</f>
        <v>0</v>
      </c>
      <c r="E85" s="31">
        <f>Häufigkeiten!J94</f>
        <v>4</v>
      </c>
      <c r="F85" s="32">
        <f>Häufigkeiten!L94</f>
        <v>1</v>
      </c>
      <c r="G85" s="145">
        <f>Häufigkeiten!M$69</f>
        <v>0.28000000000000003</v>
      </c>
      <c r="H85" s="172"/>
    </row>
    <row r="86" spans="1:8" x14ac:dyDescent="0.3">
      <c r="A86" s="28">
        <f>Häufigkeiten!B95</f>
        <v>0</v>
      </c>
      <c r="B86" s="29">
        <f>Häufigkeiten!D95</f>
        <v>5</v>
      </c>
      <c r="C86" s="136">
        <f>Häufigkeiten!F95</f>
        <v>0</v>
      </c>
      <c r="D86" s="30">
        <f>Häufigkeiten!H95</f>
        <v>1</v>
      </c>
      <c r="E86" s="31">
        <f>Häufigkeiten!J95</f>
        <v>0</v>
      </c>
      <c r="F86" s="32">
        <f>Häufigkeiten!L95</f>
        <v>5</v>
      </c>
      <c r="G86" s="145">
        <f>Häufigkeiten!M$69</f>
        <v>0.28000000000000003</v>
      </c>
      <c r="H86" s="172"/>
    </row>
    <row r="87" spans="1:8" x14ac:dyDescent="0.3">
      <c r="A87" s="28">
        <f>Häufigkeiten!B96</f>
        <v>0</v>
      </c>
      <c r="B87" s="29">
        <f>Häufigkeiten!D96</f>
        <v>4</v>
      </c>
      <c r="C87" s="136">
        <f>Häufigkeiten!F96</f>
        <v>0</v>
      </c>
      <c r="D87" s="30">
        <f>Häufigkeiten!H96</f>
        <v>4</v>
      </c>
      <c r="E87" s="31">
        <f>Häufigkeiten!J96</f>
        <v>4</v>
      </c>
      <c r="F87" s="32">
        <f>Häufigkeiten!L96</f>
        <v>5</v>
      </c>
      <c r="G87" s="145">
        <f>Häufigkeiten!M$69</f>
        <v>0.28000000000000003</v>
      </c>
      <c r="H87" s="172"/>
    </row>
    <row r="88" spans="1:8" x14ac:dyDescent="0.3">
      <c r="A88" s="28">
        <f>Häufigkeiten!B97</f>
        <v>0</v>
      </c>
      <c r="B88" s="29">
        <f>Häufigkeiten!D97</f>
        <v>5</v>
      </c>
      <c r="C88" s="136">
        <f>Häufigkeiten!F97</f>
        <v>0</v>
      </c>
      <c r="D88" s="30">
        <f>Häufigkeiten!H97</f>
        <v>0</v>
      </c>
      <c r="E88" s="31">
        <f>Häufigkeiten!J97</f>
        <v>4</v>
      </c>
      <c r="F88" s="32">
        <f>Häufigkeiten!L97</f>
        <v>5</v>
      </c>
      <c r="G88" s="145">
        <f>Häufigkeiten!M$69</f>
        <v>0.28000000000000003</v>
      </c>
      <c r="H88" s="172"/>
    </row>
    <row r="89" spans="1:8" x14ac:dyDescent="0.3">
      <c r="A89" s="28">
        <f>Häufigkeiten!B98</f>
        <v>0</v>
      </c>
      <c r="B89" s="29">
        <f>Häufigkeiten!D98</f>
        <v>5</v>
      </c>
      <c r="C89" s="136">
        <f>Häufigkeiten!F98</f>
        <v>0</v>
      </c>
      <c r="D89" s="30">
        <f>Häufigkeiten!H98</f>
        <v>2</v>
      </c>
      <c r="E89" s="31">
        <f>Häufigkeiten!J98</f>
        <v>4</v>
      </c>
      <c r="F89" s="32">
        <f>Häufigkeiten!L98</f>
        <v>5</v>
      </c>
      <c r="G89" s="145">
        <f>Häufigkeiten!M$69</f>
        <v>0.28000000000000003</v>
      </c>
      <c r="H89" s="172"/>
    </row>
    <row r="90" spans="1:8" x14ac:dyDescent="0.3">
      <c r="A90" s="28">
        <f>Häufigkeiten!B99</f>
        <v>0</v>
      </c>
      <c r="B90" s="29">
        <f>Häufigkeiten!D99</f>
        <v>5</v>
      </c>
      <c r="C90" s="136">
        <f>Häufigkeiten!F99</f>
        <v>0</v>
      </c>
      <c r="D90" s="30">
        <f>Häufigkeiten!H99</f>
        <v>0</v>
      </c>
      <c r="E90" s="31">
        <f>Häufigkeiten!J99</f>
        <v>4</v>
      </c>
      <c r="F90" s="32">
        <f>Häufigkeiten!L99</f>
        <v>0</v>
      </c>
      <c r="G90" s="145">
        <f>Häufigkeiten!M$69</f>
        <v>0.28000000000000003</v>
      </c>
      <c r="H90" s="172"/>
    </row>
    <row r="91" spans="1:8" ht="15" thickBot="1" x14ac:dyDescent="0.35">
      <c r="A91" s="137">
        <f>Häufigkeiten!B100</f>
        <v>0</v>
      </c>
      <c r="B91" s="138">
        <f>Häufigkeiten!D100</f>
        <v>1</v>
      </c>
      <c r="C91" s="143">
        <f>Häufigkeiten!F100</f>
        <v>0</v>
      </c>
      <c r="D91" s="140">
        <f>Häufigkeiten!H100</f>
        <v>1</v>
      </c>
      <c r="E91" s="141">
        <f>Häufigkeiten!J100</f>
        <v>4</v>
      </c>
      <c r="F91" s="144">
        <f>Häufigkeiten!L100</f>
        <v>0</v>
      </c>
      <c r="G91" s="146">
        <f>Häufigkeiten!M$69</f>
        <v>0.28000000000000003</v>
      </c>
      <c r="H91" s="173"/>
    </row>
    <row r="92" spans="1:8" x14ac:dyDescent="0.3">
      <c r="A92" s="28">
        <f>Häufigkeiten!B105</f>
        <v>0</v>
      </c>
      <c r="B92" s="29">
        <f>Häufigkeiten!D105</f>
        <v>1</v>
      </c>
      <c r="C92" s="136">
        <f>Häufigkeiten!F105</f>
        <v>0</v>
      </c>
      <c r="D92" s="30">
        <f>Häufigkeiten!H105</f>
        <v>4</v>
      </c>
      <c r="E92" s="31">
        <f>Häufigkeiten!J105</f>
        <v>5</v>
      </c>
      <c r="F92" s="32">
        <f>Häufigkeiten!L105</f>
        <v>5</v>
      </c>
      <c r="G92" s="145">
        <f>Häufigkeiten!M$103</f>
        <v>0.4</v>
      </c>
      <c r="H92" s="171" t="s">
        <v>8</v>
      </c>
    </row>
    <row r="93" spans="1:8" x14ac:dyDescent="0.3">
      <c r="A93" s="28">
        <f>Häufigkeiten!B106</f>
        <v>0</v>
      </c>
      <c r="B93" s="29">
        <f>Häufigkeiten!D106</f>
        <v>5</v>
      </c>
      <c r="C93" s="136">
        <f>Häufigkeiten!F106</f>
        <v>0</v>
      </c>
      <c r="D93" s="30">
        <f>Häufigkeiten!H106</f>
        <v>1</v>
      </c>
      <c r="E93" s="31">
        <f>Häufigkeiten!J106</f>
        <v>5</v>
      </c>
      <c r="F93" s="32">
        <f>Häufigkeiten!L106</f>
        <v>5</v>
      </c>
      <c r="G93" s="145">
        <f>Häufigkeiten!M$103</f>
        <v>0.4</v>
      </c>
      <c r="H93" s="172"/>
    </row>
    <row r="94" spans="1:8" x14ac:dyDescent="0.3">
      <c r="A94" s="28">
        <f>Häufigkeiten!B107</f>
        <v>0</v>
      </c>
      <c r="B94" s="29">
        <f>Häufigkeiten!D107</f>
        <v>5</v>
      </c>
      <c r="C94" s="136">
        <f>Häufigkeiten!F107</f>
        <v>0</v>
      </c>
      <c r="D94" s="30">
        <f>Häufigkeiten!H107</f>
        <v>0</v>
      </c>
      <c r="E94" s="31">
        <f>Häufigkeiten!J107</f>
        <v>5</v>
      </c>
      <c r="F94" s="32">
        <f>Häufigkeiten!L107</f>
        <v>1</v>
      </c>
      <c r="G94" s="145">
        <f>Häufigkeiten!M$103</f>
        <v>0.4</v>
      </c>
      <c r="H94" s="172"/>
    </row>
    <row r="95" spans="1:8" x14ac:dyDescent="0.3">
      <c r="A95" s="28">
        <f>Häufigkeiten!B108</f>
        <v>0</v>
      </c>
      <c r="B95" s="29">
        <f>Häufigkeiten!D108</f>
        <v>1</v>
      </c>
      <c r="C95" s="136">
        <f>Häufigkeiten!F108</f>
        <v>0</v>
      </c>
      <c r="D95" s="30">
        <f>Häufigkeiten!H108</f>
        <v>2</v>
      </c>
      <c r="E95" s="31">
        <f>Häufigkeiten!J108</f>
        <v>5</v>
      </c>
      <c r="F95" s="32">
        <f>Häufigkeiten!L108</f>
        <v>5</v>
      </c>
      <c r="G95" s="145">
        <f>Häufigkeiten!M$103</f>
        <v>0.4</v>
      </c>
      <c r="H95" s="172"/>
    </row>
    <row r="96" spans="1:8" x14ac:dyDescent="0.3">
      <c r="A96" s="28">
        <f>Häufigkeiten!B109</f>
        <v>0</v>
      </c>
      <c r="B96" s="29">
        <f>Häufigkeiten!D109</f>
        <v>5</v>
      </c>
      <c r="C96" s="136">
        <f>Häufigkeiten!F109</f>
        <v>0</v>
      </c>
      <c r="D96" s="30">
        <f>Häufigkeiten!H109</f>
        <v>2</v>
      </c>
      <c r="E96" s="31">
        <f>Häufigkeiten!J109</f>
        <v>5</v>
      </c>
      <c r="F96" s="32">
        <f>Häufigkeiten!L109</f>
        <v>5</v>
      </c>
      <c r="G96" s="145">
        <f>Häufigkeiten!M$103</f>
        <v>0.4</v>
      </c>
      <c r="H96" s="172"/>
    </row>
    <row r="97" spans="1:8" x14ac:dyDescent="0.3">
      <c r="A97" s="28">
        <f>Häufigkeiten!B110</f>
        <v>0</v>
      </c>
      <c r="B97" s="29">
        <f>Häufigkeiten!D110</f>
        <v>4</v>
      </c>
      <c r="C97" s="136">
        <f>Häufigkeiten!F110</f>
        <v>0</v>
      </c>
      <c r="D97" s="30">
        <f>Häufigkeiten!H110</f>
        <v>1</v>
      </c>
      <c r="E97" s="31">
        <f>Häufigkeiten!J110</f>
        <v>5</v>
      </c>
      <c r="F97" s="32">
        <f>Häufigkeiten!L110</f>
        <v>5</v>
      </c>
      <c r="G97" s="145">
        <f>Häufigkeiten!M$103</f>
        <v>0.4</v>
      </c>
      <c r="H97" s="172"/>
    </row>
    <row r="98" spans="1:8" x14ac:dyDescent="0.3">
      <c r="A98" s="28">
        <f>Häufigkeiten!B111</f>
        <v>0</v>
      </c>
      <c r="B98" s="29">
        <f>Häufigkeiten!D111</f>
        <v>5</v>
      </c>
      <c r="C98" s="136">
        <f>Häufigkeiten!F111</f>
        <v>0</v>
      </c>
      <c r="D98" s="30">
        <f>Häufigkeiten!H111</f>
        <v>3</v>
      </c>
      <c r="E98" s="31">
        <f>Häufigkeiten!J111</f>
        <v>5</v>
      </c>
      <c r="F98" s="32">
        <f>Häufigkeiten!L111</f>
        <v>5</v>
      </c>
      <c r="G98" s="145">
        <f>Häufigkeiten!M$103</f>
        <v>0.4</v>
      </c>
      <c r="H98" s="172"/>
    </row>
    <row r="99" spans="1:8" x14ac:dyDescent="0.3">
      <c r="A99" s="28">
        <f>Häufigkeiten!B112</f>
        <v>0</v>
      </c>
      <c r="B99" s="29">
        <f>Häufigkeiten!D112</f>
        <v>5</v>
      </c>
      <c r="C99" s="136">
        <f>Häufigkeiten!F112</f>
        <v>0</v>
      </c>
      <c r="D99" s="30">
        <f>Häufigkeiten!H112</f>
        <v>3</v>
      </c>
      <c r="E99" s="31">
        <f>Häufigkeiten!J112</f>
        <v>5</v>
      </c>
      <c r="F99" s="32">
        <f>Häufigkeiten!L112</f>
        <v>5</v>
      </c>
      <c r="G99" s="145">
        <f>Häufigkeiten!M$103</f>
        <v>0.4</v>
      </c>
      <c r="H99" s="172"/>
    </row>
    <row r="100" spans="1:8" x14ac:dyDescent="0.3">
      <c r="A100" s="28">
        <f>Häufigkeiten!B113</f>
        <v>0</v>
      </c>
      <c r="B100" s="29">
        <f>Häufigkeiten!D113</f>
        <v>5</v>
      </c>
      <c r="C100" s="136">
        <f>Häufigkeiten!F113</f>
        <v>0</v>
      </c>
      <c r="D100" s="30">
        <f>Häufigkeiten!H113</f>
        <v>1</v>
      </c>
      <c r="E100" s="31">
        <f>Häufigkeiten!J113</f>
        <v>5</v>
      </c>
      <c r="F100" s="32">
        <f>Häufigkeiten!L113</f>
        <v>5</v>
      </c>
      <c r="G100" s="145">
        <f>Häufigkeiten!M$103</f>
        <v>0.4</v>
      </c>
      <c r="H100" s="172"/>
    </row>
    <row r="101" spans="1:8" x14ac:dyDescent="0.3">
      <c r="A101" s="28">
        <f>Häufigkeiten!B114</f>
        <v>0</v>
      </c>
      <c r="B101" s="29">
        <f>Häufigkeiten!D114</f>
        <v>5</v>
      </c>
      <c r="C101" s="136">
        <f>Häufigkeiten!F114</f>
        <v>0</v>
      </c>
      <c r="D101" s="30">
        <f>Häufigkeiten!H114</f>
        <v>1</v>
      </c>
      <c r="E101" s="31">
        <f>Häufigkeiten!J114</f>
        <v>5</v>
      </c>
      <c r="F101" s="32">
        <f>Häufigkeiten!L114</f>
        <v>5</v>
      </c>
      <c r="G101" s="145">
        <f>Häufigkeiten!M$103</f>
        <v>0.4</v>
      </c>
      <c r="H101" s="172"/>
    </row>
    <row r="102" spans="1:8" x14ac:dyDescent="0.3">
      <c r="A102" s="28">
        <f>Häufigkeiten!B115</f>
        <v>0</v>
      </c>
      <c r="B102" s="29">
        <f>Häufigkeiten!D115</f>
        <v>5</v>
      </c>
      <c r="C102" s="136">
        <f>Häufigkeiten!F115</f>
        <v>0</v>
      </c>
      <c r="D102" s="30">
        <f>Häufigkeiten!H115</f>
        <v>3</v>
      </c>
      <c r="E102" s="31">
        <f>Häufigkeiten!J115</f>
        <v>5</v>
      </c>
      <c r="F102" s="32">
        <f>Häufigkeiten!L115</f>
        <v>5</v>
      </c>
      <c r="G102" s="145">
        <f>Häufigkeiten!M$103</f>
        <v>0.4</v>
      </c>
      <c r="H102" s="172"/>
    </row>
    <row r="103" spans="1:8" x14ac:dyDescent="0.3">
      <c r="A103" s="28">
        <f>Häufigkeiten!B116</f>
        <v>0</v>
      </c>
      <c r="B103" s="29">
        <f>Häufigkeiten!D116</f>
        <v>5</v>
      </c>
      <c r="C103" s="136">
        <f>Häufigkeiten!F116</f>
        <v>0</v>
      </c>
      <c r="D103" s="30">
        <f>Häufigkeiten!H116</f>
        <v>0</v>
      </c>
      <c r="E103" s="31">
        <f>Häufigkeiten!J116</f>
        <v>5</v>
      </c>
      <c r="F103" s="32">
        <f>Häufigkeiten!L116</f>
        <v>5</v>
      </c>
      <c r="G103" s="145">
        <f>Häufigkeiten!M$103</f>
        <v>0.4</v>
      </c>
      <c r="H103" s="172"/>
    </row>
    <row r="104" spans="1:8" x14ac:dyDescent="0.3">
      <c r="A104" s="28">
        <f>Häufigkeiten!B117</f>
        <v>0</v>
      </c>
      <c r="B104" s="29">
        <f>Häufigkeiten!D117</f>
        <v>5</v>
      </c>
      <c r="C104" s="136">
        <f>Häufigkeiten!F117</f>
        <v>0</v>
      </c>
      <c r="D104" s="30">
        <f>Häufigkeiten!H117</f>
        <v>0</v>
      </c>
      <c r="E104" s="31">
        <f>Häufigkeiten!J117</f>
        <v>5</v>
      </c>
      <c r="F104" s="32">
        <f>Häufigkeiten!L117</f>
        <v>5</v>
      </c>
      <c r="G104" s="145">
        <f>Häufigkeiten!M$103</f>
        <v>0.4</v>
      </c>
      <c r="H104" s="172"/>
    </row>
    <row r="105" spans="1:8" x14ac:dyDescent="0.3">
      <c r="A105" s="28">
        <f>Häufigkeiten!B118</f>
        <v>0</v>
      </c>
      <c r="B105" s="29">
        <f>Häufigkeiten!D118</f>
        <v>1</v>
      </c>
      <c r="C105" s="136">
        <f>Häufigkeiten!F118</f>
        <v>0</v>
      </c>
      <c r="D105" s="30">
        <f>Häufigkeiten!H118</f>
        <v>0</v>
      </c>
      <c r="E105" s="31">
        <f>Häufigkeiten!J118</f>
        <v>5</v>
      </c>
      <c r="F105" s="32">
        <f>Häufigkeiten!L118</f>
        <v>5</v>
      </c>
      <c r="G105" s="145">
        <f>Häufigkeiten!M$103</f>
        <v>0.4</v>
      </c>
      <c r="H105" s="172"/>
    </row>
    <row r="106" spans="1:8" x14ac:dyDescent="0.3">
      <c r="A106" s="28">
        <f>Häufigkeiten!B119</f>
        <v>0</v>
      </c>
      <c r="B106" s="29">
        <f>Häufigkeiten!D119</f>
        <v>5</v>
      </c>
      <c r="C106" s="136">
        <f>Häufigkeiten!F119</f>
        <v>0</v>
      </c>
      <c r="D106" s="30">
        <f>Häufigkeiten!H119</f>
        <v>0</v>
      </c>
      <c r="E106" s="31">
        <f>Häufigkeiten!J119</f>
        <v>5</v>
      </c>
      <c r="F106" s="32">
        <f>Häufigkeiten!L119</f>
        <v>5</v>
      </c>
      <c r="G106" s="145">
        <f>Häufigkeiten!M$103</f>
        <v>0.4</v>
      </c>
      <c r="H106" s="172"/>
    </row>
    <row r="107" spans="1:8" x14ac:dyDescent="0.3">
      <c r="A107" s="28">
        <f>Häufigkeiten!B120</f>
        <v>0</v>
      </c>
      <c r="B107" s="29">
        <f>Häufigkeiten!D120</f>
        <v>5</v>
      </c>
      <c r="C107" s="136">
        <f>Häufigkeiten!F120</f>
        <v>0</v>
      </c>
      <c r="D107" s="30">
        <f>Häufigkeiten!H120</f>
        <v>0</v>
      </c>
      <c r="E107" s="31">
        <f>Häufigkeiten!J120</f>
        <v>5</v>
      </c>
      <c r="F107" s="32">
        <f>Häufigkeiten!L120</f>
        <v>5</v>
      </c>
      <c r="G107" s="145">
        <f>Häufigkeiten!M$103</f>
        <v>0.4</v>
      </c>
      <c r="H107" s="172"/>
    </row>
    <row r="108" spans="1:8" x14ac:dyDescent="0.3">
      <c r="A108" s="28">
        <f>Häufigkeiten!B121</f>
        <v>0</v>
      </c>
      <c r="B108" s="29">
        <f>Häufigkeiten!D121</f>
        <v>1</v>
      </c>
      <c r="C108" s="136">
        <f>Häufigkeiten!F121</f>
        <v>0</v>
      </c>
      <c r="D108" s="30">
        <f>Häufigkeiten!H121</f>
        <v>2</v>
      </c>
      <c r="E108" s="31">
        <f>Häufigkeiten!J121</f>
        <v>5</v>
      </c>
      <c r="F108" s="32">
        <f>Häufigkeiten!L121</f>
        <v>5</v>
      </c>
      <c r="G108" s="145">
        <f>Häufigkeiten!M$103</f>
        <v>0.4</v>
      </c>
      <c r="H108" s="172"/>
    </row>
    <row r="109" spans="1:8" x14ac:dyDescent="0.3">
      <c r="A109" s="28">
        <f>Häufigkeiten!B122</f>
        <v>0</v>
      </c>
      <c r="B109" s="29">
        <f>Häufigkeiten!D122</f>
        <v>1</v>
      </c>
      <c r="C109" s="136">
        <f>Häufigkeiten!F122</f>
        <v>0</v>
      </c>
      <c r="D109" s="30">
        <f>Häufigkeiten!H122</f>
        <v>1</v>
      </c>
      <c r="E109" s="31">
        <f>Häufigkeiten!J122</f>
        <v>5</v>
      </c>
      <c r="F109" s="32">
        <f>Häufigkeiten!L122</f>
        <v>5</v>
      </c>
      <c r="G109" s="145">
        <f>Häufigkeiten!M$103</f>
        <v>0.4</v>
      </c>
      <c r="H109" s="172"/>
    </row>
    <row r="110" spans="1:8" x14ac:dyDescent="0.3">
      <c r="A110" s="28">
        <f>Häufigkeiten!B123</f>
        <v>0</v>
      </c>
      <c r="B110" s="29">
        <f>Häufigkeiten!D123</f>
        <v>5</v>
      </c>
      <c r="C110" s="136">
        <f>Häufigkeiten!F123</f>
        <v>0</v>
      </c>
      <c r="D110" s="30">
        <f>Häufigkeiten!H123</f>
        <v>0</v>
      </c>
      <c r="E110" s="31">
        <f>Häufigkeiten!J123</f>
        <v>5</v>
      </c>
      <c r="F110" s="32">
        <f>Häufigkeiten!L123</f>
        <v>5</v>
      </c>
      <c r="G110" s="145">
        <f>Häufigkeiten!M$103</f>
        <v>0.4</v>
      </c>
      <c r="H110" s="172"/>
    </row>
    <row r="111" spans="1:8" x14ac:dyDescent="0.3">
      <c r="A111" s="28">
        <f>Häufigkeiten!B124</f>
        <v>0</v>
      </c>
      <c r="B111" s="29">
        <f>Häufigkeiten!D124</f>
        <v>5</v>
      </c>
      <c r="C111" s="136">
        <f>Häufigkeiten!F124</f>
        <v>0</v>
      </c>
      <c r="D111" s="30">
        <f>Häufigkeiten!H124</f>
        <v>0</v>
      </c>
      <c r="E111" s="31">
        <f>Häufigkeiten!J124</f>
        <v>5</v>
      </c>
      <c r="F111" s="32">
        <f>Häufigkeiten!L124</f>
        <v>5</v>
      </c>
      <c r="G111" s="145">
        <f>Häufigkeiten!M$103</f>
        <v>0.4</v>
      </c>
      <c r="H111" s="172"/>
    </row>
    <row r="112" spans="1:8" x14ac:dyDescent="0.3">
      <c r="A112" s="28">
        <f>Häufigkeiten!B125</f>
        <v>0</v>
      </c>
      <c r="B112" s="29">
        <f>Häufigkeiten!D125</f>
        <v>5</v>
      </c>
      <c r="C112" s="136">
        <f>Häufigkeiten!F125</f>
        <v>0</v>
      </c>
      <c r="D112" s="30">
        <f>Häufigkeiten!H125</f>
        <v>1</v>
      </c>
      <c r="E112" s="31">
        <f>Häufigkeiten!J125</f>
        <v>5</v>
      </c>
      <c r="F112" s="32">
        <f>Häufigkeiten!L125</f>
        <v>5</v>
      </c>
      <c r="G112" s="145">
        <f>Häufigkeiten!M$103</f>
        <v>0.4</v>
      </c>
      <c r="H112" s="172"/>
    </row>
    <row r="113" spans="1:8" x14ac:dyDescent="0.3">
      <c r="A113" s="28">
        <f>Häufigkeiten!B126</f>
        <v>0</v>
      </c>
      <c r="B113" s="29">
        <f>Häufigkeiten!D126</f>
        <v>5</v>
      </c>
      <c r="C113" s="136">
        <f>Häufigkeiten!F126</f>
        <v>0</v>
      </c>
      <c r="D113" s="30">
        <f>Häufigkeiten!H126</f>
        <v>0</v>
      </c>
      <c r="E113" s="31">
        <f>Häufigkeiten!J126</f>
        <v>5</v>
      </c>
      <c r="F113" s="32">
        <f>Häufigkeiten!L126</f>
        <v>5</v>
      </c>
      <c r="G113" s="145">
        <f>Häufigkeiten!M$103</f>
        <v>0.4</v>
      </c>
      <c r="H113" s="172"/>
    </row>
    <row r="114" spans="1:8" x14ac:dyDescent="0.3">
      <c r="A114" s="28">
        <f>Häufigkeiten!B127</f>
        <v>0</v>
      </c>
      <c r="B114" s="29">
        <f>Häufigkeiten!D127</f>
        <v>5</v>
      </c>
      <c r="C114" s="136">
        <f>Häufigkeiten!F127</f>
        <v>0</v>
      </c>
      <c r="D114" s="30">
        <f>Häufigkeiten!H127</f>
        <v>3</v>
      </c>
      <c r="E114" s="31">
        <f>Häufigkeiten!J127</f>
        <v>5</v>
      </c>
      <c r="F114" s="32">
        <f>Häufigkeiten!L127</f>
        <v>5</v>
      </c>
      <c r="G114" s="145">
        <f>Häufigkeiten!M$103</f>
        <v>0.4</v>
      </c>
      <c r="H114" s="172"/>
    </row>
    <row r="115" spans="1:8" x14ac:dyDescent="0.3">
      <c r="A115" s="28">
        <f>Häufigkeiten!B128</f>
        <v>0</v>
      </c>
      <c r="B115" s="29">
        <f>Häufigkeiten!D128</f>
        <v>5</v>
      </c>
      <c r="C115" s="136">
        <f>Häufigkeiten!F128</f>
        <v>0</v>
      </c>
      <c r="D115" s="30">
        <f>Häufigkeiten!H128</f>
        <v>4</v>
      </c>
      <c r="E115" s="31">
        <f>Häufigkeiten!J128</f>
        <v>5</v>
      </c>
      <c r="F115" s="32">
        <f>Häufigkeiten!L128</f>
        <v>5</v>
      </c>
      <c r="G115" s="145">
        <f>Häufigkeiten!M$103</f>
        <v>0.4</v>
      </c>
      <c r="H115" s="172"/>
    </row>
    <row r="116" spans="1:8" x14ac:dyDescent="0.3">
      <c r="A116" s="28">
        <f>Häufigkeiten!B129</f>
        <v>0</v>
      </c>
      <c r="B116" s="29">
        <f>Häufigkeiten!D129</f>
        <v>5</v>
      </c>
      <c r="C116" s="136">
        <f>Häufigkeiten!F129</f>
        <v>0</v>
      </c>
      <c r="D116" s="30">
        <f>Häufigkeiten!H129</f>
        <v>1</v>
      </c>
      <c r="E116" s="31">
        <f>Häufigkeiten!J129</f>
        <v>5</v>
      </c>
      <c r="F116" s="32">
        <f>Häufigkeiten!L129</f>
        <v>4</v>
      </c>
      <c r="G116" s="145">
        <f>Häufigkeiten!M$103</f>
        <v>0.4</v>
      </c>
      <c r="H116" s="172"/>
    </row>
    <row r="117" spans="1:8" x14ac:dyDescent="0.3">
      <c r="A117" s="28">
        <f>Häufigkeiten!B130</f>
        <v>0</v>
      </c>
      <c r="B117" s="29">
        <f>Häufigkeiten!D130</f>
        <v>5</v>
      </c>
      <c r="C117" s="136">
        <f>Häufigkeiten!F130</f>
        <v>0</v>
      </c>
      <c r="D117" s="30">
        <f>Häufigkeiten!H130</f>
        <v>1</v>
      </c>
      <c r="E117" s="31">
        <f>Häufigkeiten!J130</f>
        <v>5</v>
      </c>
      <c r="F117" s="32">
        <f>Häufigkeiten!L130</f>
        <v>3</v>
      </c>
      <c r="G117" s="145">
        <f>Häufigkeiten!M$103</f>
        <v>0.4</v>
      </c>
      <c r="H117" s="172"/>
    </row>
    <row r="118" spans="1:8" x14ac:dyDescent="0.3">
      <c r="A118" s="28">
        <f>Häufigkeiten!B131</f>
        <v>0</v>
      </c>
      <c r="B118" s="29">
        <f>Häufigkeiten!D131</f>
        <v>5</v>
      </c>
      <c r="C118" s="136">
        <f>Häufigkeiten!F131</f>
        <v>0</v>
      </c>
      <c r="D118" s="30">
        <f>Häufigkeiten!H131</f>
        <v>3</v>
      </c>
      <c r="E118" s="31">
        <f>Häufigkeiten!J131</f>
        <v>5</v>
      </c>
      <c r="F118" s="32">
        <f>Häufigkeiten!L131</f>
        <v>5</v>
      </c>
      <c r="G118" s="145">
        <f>Häufigkeiten!M$103</f>
        <v>0.4</v>
      </c>
      <c r="H118" s="172"/>
    </row>
    <row r="119" spans="1:8" x14ac:dyDescent="0.3">
      <c r="A119" s="28">
        <f>Häufigkeiten!B132</f>
        <v>0</v>
      </c>
      <c r="B119" s="29">
        <f>Häufigkeiten!D132</f>
        <v>4</v>
      </c>
      <c r="C119" s="136">
        <f>Häufigkeiten!F132</f>
        <v>0</v>
      </c>
      <c r="D119" s="30">
        <f>Häufigkeiten!H132</f>
        <v>3</v>
      </c>
      <c r="E119" s="31">
        <f>Häufigkeiten!J132</f>
        <v>5</v>
      </c>
      <c r="F119" s="32">
        <f>Häufigkeiten!L132</f>
        <v>5</v>
      </c>
      <c r="G119" s="145">
        <f>Häufigkeiten!M$103</f>
        <v>0.4</v>
      </c>
      <c r="H119" s="172"/>
    </row>
    <row r="120" spans="1:8" x14ac:dyDescent="0.3">
      <c r="A120" s="28">
        <f>Häufigkeiten!B133</f>
        <v>0</v>
      </c>
      <c r="B120" s="29">
        <f>Häufigkeiten!D133</f>
        <v>5</v>
      </c>
      <c r="C120" s="136">
        <f>Häufigkeiten!F133</f>
        <v>0</v>
      </c>
      <c r="D120" s="30">
        <f>Häufigkeiten!H133</f>
        <v>1</v>
      </c>
      <c r="E120" s="31">
        <f>Häufigkeiten!J133</f>
        <v>5</v>
      </c>
      <c r="F120" s="32">
        <f>Häufigkeiten!L133</f>
        <v>0</v>
      </c>
      <c r="G120" s="145">
        <f>Häufigkeiten!M$103</f>
        <v>0.4</v>
      </c>
      <c r="H120" s="172"/>
    </row>
    <row r="121" spans="1:8" ht="15" thickBot="1" x14ac:dyDescent="0.35">
      <c r="A121" s="137">
        <f>Häufigkeiten!B134</f>
        <v>0</v>
      </c>
      <c r="B121" s="138">
        <f>Häufigkeiten!D134</f>
        <v>5</v>
      </c>
      <c r="C121" s="143">
        <f>Häufigkeiten!F134</f>
        <v>0</v>
      </c>
      <c r="D121" s="140">
        <f>Häufigkeiten!H134</f>
        <v>0</v>
      </c>
      <c r="E121" s="141">
        <f>Häufigkeiten!J134</f>
        <v>5</v>
      </c>
      <c r="F121" s="144">
        <f>Häufigkeiten!L134</f>
        <v>0</v>
      </c>
      <c r="G121" s="146">
        <f>Häufigkeiten!M$103</f>
        <v>0.4</v>
      </c>
      <c r="H121" s="173"/>
    </row>
    <row r="122" spans="1:8" x14ac:dyDescent="0.3">
      <c r="A122" s="28">
        <f>Häufigkeiten!B139</f>
        <v>0</v>
      </c>
      <c r="B122" s="29">
        <f>Häufigkeiten!D139</f>
        <v>5</v>
      </c>
      <c r="C122" s="136">
        <f>Häufigkeiten!F139</f>
        <v>0</v>
      </c>
      <c r="D122" s="30">
        <f>Häufigkeiten!H139</f>
        <v>1</v>
      </c>
      <c r="E122" s="31">
        <f>Häufigkeiten!J139</f>
        <v>5</v>
      </c>
      <c r="F122" s="32">
        <f>Häufigkeiten!L139</f>
        <v>5</v>
      </c>
      <c r="G122" s="145">
        <f>Häufigkeiten!$M$137</f>
        <v>0.12</v>
      </c>
      <c r="H122" s="171" t="s">
        <v>9</v>
      </c>
    </row>
    <row r="123" spans="1:8" x14ac:dyDescent="0.3">
      <c r="A123" s="28">
        <f>Häufigkeiten!B140</f>
        <v>0</v>
      </c>
      <c r="B123" s="29">
        <f>Häufigkeiten!D140</f>
        <v>5</v>
      </c>
      <c r="C123" s="136">
        <f>Häufigkeiten!F140</f>
        <v>0</v>
      </c>
      <c r="D123" s="30">
        <f>Häufigkeiten!H140</f>
        <v>3</v>
      </c>
      <c r="E123" s="31">
        <f>Häufigkeiten!J140</f>
        <v>5</v>
      </c>
      <c r="F123" s="32">
        <f>Häufigkeiten!L140</f>
        <v>5</v>
      </c>
      <c r="G123" s="145">
        <f>Häufigkeiten!$M$137</f>
        <v>0.12</v>
      </c>
      <c r="H123" s="172"/>
    </row>
    <row r="124" spans="1:8" x14ac:dyDescent="0.3">
      <c r="A124" s="28">
        <f>Häufigkeiten!B141</f>
        <v>0</v>
      </c>
      <c r="B124" s="29">
        <f>Häufigkeiten!D141</f>
        <v>2</v>
      </c>
      <c r="C124" s="136">
        <f>Häufigkeiten!F141</f>
        <v>0</v>
      </c>
      <c r="D124" s="30">
        <f>Häufigkeiten!H141</f>
        <v>0</v>
      </c>
      <c r="E124" s="31">
        <f>Häufigkeiten!J141</f>
        <v>5</v>
      </c>
      <c r="F124" s="32">
        <f>Häufigkeiten!L141</f>
        <v>5</v>
      </c>
      <c r="G124" s="145">
        <f>Häufigkeiten!$M$137</f>
        <v>0.12</v>
      </c>
      <c r="H124" s="172"/>
    </row>
    <row r="125" spans="1:8" x14ac:dyDescent="0.3">
      <c r="A125" s="28">
        <f>Häufigkeiten!B142</f>
        <v>0</v>
      </c>
      <c r="B125" s="29">
        <f>Häufigkeiten!D142</f>
        <v>5</v>
      </c>
      <c r="C125" s="136">
        <f>Häufigkeiten!F142</f>
        <v>0</v>
      </c>
      <c r="D125" s="30">
        <f>Häufigkeiten!H142</f>
        <v>0</v>
      </c>
      <c r="E125" s="31">
        <f>Häufigkeiten!J142</f>
        <v>5</v>
      </c>
      <c r="F125" s="32">
        <f>Häufigkeiten!L142</f>
        <v>5</v>
      </c>
      <c r="G125" s="145">
        <f>Häufigkeiten!$M$137</f>
        <v>0.12</v>
      </c>
      <c r="H125" s="172"/>
    </row>
    <row r="126" spans="1:8" x14ac:dyDescent="0.3">
      <c r="A126" s="28">
        <f>Häufigkeiten!B143</f>
        <v>0</v>
      </c>
      <c r="B126" s="29">
        <f>Häufigkeiten!D143</f>
        <v>5</v>
      </c>
      <c r="C126" s="136">
        <f>Häufigkeiten!F143</f>
        <v>0</v>
      </c>
      <c r="D126" s="30">
        <f>Häufigkeiten!H143</f>
        <v>1</v>
      </c>
      <c r="E126" s="31">
        <f>Häufigkeiten!J143</f>
        <v>5</v>
      </c>
      <c r="F126" s="32">
        <f>Häufigkeiten!L143</f>
        <v>5</v>
      </c>
      <c r="G126" s="145">
        <f>Häufigkeiten!$M$137</f>
        <v>0.12</v>
      </c>
      <c r="H126" s="172"/>
    </row>
    <row r="127" spans="1:8" x14ac:dyDescent="0.3">
      <c r="A127" s="28">
        <f>Häufigkeiten!B144</f>
        <v>0</v>
      </c>
      <c r="B127" s="29">
        <f>Häufigkeiten!D144</f>
        <v>5</v>
      </c>
      <c r="C127" s="136">
        <f>Häufigkeiten!F144</f>
        <v>0</v>
      </c>
      <c r="D127" s="30">
        <f>Häufigkeiten!H144</f>
        <v>1</v>
      </c>
      <c r="E127" s="31">
        <f>Häufigkeiten!J144</f>
        <v>5</v>
      </c>
      <c r="F127" s="32">
        <f>Häufigkeiten!L144</f>
        <v>5</v>
      </c>
      <c r="G127" s="145">
        <f>Häufigkeiten!$M$137</f>
        <v>0.12</v>
      </c>
      <c r="H127" s="172"/>
    </row>
    <row r="128" spans="1:8" x14ac:dyDescent="0.3">
      <c r="A128" s="28">
        <f>Häufigkeiten!B145</f>
        <v>0</v>
      </c>
      <c r="B128" s="29">
        <f>Häufigkeiten!D145</f>
        <v>5</v>
      </c>
      <c r="C128" s="136">
        <f>Häufigkeiten!F145</f>
        <v>0</v>
      </c>
      <c r="D128" s="30">
        <f>Häufigkeiten!H145</f>
        <v>0</v>
      </c>
      <c r="E128" s="31">
        <f>Häufigkeiten!J145</f>
        <v>5</v>
      </c>
      <c r="F128" s="32">
        <f>Häufigkeiten!L145</f>
        <v>5</v>
      </c>
      <c r="G128" s="145">
        <f>Häufigkeiten!$M$137</f>
        <v>0.12</v>
      </c>
      <c r="H128" s="172"/>
    </row>
    <row r="129" spans="1:8" x14ac:dyDescent="0.3">
      <c r="A129" s="28">
        <f>Häufigkeiten!B146</f>
        <v>0</v>
      </c>
      <c r="B129" s="29">
        <f>Häufigkeiten!D146</f>
        <v>5</v>
      </c>
      <c r="C129" s="136">
        <f>Häufigkeiten!F146</f>
        <v>0</v>
      </c>
      <c r="D129" s="30">
        <f>Häufigkeiten!H146</f>
        <v>1</v>
      </c>
      <c r="E129" s="31">
        <f>Häufigkeiten!J146</f>
        <v>5</v>
      </c>
      <c r="F129" s="32">
        <f>Häufigkeiten!L146</f>
        <v>0</v>
      </c>
      <c r="G129" s="145">
        <f>Häufigkeiten!$M$137</f>
        <v>0.12</v>
      </c>
      <c r="H129" s="172"/>
    </row>
    <row r="130" spans="1:8" x14ac:dyDescent="0.3">
      <c r="A130" s="28">
        <f>Häufigkeiten!B147</f>
        <v>0</v>
      </c>
      <c r="B130" s="29">
        <f>Häufigkeiten!D147</f>
        <v>5</v>
      </c>
      <c r="C130" s="136">
        <f>Häufigkeiten!F147</f>
        <v>0</v>
      </c>
      <c r="D130" s="30">
        <f>Häufigkeiten!H147</f>
        <v>3</v>
      </c>
      <c r="E130" s="31">
        <f>Häufigkeiten!J147</f>
        <v>5</v>
      </c>
      <c r="F130" s="32">
        <f>Häufigkeiten!L147</f>
        <v>5</v>
      </c>
      <c r="G130" s="145">
        <f>Häufigkeiten!$M$137</f>
        <v>0.12</v>
      </c>
      <c r="H130" s="172"/>
    </row>
    <row r="131" spans="1:8" x14ac:dyDescent="0.3">
      <c r="A131" s="28">
        <f>Häufigkeiten!B148</f>
        <v>0</v>
      </c>
      <c r="B131" s="29">
        <f>Häufigkeiten!D148</f>
        <v>1</v>
      </c>
      <c r="C131" s="136">
        <f>Häufigkeiten!F148</f>
        <v>0</v>
      </c>
      <c r="D131" s="30">
        <f>Häufigkeiten!H148</f>
        <v>4</v>
      </c>
      <c r="E131" s="31">
        <f>Häufigkeiten!J148</f>
        <v>5</v>
      </c>
      <c r="F131" s="32">
        <f>Häufigkeiten!L148</f>
        <v>5</v>
      </c>
      <c r="G131" s="145">
        <f>Häufigkeiten!$M$137</f>
        <v>0.12</v>
      </c>
      <c r="H131" s="172"/>
    </row>
    <row r="132" spans="1:8" x14ac:dyDescent="0.3">
      <c r="A132" s="28">
        <f>Häufigkeiten!B149</f>
        <v>0</v>
      </c>
      <c r="B132" s="29">
        <f>Häufigkeiten!D149</f>
        <v>5</v>
      </c>
      <c r="C132" s="136">
        <f>Häufigkeiten!F149</f>
        <v>0</v>
      </c>
      <c r="D132" s="30">
        <f>Häufigkeiten!H149</f>
        <v>1</v>
      </c>
      <c r="E132" s="31">
        <f>Häufigkeiten!J149</f>
        <v>5</v>
      </c>
      <c r="F132" s="32">
        <f>Häufigkeiten!L149</f>
        <v>5</v>
      </c>
      <c r="G132" s="145">
        <f>Häufigkeiten!$M$137</f>
        <v>0.12</v>
      </c>
      <c r="H132" s="172"/>
    </row>
    <row r="133" spans="1:8" x14ac:dyDescent="0.3">
      <c r="A133" s="28">
        <f>Häufigkeiten!B150</f>
        <v>0</v>
      </c>
      <c r="B133" s="29">
        <f>Häufigkeiten!D150</f>
        <v>5</v>
      </c>
      <c r="C133" s="136">
        <f>Häufigkeiten!F150</f>
        <v>0</v>
      </c>
      <c r="D133" s="30">
        <f>Häufigkeiten!H150</f>
        <v>0</v>
      </c>
      <c r="E133" s="31">
        <f>Häufigkeiten!J150</f>
        <v>5</v>
      </c>
      <c r="F133" s="32">
        <f>Häufigkeiten!L150</f>
        <v>5</v>
      </c>
      <c r="G133" s="145">
        <f>Häufigkeiten!$M$137</f>
        <v>0.12</v>
      </c>
      <c r="H133" s="172"/>
    </row>
    <row r="134" spans="1:8" x14ac:dyDescent="0.3">
      <c r="A134" s="28">
        <f>Häufigkeiten!B151</f>
        <v>0</v>
      </c>
      <c r="B134" s="29">
        <f>Häufigkeiten!D151</f>
        <v>5</v>
      </c>
      <c r="C134" s="136">
        <f>Häufigkeiten!F151</f>
        <v>0</v>
      </c>
      <c r="D134" s="30">
        <f>Häufigkeiten!H151</f>
        <v>1</v>
      </c>
      <c r="E134" s="31">
        <f>Häufigkeiten!J151</f>
        <v>5</v>
      </c>
      <c r="F134" s="32">
        <f>Häufigkeiten!L151</f>
        <v>5</v>
      </c>
      <c r="G134" s="145">
        <f>Häufigkeiten!$M$137</f>
        <v>0.12</v>
      </c>
      <c r="H134" s="172"/>
    </row>
    <row r="135" spans="1:8" x14ac:dyDescent="0.3">
      <c r="A135" s="28">
        <f>Häufigkeiten!B152</f>
        <v>0</v>
      </c>
      <c r="B135" s="29">
        <f>Häufigkeiten!D152</f>
        <v>5</v>
      </c>
      <c r="C135" s="136">
        <f>Häufigkeiten!F152</f>
        <v>0</v>
      </c>
      <c r="D135" s="30">
        <f>Häufigkeiten!H152</f>
        <v>1</v>
      </c>
      <c r="E135" s="31">
        <f>Häufigkeiten!J152</f>
        <v>5</v>
      </c>
      <c r="F135" s="32">
        <f>Häufigkeiten!L152</f>
        <v>5</v>
      </c>
      <c r="G135" s="145">
        <f>Häufigkeiten!$M$137</f>
        <v>0.12</v>
      </c>
      <c r="H135" s="172"/>
    </row>
    <row r="136" spans="1:8" x14ac:dyDescent="0.3">
      <c r="A136" s="28">
        <f>Häufigkeiten!B153</f>
        <v>0</v>
      </c>
      <c r="B136" s="29">
        <f>Häufigkeiten!D153</f>
        <v>4</v>
      </c>
      <c r="C136" s="136">
        <f>Häufigkeiten!F153</f>
        <v>0</v>
      </c>
      <c r="D136" s="30">
        <f>Häufigkeiten!H153</f>
        <v>2</v>
      </c>
      <c r="E136" s="31">
        <f>Häufigkeiten!J153</f>
        <v>5</v>
      </c>
      <c r="F136" s="32">
        <f>Häufigkeiten!L153</f>
        <v>5</v>
      </c>
      <c r="G136" s="145">
        <f>Häufigkeiten!$M$137</f>
        <v>0.12</v>
      </c>
      <c r="H136" s="172"/>
    </row>
    <row r="137" spans="1:8" x14ac:dyDescent="0.3">
      <c r="A137" s="28">
        <f>Häufigkeiten!B154</f>
        <v>0</v>
      </c>
      <c r="B137" s="29">
        <f>Häufigkeiten!D154</f>
        <v>1</v>
      </c>
      <c r="C137" s="136">
        <f>Häufigkeiten!F154</f>
        <v>0</v>
      </c>
      <c r="D137" s="30">
        <f>Häufigkeiten!H154</f>
        <v>0</v>
      </c>
      <c r="E137" s="31">
        <f>Häufigkeiten!J154</f>
        <v>5</v>
      </c>
      <c r="F137" s="32">
        <f>Häufigkeiten!L154</f>
        <v>5</v>
      </c>
      <c r="G137" s="145">
        <f>Häufigkeiten!$M$137</f>
        <v>0.12</v>
      </c>
      <c r="H137" s="172"/>
    </row>
    <row r="138" spans="1:8" x14ac:dyDescent="0.3">
      <c r="A138" s="28">
        <f>Häufigkeiten!B155</f>
        <v>0</v>
      </c>
      <c r="B138" s="29">
        <f>Häufigkeiten!D155</f>
        <v>5</v>
      </c>
      <c r="C138" s="136">
        <f>Häufigkeiten!F155</f>
        <v>0</v>
      </c>
      <c r="D138" s="30">
        <f>Häufigkeiten!H155</f>
        <v>1</v>
      </c>
      <c r="E138" s="31">
        <f>Häufigkeiten!J155</f>
        <v>5</v>
      </c>
      <c r="F138" s="32">
        <f>Häufigkeiten!L155</f>
        <v>5</v>
      </c>
      <c r="G138" s="145">
        <f>Häufigkeiten!$M$137</f>
        <v>0.12</v>
      </c>
      <c r="H138" s="172"/>
    </row>
    <row r="139" spans="1:8" x14ac:dyDescent="0.3">
      <c r="A139" s="28">
        <f>Häufigkeiten!B156</f>
        <v>0</v>
      </c>
      <c r="B139" s="29">
        <f>Häufigkeiten!D156</f>
        <v>5</v>
      </c>
      <c r="C139" s="136">
        <f>Häufigkeiten!F156</f>
        <v>0</v>
      </c>
      <c r="D139" s="30">
        <f>Häufigkeiten!H156</f>
        <v>1</v>
      </c>
      <c r="E139" s="31">
        <f>Häufigkeiten!J156</f>
        <v>5</v>
      </c>
      <c r="F139" s="32">
        <f>Häufigkeiten!L156</f>
        <v>5</v>
      </c>
      <c r="G139" s="145">
        <f>Häufigkeiten!$M$137</f>
        <v>0.12</v>
      </c>
      <c r="H139" s="172"/>
    </row>
    <row r="140" spans="1:8" x14ac:dyDescent="0.3">
      <c r="A140" s="28">
        <f>Häufigkeiten!B157</f>
        <v>0</v>
      </c>
      <c r="B140" s="29">
        <f>Häufigkeiten!D157</f>
        <v>5</v>
      </c>
      <c r="C140" s="136">
        <f>Häufigkeiten!F157</f>
        <v>0</v>
      </c>
      <c r="D140" s="30">
        <f>Häufigkeiten!H157</f>
        <v>1</v>
      </c>
      <c r="E140" s="31">
        <f>Häufigkeiten!J157</f>
        <v>5</v>
      </c>
      <c r="F140" s="32">
        <f>Häufigkeiten!L157</f>
        <v>5</v>
      </c>
      <c r="G140" s="145">
        <f>Häufigkeiten!$M$137</f>
        <v>0.12</v>
      </c>
      <c r="H140" s="172"/>
    </row>
    <row r="141" spans="1:8" x14ac:dyDescent="0.3">
      <c r="A141" s="28">
        <f>Häufigkeiten!B158</f>
        <v>0</v>
      </c>
      <c r="B141" s="29">
        <f>Häufigkeiten!D158</f>
        <v>5</v>
      </c>
      <c r="C141" s="136">
        <f>Häufigkeiten!F158</f>
        <v>0</v>
      </c>
      <c r="D141" s="30">
        <f>Häufigkeiten!H158</f>
        <v>0</v>
      </c>
      <c r="E141" s="31">
        <f>Häufigkeiten!J158</f>
        <v>5</v>
      </c>
      <c r="F141" s="32">
        <f>Häufigkeiten!L158</f>
        <v>5</v>
      </c>
      <c r="G141" s="145">
        <f>Häufigkeiten!$M$137</f>
        <v>0.12</v>
      </c>
      <c r="H141" s="172"/>
    </row>
    <row r="142" spans="1:8" x14ac:dyDescent="0.3">
      <c r="A142" s="28">
        <f>Häufigkeiten!B159</f>
        <v>0</v>
      </c>
      <c r="B142" s="29">
        <f>Häufigkeiten!D159</f>
        <v>5</v>
      </c>
      <c r="C142" s="136">
        <f>Häufigkeiten!F159</f>
        <v>0</v>
      </c>
      <c r="D142" s="30">
        <f>Häufigkeiten!H159</f>
        <v>0</v>
      </c>
      <c r="E142" s="31">
        <f>Häufigkeiten!J159</f>
        <v>5</v>
      </c>
      <c r="F142" s="32">
        <f>Häufigkeiten!L159</f>
        <v>5</v>
      </c>
      <c r="G142" s="145">
        <f>Häufigkeiten!$M$137</f>
        <v>0.12</v>
      </c>
      <c r="H142" s="172"/>
    </row>
    <row r="143" spans="1:8" x14ac:dyDescent="0.3">
      <c r="A143" s="28">
        <f>Häufigkeiten!B160</f>
        <v>0</v>
      </c>
      <c r="B143" s="29">
        <f>Häufigkeiten!D160</f>
        <v>5</v>
      </c>
      <c r="C143" s="136">
        <f>Häufigkeiten!F160</f>
        <v>0</v>
      </c>
      <c r="D143" s="30">
        <f>Häufigkeiten!H160</f>
        <v>0</v>
      </c>
      <c r="E143" s="31">
        <f>Häufigkeiten!J160</f>
        <v>5</v>
      </c>
      <c r="F143" s="32">
        <f>Häufigkeiten!L160</f>
        <v>5</v>
      </c>
      <c r="G143" s="145">
        <f>Häufigkeiten!$M$137</f>
        <v>0.12</v>
      </c>
      <c r="H143" s="172"/>
    </row>
    <row r="144" spans="1:8" x14ac:dyDescent="0.3">
      <c r="A144" s="28">
        <f>Häufigkeiten!B161</f>
        <v>0</v>
      </c>
      <c r="B144" s="29">
        <f>Häufigkeiten!D161</f>
        <v>5</v>
      </c>
      <c r="C144" s="136">
        <f>Häufigkeiten!F161</f>
        <v>0</v>
      </c>
      <c r="D144" s="30">
        <f>Häufigkeiten!H161</f>
        <v>0</v>
      </c>
      <c r="E144" s="31">
        <f>Häufigkeiten!J161</f>
        <v>5</v>
      </c>
      <c r="F144" s="32">
        <f>Häufigkeiten!L161</f>
        <v>5</v>
      </c>
      <c r="G144" s="145">
        <f>Häufigkeiten!$M$137</f>
        <v>0.12</v>
      </c>
      <c r="H144" s="172"/>
    </row>
    <row r="145" spans="1:8" x14ac:dyDescent="0.3">
      <c r="A145" s="28">
        <f>Häufigkeiten!B162</f>
        <v>0</v>
      </c>
      <c r="B145" s="29">
        <f>Häufigkeiten!D162</f>
        <v>5</v>
      </c>
      <c r="C145" s="136">
        <f>Häufigkeiten!F162</f>
        <v>0</v>
      </c>
      <c r="D145" s="30">
        <f>Häufigkeiten!H162</f>
        <v>0</v>
      </c>
      <c r="E145" s="31">
        <f>Häufigkeiten!J162</f>
        <v>5</v>
      </c>
      <c r="F145" s="32">
        <f>Häufigkeiten!L162</f>
        <v>5</v>
      </c>
      <c r="G145" s="145">
        <f>Häufigkeiten!$M$137</f>
        <v>0.12</v>
      </c>
      <c r="H145" s="172"/>
    </row>
    <row r="146" spans="1:8" x14ac:dyDescent="0.3">
      <c r="A146" s="28">
        <f>Häufigkeiten!B163</f>
        <v>0</v>
      </c>
      <c r="B146" s="29">
        <f>Häufigkeiten!D163</f>
        <v>1</v>
      </c>
      <c r="C146" s="136">
        <f>Häufigkeiten!F163</f>
        <v>0</v>
      </c>
      <c r="D146" s="30">
        <f>Häufigkeiten!H163</f>
        <v>0</v>
      </c>
      <c r="E146" s="31">
        <f>Häufigkeiten!J163</f>
        <v>5</v>
      </c>
      <c r="F146" s="32">
        <f>Häufigkeiten!L163</f>
        <v>5</v>
      </c>
      <c r="G146" s="145">
        <f>Häufigkeiten!$M$137</f>
        <v>0.12</v>
      </c>
      <c r="H146" s="172"/>
    </row>
    <row r="147" spans="1:8" x14ac:dyDescent="0.3">
      <c r="A147" s="28">
        <f>Häufigkeiten!B164</f>
        <v>0</v>
      </c>
      <c r="B147" s="29">
        <f>Häufigkeiten!D164</f>
        <v>5</v>
      </c>
      <c r="C147" s="136">
        <f>Häufigkeiten!F164</f>
        <v>0</v>
      </c>
      <c r="D147" s="30">
        <f>Häufigkeiten!H164</f>
        <v>1</v>
      </c>
      <c r="E147" s="31">
        <f>Häufigkeiten!J164</f>
        <v>5</v>
      </c>
      <c r="F147" s="32">
        <f>Häufigkeiten!L164</f>
        <v>5</v>
      </c>
      <c r="G147" s="145">
        <f>Häufigkeiten!$M$137</f>
        <v>0.12</v>
      </c>
      <c r="H147" s="172"/>
    </row>
    <row r="148" spans="1:8" x14ac:dyDescent="0.3">
      <c r="A148" s="28">
        <f>Häufigkeiten!B165</f>
        <v>0</v>
      </c>
      <c r="B148" s="29">
        <f>Häufigkeiten!D165</f>
        <v>1</v>
      </c>
      <c r="C148" s="136">
        <f>Häufigkeiten!F165</f>
        <v>0</v>
      </c>
      <c r="D148" s="30">
        <f>Häufigkeiten!H165</f>
        <v>1</v>
      </c>
      <c r="E148" s="31">
        <f>Häufigkeiten!J165</f>
        <v>5</v>
      </c>
      <c r="F148" s="32">
        <f>Häufigkeiten!L165</f>
        <v>0</v>
      </c>
      <c r="G148" s="145">
        <f>Häufigkeiten!$M$137</f>
        <v>0.12</v>
      </c>
      <c r="H148" s="172"/>
    </row>
    <row r="149" spans="1:8" x14ac:dyDescent="0.3">
      <c r="A149" s="28">
        <f>Häufigkeiten!B166</f>
        <v>0</v>
      </c>
      <c r="B149" s="29">
        <f>Häufigkeiten!D166</f>
        <v>5</v>
      </c>
      <c r="C149" s="136">
        <f>Häufigkeiten!F166</f>
        <v>0</v>
      </c>
      <c r="D149" s="30">
        <f>Häufigkeiten!H166</f>
        <v>0</v>
      </c>
      <c r="E149" s="31">
        <f>Häufigkeiten!J166</f>
        <v>5</v>
      </c>
      <c r="F149" s="32">
        <f>Häufigkeiten!L166</f>
        <v>5</v>
      </c>
      <c r="G149" s="145">
        <f>Häufigkeiten!$M$137</f>
        <v>0.12</v>
      </c>
      <c r="H149" s="172"/>
    </row>
    <row r="150" spans="1:8" x14ac:dyDescent="0.3">
      <c r="A150" s="28">
        <f>Häufigkeiten!B167</f>
        <v>0</v>
      </c>
      <c r="B150" s="29">
        <f>Häufigkeiten!D167</f>
        <v>5</v>
      </c>
      <c r="C150" s="136">
        <f>Häufigkeiten!F167</f>
        <v>0</v>
      </c>
      <c r="D150" s="30">
        <f>Häufigkeiten!H167</f>
        <v>0</v>
      </c>
      <c r="E150" s="31">
        <f>Häufigkeiten!J167</f>
        <v>5</v>
      </c>
      <c r="F150" s="32">
        <f>Häufigkeiten!L167</f>
        <v>5</v>
      </c>
      <c r="G150" s="145">
        <f>Häufigkeiten!$M$137</f>
        <v>0.12</v>
      </c>
      <c r="H150" s="172"/>
    </row>
    <row r="151" spans="1:8" ht="15" thickBot="1" x14ac:dyDescent="0.35">
      <c r="A151" s="137">
        <f>Häufigkeiten!B168</f>
        <v>0</v>
      </c>
      <c r="B151" s="138">
        <f>Häufigkeiten!D168</f>
        <v>5</v>
      </c>
      <c r="C151" s="143">
        <f>Häufigkeiten!F168</f>
        <v>0</v>
      </c>
      <c r="D151" s="140">
        <f>Häufigkeiten!H168</f>
        <v>0</v>
      </c>
      <c r="E151" s="141">
        <f>Häufigkeiten!J168</f>
        <v>5</v>
      </c>
      <c r="F151" s="144">
        <f>Häufigkeiten!L168</f>
        <v>0</v>
      </c>
      <c r="G151" s="146">
        <f>Häufigkeiten!$M$137</f>
        <v>0.12</v>
      </c>
      <c r="H151" s="173"/>
    </row>
    <row r="152" spans="1:8" x14ac:dyDescent="0.3">
      <c r="A152" s="28">
        <f>Häufigkeiten!B173</f>
        <v>0</v>
      </c>
      <c r="B152" s="29">
        <f>Häufigkeiten!D173</f>
        <v>4</v>
      </c>
      <c r="C152" s="136">
        <f>Häufigkeiten!F173</f>
        <v>0</v>
      </c>
      <c r="D152" s="30">
        <f>Häufigkeiten!H173</f>
        <v>1</v>
      </c>
      <c r="E152" s="31">
        <f>Häufigkeiten!J173</f>
        <v>4</v>
      </c>
      <c r="F152" s="32">
        <f>Häufigkeiten!L173</f>
        <v>5</v>
      </c>
      <c r="G152" s="145">
        <f>Häufigkeiten!M$171</f>
        <v>0.77</v>
      </c>
      <c r="H152" s="171" t="s">
        <v>10</v>
      </c>
    </row>
    <row r="153" spans="1:8" x14ac:dyDescent="0.3">
      <c r="A153" s="28">
        <f>Häufigkeiten!B174</f>
        <v>0</v>
      </c>
      <c r="B153" s="29">
        <f>Häufigkeiten!D174</f>
        <v>4</v>
      </c>
      <c r="C153" s="136">
        <f>Häufigkeiten!F174</f>
        <v>0</v>
      </c>
      <c r="D153" s="30">
        <f>Häufigkeiten!H174</f>
        <v>0</v>
      </c>
      <c r="E153" s="31">
        <f>Häufigkeiten!J174</f>
        <v>4</v>
      </c>
      <c r="F153" s="32">
        <f>Häufigkeiten!L174</f>
        <v>5</v>
      </c>
      <c r="G153" s="145">
        <f>Häufigkeiten!M$171</f>
        <v>0.77</v>
      </c>
      <c r="H153" s="172"/>
    </row>
    <row r="154" spans="1:8" x14ac:dyDescent="0.3">
      <c r="A154" s="28">
        <f>Häufigkeiten!B175</f>
        <v>0</v>
      </c>
      <c r="B154" s="29">
        <f>Häufigkeiten!D175</f>
        <v>4</v>
      </c>
      <c r="C154" s="136">
        <f>Häufigkeiten!F175</f>
        <v>0</v>
      </c>
      <c r="D154" s="30">
        <f>Häufigkeiten!H175</f>
        <v>3</v>
      </c>
      <c r="E154" s="31">
        <f>Häufigkeiten!J175</f>
        <v>4</v>
      </c>
      <c r="F154" s="32">
        <f>Häufigkeiten!L175</f>
        <v>5</v>
      </c>
      <c r="G154" s="145">
        <f>Häufigkeiten!M$171</f>
        <v>0.77</v>
      </c>
      <c r="H154" s="172"/>
    </row>
    <row r="155" spans="1:8" x14ac:dyDescent="0.3">
      <c r="A155" s="28">
        <f>Häufigkeiten!B176</f>
        <v>0</v>
      </c>
      <c r="B155" s="29">
        <f>Häufigkeiten!D176</f>
        <v>3</v>
      </c>
      <c r="C155" s="136">
        <f>Häufigkeiten!F176</f>
        <v>0</v>
      </c>
      <c r="D155" s="30">
        <f>Häufigkeiten!H176</f>
        <v>5</v>
      </c>
      <c r="E155" s="31">
        <f>Häufigkeiten!J176</f>
        <v>0</v>
      </c>
      <c r="F155" s="32">
        <f>Häufigkeiten!L176</f>
        <v>5</v>
      </c>
      <c r="G155" s="145">
        <f>Häufigkeiten!M$171</f>
        <v>0.77</v>
      </c>
      <c r="H155" s="172"/>
    </row>
    <row r="156" spans="1:8" x14ac:dyDescent="0.3">
      <c r="A156" s="28">
        <f>Häufigkeiten!B177</f>
        <v>0</v>
      </c>
      <c r="B156" s="29">
        <f>Häufigkeiten!D177</f>
        <v>4</v>
      </c>
      <c r="C156" s="136">
        <f>Häufigkeiten!F177</f>
        <v>0</v>
      </c>
      <c r="D156" s="30">
        <f>Häufigkeiten!H177</f>
        <v>1</v>
      </c>
      <c r="E156" s="31">
        <f>Häufigkeiten!J177</f>
        <v>4</v>
      </c>
      <c r="F156" s="32">
        <f>Häufigkeiten!L177</f>
        <v>5</v>
      </c>
      <c r="G156" s="145">
        <f>Häufigkeiten!M$171</f>
        <v>0.77</v>
      </c>
      <c r="H156" s="172"/>
    </row>
    <row r="157" spans="1:8" x14ac:dyDescent="0.3">
      <c r="A157" s="28">
        <f>Häufigkeiten!B178</f>
        <v>0</v>
      </c>
      <c r="B157" s="29">
        <f>Häufigkeiten!D178</f>
        <v>5</v>
      </c>
      <c r="C157" s="136">
        <f>Häufigkeiten!F178</f>
        <v>0</v>
      </c>
      <c r="D157" s="30">
        <f>Häufigkeiten!H178</f>
        <v>4</v>
      </c>
      <c r="E157" s="31">
        <f>Häufigkeiten!J178</f>
        <v>4</v>
      </c>
      <c r="F157" s="32">
        <f>Häufigkeiten!L178</f>
        <v>5</v>
      </c>
      <c r="G157" s="145">
        <f>Häufigkeiten!M$171</f>
        <v>0.77</v>
      </c>
      <c r="H157" s="172"/>
    </row>
    <row r="158" spans="1:8" x14ac:dyDescent="0.3">
      <c r="A158" s="28">
        <f>Häufigkeiten!B179</f>
        <v>0</v>
      </c>
      <c r="B158" s="29">
        <f>Häufigkeiten!D179</f>
        <v>3</v>
      </c>
      <c r="C158" s="136">
        <f>Häufigkeiten!F179</f>
        <v>0</v>
      </c>
      <c r="D158" s="30">
        <f>Häufigkeiten!H179</f>
        <v>2</v>
      </c>
      <c r="E158" s="31">
        <f>Häufigkeiten!J179</f>
        <v>4</v>
      </c>
      <c r="F158" s="32">
        <f>Häufigkeiten!L179</f>
        <v>0</v>
      </c>
      <c r="G158" s="145">
        <f>Häufigkeiten!M$171</f>
        <v>0.77</v>
      </c>
      <c r="H158" s="172"/>
    </row>
    <row r="159" spans="1:8" x14ac:dyDescent="0.3">
      <c r="A159" s="28">
        <f>Häufigkeiten!B180</f>
        <v>0</v>
      </c>
      <c r="B159" s="29">
        <f>Häufigkeiten!D180</f>
        <v>3</v>
      </c>
      <c r="C159" s="136">
        <f>Häufigkeiten!F180</f>
        <v>0</v>
      </c>
      <c r="D159" s="30">
        <f>Häufigkeiten!H180</f>
        <v>2</v>
      </c>
      <c r="E159" s="31">
        <f>Häufigkeiten!J180</f>
        <v>4</v>
      </c>
      <c r="F159" s="32">
        <f>Häufigkeiten!L180</f>
        <v>5</v>
      </c>
      <c r="G159" s="145">
        <f>Häufigkeiten!M$171</f>
        <v>0.77</v>
      </c>
      <c r="H159" s="172"/>
    </row>
    <row r="160" spans="1:8" x14ac:dyDescent="0.3">
      <c r="A160" s="28">
        <f>Häufigkeiten!B181</f>
        <v>0</v>
      </c>
      <c r="B160" s="29">
        <f>Häufigkeiten!D181</f>
        <v>5</v>
      </c>
      <c r="C160" s="136">
        <f>Häufigkeiten!F181</f>
        <v>0</v>
      </c>
      <c r="D160" s="30">
        <f>Häufigkeiten!H181</f>
        <v>1</v>
      </c>
      <c r="E160" s="31">
        <f>Häufigkeiten!J181</f>
        <v>4</v>
      </c>
      <c r="F160" s="32">
        <f>Häufigkeiten!L181</f>
        <v>5</v>
      </c>
      <c r="G160" s="145">
        <f>Häufigkeiten!M$171</f>
        <v>0.77</v>
      </c>
      <c r="H160" s="172"/>
    </row>
    <row r="161" spans="1:8" x14ac:dyDescent="0.3">
      <c r="A161" s="28">
        <f>Häufigkeiten!B182</f>
        <v>0</v>
      </c>
      <c r="B161" s="29">
        <f>Häufigkeiten!D182</f>
        <v>3</v>
      </c>
      <c r="C161" s="136">
        <f>Häufigkeiten!F182</f>
        <v>0</v>
      </c>
      <c r="D161" s="30">
        <f>Häufigkeiten!H182</f>
        <v>2</v>
      </c>
      <c r="E161" s="31">
        <f>Häufigkeiten!J182</f>
        <v>5</v>
      </c>
      <c r="F161" s="32">
        <f>Häufigkeiten!L182</f>
        <v>5</v>
      </c>
      <c r="G161" s="145">
        <f>Häufigkeiten!M$171</f>
        <v>0.77</v>
      </c>
      <c r="H161" s="172"/>
    </row>
    <row r="162" spans="1:8" x14ac:dyDescent="0.3">
      <c r="A162" s="28">
        <f>Häufigkeiten!B183</f>
        <v>0</v>
      </c>
      <c r="B162" s="29">
        <f>Häufigkeiten!D183</f>
        <v>3</v>
      </c>
      <c r="C162" s="136">
        <f>Häufigkeiten!F183</f>
        <v>0</v>
      </c>
      <c r="D162" s="30">
        <f>Häufigkeiten!H183</f>
        <v>0</v>
      </c>
      <c r="E162" s="31">
        <f>Häufigkeiten!J183</f>
        <v>3</v>
      </c>
      <c r="F162" s="32">
        <f>Häufigkeiten!L183</f>
        <v>5</v>
      </c>
      <c r="G162" s="145">
        <f>Häufigkeiten!M$171</f>
        <v>0.77</v>
      </c>
      <c r="H162" s="172"/>
    </row>
    <row r="163" spans="1:8" x14ac:dyDescent="0.3">
      <c r="A163" s="28">
        <f>Häufigkeiten!B184</f>
        <v>0</v>
      </c>
      <c r="B163" s="29">
        <f>Häufigkeiten!D184</f>
        <v>3</v>
      </c>
      <c r="C163" s="136">
        <f>Häufigkeiten!F184</f>
        <v>0</v>
      </c>
      <c r="D163" s="30">
        <f>Häufigkeiten!H184</f>
        <v>3</v>
      </c>
      <c r="E163" s="31">
        <f>Häufigkeiten!J184</f>
        <v>4</v>
      </c>
      <c r="F163" s="32">
        <f>Häufigkeiten!L184</f>
        <v>5</v>
      </c>
      <c r="G163" s="145">
        <f>Häufigkeiten!M$171</f>
        <v>0.77</v>
      </c>
      <c r="H163" s="172"/>
    </row>
    <row r="164" spans="1:8" x14ac:dyDescent="0.3">
      <c r="A164" s="28">
        <f>Häufigkeiten!B185</f>
        <v>0</v>
      </c>
      <c r="B164" s="29">
        <f>Häufigkeiten!D185</f>
        <v>5</v>
      </c>
      <c r="C164" s="136">
        <f>Häufigkeiten!F185</f>
        <v>0</v>
      </c>
      <c r="D164" s="30">
        <f>Häufigkeiten!H185</f>
        <v>0</v>
      </c>
      <c r="E164" s="31">
        <f>Häufigkeiten!J185</f>
        <v>4</v>
      </c>
      <c r="F164" s="32">
        <f>Häufigkeiten!L185</f>
        <v>5</v>
      </c>
      <c r="G164" s="145">
        <f>Häufigkeiten!M$171</f>
        <v>0.77</v>
      </c>
      <c r="H164" s="172"/>
    </row>
    <row r="165" spans="1:8" x14ac:dyDescent="0.3">
      <c r="A165" s="28">
        <f>Häufigkeiten!B186</f>
        <v>0</v>
      </c>
      <c r="B165" s="29">
        <f>Häufigkeiten!D186</f>
        <v>5</v>
      </c>
      <c r="C165" s="136">
        <f>Häufigkeiten!F186</f>
        <v>0</v>
      </c>
      <c r="D165" s="30">
        <f>Häufigkeiten!H186</f>
        <v>1</v>
      </c>
      <c r="E165" s="31">
        <f>Häufigkeiten!J186</f>
        <v>3</v>
      </c>
      <c r="F165" s="32">
        <f>Häufigkeiten!L186</f>
        <v>5</v>
      </c>
      <c r="G165" s="145">
        <f>Häufigkeiten!M$171</f>
        <v>0.77</v>
      </c>
      <c r="H165" s="172"/>
    </row>
    <row r="166" spans="1:8" x14ac:dyDescent="0.3">
      <c r="A166" s="28">
        <f>Häufigkeiten!B187</f>
        <v>0</v>
      </c>
      <c r="B166" s="29">
        <f>Häufigkeiten!D187</f>
        <v>5</v>
      </c>
      <c r="C166" s="136">
        <f>Häufigkeiten!F187</f>
        <v>0</v>
      </c>
      <c r="D166" s="30">
        <f>Häufigkeiten!H187</f>
        <v>1</v>
      </c>
      <c r="E166" s="31">
        <f>Häufigkeiten!J187</f>
        <v>4</v>
      </c>
      <c r="F166" s="32">
        <f>Häufigkeiten!L187</f>
        <v>5</v>
      </c>
      <c r="G166" s="145">
        <f>Häufigkeiten!M$171</f>
        <v>0.77</v>
      </c>
      <c r="H166" s="172"/>
    </row>
    <row r="167" spans="1:8" x14ac:dyDescent="0.3">
      <c r="A167" s="28">
        <f>Häufigkeiten!B188</f>
        <v>0</v>
      </c>
      <c r="B167" s="29">
        <f>Häufigkeiten!D188</f>
        <v>5</v>
      </c>
      <c r="C167" s="136">
        <f>Häufigkeiten!F188</f>
        <v>0</v>
      </c>
      <c r="D167" s="30">
        <f>Häufigkeiten!H188</f>
        <v>1</v>
      </c>
      <c r="E167" s="31">
        <f>Häufigkeiten!J188</f>
        <v>4</v>
      </c>
      <c r="F167" s="32">
        <f>Häufigkeiten!L188</f>
        <v>5</v>
      </c>
      <c r="G167" s="145">
        <f>Häufigkeiten!M$171</f>
        <v>0.77</v>
      </c>
      <c r="H167" s="172"/>
    </row>
    <row r="168" spans="1:8" x14ac:dyDescent="0.3">
      <c r="A168" s="28">
        <f>Häufigkeiten!B189</f>
        <v>0</v>
      </c>
      <c r="B168" s="29">
        <f>Häufigkeiten!D189</f>
        <v>1</v>
      </c>
      <c r="C168" s="136">
        <f>Häufigkeiten!F189</f>
        <v>0</v>
      </c>
      <c r="D168" s="30">
        <f>Häufigkeiten!H189</f>
        <v>1</v>
      </c>
      <c r="E168" s="31">
        <f>Häufigkeiten!J189</f>
        <v>4</v>
      </c>
      <c r="F168" s="32">
        <f>Häufigkeiten!L189</f>
        <v>5</v>
      </c>
      <c r="G168" s="145">
        <f>Häufigkeiten!M$171</f>
        <v>0.77</v>
      </c>
      <c r="H168" s="172"/>
    </row>
    <row r="169" spans="1:8" x14ac:dyDescent="0.3">
      <c r="A169" s="28">
        <f>Häufigkeiten!B190</f>
        <v>0</v>
      </c>
      <c r="B169" s="29">
        <f>Häufigkeiten!D190</f>
        <v>1</v>
      </c>
      <c r="C169" s="136">
        <f>Häufigkeiten!F190</f>
        <v>0</v>
      </c>
      <c r="D169" s="30">
        <f>Häufigkeiten!H190</f>
        <v>1</v>
      </c>
      <c r="E169" s="31">
        <f>Häufigkeiten!J190</f>
        <v>4</v>
      </c>
      <c r="F169" s="32">
        <f>Häufigkeiten!L190</f>
        <v>5</v>
      </c>
      <c r="G169" s="145">
        <f>Häufigkeiten!M$171</f>
        <v>0.77</v>
      </c>
      <c r="H169" s="172"/>
    </row>
    <row r="170" spans="1:8" x14ac:dyDescent="0.3">
      <c r="A170" s="28">
        <f>Häufigkeiten!B191</f>
        <v>0</v>
      </c>
      <c r="B170" s="29">
        <f>Häufigkeiten!D191</f>
        <v>5</v>
      </c>
      <c r="C170" s="136">
        <f>Häufigkeiten!F191</f>
        <v>0</v>
      </c>
      <c r="D170" s="30">
        <f>Häufigkeiten!H191</f>
        <v>4</v>
      </c>
      <c r="E170" s="31">
        <f>Häufigkeiten!J191</f>
        <v>4</v>
      </c>
      <c r="F170" s="32">
        <f>Häufigkeiten!L191</f>
        <v>5</v>
      </c>
      <c r="G170" s="145">
        <f>Häufigkeiten!M$171</f>
        <v>0.77</v>
      </c>
      <c r="H170" s="172"/>
    </row>
    <row r="171" spans="1:8" x14ac:dyDescent="0.3">
      <c r="A171" s="28">
        <f>Häufigkeiten!B192</f>
        <v>0</v>
      </c>
      <c r="B171" s="29">
        <f>Häufigkeiten!D192</f>
        <v>5</v>
      </c>
      <c r="C171" s="136">
        <f>Häufigkeiten!F192</f>
        <v>0</v>
      </c>
      <c r="D171" s="30">
        <f>Häufigkeiten!H192</f>
        <v>3</v>
      </c>
      <c r="E171" s="31">
        <f>Häufigkeiten!J192</f>
        <v>4</v>
      </c>
      <c r="F171" s="32">
        <f>Häufigkeiten!L192</f>
        <v>5</v>
      </c>
      <c r="G171" s="145">
        <f>Häufigkeiten!M$171</f>
        <v>0.77</v>
      </c>
      <c r="H171" s="172"/>
    </row>
    <row r="172" spans="1:8" x14ac:dyDescent="0.3">
      <c r="A172" s="28">
        <f>Häufigkeiten!B193</f>
        <v>0</v>
      </c>
      <c r="B172" s="29">
        <f>Häufigkeiten!D193</f>
        <v>5</v>
      </c>
      <c r="C172" s="136">
        <f>Häufigkeiten!F193</f>
        <v>0</v>
      </c>
      <c r="D172" s="30">
        <f>Häufigkeiten!H193</f>
        <v>0</v>
      </c>
      <c r="E172" s="31">
        <f>Häufigkeiten!J193</f>
        <v>4</v>
      </c>
      <c r="F172" s="32">
        <f>Häufigkeiten!L193</f>
        <v>5</v>
      </c>
      <c r="G172" s="145">
        <f>Häufigkeiten!M$171</f>
        <v>0.77</v>
      </c>
      <c r="H172" s="172"/>
    </row>
    <row r="173" spans="1:8" x14ac:dyDescent="0.3">
      <c r="A173" s="28">
        <f>Häufigkeiten!B194</f>
        <v>0</v>
      </c>
      <c r="B173" s="29">
        <f>Häufigkeiten!D194</f>
        <v>1</v>
      </c>
      <c r="C173" s="136">
        <f>Häufigkeiten!F194</f>
        <v>0</v>
      </c>
      <c r="D173" s="30">
        <f>Häufigkeiten!H194</f>
        <v>1</v>
      </c>
      <c r="E173" s="31">
        <f>Häufigkeiten!J194</f>
        <v>4</v>
      </c>
      <c r="F173" s="32">
        <f>Häufigkeiten!L194</f>
        <v>5</v>
      </c>
      <c r="G173" s="145">
        <f>Häufigkeiten!M$171</f>
        <v>0.77</v>
      </c>
      <c r="H173" s="172"/>
    </row>
    <row r="174" spans="1:8" x14ac:dyDescent="0.3">
      <c r="A174" s="28">
        <f>Häufigkeiten!B195</f>
        <v>0</v>
      </c>
      <c r="B174" s="29">
        <f>Häufigkeiten!D195</f>
        <v>5</v>
      </c>
      <c r="C174" s="136">
        <f>Häufigkeiten!F195</f>
        <v>0</v>
      </c>
      <c r="D174" s="30">
        <f>Häufigkeiten!H195</f>
        <v>1</v>
      </c>
      <c r="E174" s="31">
        <f>Häufigkeiten!J195</f>
        <v>3</v>
      </c>
      <c r="F174" s="32">
        <f>Häufigkeiten!L195</f>
        <v>5</v>
      </c>
      <c r="G174" s="145">
        <f>Häufigkeiten!M$171</f>
        <v>0.77</v>
      </c>
      <c r="H174" s="172"/>
    </row>
    <row r="175" spans="1:8" x14ac:dyDescent="0.3">
      <c r="A175" s="28">
        <f>Häufigkeiten!B196</f>
        <v>0</v>
      </c>
      <c r="B175" s="29">
        <f>Häufigkeiten!D196</f>
        <v>5</v>
      </c>
      <c r="C175" s="136">
        <f>Häufigkeiten!F196</f>
        <v>0</v>
      </c>
      <c r="D175" s="30">
        <f>Häufigkeiten!H196</f>
        <v>1</v>
      </c>
      <c r="E175" s="31">
        <f>Häufigkeiten!J196</f>
        <v>3</v>
      </c>
      <c r="F175" s="32">
        <f>Häufigkeiten!L196</f>
        <v>5</v>
      </c>
      <c r="G175" s="145">
        <f>Häufigkeiten!M$171</f>
        <v>0.77</v>
      </c>
      <c r="H175" s="172"/>
    </row>
    <row r="176" spans="1:8" x14ac:dyDescent="0.3">
      <c r="A176" s="28">
        <f>Häufigkeiten!B197</f>
        <v>0</v>
      </c>
      <c r="B176" s="29">
        <f>Häufigkeiten!D197</f>
        <v>5</v>
      </c>
      <c r="C176" s="136">
        <f>Häufigkeiten!F197</f>
        <v>0</v>
      </c>
      <c r="D176" s="30">
        <f>Häufigkeiten!H197</f>
        <v>1</v>
      </c>
      <c r="E176" s="31">
        <f>Häufigkeiten!J197</f>
        <v>4</v>
      </c>
      <c r="F176" s="32">
        <f>Häufigkeiten!L197</f>
        <v>5</v>
      </c>
      <c r="G176" s="145">
        <f>Häufigkeiten!M$171</f>
        <v>0.77</v>
      </c>
      <c r="H176" s="172"/>
    </row>
    <row r="177" spans="1:8" x14ac:dyDescent="0.3">
      <c r="A177" s="28">
        <f>Häufigkeiten!B198</f>
        <v>0</v>
      </c>
      <c r="B177" s="29">
        <f>Häufigkeiten!D198</f>
        <v>5</v>
      </c>
      <c r="C177" s="136">
        <f>Häufigkeiten!F198</f>
        <v>0</v>
      </c>
      <c r="D177" s="30">
        <f>Häufigkeiten!H198</f>
        <v>1</v>
      </c>
      <c r="E177" s="31">
        <f>Häufigkeiten!J198</f>
        <v>4</v>
      </c>
      <c r="F177" s="32">
        <f>Häufigkeiten!L198</f>
        <v>0</v>
      </c>
      <c r="G177" s="145">
        <f>Häufigkeiten!M$171</f>
        <v>0.77</v>
      </c>
      <c r="H177" s="172"/>
    </row>
    <row r="178" spans="1:8" x14ac:dyDescent="0.3">
      <c r="A178" s="28">
        <f>Häufigkeiten!B199</f>
        <v>0</v>
      </c>
      <c r="B178" s="29">
        <f>Häufigkeiten!D199</f>
        <v>5</v>
      </c>
      <c r="C178" s="136">
        <f>Häufigkeiten!F199</f>
        <v>0</v>
      </c>
      <c r="D178" s="30">
        <f>Häufigkeiten!H199</f>
        <v>3</v>
      </c>
      <c r="E178" s="31">
        <f>Häufigkeiten!J199</f>
        <v>4</v>
      </c>
      <c r="F178" s="32">
        <f>Häufigkeiten!L199</f>
        <v>5</v>
      </c>
      <c r="G178" s="145">
        <f>Häufigkeiten!M$171</f>
        <v>0.77</v>
      </c>
      <c r="H178" s="172"/>
    </row>
    <row r="179" spans="1:8" x14ac:dyDescent="0.3">
      <c r="A179" s="28">
        <f>Häufigkeiten!B200</f>
        <v>0</v>
      </c>
      <c r="B179" s="29">
        <f>Häufigkeiten!D200</f>
        <v>5</v>
      </c>
      <c r="C179" s="136">
        <f>Häufigkeiten!F200</f>
        <v>0</v>
      </c>
      <c r="D179" s="30">
        <f>Häufigkeiten!H200</f>
        <v>1</v>
      </c>
      <c r="E179" s="31">
        <f>Häufigkeiten!J200</f>
        <v>3</v>
      </c>
      <c r="F179" s="32">
        <f>Häufigkeiten!L200</f>
        <v>5</v>
      </c>
      <c r="G179" s="145">
        <f>Häufigkeiten!M$171</f>
        <v>0.77</v>
      </c>
      <c r="H179" s="172"/>
    </row>
    <row r="180" spans="1:8" x14ac:dyDescent="0.3">
      <c r="A180" s="28">
        <f>Häufigkeiten!B201</f>
        <v>0</v>
      </c>
      <c r="B180" s="29">
        <f>Häufigkeiten!D201</f>
        <v>3</v>
      </c>
      <c r="C180" s="136">
        <f>Häufigkeiten!F201</f>
        <v>0</v>
      </c>
      <c r="D180" s="30">
        <f>Häufigkeiten!H201</f>
        <v>3</v>
      </c>
      <c r="E180" s="31">
        <f>Häufigkeiten!J201</f>
        <v>4</v>
      </c>
      <c r="F180" s="32">
        <f>Häufigkeiten!L201</f>
        <v>5</v>
      </c>
      <c r="G180" s="145">
        <f>Häufigkeiten!M$171</f>
        <v>0.77</v>
      </c>
      <c r="H180" s="172"/>
    </row>
    <row r="181" spans="1:8" ht="15" thickBot="1" x14ac:dyDescent="0.35">
      <c r="A181" s="137">
        <f>Häufigkeiten!B202</f>
        <v>3</v>
      </c>
      <c r="B181" s="138">
        <f>Häufigkeiten!D202</f>
        <v>3</v>
      </c>
      <c r="C181" s="143">
        <f>Häufigkeiten!F202</f>
        <v>0</v>
      </c>
      <c r="D181" s="140">
        <f>Häufigkeiten!H202</f>
        <v>4</v>
      </c>
      <c r="E181" s="141">
        <f>Häufigkeiten!J202</f>
        <v>4</v>
      </c>
      <c r="F181" s="144">
        <f>Häufigkeiten!L202</f>
        <v>5</v>
      </c>
      <c r="G181" s="146">
        <f>Häufigkeiten!M$171</f>
        <v>0.77</v>
      </c>
      <c r="H181" s="173"/>
    </row>
    <row r="182" spans="1:8" x14ac:dyDescent="0.3">
      <c r="A182" s="28">
        <f>Häufigkeiten!B207</f>
        <v>0</v>
      </c>
      <c r="B182" s="29">
        <f>Häufigkeiten!D207</f>
        <v>1</v>
      </c>
      <c r="C182" s="136">
        <f>Häufigkeiten!F207</f>
        <v>0</v>
      </c>
      <c r="D182" s="30">
        <f>Häufigkeiten!H207</f>
        <v>1</v>
      </c>
      <c r="E182" s="31">
        <f>Häufigkeiten!J207</f>
        <v>3</v>
      </c>
      <c r="F182" s="32">
        <f>Häufigkeiten!L207</f>
        <v>0</v>
      </c>
      <c r="G182" s="145">
        <f>Häufigkeiten!M$205</f>
        <v>0.5</v>
      </c>
      <c r="H182" s="171" t="s">
        <v>37</v>
      </c>
    </row>
    <row r="183" spans="1:8" x14ac:dyDescent="0.3">
      <c r="A183" s="28">
        <f>Häufigkeiten!B208</f>
        <v>3</v>
      </c>
      <c r="B183" s="29">
        <f>Häufigkeiten!D208</f>
        <v>1</v>
      </c>
      <c r="C183" s="136">
        <f>Häufigkeiten!F208</f>
        <v>0</v>
      </c>
      <c r="D183" s="30">
        <f>Häufigkeiten!H208</f>
        <v>2</v>
      </c>
      <c r="E183" s="31">
        <f>Häufigkeiten!J208</f>
        <v>2</v>
      </c>
      <c r="F183" s="32">
        <f>Häufigkeiten!L208</f>
        <v>5</v>
      </c>
      <c r="G183" s="145">
        <f>Häufigkeiten!M$205</f>
        <v>0.5</v>
      </c>
      <c r="H183" s="172"/>
    </row>
    <row r="184" spans="1:8" x14ac:dyDescent="0.3">
      <c r="A184" s="28">
        <f>Häufigkeiten!B209</f>
        <v>0</v>
      </c>
      <c r="B184" s="29">
        <f>Häufigkeiten!D209</f>
        <v>4</v>
      </c>
      <c r="C184" s="136">
        <f>Häufigkeiten!F209</f>
        <v>0</v>
      </c>
      <c r="D184" s="30">
        <f>Häufigkeiten!H209</f>
        <v>1</v>
      </c>
      <c r="E184" s="31">
        <f>Häufigkeiten!J209</f>
        <v>4</v>
      </c>
      <c r="F184" s="32">
        <f>Häufigkeiten!L209</f>
        <v>5</v>
      </c>
      <c r="G184" s="145">
        <f>Häufigkeiten!M$205</f>
        <v>0.5</v>
      </c>
      <c r="H184" s="172"/>
    </row>
    <row r="185" spans="1:8" x14ac:dyDescent="0.3">
      <c r="A185" s="28">
        <f>Häufigkeiten!B210</f>
        <v>0</v>
      </c>
      <c r="B185" s="29">
        <f>Häufigkeiten!D210</f>
        <v>3</v>
      </c>
      <c r="C185" s="136">
        <f>Häufigkeiten!F210</f>
        <v>0</v>
      </c>
      <c r="D185" s="30">
        <f>Häufigkeiten!H210</f>
        <v>0</v>
      </c>
      <c r="E185" s="31">
        <f>Häufigkeiten!J210</f>
        <v>2</v>
      </c>
      <c r="F185" s="32">
        <f>Häufigkeiten!L210</f>
        <v>5</v>
      </c>
      <c r="G185" s="145">
        <f>Häufigkeiten!M$205</f>
        <v>0.5</v>
      </c>
      <c r="H185" s="172"/>
    </row>
    <row r="186" spans="1:8" x14ac:dyDescent="0.3">
      <c r="A186" s="28">
        <f>Häufigkeiten!B211</f>
        <v>0</v>
      </c>
      <c r="B186" s="29">
        <f>Häufigkeiten!D211</f>
        <v>3</v>
      </c>
      <c r="C186" s="136">
        <f>Häufigkeiten!F211</f>
        <v>0</v>
      </c>
      <c r="D186" s="30">
        <f>Häufigkeiten!H211</f>
        <v>0</v>
      </c>
      <c r="E186" s="31">
        <f>Häufigkeiten!J211</f>
        <v>2</v>
      </c>
      <c r="F186" s="32">
        <f>Häufigkeiten!L211</f>
        <v>5</v>
      </c>
      <c r="G186" s="145">
        <f>Häufigkeiten!M$205</f>
        <v>0.5</v>
      </c>
      <c r="H186" s="172"/>
    </row>
    <row r="187" spans="1:8" x14ac:dyDescent="0.3">
      <c r="A187" s="28">
        <f>Häufigkeiten!B212</f>
        <v>0</v>
      </c>
      <c r="B187" s="29">
        <f>Häufigkeiten!D212</f>
        <v>3</v>
      </c>
      <c r="C187" s="136">
        <f>Häufigkeiten!F212</f>
        <v>0</v>
      </c>
      <c r="D187" s="30">
        <f>Häufigkeiten!H212</f>
        <v>1</v>
      </c>
      <c r="E187" s="31">
        <f>Häufigkeiten!J212</f>
        <v>3</v>
      </c>
      <c r="F187" s="32">
        <f>Häufigkeiten!L212</f>
        <v>0</v>
      </c>
      <c r="G187" s="145">
        <f>Häufigkeiten!M$205</f>
        <v>0.5</v>
      </c>
      <c r="H187" s="172"/>
    </row>
    <row r="188" spans="1:8" x14ac:dyDescent="0.3">
      <c r="A188" s="28">
        <f>Häufigkeiten!B213</f>
        <v>2</v>
      </c>
      <c r="B188" s="29">
        <f>Häufigkeiten!D213</f>
        <v>4</v>
      </c>
      <c r="C188" s="136">
        <f>Häufigkeiten!F213</f>
        <v>0</v>
      </c>
      <c r="D188" s="30">
        <f>Häufigkeiten!H213</f>
        <v>0</v>
      </c>
      <c r="E188" s="31">
        <f>Häufigkeiten!J213</f>
        <v>2</v>
      </c>
      <c r="F188" s="32">
        <f>Häufigkeiten!L213</f>
        <v>5</v>
      </c>
      <c r="G188" s="145">
        <f>Häufigkeiten!M$205</f>
        <v>0.5</v>
      </c>
      <c r="H188" s="172"/>
    </row>
    <row r="189" spans="1:8" x14ac:dyDescent="0.3">
      <c r="A189" s="28">
        <f>Häufigkeiten!B214</f>
        <v>0</v>
      </c>
      <c r="B189" s="29">
        <f>Häufigkeiten!D214</f>
        <v>4</v>
      </c>
      <c r="C189" s="136">
        <f>Häufigkeiten!F214</f>
        <v>0</v>
      </c>
      <c r="D189" s="30">
        <f>Häufigkeiten!H214</f>
        <v>1</v>
      </c>
      <c r="E189" s="31">
        <f>Häufigkeiten!J214</f>
        <v>3</v>
      </c>
      <c r="F189" s="32">
        <f>Häufigkeiten!L214</f>
        <v>5</v>
      </c>
      <c r="G189" s="145">
        <f>Häufigkeiten!M$205</f>
        <v>0.5</v>
      </c>
      <c r="H189" s="172"/>
    </row>
    <row r="190" spans="1:8" x14ac:dyDescent="0.3">
      <c r="A190" s="28">
        <f>Häufigkeiten!B215</f>
        <v>0</v>
      </c>
      <c r="B190" s="29">
        <f>Häufigkeiten!D215</f>
        <v>3</v>
      </c>
      <c r="C190" s="136">
        <f>Häufigkeiten!F215</f>
        <v>0</v>
      </c>
      <c r="D190" s="30">
        <f>Häufigkeiten!H215</f>
        <v>1</v>
      </c>
      <c r="E190" s="31">
        <f>Häufigkeiten!J215</f>
        <v>3</v>
      </c>
      <c r="F190" s="32">
        <f>Häufigkeiten!L215</f>
        <v>4</v>
      </c>
      <c r="G190" s="145">
        <f>Häufigkeiten!M$205</f>
        <v>0.5</v>
      </c>
      <c r="H190" s="172"/>
    </row>
    <row r="191" spans="1:8" x14ac:dyDescent="0.3">
      <c r="A191" s="28">
        <f>Häufigkeiten!B216</f>
        <v>0</v>
      </c>
      <c r="B191" s="29">
        <f>Häufigkeiten!D216</f>
        <v>4</v>
      </c>
      <c r="C191" s="136">
        <f>Häufigkeiten!F216</f>
        <v>0</v>
      </c>
      <c r="D191" s="30">
        <f>Häufigkeiten!H216</f>
        <v>0</v>
      </c>
      <c r="E191" s="31">
        <f>Häufigkeiten!J216</f>
        <v>3</v>
      </c>
      <c r="F191" s="32">
        <f>Häufigkeiten!L216</f>
        <v>5</v>
      </c>
      <c r="G191" s="145">
        <f>Häufigkeiten!M$205</f>
        <v>0.5</v>
      </c>
      <c r="H191" s="172"/>
    </row>
    <row r="192" spans="1:8" x14ac:dyDescent="0.3">
      <c r="A192" s="28">
        <f>Häufigkeiten!B217</f>
        <v>0</v>
      </c>
      <c r="B192" s="29">
        <f>Häufigkeiten!D217</f>
        <v>5</v>
      </c>
      <c r="C192" s="136">
        <f>Häufigkeiten!F217</f>
        <v>0</v>
      </c>
      <c r="D192" s="30">
        <f>Häufigkeiten!H217</f>
        <v>0</v>
      </c>
      <c r="E192" s="31">
        <f>Häufigkeiten!J217</f>
        <v>4</v>
      </c>
      <c r="F192" s="32">
        <f>Häufigkeiten!L217</f>
        <v>5</v>
      </c>
      <c r="G192" s="145">
        <f>Häufigkeiten!M$205</f>
        <v>0.5</v>
      </c>
      <c r="H192" s="172"/>
    </row>
    <row r="193" spans="1:8" x14ac:dyDescent="0.3">
      <c r="A193" s="28">
        <f>Häufigkeiten!B218</f>
        <v>0</v>
      </c>
      <c r="B193" s="29">
        <f>Häufigkeiten!D218</f>
        <v>4</v>
      </c>
      <c r="C193" s="136">
        <f>Häufigkeiten!F218</f>
        <v>0</v>
      </c>
      <c r="D193" s="30">
        <f>Häufigkeiten!H218</f>
        <v>2</v>
      </c>
      <c r="E193" s="31">
        <f>Häufigkeiten!J218</f>
        <v>0</v>
      </c>
      <c r="F193" s="32">
        <f>Häufigkeiten!L218</f>
        <v>1</v>
      </c>
      <c r="G193" s="145">
        <f>Häufigkeiten!M$205</f>
        <v>0.5</v>
      </c>
      <c r="H193" s="172"/>
    </row>
    <row r="194" spans="1:8" x14ac:dyDescent="0.3">
      <c r="A194" s="28">
        <f>Häufigkeiten!B219</f>
        <v>0</v>
      </c>
      <c r="B194" s="29">
        <f>Häufigkeiten!D219</f>
        <v>3</v>
      </c>
      <c r="C194" s="136">
        <f>Häufigkeiten!F219</f>
        <v>0</v>
      </c>
      <c r="D194" s="30">
        <f>Häufigkeiten!H219</f>
        <v>0</v>
      </c>
      <c r="E194" s="31">
        <f>Häufigkeiten!J219</f>
        <v>3</v>
      </c>
      <c r="F194" s="32">
        <f>Häufigkeiten!L219</f>
        <v>5</v>
      </c>
      <c r="G194" s="145">
        <f>Häufigkeiten!M$205</f>
        <v>0.5</v>
      </c>
      <c r="H194" s="172"/>
    </row>
    <row r="195" spans="1:8" x14ac:dyDescent="0.3">
      <c r="A195" s="28">
        <f>Häufigkeiten!B220</f>
        <v>4</v>
      </c>
      <c r="B195" s="29">
        <f>Häufigkeiten!D220</f>
        <v>4</v>
      </c>
      <c r="C195" s="136">
        <f>Häufigkeiten!F220</f>
        <v>0</v>
      </c>
      <c r="D195" s="30">
        <f>Häufigkeiten!H220</f>
        <v>0</v>
      </c>
      <c r="E195" s="31">
        <f>Häufigkeiten!J220</f>
        <v>0</v>
      </c>
      <c r="F195" s="32">
        <f>Häufigkeiten!L220</f>
        <v>0</v>
      </c>
      <c r="G195" s="145">
        <f>Häufigkeiten!M$205</f>
        <v>0.5</v>
      </c>
      <c r="H195" s="172"/>
    </row>
    <row r="196" spans="1:8" x14ac:dyDescent="0.3">
      <c r="A196" s="28">
        <f>Häufigkeiten!B221</f>
        <v>0</v>
      </c>
      <c r="B196" s="29">
        <f>Häufigkeiten!D221</f>
        <v>3</v>
      </c>
      <c r="C196" s="136">
        <f>Häufigkeiten!F221</f>
        <v>0</v>
      </c>
      <c r="D196" s="30">
        <f>Häufigkeiten!H221</f>
        <v>1</v>
      </c>
      <c r="E196" s="31">
        <f>Häufigkeiten!J221</f>
        <v>2</v>
      </c>
      <c r="F196" s="32">
        <f>Häufigkeiten!L221</f>
        <v>0</v>
      </c>
      <c r="G196" s="145">
        <f>Häufigkeiten!M$205</f>
        <v>0.5</v>
      </c>
      <c r="H196" s="172"/>
    </row>
    <row r="197" spans="1:8" x14ac:dyDescent="0.3">
      <c r="A197" s="28">
        <f>Häufigkeiten!B222</f>
        <v>0</v>
      </c>
      <c r="B197" s="29">
        <f>Häufigkeiten!D222</f>
        <v>2</v>
      </c>
      <c r="C197" s="136">
        <f>Häufigkeiten!F222</f>
        <v>0</v>
      </c>
      <c r="D197" s="30">
        <f>Häufigkeiten!H222</f>
        <v>0</v>
      </c>
      <c r="E197" s="31">
        <f>Häufigkeiten!J222</f>
        <v>2</v>
      </c>
      <c r="F197" s="32">
        <f>Häufigkeiten!L222</f>
        <v>5</v>
      </c>
      <c r="G197" s="145">
        <f>Häufigkeiten!M$205</f>
        <v>0.5</v>
      </c>
      <c r="H197" s="172"/>
    </row>
    <row r="198" spans="1:8" x14ac:dyDescent="0.3">
      <c r="A198" s="28">
        <f>Häufigkeiten!B223</f>
        <v>0</v>
      </c>
      <c r="B198" s="29">
        <f>Häufigkeiten!D223</f>
        <v>1</v>
      </c>
      <c r="C198" s="136">
        <f>Häufigkeiten!F223</f>
        <v>0</v>
      </c>
      <c r="D198" s="30">
        <f>Häufigkeiten!H223</f>
        <v>1</v>
      </c>
      <c r="E198" s="31">
        <f>Häufigkeiten!J223</f>
        <v>3</v>
      </c>
      <c r="F198" s="32">
        <f>Häufigkeiten!L223</f>
        <v>0</v>
      </c>
      <c r="G198" s="145">
        <f>Häufigkeiten!M$205</f>
        <v>0.5</v>
      </c>
      <c r="H198" s="172"/>
    </row>
    <row r="199" spans="1:8" x14ac:dyDescent="0.3">
      <c r="A199" s="28">
        <f>Häufigkeiten!B224</f>
        <v>0</v>
      </c>
      <c r="B199" s="29">
        <f>Häufigkeiten!D224</f>
        <v>1</v>
      </c>
      <c r="C199" s="136">
        <f>Häufigkeiten!F224</f>
        <v>0</v>
      </c>
      <c r="D199" s="30">
        <f>Häufigkeiten!H224</f>
        <v>0</v>
      </c>
      <c r="E199" s="31">
        <f>Häufigkeiten!J224</f>
        <v>2</v>
      </c>
      <c r="F199" s="32">
        <f>Häufigkeiten!L224</f>
        <v>4</v>
      </c>
      <c r="G199" s="145">
        <f>Häufigkeiten!M$205</f>
        <v>0.5</v>
      </c>
      <c r="H199" s="172"/>
    </row>
    <row r="200" spans="1:8" x14ac:dyDescent="0.3">
      <c r="A200" s="28">
        <f>Häufigkeiten!B225</f>
        <v>0</v>
      </c>
      <c r="B200" s="29">
        <f>Häufigkeiten!D225</f>
        <v>1</v>
      </c>
      <c r="C200" s="136">
        <f>Häufigkeiten!F225</f>
        <v>0</v>
      </c>
      <c r="D200" s="30">
        <f>Häufigkeiten!H225</f>
        <v>0</v>
      </c>
      <c r="E200" s="31">
        <f>Häufigkeiten!J225</f>
        <v>2</v>
      </c>
      <c r="F200" s="32">
        <f>Häufigkeiten!L225</f>
        <v>0</v>
      </c>
      <c r="G200" s="145">
        <f>Häufigkeiten!M$205</f>
        <v>0.5</v>
      </c>
      <c r="H200" s="172"/>
    </row>
    <row r="201" spans="1:8" x14ac:dyDescent="0.3">
      <c r="A201" s="28">
        <f>Häufigkeiten!B226</f>
        <v>0</v>
      </c>
      <c r="B201" s="29">
        <f>Häufigkeiten!D226</f>
        <v>4</v>
      </c>
      <c r="C201" s="136">
        <f>Häufigkeiten!F226</f>
        <v>0</v>
      </c>
      <c r="D201" s="30">
        <f>Häufigkeiten!H226</f>
        <v>0</v>
      </c>
      <c r="E201" s="31">
        <f>Häufigkeiten!J226</f>
        <v>2</v>
      </c>
      <c r="F201" s="32">
        <f>Häufigkeiten!L226</f>
        <v>5</v>
      </c>
      <c r="G201" s="145">
        <f>Häufigkeiten!M$205</f>
        <v>0.5</v>
      </c>
      <c r="H201" s="172"/>
    </row>
    <row r="202" spans="1:8" x14ac:dyDescent="0.3">
      <c r="A202" s="28">
        <f>Häufigkeiten!B227</f>
        <v>0</v>
      </c>
      <c r="B202" s="29">
        <f>Häufigkeiten!D227</f>
        <v>2</v>
      </c>
      <c r="C202" s="136">
        <f>Häufigkeiten!F227</f>
        <v>0</v>
      </c>
      <c r="D202" s="30">
        <f>Häufigkeiten!H227</f>
        <v>0</v>
      </c>
      <c r="E202" s="31">
        <f>Häufigkeiten!J227</f>
        <v>4</v>
      </c>
      <c r="F202" s="32">
        <f>Häufigkeiten!L227</f>
        <v>5</v>
      </c>
      <c r="G202" s="145">
        <f>Häufigkeiten!M$205</f>
        <v>0.5</v>
      </c>
      <c r="H202" s="172"/>
    </row>
    <row r="203" spans="1:8" x14ac:dyDescent="0.3">
      <c r="A203" s="28">
        <f>Häufigkeiten!B228</f>
        <v>0</v>
      </c>
      <c r="B203" s="29">
        <f>Häufigkeiten!D228</f>
        <v>3</v>
      </c>
      <c r="C203" s="136">
        <f>Häufigkeiten!F228</f>
        <v>0</v>
      </c>
      <c r="D203" s="30">
        <f>Häufigkeiten!H228</f>
        <v>0</v>
      </c>
      <c r="E203" s="31">
        <f>Häufigkeiten!J228</f>
        <v>2</v>
      </c>
      <c r="F203" s="32">
        <f>Häufigkeiten!L228</f>
        <v>3</v>
      </c>
      <c r="G203" s="145">
        <f>Häufigkeiten!M$205</f>
        <v>0.5</v>
      </c>
      <c r="H203" s="172"/>
    </row>
    <row r="204" spans="1:8" x14ac:dyDescent="0.3">
      <c r="A204" s="28">
        <f>Häufigkeiten!B229</f>
        <v>3</v>
      </c>
      <c r="B204" s="29">
        <f>Häufigkeiten!D229</f>
        <v>1</v>
      </c>
      <c r="C204" s="136">
        <f>Häufigkeiten!F229</f>
        <v>0</v>
      </c>
      <c r="D204" s="30">
        <f>Häufigkeiten!H229</f>
        <v>1</v>
      </c>
      <c r="E204" s="31">
        <f>Häufigkeiten!J229</f>
        <v>2</v>
      </c>
      <c r="F204" s="32">
        <f>Häufigkeiten!L229</f>
        <v>0</v>
      </c>
      <c r="G204" s="145">
        <f>Häufigkeiten!M$205</f>
        <v>0.5</v>
      </c>
      <c r="H204" s="172"/>
    </row>
    <row r="205" spans="1:8" x14ac:dyDescent="0.3">
      <c r="A205" s="28">
        <f>Häufigkeiten!B230</f>
        <v>0</v>
      </c>
      <c r="B205" s="29">
        <f>Häufigkeiten!D230</f>
        <v>1</v>
      </c>
      <c r="C205" s="136">
        <f>Häufigkeiten!F230</f>
        <v>0</v>
      </c>
      <c r="D205" s="30">
        <f>Häufigkeiten!H230</f>
        <v>0</v>
      </c>
      <c r="E205" s="31">
        <f>Häufigkeiten!J230</f>
        <v>2</v>
      </c>
      <c r="F205" s="32">
        <f>Häufigkeiten!L230</f>
        <v>5</v>
      </c>
      <c r="G205" s="145">
        <f>Häufigkeiten!M$205</f>
        <v>0.5</v>
      </c>
      <c r="H205" s="172"/>
    </row>
    <row r="206" spans="1:8" x14ac:dyDescent="0.3">
      <c r="A206" s="28">
        <f>Häufigkeiten!B231</f>
        <v>0</v>
      </c>
      <c r="B206" s="29">
        <f>Häufigkeiten!D231</f>
        <v>1</v>
      </c>
      <c r="C206" s="136">
        <f>Häufigkeiten!F231</f>
        <v>0</v>
      </c>
      <c r="D206" s="30">
        <f>Häufigkeiten!H231</f>
        <v>0</v>
      </c>
      <c r="E206" s="31">
        <f>Häufigkeiten!J231</f>
        <v>2</v>
      </c>
      <c r="F206" s="32">
        <f>Häufigkeiten!L231</f>
        <v>0</v>
      </c>
      <c r="G206" s="145">
        <f>Häufigkeiten!M$205</f>
        <v>0.5</v>
      </c>
      <c r="H206" s="172"/>
    </row>
    <row r="207" spans="1:8" x14ac:dyDescent="0.3">
      <c r="A207" s="28">
        <f>Häufigkeiten!B232</f>
        <v>0</v>
      </c>
      <c r="B207" s="29">
        <f>Häufigkeiten!D232</f>
        <v>2</v>
      </c>
      <c r="C207" s="136">
        <f>Häufigkeiten!F232</f>
        <v>0</v>
      </c>
      <c r="D207" s="30">
        <f>Häufigkeiten!H232</f>
        <v>1</v>
      </c>
      <c r="E207" s="31">
        <f>Häufigkeiten!J232</f>
        <v>3</v>
      </c>
      <c r="F207" s="32">
        <f>Häufigkeiten!L232</f>
        <v>1</v>
      </c>
      <c r="G207" s="145">
        <f>Häufigkeiten!M$205</f>
        <v>0.5</v>
      </c>
      <c r="H207" s="172"/>
    </row>
    <row r="208" spans="1:8" x14ac:dyDescent="0.3">
      <c r="A208" s="28">
        <f>Häufigkeiten!B233</f>
        <v>0</v>
      </c>
      <c r="B208" s="29">
        <f>Häufigkeiten!D233</f>
        <v>1</v>
      </c>
      <c r="C208" s="136">
        <f>Häufigkeiten!F233</f>
        <v>5</v>
      </c>
      <c r="D208" s="30">
        <f>Häufigkeiten!H233</f>
        <v>0</v>
      </c>
      <c r="E208" s="31">
        <f>Häufigkeiten!J233</f>
        <v>2</v>
      </c>
      <c r="F208" s="32">
        <f>Häufigkeiten!L233</f>
        <v>0</v>
      </c>
      <c r="G208" s="145">
        <f>Häufigkeiten!M$205</f>
        <v>0.5</v>
      </c>
      <c r="H208" s="172"/>
    </row>
    <row r="209" spans="1:8" x14ac:dyDescent="0.3">
      <c r="A209" s="28">
        <f>Häufigkeiten!B234</f>
        <v>0</v>
      </c>
      <c r="B209" s="29">
        <f>Häufigkeiten!D234</f>
        <v>3</v>
      </c>
      <c r="C209" s="136">
        <f>Häufigkeiten!F234</f>
        <v>0</v>
      </c>
      <c r="D209" s="30">
        <f>Häufigkeiten!H234</f>
        <v>1</v>
      </c>
      <c r="E209" s="31">
        <f>Häufigkeiten!J234</f>
        <v>3</v>
      </c>
      <c r="F209" s="32">
        <f>Häufigkeiten!L234</f>
        <v>5</v>
      </c>
      <c r="G209" s="145">
        <f>Häufigkeiten!M$205</f>
        <v>0.5</v>
      </c>
      <c r="H209" s="172"/>
    </row>
    <row r="210" spans="1:8" x14ac:dyDescent="0.3">
      <c r="A210" s="28">
        <f>Häufigkeiten!B235</f>
        <v>3</v>
      </c>
      <c r="B210" s="29">
        <f>Häufigkeiten!D235</f>
        <v>1</v>
      </c>
      <c r="C210" s="136">
        <f>Häufigkeiten!F235</f>
        <v>0</v>
      </c>
      <c r="D210" s="30">
        <f>Häufigkeiten!H235</f>
        <v>2</v>
      </c>
      <c r="E210" s="31">
        <f>Häufigkeiten!J235</f>
        <v>1</v>
      </c>
      <c r="F210" s="32">
        <f>Häufigkeiten!L235</f>
        <v>5</v>
      </c>
      <c r="G210" s="145">
        <f>Häufigkeiten!M$205</f>
        <v>0.5</v>
      </c>
      <c r="H210" s="172"/>
    </row>
    <row r="211" spans="1:8" ht="15" thickBot="1" x14ac:dyDescent="0.35">
      <c r="A211" s="142">
        <f>Häufigkeiten!B236</f>
        <v>0</v>
      </c>
      <c r="B211" s="138">
        <f>Häufigkeiten!D236</f>
        <v>2</v>
      </c>
      <c r="C211" s="143">
        <f>Häufigkeiten!F236</f>
        <v>0</v>
      </c>
      <c r="D211" s="140">
        <f>Häufigkeiten!H236</f>
        <v>1</v>
      </c>
      <c r="E211" s="141">
        <f>Häufigkeiten!J236</f>
        <v>4</v>
      </c>
      <c r="F211" s="144">
        <f>Häufigkeiten!L236</f>
        <v>5</v>
      </c>
      <c r="G211" s="146">
        <f>Häufigkeiten!M$205</f>
        <v>0.5</v>
      </c>
      <c r="H211" s="173"/>
    </row>
    <row r="212" spans="1:8" x14ac:dyDescent="0.3">
      <c r="A212" s="28">
        <f>Häufigkeiten!B241</f>
        <v>0</v>
      </c>
      <c r="B212" s="29">
        <f>Häufigkeiten!D241</f>
        <v>3</v>
      </c>
      <c r="C212" s="136">
        <f>Häufigkeiten!F241</f>
        <v>0</v>
      </c>
      <c r="D212" s="30">
        <f>Häufigkeiten!H241</f>
        <v>0</v>
      </c>
      <c r="E212" s="31">
        <f>Häufigkeiten!J241</f>
        <v>2</v>
      </c>
      <c r="F212" s="32">
        <f>Häufigkeiten!L241</f>
        <v>5</v>
      </c>
      <c r="G212" s="145">
        <f>Häufigkeiten!M$239</f>
        <v>5.5E-2</v>
      </c>
      <c r="H212" s="171" t="s">
        <v>12</v>
      </c>
    </row>
    <row r="213" spans="1:8" x14ac:dyDescent="0.3">
      <c r="A213" s="28">
        <f>Häufigkeiten!B242</f>
        <v>0</v>
      </c>
      <c r="B213" s="29">
        <f>Häufigkeiten!D242</f>
        <v>3</v>
      </c>
      <c r="C213" s="136">
        <f>Häufigkeiten!F242</f>
        <v>0</v>
      </c>
      <c r="D213" s="30">
        <f>Häufigkeiten!H242</f>
        <v>0</v>
      </c>
      <c r="E213" s="31">
        <f>Häufigkeiten!J242</f>
        <v>3</v>
      </c>
      <c r="F213" s="32">
        <f>Häufigkeiten!L242</f>
        <v>5</v>
      </c>
      <c r="G213" s="145">
        <f>Häufigkeiten!M$239</f>
        <v>5.5E-2</v>
      </c>
      <c r="H213" s="172"/>
    </row>
    <row r="214" spans="1:8" x14ac:dyDescent="0.3">
      <c r="A214" s="28">
        <f>Häufigkeiten!B243</f>
        <v>0</v>
      </c>
      <c r="B214" s="29">
        <f>Häufigkeiten!D243</f>
        <v>3</v>
      </c>
      <c r="C214" s="136">
        <f>Häufigkeiten!F243</f>
        <v>0</v>
      </c>
      <c r="D214" s="30">
        <f>Häufigkeiten!H243</f>
        <v>0</v>
      </c>
      <c r="E214" s="31">
        <f>Häufigkeiten!J243</f>
        <v>2</v>
      </c>
      <c r="F214" s="32">
        <f>Häufigkeiten!L243</f>
        <v>5</v>
      </c>
      <c r="G214" s="145">
        <f>Häufigkeiten!M$239</f>
        <v>5.5E-2</v>
      </c>
      <c r="H214" s="172"/>
    </row>
    <row r="215" spans="1:8" x14ac:dyDescent="0.3">
      <c r="A215" s="28">
        <f>Häufigkeiten!B244</f>
        <v>0</v>
      </c>
      <c r="B215" s="29">
        <f>Häufigkeiten!D244</f>
        <v>1</v>
      </c>
      <c r="C215" s="136">
        <f>Häufigkeiten!F244</f>
        <v>0</v>
      </c>
      <c r="D215" s="30">
        <f>Häufigkeiten!H244</f>
        <v>0</v>
      </c>
      <c r="E215" s="31">
        <f>Häufigkeiten!J244</f>
        <v>2</v>
      </c>
      <c r="F215" s="32">
        <f>Häufigkeiten!L244</f>
        <v>0</v>
      </c>
      <c r="G215" s="145">
        <f>Häufigkeiten!M$239</f>
        <v>5.5E-2</v>
      </c>
      <c r="H215" s="172"/>
    </row>
    <row r="216" spans="1:8" x14ac:dyDescent="0.3">
      <c r="A216" s="28">
        <f>Häufigkeiten!B245</f>
        <v>0</v>
      </c>
      <c r="B216" s="29">
        <f>Häufigkeiten!D245</f>
        <v>3</v>
      </c>
      <c r="C216" s="136">
        <f>Häufigkeiten!F245</f>
        <v>0</v>
      </c>
      <c r="D216" s="30">
        <f>Häufigkeiten!H245</f>
        <v>1</v>
      </c>
      <c r="E216" s="31">
        <f>Häufigkeiten!J245</f>
        <v>3</v>
      </c>
      <c r="F216" s="32">
        <f>Häufigkeiten!L245</f>
        <v>5</v>
      </c>
      <c r="G216" s="145">
        <f>Häufigkeiten!M$239</f>
        <v>5.5E-2</v>
      </c>
      <c r="H216" s="172"/>
    </row>
    <row r="217" spans="1:8" x14ac:dyDescent="0.3">
      <c r="A217" s="28">
        <f>Häufigkeiten!B246</f>
        <v>0</v>
      </c>
      <c r="B217" s="29">
        <f>Häufigkeiten!D246</f>
        <v>1</v>
      </c>
      <c r="C217" s="136">
        <f>Häufigkeiten!F246</f>
        <v>0</v>
      </c>
      <c r="D217" s="30">
        <f>Häufigkeiten!H246</f>
        <v>0</v>
      </c>
      <c r="E217" s="31">
        <f>Häufigkeiten!J246</f>
        <v>2</v>
      </c>
      <c r="F217" s="32">
        <f>Häufigkeiten!L246</f>
        <v>5</v>
      </c>
      <c r="G217" s="145">
        <f>Häufigkeiten!M$239</f>
        <v>5.5E-2</v>
      </c>
      <c r="H217" s="172"/>
    </row>
    <row r="218" spans="1:8" x14ac:dyDescent="0.3">
      <c r="A218" s="28">
        <f>Häufigkeiten!B247</f>
        <v>0</v>
      </c>
      <c r="B218" s="29">
        <f>Häufigkeiten!D247</f>
        <v>1</v>
      </c>
      <c r="C218" s="136">
        <f>Häufigkeiten!F247</f>
        <v>0</v>
      </c>
      <c r="D218" s="30">
        <f>Häufigkeiten!H247</f>
        <v>1</v>
      </c>
      <c r="E218" s="31">
        <f>Häufigkeiten!J247</f>
        <v>2</v>
      </c>
      <c r="F218" s="32">
        <f>Häufigkeiten!L247</f>
        <v>0</v>
      </c>
      <c r="G218" s="145">
        <f>Häufigkeiten!M$239</f>
        <v>5.5E-2</v>
      </c>
      <c r="H218" s="172"/>
    </row>
    <row r="219" spans="1:8" x14ac:dyDescent="0.3">
      <c r="A219" s="28">
        <f>Häufigkeiten!B248</f>
        <v>0</v>
      </c>
      <c r="B219" s="29">
        <f>Häufigkeiten!D248</f>
        <v>3</v>
      </c>
      <c r="C219" s="136">
        <f>Häufigkeiten!F248</f>
        <v>0</v>
      </c>
      <c r="D219" s="30">
        <f>Häufigkeiten!H248</f>
        <v>0</v>
      </c>
      <c r="E219" s="31">
        <f>Häufigkeiten!J248</f>
        <v>2</v>
      </c>
      <c r="F219" s="32">
        <f>Häufigkeiten!L248</f>
        <v>0</v>
      </c>
      <c r="G219" s="145">
        <f>Häufigkeiten!M$239</f>
        <v>5.5E-2</v>
      </c>
      <c r="H219" s="172"/>
    </row>
    <row r="220" spans="1:8" x14ac:dyDescent="0.3">
      <c r="A220" s="28">
        <f>Häufigkeiten!B249</f>
        <v>0</v>
      </c>
      <c r="B220" s="29">
        <f>Häufigkeiten!D249</f>
        <v>3</v>
      </c>
      <c r="C220" s="136">
        <f>Häufigkeiten!F249</f>
        <v>0</v>
      </c>
      <c r="D220" s="30">
        <f>Häufigkeiten!H249</f>
        <v>0</v>
      </c>
      <c r="E220" s="31">
        <f>Häufigkeiten!J249</f>
        <v>2</v>
      </c>
      <c r="F220" s="32">
        <f>Häufigkeiten!L249</f>
        <v>4</v>
      </c>
      <c r="G220" s="145">
        <f>Häufigkeiten!M$239</f>
        <v>5.5E-2</v>
      </c>
      <c r="H220" s="172"/>
    </row>
    <row r="221" spans="1:8" x14ac:dyDescent="0.3">
      <c r="A221" s="28">
        <f>Häufigkeiten!B250</f>
        <v>0</v>
      </c>
      <c r="B221" s="29">
        <f>Häufigkeiten!D250</f>
        <v>3</v>
      </c>
      <c r="C221" s="136">
        <f>Häufigkeiten!F250</f>
        <v>0</v>
      </c>
      <c r="D221" s="30">
        <f>Häufigkeiten!H250</f>
        <v>1</v>
      </c>
      <c r="E221" s="31">
        <f>Häufigkeiten!J250</f>
        <v>3</v>
      </c>
      <c r="F221" s="32">
        <f>Häufigkeiten!L250</f>
        <v>5</v>
      </c>
      <c r="G221" s="145">
        <f>Häufigkeiten!M$239</f>
        <v>5.5E-2</v>
      </c>
      <c r="H221" s="172"/>
    </row>
    <row r="222" spans="1:8" x14ac:dyDescent="0.3">
      <c r="A222" s="28">
        <f>Häufigkeiten!B251</f>
        <v>0</v>
      </c>
      <c r="B222" s="29">
        <f>Häufigkeiten!D251</f>
        <v>3</v>
      </c>
      <c r="C222" s="136">
        <f>Häufigkeiten!F251</f>
        <v>0</v>
      </c>
      <c r="D222" s="30">
        <f>Häufigkeiten!H251</f>
        <v>0</v>
      </c>
      <c r="E222" s="31">
        <f>Häufigkeiten!J251</f>
        <v>2</v>
      </c>
      <c r="F222" s="32">
        <f>Häufigkeiten!L251</f>
        <v>4</v>
      </c>
      <c r="G222" s="145">
        <f>Häufigkeiten!M$239</f>
        <v>5.5E-2</v>
      </c>
      <c r="H222" s="172"/>
    </row>
    <row r="223" spans="1:8" x14ac:dyDescent="0.3">
      <c r="A223" s="28">
        <f>Häufigkeiten!B252</f>
        <v>0</v>
      </c>
      <c r="B223" s="29">
        <f>Häufigkeiten!D252</f>
        <v>3</v>
      </c>
      <c r="C223" s="136">
        <f>Häufigkeiten!F252</f>
        <v>0</v>
      </c>
      <c r="D223" s="30">
        <f>Häufigkeiten!H252</f>
        <v>0</v>
      </c>
      <c r="E223" s="31">
        <f>Häufigkeiten!J252</f>
        <v>2</v>
      </c>
      <c r="F223" s="32">
        <f>Häufigkeiten!L252</f>
        <v>0</v>
      </c>
      <c r="G223" s="145">
        <f>Häufigkeiten!M$239</f>
        <v>5.5E-2</v>
      </c>
      <c r="H223" s="172"/>
    </row>
    <row r="224" spans="1:8" x14ac:dyDescent="0.3">
      <c r="A224" s="28">
        <f>Häufigkeiten!B253</f>
        <v>1</v>
      </c>
      <c r="B224" s="29">
        <f>Häufigkeiten!D253</f>
        <v>2</v>
      </c>
      <c r="C224" s="136">
        <f>Häufigkeiten!F253</f>
        <v>0</v>
      </c>
      <c r="D224" s="30">
        <f>Häufigkeiten!H253</f>
        <v>0</v>
      </c>
      <c r="E224" s="31">
        <f>Häufigkeiten!J253</f>
        <v>2</v>
      </c>
      <c r="F224" s="32">
        <f>Häufigkeiten!L253</f>
        <v>5</v>
      </c>
      <c r="G224" s="145">
        <f>Häufigkeiten!M$239</f>
        <v>5.5E-2</v>
      </c>
      <c r="H224" s="172"/>
    </row>
    <row r="225" spans="1:8" x14ac:dyDescent="0.3">
      <c r="A225" s="28">
        <f>Häufigkeiten!B254</f>
        <v>0</v>
      </c>
      <c r="B225" s="29">
        <f>Häufigkeiten!D254</f>
        <v>1</v>
      </c>
      <c r="C225" s="136">
        <f>Häufigkeiten!F254</f>
        <v>0</v>
      </c>
      <c r="D225" s="30">
        <f>Häufigkeiten!H254</f>
        <v>2</v>
      </c>
      <c r="E225" s="31">
        <f>Häufigkeiten!J254</f>
        <v>2</v>
      </c>
      <c r="F225" s="32">
        <f>Häufigkeiten!L254</f>
        <v>5</v>
      </c>
      <c r="G225" s="145">
        <f>Häufigkeiten!M$239</f>
        <v>5.5E-2</v>
      </c>
      <c r="H225" s="172"/>
    </row>
    <row r="226" spans="1:8" x14ac:dyDescent="0.3">
      <c r="A226" s="28">
        <f>Häufigkeiten!B255</f>
        <v>0</v>
      </c>
      <c r="B226" s="29">
        <f>Häufigkeiten!D255</f>
        <v>3</v>
      </c>
      <c r="C226" s="136">
        <f>Häufigkeiten!F255</f>
        <v>0</v>
      </c>
      <c r="D226" s="30">
        <f>Häufigkeiten!H255</f>
        <v>0</v>
      </c>
      <c r="E226" s="31">
        <f>Häufigkeiten!J255</f>
        <v>2</v>
      </c>
      <c r="F226" s="32">
        <f>Häufigkeiten!L255</f>
        <v>0</v>
      </c>
      <c r="G226" s="145">
        <f>Häufigkeiten!M$239</f>
        <v>5.5E-2</v>
      </c>
      <c r="H226" s="172"/>
    </row>
    <row r="227" spans="1:8" x14ac:dyDescent="0.3">
      <c r="A227" s="28">
        <f>Häufigkeiten!B256</f>
        <v>0</v>
      </c>
      <c r="B227" s="29">
        <f>Häufigkeiten!D256</f>
        <v>1</v>
      </c>
      <c r="C227" s="136">
        <f>Häufigkeiten!F256</f>
        <v>0</v>
      </c>
      <c r="D227" s="30">
        <f>Häufigkeiten!H256</f>
        <v>1</v>
      </c>
      <c r="E227" s="31">
        <f>Häufigkeiten!J256</f>
        <v>3</v>
      </c>
      <c r="F227" s="32">
        <f>Häufigkeiten!L256</f>
        <v>0</v>
      </c>
      <c r="G227" s="145">
        <f>Häufigkeiten!M$239</f>
        <v>5.5E-2</v>
      </c>
      <c r="H227" s="172"/>
    </row>
    <row r="228" spans="1:8" x14ac:dyDescent="0.3">
      <c r="A228" s="28">
        <f>Häufigkeiten!B257</f>
        <v>0</v>
      </c>
      <c r="B228" s="29">
        <f>Häufigkeiten!D257</f>
        <v>1</v>
      </c>
      <c r="C228" s="136">
        <f>Häufigkeiten!F257</f>
        <v>0</v>
      </c>
      <c r="D228" s="30">
        <f>Häufigkeiten!H257</f>
        <v>0</v>
      </c>
      <c r="E228" s="31">
        <f>Häufigkeiten!J257</f>
        <v>2</v>
      </c>
      <c r="F228" s="32">
        <f>Häufigkeiten!L257</f>
        <v>3</v>
      </c>
      <c r="G228" s="145">
        <f>Häufigkeiten!M$239</f>
        <v>5.5E-2</v>
      </c>
      <c r="H228" s="172"/>
    </row>
    <row r="229" spans="1:8" x14ac:dyDescent="0.3">
      <c r="A229" s="28">
        <f>Häufigkeiten!B258</f>
        <v>0</v>
      </c>
      <c r="B229" s="29">
        <f>Häufigkeiten!D258</f>
        <v>3</v>
      </c>
      <c r="C229" s="136">
        <f>Häufigkeiten!F258</f>
        <v>0</v>
      </c>
      <c r="D229" s="30">
        <f>Häufigkeiten!H258</f>
        <v>0</v>
      </c>
      <c r="E229" s="31">
        <f>Häufigkeiten!J258</f>
        <v>3</v>
      </c>
      <c r="F229" s="32">
        <f>Häufigkeiten!L258</f>
        <v>5</v>
      </c>
      <c r="G229" s="145">
        <f>Häufigkeiten!M$239</f>
        <v>5.5E-2</v>
      </c>
      <c r="H229" s="172"/>
    </row>
    <row r="230" spans="1:8" x14ac:dyDescent="0.3">
      <c r="A230" s="28">
        <f>Häufigkeiten!B259</f>
        <v>0</v>
      </c>
      <c r="B230" s="29">
        <f>Häufigkeiten!D259</f>
        <v>1</v>
      </c>
      <c r="C230" s="136">
        <f>Häufigkeiten!F259</f>
        <v>0</v>
      </c>
      <c r="D230" s="30">
        <f>Häufigkeiten!H259</f>
        <v>0</v>
      </c>
      <c r="E230" s="31">
        <f>Häufigkeiten!J259</f>
        <v>2</v>
      </c>
      <c r="F230" s="32">
        <f>Häufigkeiten!L259</f>
        <v>4</v>
      </c>
      <c r="G230" s="145">
        <f>Häufigkeiten!M$239</f>
        <v>5.5E-2</v>
      </c>
      <c r="H230" s="172"/>
    </row>
    <row r="231" spans="1:8" x14ac:dyDescent="0.3">
      <c r="A231" s="28">
        <f>Häufigkeiten!B260</f>
        <v>3</v>
      </c>
      <c r="B231" s="29">
        <f>Häufigkeiten!D260</f>
        <v>1</v>
      </c>
      <c r="C231" s="136">
        <f>Häufigkeiten!F260</f>
        <v>0</v>
      </c>
      <c r="D231" s="30">
        <f>Häufigkeiten!H260</f>
        <v>0</v>
      </c>
      <c r="E231" s="31">
        <f>Häufigkeiten!J260</f>
        <v>0</v>
      </c>
      <c r="F231" s="32">
        <f>Häufigkeiten!L260</f>
        <v>5</v>
      </c>
      <c r="G231" s="145">
        <f>Häufigkeiten!M$239</f>
        <v>5.5E-2</v>
      </c>
      <c r="H231" s="172"/>
    </row>
    <row r="232" spans="1:8" x14ac:dyDescent="0.3">
      <c r="A232" s="28">
        <f>Häufigkeiten!B261</f>
        <v>0</v>
      </c>
      <c r="B232" s="29">
        <f>Häufigkeiten!D261</f>
        <v>2</v>
      </c>
      <c r="C232" s="136">
        <f>Häufigkeiten!F261</f>
        <v>0</v>
      </c>
      <c r="D232" s="30">
        <f>Häufigkeiten!H261</f>
        <v>0</v>
      </c>
      <c r="E232" s="31">
        <f>Häufigkeiten!J261</f>
        <v>2</v>
      </c>
      <c r="F232" s="32">
        <f>Häufigkeiten!L261</f>
        <v>5</v>
      </c>
      <c r="G232" s="145">
        <f>Häufigkeiten!M$239</f>
        <v>5.5E-2</v>
      </c>
      <c r="H232" s="172"/>
    </row>
    <row r="233" spans="1:8" x14ac:dyDescent="0.3">
      <c r="A233" s="28">
        <f>Häufigkeiten!B262</f>
        <v>0</v>
      </c>
      <c r="B233" s="29">
        <f>Häufigkeiten!D262</f>
        <v>3</v>
      </c>
      <c r="C233" s="136">
        <f>Häufigkeiten!F262</f>
        <v>0</v>
      </c>
      <c r="D233" s="30">
        <f>Häufigkeiten!H262</f>
        <v>1</v>
      </c>
      <c r="E233" s="31">
        <f>Häufigkeiten!J262</f>
        <v>3</v>
      </c>
      <c r="F233" s="32">
        <f>Häufigkeiten!L262</f>
        <v>5</v>
      </c>
      <c r="G233" s="145">
        <f>Häufigkeiten!M$239</f>
        <v>5.5E-2</v>
      </c>
      <c r="H233" s="172"/>
    </row>
    <row r="234" spans="1:8" x14ac:dyDescent="0.3">
      <c r="A234" s="28">
        <f>Häufigkeiten!B263</f>
        <v>0</v>
      </c>
      <c r="B234" s="29">
        <f>Häufigkeiten!D263</f>
        <v>1</v>
      </c>
      <c r="C234" s="136">
        <f>Häufigkeiten!F263</f>
        <v>0</v>
      </c>
      <c r="D234" s="30">
        <f>Häufigkeiten!H263</f>
        <v>0</v>
      </c>
      <c r="E234" s="31">
        <f>Häufigkeiten!J263</f>
        <v>2</v>
      </c>
      <c r="F234" s="32">
        <f>Häufigkeiten!L263</f>
        <v>0</v>
      </c>
      <c r="G234" s="145">
        <f>Häufigkeiten!M$239</f>
        <v>5.5E-2</v>
      </c>
      <c r="H234" s="172"/>
    </row>
    <row r="235" spans="1:8" x14ac:dyDescent="0.3">
      <c r="A235" s="28">
        <f>Häufigkeiten!B264</f>
        <v>0</v>
      </c>
      <c r="B235" s="29">
        <f>Häufigkeiten!D264</f>
        <v>3</v>
      </c>
      <c r="C235" s="136">
        <f>Häufigkeiten!F264</f>
        <v>0</v>
      </c>
      <c r="D235" s="30">
        <f>Häufigkeiten!H264</f>
        <v>2</v>
      </c>
      <c r="E235" s="31">
        <f>Häufigkeiten!J264</f>
        <v>2</v>
      </c>
      <c r="F235" s="32">
        <f>Häufigkeiten!L264</f>
        <v>5</v>
      </c>
      <c r="G235" s="145">
        <f>Häufigkeiten!M$239</f>
        <v>5.5E-2</v>
      </c>
      <c r="H235" s="172"/>
    </row>
    <row r="236" spans="1:8" x14ac:dyDescent="0.3">
      <c r="A236" s="28">
        <f>Häufigkeiten!B265</f>
        <v>0</v>
      </c>
      <c r="B236" s="29">
        <f>Häufigkeiten!D265</f>
        <v>5</v>
      </c>
      <c r="C236" s="136">
        <f>Häufigkeiten!F265</f>
        <v>0</v>
      </c>
      <c r="D236" s="30">
        <f>Häufigkeiten!H265</f>
        <v>0</v>
      </c>
      <c r="E236" s="31">
        <f>Häufigkeiten!J265</f>
        <v>2</v>
      </c>
      <c r="F236" s="32">
        <f>Häufigkeiten!L265</f>
        <v>0</v>
      </c>
      <c r="G236" s="145">
        <f>Häufigkeiten!M$239</f>
        <v>5.5E-2</v>
      </c>
      <c r="H236" s="172"/>
    </row>
    <row r="237" spans="1:8" x14ac:dyDescent="0.3">
      <c r="A237" s="28">
        <f>Häufigkeiten!B266</f>
        <v>0</v>
      </c>
      <c r="B237" s="29">
        <f>Häufigkeiten!D266</f>
        <v>3</v>
      </c>
      <c r="C237" s="136">
        <f>Häufigkeiten!F266</f>
        <v>0</v>
      </c>
      <c r="D237" s="30">
        <f>Häufigkeiten!H266</f>
        <v>0</v>
      </c>
      <c r="E237" s="31">
        <f>Häufigkeiten!J266</f>
        <v>2</v>
      </c>
      <c r="F237" s="32">
        <f>Häufigkeiten!L266</f>
        <v>4</v>
      </c>
      <c r="G237" s="145">
        <f>Häufigkeiten!M$239</f>
        <v>5.5E-2</v>
      </c>
      <c r="H237" s="172"/>
    </row>
    <row r="238" spans="1:8" x14ac:dyDescent="0.3">
      <c r="A238" s="28">
        <f>Häufigkeiten!B267</f>
        <v>5</v>
      </c>
      <c r="B238" s="29">
        <f>Häufigkeiten!D267</f>
        <v>1</v>
      </c>
      <c r="C238" s="136">
        <f>Häufigkeiten!F267</f>
        <v>0</v>
      </c>
      <c r="D238" s="30">
        <f>Häufigkeiten!H267</f>
        <v>2</v>
      </c>
      <c r="E238" s="31">
        <f>Häufigkeiten!J267</f>
        <v>0</v>
      </c>
      <c r="F238" s="32">
        <f>Häufigkeiten!L267</f>
        <v>0</v>
      </c>
      <c r="G238" s="145">
        <f>Häufigkeiten!M$239</f>
        <v>5.5E-2</v>
      </c>
      <c r="H238" s="172"/>
    </row>
    <row r="239" spans="1:8" x14ac:dyDescent="0.3">
      <c r="A239" s="28">
        <f>Häufigkeiten!B268</f>
        <v>4</v>
      </c>
      <c r="B239" s="29">
        <f>Häufigkeiten!D268</f>
        <v>1</v>
      </c>
      <c r="C239" s="136">
        <f>Häufigkeiten!F268</f>
        <v>0</v>
      </c>
      <c r="D239" s="30">
        <f>Häufigkeiten!H268</f>
        <v>0</v>
      </c>
      <c r="E239" s="31">
        <f>Häufigkeiten!J268</f>
        <v>2</v>
      </c>
      <c r="F239" s="32">
        <f>Häufigkeiten!L268</f>
        <v>0</v>
      </c>
      <c r="G239" s="145">
        <f>Häufigkeiten!M$239</f>
        <v>5.5E-2</v>
      </c>
      <c r="H239" s="172"/>
    </row>
    <row r="240" spans="1:8" x14ac:dyDescent="0.3">
      <c r="A240" s="28">
        <f>Häufigkeiten!B269</f>
        <v>5</v>
      </c>
      <c r="B240" s="29">
        <f>Häufigkeiten!D269</f>
        <v>1</v>
      </c>
      <c r="C240" s="136">
        <f>Häufigkeiten!F269</f>
        <v>0</v>
      </c>
      <c r="D240" s="30">
        <f>Häufigkeiten!H269</f>
        <v>0</v>
      </c>
      <c r="E240" s="31">
        <f>Häufigkeiten!J269</f>
        <v>0</v>
      </c>
      <c r="F240" s="32">
        <f>Häufigkeiten!L269</f>
        <v>0</v>
      </c>
      <c r="G240" s="145">
        <f>Häufigkeiten!M$239</f>
        <v>5.5E-2</v>
      </c>
      <c r="H240" s="172"/>
    </row>
    <row r="241" spans="1:8" ht="15" thickBot="1" x14ac:dyDescent="0.35">
      <c r="A241" s="142">
        <f>Häufigkeiten!B270</f>
        <v>0</v>
      </c>
      <c r="B241" s="138">
        <f>Häufigkeiten!D270</f>
        <v>1</v>
      </c>
      <c r="C241" s="143">
        <f>Häufigkeiten!F270</f>
        <v>0</v>
      </c>
      <c r="D241" s="140">
        <f>Häufigkeiten!H270</f>
        <v>1</v>
      </c>
      <c r="E241" s="141">
        <f>Häufigkeiten!J270</f>
        <v>0</v>
      </c>
      <c r="F241" s="144">
        <f>Häufigkeiten!L270</f>
        <v>5</v>
      </c>
      <c r="G241" s="146">
        <f>Häufigkeiten!M$239</f>
        <v>5.5E-2</v>
      </c>
      <c r="H241" s="173"/>
    </row>
    <row r="242" spans="1:8" x14ac:dyDescent="0.3">
      <c r="A242" s="28">
        <f>Häufigkeiten!B275</f>
        <v>0</v>
      </c>
      <c r="B242" s="29">
        <f>Häufigkeiten!D275</f>
        <v>4</v>
      </c>
      <c r="C242" s="136">
        <f>Häufigkeiten!F275</f>
        <v>0</v>
      </c>
      <c r="D242" s="30">
        <f>Häufigkeiten!H275</f>
        <v>0</v>
      </c>
      <c r="E242" s="31">
        <f>Häufigkeiten!J275</f>
        <v>2</v>
      </c>
      <c r="F242" s="32">
        <f>Häufigkeiten!L275</f>
        <v>5</v>
      </c>
      <c r="G242" s="145">
        <f>Häufigkeiten!M$273</f>
        <v>0.16919999999999999</v>
      </c>
      <c r="H242" s="171" t="s">
        <v>13</v>
      </c>
    </row>
    <row r="243" spans="1:8" x14ac:dyDescent="0.3">
      <c r="A243" s="28">
        <f>Häufigkeiten!B276</f>
        <v>0</v>
      </c>
      <c r="B243" s="29">
        <f>Häufigkeiten!D276</f>
        <v>1</v>
      </c>
      <c r="C243" s="136">
        <f>Häufigkeiten!F276</f>
        <v>0</v>
      </c>
      <c r="D243" s="30">
        <f>Häufigkeiten!H276</f>
        <v>0</v>
      </c>
      <c r="E243" s="31">
        <f>Häufigkeiten!J276</f>
        <v>0</v>
      </c>
      <c r="F243" s="32">
        <f>Häufigkeiten!L276</f>
        <v>5</v>
      </c>
      <c r="G243" s="145">
        <f>Häufigkeiten!M$273</f>
        <v>0.16919999999999999</v>
      </c>
      <c r="H243" s="172"/>
    </row>
    <row r="244" spans="1:8" x14ac:dyDescent="0.3">
      <c r="A244" s="28">
        <f>Häufigkeiten!B277</f>
        <v>0</v>
      </c>
      <c r="B244" s="29">
        <f>Häufigkeiten!D277</f>
        <v>1</v>
      </c>
      <c r="C244" s="136">
        <f>Häufigkeiten!F277</f>
        <v>0</v>
      </c>
      <c r="D244" s="30">
        <f>Häufigkeiten!H277</f>
        <v>0</v>
      </c>
      <c r="E244" s="31">
        <f>Häufigkeiten!J277</f>
        <v>3</v>
      </c>
      <c r="F244" s="32">
        <f>Häufigkeiten!L277</f>
        <v>5</v>
      </c>
      <c r="G244" s="145">
        <f>Häufigkeiten!M$273</f>
        <v>0.16919999999999999</v>
      </c>
      <c r="H244" s="172"/>
    </row>
    <row r="245" spans="1:8" x14ac:dyDescent="0.3">
      <c r="A245" s="28">
        <f>Häufigkeiten!B278</f>
        <v>0</v>
      </c>
      <c r="B245" s="29">
        <f>Häufigkeiten!D278</f>
        <v>2</v>
      </c>
      <c r="C245" s="136">
        <f>Häufigkeiten!F278</f>
        <v>0</v>
      </c>
      <c r="D245" s="30">
        <f>Häufigkeiten!H278</f>
        <v>1</v>
      </c>
      <c r="E245" s="31">
        <f>Häufigkeiten!J278</f>
        <v>2</v>
      </c>
      <c r="F245" s="32">
        <f>Häufigkeiten!L278</f>
        <v>0</v>
      </c>
      <c r="G245" s="145">
        <f>Häufigkeiten!M$273</f>
        <v>0.16919999999999999</v>
      </c>
      <c r="H245" s="172"/>
    </row>
    <row r="246" spans="1:8" x14ac:dyDescent="0.3">
      <c r="A246" s="28">
        <f>Häufigkeiten!B279</f>
        <v>3</v>
      </c>
      <c r="B246" s="29">
        <f>Häufigkeiten!D279</f>
        <v>2</v>
      </c>
      <c r="C246" s="136">
        <f>Häufigkeiten!F279</f>
        <v>0</v>
      </c>
      <c r="D246" s="30">
        <f>Häufigkeiten!H279</f>
        <v>0</v>
      </c>
      <c r="E246" s="31">
        <f>Häufigkeiten!J279</f>
        <v>2</v>
      </c>
      <c r="F246" s="32">
        <f>Häufigkeiten!L279</f>
        <v>0</v>
      </c>
      <c r="G246" s="145">
        <f>Häufigkeiten!M$273</f>
        <v>0.16919999999999999</v>
      </c>
      <c r="H246" s="172"/>
    </row>
    <row r="247" spans="1:8" x14ac:dyDescent="0.3">
      <c r="A247" s="28">
        <f>Häufigkeiten!B280</f>
        <v>5</v>
      </c>
      <c r="B247" s="29">
        <f>Häufigkeiten!D280</f>
        <v>1</v>
      </c>
      <c r="C247" s="136">
        <f>Häufigkeiten!F280</f>
        <v>0</v>
      </c>
      <c r="D247" s="30">
        <f>Häufigkeiten!H280</f>
        <v>0</v>
      </c>
      <c r="E247" s="31">
        <f>Häufigkeiten!J280</f>
        <v>2</v>
      </c>
      <c r="F247" s="32">
        <f>Häufigkeiten!L280</f>
        <v>5</v>
      </c>
      <c r="G247" s="145">
        <f>Häufigkeiten!M$273</f>
        <v>0.16919999999999999</v>
      </c>
      <c r="H247" s="172"/>
    </row>
    <row r="248" spans="1:8" x14ac:dyDescent="0.3">
      <c r="A248" s="28">
        <f>Häufigkeiten!B281</f>
        <v>0</v>
      </c>
      <c r="B248" s="29">
        <f>Häufigkeiten!D281</f>
        <v>5</v>
      </c>
      <c r="C248" s="136">
        <f>Häufigkeiten!F281</f>
        <v>0</v>
      </c>
      <c r="D248" s="30">
        <f>Häufigkeiten!H281</f>
        <v>0</v>
      </c>
      <c r="E248" s="31">
        <f>Häufigkeiten!J281</f>
        <v>2</v>
      </c>
      <c r="F248" s="32">
        <f>Häufigkeiten!L281</f>
        <v>5</v>
      </c>
      <c r="G248" s="145">
        <f>Häufigkeiten!M$273</f>
        <v>0.16919999999999999</v>
      </c>
      <c r="H248" s="172"/>
    </row>
    <row r="249" spans="1:8" x14ac:dyDescent="0.3">
      <c r="A249" s="28">
        <f>Häufigkeiten!B282</f>
        <v>0</v>
      </c>
      <c r="B249" s="29">
        <f>Häufigkeiten!D282</f>
        <v>1</v>
      </c>
      <c r="C249" s="136">
        <f>Häufigkeiten!F282</f>
        <v>0</v>
      </c>
      <c r="D249" s="30">
        <f>Häufigkeiten!H282</f>
        <v>0</v>
      </c>
      <c r="E249" s="31">
        <f>Häufigkeiten!J282</f>
        <v>2</v>
      </c>
      <c r="F249" s="32">
        <f>Häufigkeiten!L282</f>
        <v>5</v>
      </c>
      <c r="G249" s="145">
        <f>Häufigkeiten!M$273</f>
        <v>0.16919999999999999</v>
      </c>
      <c r="H249" s="172"/>
    </row>
    <row r="250" spans="1:8" x14ac:dyDescent="0.3">
      <c r="A250" s="28">
        <f>Häufigkeiten!B283</f>
        <v>0</v>
      </c>
      <c r="B250" s="29">
        <f>Häufigkeiten!D283</f>
        <v>1</v>
      </c>
      <c r="C250" s="136">
        <f>Häufigkeiten!F283</f>
        <v>0</v>
      </c>
      <c r="D250" s="30">
        <f>Häufigkeiten!H283</f>
        <v>0</v>
      </c>
      <c r="E250" s="31">
        <f>Häufigkeiten!J283</f>
        <v>2</v>
      </c>
      <c r="F250" s="32">
        <f>Häufigkeiten!L283</f>
        <v>5</v>
      </c>
      <c r="G250" s="145">
        <f>Häufigkeiten!M$273</f>
        <v>0.16919999999999999</v>
      </c>
      <c r="H250" s="172"/>
    </row>
    <row r="251" spans="1:8" x14ac:dyDescent="0.3">
      <c r="A251" s="28">
        <f>Häufigkeiten!B284</f>
        <v>0</v>
      </c>
      <c r="B251" s="29">
        <f>Häufigkeiten!D284</f>
        <v>5</v>
      </c>
      <c r="C251" s="136">
        <f>Häufigkeiten!F284</f>
        <v>0</v>
      </c>
      <c r="D251" s="30">
        <f>Häufigkeiten!H284</f>
        <v>1</v>
      </c>
      <c r="E251" s="31">
        <f>Häufigkeiten!J284</f>
        <v>4</v>
      </c>
      <c r="F251" s="32">
        <f>Häufigkeiten!L284</f>
        <v>5</v>
      </c>
      <c r="G251" s="145">
        <f>Häufigkeiten!M$273</f>
        <v>0.16919999999999999</v>
      </c>
      <c r="H251" s="172"/>
    </row>
    <row r="252" spans="1:8" x14ac:dyDescent="0.3">
      <c r="A252" s="28">
        <f>Häufigkeiten!B285</f>
        <v>0</v>
      </c>
      <c r="B252" s="29">
        <f>Häufigkeiten!D285</f>
        <v>1</v>
      </c>
      <c r="C252" s="136">
        <f>Häufigkeiten!F285</f>
        <v>0</v>
      </c>
      <c r="D252" s="30">
        <f>Häufigkeiten!H285</f>
        <v>0</v>
      </c>
      <c r="E252" s="31">
        <f>Häufigkeiten!J285</f>
        <v>0</v>
      </c>
      <c r="F252" s="32">
        <f>Häufigkeiten!L285</f>
        <v>5</v>
      </c>
      <c r="G252" s="145">
        <f>Häufigkeiten!M$273</f>
        <v>0.16919999999999999</v>
      </c>
      <c r="H252" s="172"/>
    </row>
    <row r="253" spans="1:8" x14ac:dyDescent="0.3">
      <c r="A253" s="28">
        <f>Häufigkeiten!B286</f>
        <v>5</v>
      </c>
      <c r="B253" s="29">
        <f>Häufigkeiten!D286</f>
        <v>1</v>
      </c>
      <c r="C253" s="136">
        <f>Häufigkeiten!F286</f>
        <v>0</v>
      </c>
      <c r="D253" s="30">
        <f>Häufigkeiten!H286</f>
        <v>0</v>
      </c>
      <c r="E253" s="31">
        <f>Häufigkeiten!J286</f>
        <v>0</v>
      </c>
      <c r="F253" s="32">
        <f>Häufigkeiten!L286</f>
        <v>0</v>
      </c>
      <c r="G253" s="145">
        <f>Häufigkeiten!M$273</f>
        <v>0.16919999999999999</v>
      </c>
      <c r="H253" s="172"/>
    </row>
    <row r="254" spans="1:8" x14ac:dyDescent="0.3">
      <c r="A254" s="28">
        <f>Häufigkeiten!B287</f>
        <v>0</v>
      </c>
      <c r="B254" s="29">
        <f>Häufigkeiten!D287</f>
        <v>5</v>
      </c>
      <c r="C254" s="136">
        <f>Häufigkeiten!F287</f>
        <v>0</v>
      </c>
      <c r="D254" s="30">
        <f>Häufigkeiten!H287</f>
        <v>0</v>
      </c>
      <c r="E254" s="31">
        <f>Häufigkeiten!J287</f>
        <v>2</v>
      </c>
      <c r="F254" s="32">
        <f>Häufigkeiten!L287</f>
        <v>5</v>
      </c>
      <c r="G254" s="145">
        <f>Häufigkeiten!M$273</f>
        <v>0.16919999999999999</v>
      </c>
      <c r="H254" s="172"/>
    </row>
    <row r="255" spans="1:8" x14ac:dyDescent="0.3">
      <c r="A255" s="28">
        <f>Häufigkeiten!B288</f>
        <v>0</v>
      </c>
      <c r="B255" s="29">
        <f>Häufigkeiten!D288</f>
        <v>1</v>
      </c>
      <c r="C255" s="136">
        <f>Häufigkeiten!F288</f>
        <v>0</v>
      </c>
      <c r="D255" s="30">
        <f>Häufigkeiten!H288</f>
        <v>1</v>
      </c>
      <c r="E255" s="31">
        <f>Häufigkeiten!J288</f>
        <v>4</v>
      </c>
      <c r="F255" s="32">
        <f>Häufigkeiten!L288</f>
        <v>3</v>
      </c>
      <c r="G255" s="145">
        <f>Häufigkeiten!M$273</f>
        <v>0.16919999999999999</v>
      </c>
      <c r="H255" s="172"/>
    </row>
    <row r="256" spans="1:8" x14ac:dyDescent="0.3">
      <c r="A256" s="28">
        <f>Häufigkeiten!B289</f>
        <v>5</v>
      </c>
      <c r="B256" s="29">
        <f>Häufigkeiten!D289</f>
        <v>4</v>
      </c>
      <c r="C256" s="136">
        <f>Häufigkeiten!F289</f>
        <v>0</v>
      </c>
      <c r="D256" s="30">
        <f>Häufigkeiten!H289</f>
        <v>0</v>
      </c>
      <c r="E256" s="31">
        <f>Häufigkeiten!J289</f>
        <v>0</v>
      </c>
      <c r="F256" s="32">
        <f>Häufigkeiten!L289</f>
        <v>5</v>
      </c>
      <c r="G256" s="145">
        <f>Häufigkeiten!M$273</f>
        <v>0.16919999999999999</v>
      </c>
      <c r="H256" s="172"/>
    </row>
    <row r="257" spans="1:8" x14ac:dyDescent="0.3">
      <c r="A257" s="28">
        <f>Häufigkeiten!B290</f>
        <v>0</v>
      </c>
      <c r="B257" s="29">
        <f>Häufigkeiten!D290</f>
        <v>1</v>
      </c>
      <c r="C257" s="136">
        <f>Häufigkeiten!F290</f>
        <v>0</v>
      </c>
      <c r="D257" s="30">
        <f>Häufigkeiten!H290</f>
        <v>0</v>
      </c>
      <c r="E257" s="31">
        <f>Häufigkeiten!J290</f>
        <v>2</v>
      </c>
      <c r="F257" s="32">
        <f>Häufigkeiten!L290</f>
        <v>5</v>
      </c>
      <c r="G257" s="145">
        <f>Häufigkeiten!M$273</f>
        <v>0.16919999999999999</v>
      </c>
      <c r="H257" s="172"/>
    </row>
    <row r="258" spans="1:8" x14ac:dyDescent="0.3">
      <c r="A258" s="28">
        <f>Häufigkeiten!B291</f>
        <v>0</v>
      </c>
      <c r="B258" s="29">
        <f>Häufigkeiten!D291</f>
        <v>1</v>
      </c>
      <c r="C258" s="136">
        <f>Häufigkeiten!F291</f>
        <v>0</v>
      </c>
      <c r="D258" s="30">
        <f>Häufigkeiten!H291</f>
        <v>1</v>
      </c>
      <c r="E258" s="31">
        <f>Häufigkeiten!J291</f>
        <v>0</v>
      </c>
      <c r="F258" s="32">
        <f>Häufigkeiten!L291</f>
        <v>0</v>
      </c>
      <c r="G258" s="145">
        <f>Häufigkeiten!M$273</f>
        <v>0.16919999999999999</v>
      </c>
      <c r="H258" s="172"/>
    </row>
    <row r="259" spans="1:8" x14ac:dyDescent="0.3">
      <c r="A259" s="28">
        <f>Häufigkeiten!B292</f>
        <v>0</v>
      </c>
      <c r="B259" s="29">
        <f>Häufigkeiten!D292</f>
        <v>3</v>
      </c>
      <c r="C259" s="136">
        <f>Häufigkeiten!F292</f>
        <v>0</v>
      </c>
      <c r="D259" s="30">
        <f>Häufigkeiten!H292</f>
        <v>0</v>
      </c>
      <c r="E259" s="31">
        <f>Häufigkeiten!J292</f>
        <v>2</v>
      </c>
      <c r="F259" s="32">
        <f>Häufigkeiten!L292</f>
        <v>5</v>
      </c>
      <c r="G259" s="145">
        <f>Häufigkeiten!M$273</f>
        <v>0.16919999999999999</v>
      </c>
      <c r="H259" s="172"/>
    </row>
    <row r="260" spans="1:8" x14ac:dyDescent="0.3">
      <c r="A260" s="28">
        <f>Häufigkeiten!B293</f>
        <v>0</v>
      </c>
      <c r="B260" s="29">
        <f>Häufigkeiten!D293</f>
        <v>3</v>
      </c>
      <c r="C260" s="136">
        <f>Häufigkeiten!F293</f>
        <v>0</v>
      </c>
      <c r="D260" s="30">
        <f>Häufigkeiten!H293</f>
        <v>0</v>
      </c>
      <c r="E260" s="31">
        <f>Häufigkeiten!J293</f>
        <v>2</v>
      </c>
      <c r="F260" s="32">
        <f>Häufigkeiten!L293</f>
        <v>5</v>
      </c>
      <c r="G260" s="145">
        <f>Häufigkeiten!M$273</f>
        <v>0.16919999999999999</v>
      </c>
      <c r="H260" s="172"/>
    </row>
    <row r="261" spans="1:8" x14ac:dyDescent="0.3">
      <c r="A261" s="28">
        <f>Häufigkeiten!B294</f>
        <v>0</v>
      </c>
      <c r="B261" s="29">
        <f>Häufigkeiten!D294</f>
        <v>1</v>
      </c>
      <c r="C261" s="136">
        <f>Häufigkeiten!F294</f>
        <v>0</v>
      </c>
      <c r="D261" s="30">
        <f>Häufigkeiten!H294</f>
        <v>0</v>
      </c>
      <c r="E261" s="31">
        <f>Häufigkeiten!J294</f>
        <v>2</v>
      </c>
      <c r="F261" s="32">
        <f>Häufigkeiten!L294</f>
        <v>5</v>
      </c>
      <c r="G261" s="145">
        <f>Häufigkeiten!M$273</f>
        <v>0.16919999999999999</v>
      </c>
      <c r="H261" s="172"/>
    </row>
    <row r="262" spans="1:8" x14ac:dyDescent="0.3">
      <c r="A262" s="28">
        <f>Häufigkeiten!B295</f>
        <v>0</v>
      </c>
      <c r="B262" s="29">
        <f>Häufigkeiten!D295</f>
        <v>3</v>
      </c>
      <c r="C262" s="136">
        <f>Häufigkeiten!F295</f>
        <v>0</v>
      </c>
      <c r="D262" s="30">
        <f>Häufigkeiten!H295</f>
        <v>0</v>
      </c>
      <c r="E262" s="31">
        <f>Häufigkeiten!J295</f>
        <v>3</v>
      </c>
      <c r="F262" s="32">
        <f>Häufigkeiten!L295</f>
        <v>5</v>
      </c>
      <c r="G262" s="145">
        <f>Häufigkeiten!M$273</f>
        <v>0.16919999999999999</v>
      </c>
      <c r="H262" s="172"/>
    </row>
    <row r="263" spans="1:8" x14ac:dyDescent="0.3">
      <c r="A263" s="28">
        <f>Häufigkeiten!B296</f>
        <v>0</v>
      </c>
      <c r="B263" s="29">
        <f>Häufigkeiten!D296</f>
        <v>4</v>
      </c>
      <c r="C263" s="136">
        <f>Häufigkeiten!F296</f>
        <v>0</v>
      </c>
      <c r="D263" s="30">
        <f>Häufigkeiten!H296</f>
        <v>0</v>
      </c>
      <c r="E263" s="31">
        <f>Häufigkeiten!J296</f>
        <v>2</v>
      </c>
      <c r="F263" s="32">
        <f>Häufigkeiten!L296</f>
        <v>5</v>
      </c>
      <c r="G263" s="145">
        <f>Häufigkeiten!M$273</f>
        <v>0.16919999999999999</v>
      </c>
      <c r="H263" s="172"/>
    </row>
    <row r="264" spans="1:8" x14ac:dyDescent="0.3">
      <c r="A264" s="28">
        <f>Häufigkeiten!B297</f>
        <v>0</v>
      </c>
      <c r="B264" s="29">
        <f>Häufigkeiten!D297</f>
        <v>2</v>
      </c>
      <c r="C264" s="136">
        <f>Häufigkeiten!F297</f>
        <v>0</v>
      </c>
      <c r="D264" s="30">
        <f>Häufigkeiten!H297</f>
        <v>0</v>
      </c>
      <c r="E264" s="31">
        <f>Häufigkeiten!J297</f>
        <v>0</v>
      </c>
      <c r="F264" s="32">
        <f>Häufigkeiten!L297</f>
        <v>0</v>
      </c>
      <c r="G264" s="145">
        <f>Häufigkeiten!M$273</f>
        <v>0.16919999999999999</v>
      </c>
      <c r="H264" s="172"/>
    </row>
    <row r="265" spans="1:8" x14ac:dyDescent="0.3">
      <c r="A265" s="28">
        <f>Häufigkeiten!B298</f>
        <v>0</v>
      </c>
      <c r="B265" s="29">
        <f>Häufigkeiten!D298</f>
        <v>2</v>
      </c>
      <c r="C265" s="136">
        <f>Häufigkeiten!F298</f>
        <v>0</v>
      </c>
      <c r="D265" s="30">
        <f>Häufigkeiten!H298</f>
        <v>0</v>
      </c>
      <c r="E265" s="31">
        <f>Häufigkeiten!J298</f>
        <v>0</v>
      </c>
      <c r="F265" s="32">
        <f>Häufigkeiten!L298</f>
        <v>5</v>
      </c>
      <c r="G265" s="145">
        <f>Häufigkeiten!M$273</f>
        <v>0.16919999999999999</v>
      </c>
      <c r="H265" s="172"/>
    </row>
    <row r="266" spans="1:8" x14ac:dyDescent="0.3">
      <c r="A266" s="28">
        <f>Häufigkeiten!B299</f>
        <v>0</v>
      </c>
      <c r="B266" s="29">
        <f>Häufigkeiten!D299</f>
        <v>1</v>
      </c>
      <c r="C266" s="136">
        <f>Häufigkeiten!F299</f>
        <v>0</v>
      </c>
      <c r="D266" s="30">
        <f>Häufigkeiten!H299</f>
        <v>2</v>
      </c>
      <c r="E266" s="31">
        <f>Häufigkeiten!J299</f>
        <v>0</v>
      </c>
      <c r="F266" s="32">
        <f>Häufigkeiten!L299</f>
        <v>5</v>
      </c>
      <c r="G266" s="145">
        <f>Häufigkeiten!M$273</f>
        <v>0.16919999999999999</v>
      </c>
      <c r="H266" s="172"/>
    </row>
    <row r="267" spans="1:8" x14ac:dyDescent="0.3">
      <c r="A267" s="28">
        <f>Häufigkeiten!B300</f>
        <v>0</v>
      </c>
      <c r="B267" s="29">
        <f>Häufigkeiten!D300</f>
        <v>1</v>
      </c>
      <c r="C267" s="136">
        <f>Häufigkeiten!F300</f>
        <v>0</v>
      </c>
      <c r="D267" s="30">
        <f>Häufigkeiten!H300</f>
        <v>0</v>
      </c>
      <c r="E267" s="31">
        <f>Häufigkeiten!J300</f>
        <v>2</v>
      </c>
      <c r="F267" s="32">
        <f>Häufigkeiten!L300</f>
        <v>5</v>
      </c>
      <c r="G267" s="145">
        <f>Häufigkeiten!M$273</f>
        <v>0.16919999999999999</v>
      </c>
      <c r="H267" s="172"/>
    </row>
    <row r="268" spans="1:8" x14ac:dyDescent="0.3">
      <c r="A268" s="28">
        <f>Häufigkeiten!B301</f>
        <v>0</v>
      </c>
      <c r="B268" s="29">
        <f>Häufigkeiten!D301</f>
        <v>5</v>
      </c>
      <c r="C268" s="136">
        <f>Häufigkeiten!F301</f>
        <v>0</v>
      </c>
      <c r="D268" s="30">
        <f>Häufigkeiten!H301</f>
        <v>0</v>
      </c>
      <c r="E268" s="31">
        <f>Häufigkeiten!J301</f>
        <v>0</v>
      </c>
      <c r="F268" s="32">
        <f>Häufigkeiten!L301</f>
        <v>5</v>
      </c>
      <c r="G268" s="145">
        <f>Häufigkeiten!M$273</f>
        <v>0.16919999999999999</v>
      </c>
      <c r="H268" s="172"/>
    </row>
    <row r="269" spans="1:8" x14ac:dyDescent="0.3">
      <c r="A269" s="28">
        <f>Häufigkeiten!B302</f>
        <v>0</v>
      </c>
      <c r="B269" s="29">
        <f>Häufigkeiten!D302</f>
        <v>4</v>
      </c>
      <c r="C269" s="136">
        <f>Häufigkeiten!F302</f>
        <v>0</v>
      </c>
      <c r="D269" s="30">
        <f>Häufigkeiten!H302</f>
        <v>0</v>
      </c>
      <c r="E269" s="31">
        <f>Häufigkeiten!J302</f>
        <v>2</v>
      </c>
      <c r="F269" s="32">
        <f>Häufigkeiten!L302</f>
        <v>5</v>
      </c>
      <c r="G269" s="145">
        <f>Häufigkeiten!M$273</f>
        <v>0.16919999999999999</v>
      </c>
      <c r="H269" s="172"/>
    </row>
    <row r="270" spans="1:8" x14ac:dyDescent="0.3">
      <c r="A270" s="28">
        <f>Häufigkeiten!B303</f>
        <v>5</v>
      </c>
      <c r="B270" s="29">
        <f>Häufigkeiten!D303</f>
        <v>1</v>
      </c>
      <c r="C270" s="136">
        <f>Häufigkeiten!F303</f>
        <v>0</v>
      </c>
      <c r="D270" s="30">
        <f>Häufigkeiten!H303</f>
        <v>0</v>
      </c>
      <c r="E270" s="31">
        <f>Häufigkeiten!J303</f>
        <v>0</v>
      </c>
      <c r="F270" s="32">
        <f>Häufigkeiten!L303</f>
        <v>4</v>
      </c>
      <c r="G270" s="145">
        <f>Häufigkeiten!M$273</f>
        <v>0.16919999999999999</v>
      </c>
      <c r="H270" s="172"/>
    </row>
    <row r="271" spans="1:8" ht="15" thickBot="1" x14ac:dyDescent="0.35">
      <c r="A271" s="142">
        <f>Häufigkeiten!B304</f>
        <v>5</v>
      </c>
      <c r="B271" s="138">
        <f>Häufigkeiten!D304</f>
        <v>4</v>
      </c>
      <c r="C271" s="143">
        <f>Häufigkeiten!F304</f>
        <v>0</v>
      </c>
      <c r="D271" s="140">
        <f>Häufigkeiten!H304</f>
        <v>0</v>
      </c>
      <c r="E271" s="141">
        <f>Häufigkeiten!J304</f>
        <v>2</v>
      </c>
      <c r="F271" s="144">
        <f>Häufigkeiten!L304</f>
        <v>5</v>
      </c>
      <c r="G271" s="146">
        <f>Häufigkeiten!M$273</f>
        <v>0.16919999999999999</v>
      </c>
      <c r="H271" s="173"/>
    </row>
    <row r="272" spans="1:8" x14ac:dyDescent="0.3">
      <c r="A272" s="28">
        <f>Häufigkeiten!B309</f>
        <v>0</v>
      </c>
      <c r="B272" s="29">
        <f>Häufigkeiten!D309</f>
        <v>2</v>
      </c>
      <c r="C272" s="136">
        <f>Häufigkeiten!F309</f>
        <v>0</v>
      </c>
      <c r="D272" s="30">
        <f>Häufigkeiten!H309</f>
        <v>0</v>
      </c>
      <c r="E272" s="31">
        <f>Häufigkeiten!J309</f>
        <v>2</v>
      </c>
      <c r="F272" s="32">
        <f>Häufigkeiten!L309</f>
        <v>0</v>
      </c>
      <c r="G272" s="145">
        <f>Häufigkeiten!M$307</f>
        <v>0.6</v>
      </c>
      <c r="H272" s="171" t="s">
        <v>14</v>
      </c>
    </row>
    <row r="273" spans="1:8" x14ac:dyDescent="0.3">
      <c r="A273" s="28">
        <f>Häufigkeiten!B310</f>
        <v>0</v>
      </c>
      <c r="B273" s="29">
        <f>Häufigkeiten!D310</f>
        <v>4</v>
      </c>
      <c r="C273" s="136">
        <f>Häufigkeiten!F310</f>
        <v>0</v>
      </c>
      <c r="D273" s="30">
        <f>Häufigkeiten!H310</f>
        <v>2</v>
      </c>
      <c r="E273" s="31">
        <f>Häufigkeiten!J310</f>
        <v>2</v>
      </c>
      <c r="F273" s="32">
        <f>Häufigkeiten!L310</f>
        <v>2</v>
      </c>
      <c r="G273" s="145">
        <f>Häufigkeiten!M$307</f>
        <v>0.6</v>
      </c>
      <c r="H273" s="172"/>
    </row>
    <row r="274" spans="1:8" x14ac:dyDescent="0.3">
      <c r="A274" s="28">
        <f>Häufigkeiten!B311</f>
        <v>0</v>
      </c>
      <c r="B274" s="29">
        <f>Häufigkeiten!D311</f>
        <v>4</v>
      </c>
      <c r="C274" s="136">
        <f>Häufigkeiten!F311</f>
        <v>0</v>
      </c>
      <c r="D274" s="30">
        <f>Häufigkeiten!H311</f>
        <v>1</v>
      </c>
      <c r="E274" s="31">
        <f>Häufigkeiten!J311</f>
        <v>4</v>
      </c>
      <c r="F274" s="32">
        <f>Häufigkeiten!L311</f>
        <v>5</v>
      </c>
      <c r="G274" s="145">
        <f>Häufigkeiten!M$307</f>
        <v>0.6</v>
      </c>
      <c r="H274" s="172"/>
    </row>
    <row r="275" spans="1:8" x14ac:dyDescent="0.3">
      <c r="A275" s="28">
        <f>Häufigkeiten!B312</f>
        <v>2</v>
      </c>
      <c r="B275" s="29">
        <f>Häufigkeiten!D312</f>
        <v>1</v>
      </c>
      <c r="C275" s="136">
        <f>Häufigkeiten!F312</f>
        <v>0</v>
      </c>
      <c r="D275" s="30">
        <f>Häufigkeiten!H312</f>
        <v>0</v>
      </c>
      <c r="E275" s="31">
        <f>Häufigkeiten!J312</f>
        <v>3</v>
      </c>
      <c r="F275" s="32">
        <f>Häufigkeiten!L312</f>
        <v>5</v>
      </c>
      <c r="G275" s="145">
        <f>Häufigkeiten!M$307</f>
        <v>0.6</v>
      </c>
      <c r="H275" s="172"/>
    </row>
    <row r="276" spans="1:8" x14ac:dyDescent="0.3">
      <c r="A276" s="28">
        <f>Häufigkeiten!B313</f>
        <v>0</v>
      </c>
      <c r="B276" s="29">
        <f>Häufigkeiten!D313</f>
        <v>2</v>
      </c>
      <c r="C276" s="136">
        <f>Häufigkeiten!F313</f>
        <v>0</v>
      </c>
      <c r="D276" s="30">
        <f>Häufigkeiten!H313</f>
        <v>1</v>
      </c>
      <c r="E276" s="31">
        <f>Häufigkeiten!J313</f>
        <v>3</v>
      </c>
      <c r="F276" s="32">
        <f>Häufigkeiten!L313</f>
        <v>5</v>
      </c>
      <c r="G276" s="145">
        <f>Häufigkeiten!M$307</f>
        <v>0.6</v>
      </c>
      <c r="H276" s="172"/>
    </row>
    <row r="277" spans="1:8" x14ac:dyDescent="0.3">
      <c r="A277" s="28">
        <f>Häufigkeiten!B314</f>
        <v>3</v>
      </c>
      <c r="B277" s="29">
        <f>Häufigkeiten!D314</f>
        <v>3</v>
      </c>
      <c r="C277" s="136">
        <f>Häufigkeiten!F314</f>
        <v>5</v>
      </c>
      <c r="D277" s="30">
        <f>Häufigkeiten!H314</f>
        <v>0</v>
      </c>
      <c r="E277" s="31">
        <f>Häufigkeiten!J314</f>
        <v>4</v>
      </c>
      <c r="F277" s="32">
        <f>Häufigkeiten!L314</f>
        <v>0</v>
      </c>
      <c r="G277" s="145">
        <f>Häufigkeiten!M$307</f>
        <v>0.6</v>
      </c>
      <c r="H277" s="172"/>
    </row>
    <row r="278" spans="1:8" x14ac:dyDescent="0.3">
      <c r="A278" s="28">
        <f>Häufigkeiten!B315</f>
        <v>0</v>
      </c>
      <c r="B278" s="29">
        <f>Häufigkeiten!D315</f>
        <v>2</v>
      </c>
      <c r="C278" s="136">
        <f>Häufigkeiten!F315</f>
        <v>0</v>
      </c>
      <c r="D278" s="30">
        <f>Häufigkeiten!H315</f>
        <v>0</v>
      </c>
      <c r="E278" s="31">
        <f>Häufigkeiten!J315</f>
        <v>3</v>
      </c>
      <c r="F278" s="32">
        <f>Häufigkeiten!L315</f>
        <v>5</v>
      </c>
      <c r="G278" s="145">
        <f>Häufigkeiten!M$307</f>
        <v>0.6</v>
      </c>
      <c r="H278" s="172"/>
    </row>
    <row r="279" spans="1:8" x14ac:dyDescent="0.3">
      <c r="A279" s="28">
        <f>Häufigkeiten!B316</f>
        <v>0</v>
      </c>
      <c r="B279" s="29">
        <f>Häufigkeiten!D316</f>
        <v>5</v>
      </c>
      <c r="C279" s="136">
        <f>Häufigkeiten!F316</f>
        <v>0</v>
      </c>
      <c r="D279" s="30">
        <f>Häufigkeiten!H316</f>
        <v>5</v>
      </c>
      <c r="E279" s="31">
        <f>Häufigkeiten!J316</f>
        <v>5</v>
      </c>
      <c r="F279" s="32">
        <f>Häufigkeiten!L316</f>
        <v>0</v>
      </c>
      <c r="G279" s="145">
        <f>Häufigkeiten!M$307</f>
        <v>0.6</v>
      </c>
      <c r="H279" s="172"/>
    </row>
    <row r="280" spans="1:8" x14ac:dyDescent="0.3">
      <c r="A280" s="28">
        <f>Häufigkeiten!B317</f>
        <v>0</v>
      </c>
      <c r="B280" s="29">
        <f>Häufigkeiten!D317</f>
        <v>5</v>
      </c>
      <c r="C280" s="136">
        <f>Häufigkeiten!F317</f>
        <v>0</v>
      </c>
      <c r="D280" s="30">
        <f>Häufigkeiten!H317</f>
        <v>5</v>
      </c>
      <c r="E280" s="31">
        <f>Häufigkeiten!J317</f>
        <v>4</v>
      </c>
      <c r="F280" s="32">
        <f>Häufigkeiten!L317</f>
        <v>5</v>
      </c>
      <c r="G280" s="145">
        <f>Häufigkeiten!M$307</f>
        <v>0.6</v>
      </c>
      <c r="H280" s="172"/>
    </row>
    <row r="281" spans="1:8" x14ac:dyDescent="0.3">
      <c r="A281" s="28">
        <f>Häufigkeiten!B318</f>
        <v>0</v>
      </c>
      <c r="B281" s="29">
        <f>Häufigkeiten!D318</f>
        <v>5</v>
      </c>
      <c r="C281" s="136">
        <f>Häufigkeiten!F318</f>
        <v>0</v>
      </c>
      <c r="D281" s="30">
        <f>Häufigkeiten!H318</f>
        <v>4</v>
      </c>
      <c r="E281" s="31">
        <f>Häufigkeiten!J318</f>
        <v>5</v>
      </c>
      <c r="F281" s="32">
        <f>Häufigkeiten!L318</f>
        <v>5</v>
      </c>
      <c r="G281" s="145">
        <f>Häufigkeiten!M$307</f>
        <v>0.6</v>
      </c>
      <c r="H281" s="172"/>
    </row>
    <row r="282" spans="1:8" x14ac:dyDescent="0.3">
      <c r="A282" s="28">
        <f>Häufigkeiten!B319</f>
        <v>0</v>
      </c>
      <c r="B282" s="29">
        <f>Häufigkeiten!D319</f>
        <v>3</v>
      </c>
      <c r="C282" s="136">
        <f>Häufigkeiten!F319</f>
        <v>0</v>
      </c>
      <c r="D282" s="30">
        <f>Häufigkeiten!H319</f>
        <v>2</v>
      </c>
      <c r="E282" s="31">
        <f>Häufigkeiten!J319</f>
        <v>0</v>
      </c>
      <c r="F282" s="32">
        <f>Häufigkeiten!L319</f>
        <v>5</v>
      </c>
      <c r="G282" s="145">
        <f>Häufigkeiten!M$307</f>
        <v>0.6</v>
      </c>
      <c r="H282" s="172"/>
    </row>
    <row r="283" spans="1:8" x14ac:dyDescent="0.3">
      <c r="A283" s="28">
        <f>Häufigkeiten!B320</f>
        <v>0</v>
      </c>
      <c r="B283" s="29">
        <f>Häufigkeiten!D320</f>
        <v>2</v>
      </c>
      <c r="C283" s="136">
        <f>Häufigkeiten!F320</f>
        <v>0</v>
      </c>
      <c r="D283" s="30">
        <f>Häufigkeiten!H320</f>
        <v>4</v>
      </c>
      <c r="E283" s="31">
        <f>Häufigkeiten!J320</f>
        <v>2</v>
      </c>
      <c r="F283" s="32">
        <f>Häufigkeiten!L320</f>
        <v>4</v>
      </c>
      <c r="G283" s="145">
        <f>Häufigkeiten!M$307</f>
        <v>0.6</v>
      </c>
      <c r="H283" s="172"/>
    </row>
    <row r="284" spans="1:8" x14ac:dyDescent="0.3">
      <c r="A284" s="28">
        <f>Häufigkeiten!B321</f>
        <v>0</v>
      </c>
      <c r="B284" s="29">
        <f>Häufigkeiten!D321</f>
        <v>3</v>
      </c>
      <c r="C284" s="136">
        <f>Häufigkeiten!F321</f>
        <v>0</v>
      </c>
      <c r="D284" s="30">
        <f>Häufigkeiten!H321</f>
        <v>2</v>
      </c>
      <c r="E284" s="31">
        <f>Häufigkeiten!J321</f>
        <v>3</v>
      </c>
      <c r="F284" s="32">
        <f>Häufigkeiten!L321</f>
        <v>5</v>
      </c>
      <c r="G284" s="145">
        <f>Häufigkeiten!M$307</f>
        <v>0.6</v>
      </c>
      <c r="H284" s="172"/>
    </row>
    <row r="285" spans="1:8" x14ac:dyDescent="0.3">
      <c r="A285" s="28">
        <f>Häufigkeiten!B322</f>
        <v>0</v>
      </c>
      <c r="B285" s="29">
        <f>Häufigkeiten!D322</f>
        <v>5</v>
      </c>
      <c r="C285" s="136">
        <f>Häufigkeiten!F322</f>
        <v>0</v>
      </c>
      <c r="D285" s="30">
        <f>Häufigkeiten!H322</f>
        <v>0</v>
      </c>
      <c r="E285" s="31">
        <f>Häufigkeiten!J322</f>
        <v>4</v>
      </c>
      <c r="F285" s="32">
        <f>Häufigkeiten!L322</f>
        <v>5</v>
      </c>
      <c r="G285" s="145">
        <f>Häufigkeiten!M$307</f>
        <v>0.6</v>
      </c>
      <c r="H285" s="172"/>
    </row>
    <row r="286" spans="1:8" x14ac:dyDescent="0.3">
      <c r="A286" s="28">
        <f>Häufigkeiten!B323</f>
        <v>0</v>
      </c>
      <c r="B286" s="29">
        <f>Häufigkeiten!D323</f>
        <v>3</v>
      </c>
      <c r="C286" s="136">
        <f>Häufigkeiten!F323</f>
        <v>0</v>
      </c>
      <c r="D286" s="30">
        <f>Häufigkeiten!H323</f>
        <v>1</v>
      </c>
      <c r="E286" s="31">
        <f>Häufigkeiten!J323</f>
        <v>2</v>
      </c>
      <c r="F286" s="32">
        <f>Häufigkeiten!L323</f>
        <v>5</v>
      </c>
      <c r="G286" s="145">
        <f>Häufigkeiten!M$307</f>
        <v>0.6</v>
      </c>
      <c r="H286" s="172"/>
    </row>
    <row r="287" spans="1:8" x14ac:dyDescent="0.3">
      <c r="A287" s="28">
        <f>Häufigkeiten!B324</f>
        <v>0</v>
      </c>
      <c r="B287" s="29">
        <f>Häufigkeiten!D324</f>
        <v>3</v>
      </c>
      <c r="C287" s="136">
        <f>Häufigkeiten!F324</f>
        <v>0</v>
      </c>
      <c r="D287" s="30">
        <f>Häufigkeiten!H324</f>
        <v>2</v>
      </c>
      <c r="E287" s="31">
        <f>Häufigkeiten!J324</f>
        <v>3</v>
      </c>
      <c r="F287" s="32">
        <f>Häufigkeiten!L324</f>
        <v>5</v>
      </c>
      <c r="G287" s="145">
        <f>Häufigkeiten!M$307</f>
        <v>0.6</v>
      </c>
      <c r="H287" s="172"/>
    </row>
    <row r="288" spans="1:8" x14ac:dyDescent="0.3">
      <c r="A288" s="28">
        <f>Häufigkeiten!B325</f>
        <v>0</v>
      </c>
      <c r="B288" s="29">
        <f>Häufigkeiten!D325</f>
        <v>3</v>
      </c>
      <c r="C288" s="136">
        <f>Häufigkeiten!F325</f>
        <v>2</v>
      </c>
      <c r="D288" s="30">
        <f>Häufigkeiten!H325</f>
        <v>1</v>
      </c>
      <c r="E288" s="31">
        <f>Häufigkeiten!J325</f>
        <v>4</v>
      </c>
      <c r="F288" s="32">
        <f>Häufigkeiten!L325</f>
        <v>5</v>
      </c>
      <c r="G288" s="145">
        <f>Häufigkeiten!M$307</f>
        <v>0.6</v>
      </c>
      <c r="H288" s="172"/>
    </row>
    <row r="289" spans="1:8" x14ac:dyDescent="0.3">
      <c r="A289" s="28">
        <f>Häufigkeiten!B326</f>
        <v>0</v>
      </c>
      <c r="B289" s="29">
        <f>Häufigkeiten!D326</f>
        <v>2</v>
      </c>
      <c r="C289" s="136">
        <f>Häufigkeiten!F326</f>
        <v>0</v>
      </c>
      <c r="D289" s="30">
        <f>Häufigkeiten!H326</f>
        <v>2</v>
      </c>
      <c r="E289" s="31">
        <f>Häufigkeiten!J326</f>
        <v>5</v>
      </c>
      <c r="F289" s="32">
        <f>Häufigkeiten!L326</f>
        <v>5</v>
      </c>
      <c r="G289" s="145">
        <f>Häufigkeiten!M$307</f>
        <v>0.6</v>
      </c>
      <c r="H289" s="172"/>
    </row>
    <row r="290" spans="1:8" x14ac:dyDescent="0.3">
      <c r="A290" s="28">
        <f>Häufigkeiten!B327</f>
        <v>0</v>
      </c>
      <c r="B290" s="29">
        <f>Häufigkeiten!D327</f>
        <v>5</v>
      </c>
      <c r="C290" s="136">
        <f>Häufigkeiten!F327</f>
        <v>0</v>
      </c>
      <c r="D290" s="30">
        <f>Häufigkeiten!H327</f>
        <v>1</v>
      </c>
      <c r="E290" s="31">
        <f>Häufigkeiten!J327</f>
        <v>5</v>
      </c>
      <c r="F290" s="32">
        <f>Häufigkeiten!L327</f>
        <v>5</v>
      </c>
      <c r="G290" s="145">
        <f>Häufigkeiten!M$307</f>
        <v>0.6</v>
      </c>
      <c r="H290" s="172"/>
    </row>
    <row r="291" spans="1:8" x14ac:dyDescent="0.3">
      <c r="A291" s="28">
        <f>Häufigkeiten!B328</f>
        <v>0</v>
      </c>
      <c r="B291" s="29">
        <f>Häufigkeiten!D328</f>
        <v>2</v>
      </c>
      <c r="C291" s="136">
        <f>Häufigkeiten!F328</f>
        <v>0</v>
      </c>
      <c r="D291" s="30">
        <f>Häufigkeiten!H328</f>
        <v>2</v>
      </c>
      <c r="E291" s="31">
        <f>Häufigkeiten!J328</f>
        <v>5</v>
      </c>
      <c r="F291" s="32">
        <f>Häufigkeiten!L328</f>
        <v>0</v>
      </c>
      <c r="G291" s="145">
        <f>Häufigkeiten!M$307</f>
        <v>0.6</v>
      </c>
      <c r="H291" s="172"/>
    </row>
    <row r="292" spans="1:8" x14ac:dyDescent="0.3">
      <c r="A292" s="28">
        <f>Häufigkeiten!B329</f>
        <v>0</v>
      </c>
      <c r="B292" s="29">
        <f>Häufigkeiten!D329</f>
        <v>3</v>
      </c>
      <c r="C292" s="136">
        <f>Häufigkeiten!F329</f>
        <v>0</v>
      </c>
      <c r="D292" s="30">
        <f>Häufigkeiten!H329</f>
        <v>1</v>
      </c>
      <c r="E292" s="31">
        <f>Häufigkeiten!J329</f>
        <v>5</v>
      </c>
      <c r="F292" s="32">
        <f>Häufigkeiten!L329</f>
        <v>5</v>
      </c>
      <c r="G292" s="145">
        <f>Häufigkeiten!M$307</f>
        <v>0.6</v>
      </c>
      <c r="H292" s="172"/>
    </row>
    <row r="293" spans="1:8" x14ac:dyDescent="0.3">
      <c r="A293" s="28">
        <f>Häufigkeiten!B330</f>
        <v>2</v>
      </c>
      <c r="B293" s="29">
        <f>Häufigkeiten!D330</f>
        <v>3</v>
      </c>
      <c r="C293" s="136">
        <f>Häufigkeiten!F330</f>
        <v>0</v>
      </c>
      <c r="D293" s="30">
        <f>Häufigkeiten!H330</f>
        <v>2</v>
      </c>
      <c r="E293" s="31">
        <f>Häufigkeiten!J330</f>
        <v>5</v>
      </c>
      <c r="F293" s="32">
        <f>Häufigkeiten!L330</f>
        <v>0</v>
      </c>
      <c r="G293" s="145">
        <f>Häufigkeiten!M$307</f>
        <v>0.6</v>
      </c>
      <c r="H293" s="172"/>
    </row>
    <row r="294" spans="1:8" x14ac:dyDescent="0.3">
      <c r="A294" s="28">
        <f>Häufigkeiten!B331</f>
        <v>0</v>
      </c>
      <c r="B294" s="29">
        <f>Häufigkeiten!D331</f>
        <v>1</v>
      </c>
      <c r="C294" s="136">
        <f>Häufigkeiten!F331</f>
        <v>5</v>
      </c>
      <c r="D294" s="30">
        <f>Häufigkeiten!H331</f>
        <v>1</v>
      </c>
      <c r="E294" s="31">
        <f>Häufigkeiten!J331</f>
        <v>5</v>
      </c>
      <c r="F294" s="32">
        <f>Häufigkeiten!L331</f>
        <v>0</v>
      </c>
      <c r="G294" s="145">
        <f>Häufigkeiten!M$307</f>
        <v>0.6</v>
      </c>
      <c r="H294" s="172"/>
    </row>
    <row r="295" spans="1:8" x14ac:dyDescent="0.3">
      <c r="A295" s="28">
        <f>Häufigkeiten!B332</f>
        <v>0</v>
      </c>
      <c r="B295" s="29">
        <f>Häufigkeiten!D332</f>
        <v>1</v>
      </c>
      <c r="C295" s="136">
        <f>Häufigkeiten!F332</f>
        <v>0</v>
      </c>
      <c r="D295" s="30">
        <f>Häufigkeiten!H332</f>
        <v>1</v>
      </c>
      <c r="E295" s="31">
        <f>Häufigkeiten!J332</f>
        <v>5</v>
      </c>
      <c r="F295" s="32">
        <f>Häufigkeiten!L332</f>
        <v>5</v>
      </c>
      <c r="G295" s="145">
        <f>Häufigkeiten!M$307</f>
        <v>0.6</v>
      </c>
      <c r="H295" s="172"/>
    </row>
    <row r="296" spans="1:8" x14ac:dyDescent="0.3">
      <c r="A296" s="28">
        <f>Häufigkeiten!B333</f>
        <v>0</v>
      </c>
      <c r="B296" s="29">
        <f>Häufigkeiten!D333</f>
        <v>2</v>
      </c>
      <c r="C296" s="136">
        <f>Häufigkeiten!F333</f>
        <v>0</v>
      </c>
      <c r="D296" s="30">
        <f>Häufigkeiten!H333</f>
        <v>1</v>
      </c>
      <c r="E296" s="31">
        <f>Häufigkeiten!J333</f>
        <v>3</v>
      </c>
      <c r="F296" s="32">
        <f>Häufigkeiten!L333</f>
        <v>5</v>
      </c>
      <c r="G296" s="145">
        <f>Häufigkeiten!M$307</f>
        <v>0.6</v>
      </c>
      <c r="H296" s="172"/>
    </row>
    <row r="297" spans="1:8" x14ac:dyDescent="0.3">
      <c r="A297" s="28">
        <f>Häufigkeiten!B334</f>
        <v>1</v>
      </c>
      <c r="B297" s="29">
        <f>Häufigkeiten!D334</f>
        <v>1</v>
      </c>
      <c r="C297" s="136">
        <f>Häufigkeiten!F334</f>
        <v>0</v>
      </c>
      <c r="D297" s="30">
        <f>Häufigkeiten!H334</f>
        <v>2</v>
      </c>
      <c r="E297" s="31">
        <f>Häufigkeiten!J334</f>
        <v>2</v>
      </c>
      <c r="F297" s="32">
        <f>Häufigkeiten!L334</f>
        <v>0</v>
      </c>
      <c r="G297" s="145">
        <f>Häufigkeiten!M$307</f>
        <v>0.6</v>
      </c>
      <c r="H297" s="172"/>
    </row>
    <row r="298" spans="1:8" x14ac:dyDescent="0.3">
      <c r="A298" s="28">
        <f>Häufigkeiten!B335</f>
        <v>0</v>
      </c>
      <c r="B298" s="29">
        <f>Häufigkeiten!D335</f>
        <v>4</v>
      </c>
      <c r="C298" s="136">
        <f>Häufigkeiten!F335</f>
        <v>0</v>
      </c>
      <c r="D298" s="30">
        <f>Häufigkeiten!H335</f>
        <v>1</v>
      </c>
      <c r="E298" s="31">
        <f>Häufigkeiten!J335</f>
        <v>2</v>
      </c>
      <c r="F298" s="32">
        <f>Häufigkeiten!L335</f>
        <v>5</v>
      </c>
      <c r="G298" s="145">
        <f>Häufigkeiten!M$307</f>
        <v>0.6</v>
      </c>
      <c r="H298" s="172"/>
    </row>
    <row r="299" spans="1:8" x14ac:dyDescent="0.3">
      <c r="A299" s="28">
        <f>Häufigkeiten!B336</f>
        <v>0</v>
      </c>
      <c r="B299" s="29">
        <f>Häufigkeiten!D336</f>
        <v>2</v>
      </c>
      <c r="C299" s="136">
        <f>Häufigkeiten!F336</f>
        <v>0</v>
      </c>
      <c r="D299" s="30">
        <f>Häufigkeiten!H336</f>
        <v>1</v>
      </c>
      <c r="E299" s="31">
        <f>Häufigkeiten!J336</f>
        <v>4</v>
      </c>
      <c r="F299" s="32">
        <f>Häufigkeiten!L336</f>
        <v>5</v>
      </c>
      <c r="G299" s="145">
        <f>Häufigkeiten!M$307</f>
        <v>0.6</v>
      </c>
      <c r="H299" s="172"/>
    </row>
    <row r="300" spans="1:8" x14ac:dyDescent="0.3">
      <c r="A300" s="28">
        <f>Häufigkeiten!B337</f>
        <v>0</v>
      </c>
      <c r="B300" s="29">
        <f>Häufigkeiten!D337</f>
        <v>1</v>
      </c>
      <c r="C300" s="136">
        <f>Häufigkeiten!F337</f>
        <v>0</v>
      </c>
      <c r="D300" s="30">
        <f>Häufigkeiten!H337</f>
        <v>3</v>
      </c>
      <c r="E300" s="31">
        <f>Häufigkeiten!J337</f>
        <v>4</v>
      </c>
      <c r="F300" s="32">
        <f>Häufigkeiten!L337</f>
        <v>0</v>
      </c>
      <c r="G300" s="145">
        <f>Häufigkeiten!M$307</f>
        <v>0.6</v>
      </c>
      <c r="H300" s="172"/>
    </row>
    <row r="301" spans="1:8" ht="15" thickBot="1" x14ac:dyDescent="0.35">
      <c r="A301" s="142">
        <f>Häufigkeiten!B338</f>
        <v>0</v>
      </c>
      <c r="B301" s="138">
        <f>Häufigkeiten!D338</f>
        <v>2</v>
      </c>
      <c r="C301" s="143">
        <f>Häufigkeiten!F338</f>
        <v>0</v>
      </c>
      <c r="D301" s="140">
        <f>Häufigkeiten!H338</f>
        <v>1</v>
      </c>
      <c r="E301" s="141">
        <f>Häufigkeiten!J338</f>
        <v>4</v>
      </c>
      <c r="F301" s="144">
        <f>Häufigkeiten!L338</f>
        <v>2</v>
      </c>
      <c r="G301" s="146">
        <f>Häufigkeiten!M$307</f>
        <v>0.6</v>
      </c>
      <c r="H301" s="173"/>
    </row>
  </sheetData>
  <mergeCells count="10">
    <mergeCell ref="H92:H121"/>
    <mergeCell ref="H62:H91"/>
    <mergeCell ref="H32:H61"/>
    <mergeCell ref="H2:H31"/>
    <mergeCell ref="H272:H301"/>
    <mergeCell ref="H242:H271"/>
    <mergeCell ref="H212:H241"/>
    <mergeCell ref="H182:H211"/>
    <mergeCell ref="H152:H181"/>
    <mergeCell ref="H122:H15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Häufigkeiten</vt:lpstr>
      <vt:lpstr>Prinzip_Rate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Christian</dc:creator>
  <cp:lastModifiedBy>Huber, Christian</cp:lastModifiedBy>
  <dcterms:created xsi:type="dcterms:W3CDTF">2025-04-19T14:19:21Z</dcterms:created>
  <dcterms:modified xsi:type="dcterms:W3CDTF">2025-05-21T04:50:23Z</dcterms:modified>
</cp:coreProperties>
</file>