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V14" i="1"/>
  <c r="U14"/>
  <c r="T14"/>
  <c r="S14"/>
  <c r="P14"/>
  <c r="H14"/>
  <c r="N13"/>
  <c r="M13"/>
  <c r="L13"/>
  <c r="J13"/>
  <c r="I13"/>
  <c r="K13" s="1"/>
  <c r="N12"/>
  <c r="M12"/>
  <c r="L12"/>
  <c r="J12"/>
  <c r="I12"/>
  <c r="K12" s="1"/>
  <c r="N11"/>
  <c r="M11"/>
  <c r="L11"/>
  <c r="J11"/>
  <c r="I11"/>
  <c r="K11" s="1"/>
  <c r="N10"/>
  <c r="M10"/>
  <c r="L10"/>
  <c r="J10"/>
  <c r="I10"/>
  <c r="K10" s="1"/>
  <c r="N9"/>
  <c r="M9"/>
  <c r="L9"/>
  <c r="J9"/>
  <c r="I9"/>
  <c r="K9" s="1"/>
  <c r="N8"/>
  <c r="M8"/>
  <c r="L8"/>
  <c r="J8"/>
  <c r="I8"/>
  <c r="K8" s="1"/>
  <c r="N7"/>
  <c r="M7"/>
  <c r="L7"/>
  <c r="J7"/>
  <c r="I7"/>
  <c r="K7" s="1"/>
  <c r="N6"/>
  <c r="M6"/>
  <c r="L6"/>
  <c r="J6"/>
  <c r="I6"/>
  <c r="K6" s="1"/>
  <c r="A6"/>
  <c r="A7" s="1"/>
  <c r="A8" s="1"/>
  <c r="A9" s="1"/>
  <c r="A10" s="1"/>
  <c r="A11" s="1"/>
  <c r="A12" s="1"/>
  <c r="A13" s="1"/>
  <c r="N5"/>
  <c r="N14" s="1"/>
  <c r="M5"/>
  <c r="M14" s="1"/>
  <c r="L5"/>
  <c r="L14" s="1"/>
  <c r="J5"/>
  <c r="J14" s="1"/>
  <c r="I5"/>
  <c r="I14" s="1"/>
  <c r="R8" l="1"/>
  <c r="O8"/>
  <c r="R12"/>
  <c r="O12"/>
  <c r="R7"/>
  <c r="O7"/>
  <c r="R11"/>
  <c r="O11"/>
  <c r="R6"/>
  <c r="O6"/>
  <c r="R10"/>
  <c r="O10"/>
  <c r="R9"/>
  <c r="O9"/>
  <c r="R13"/>
  <c r="O13"/>
  <c r="K5"/>
  <c r="X13" l="1"/>
  <c r="Q13"/>
  <c r="W13" s="1"/>
  <c r="Q10"/>
  <c r="W10" s="1"/>
  <c r="X10" s="1"/>
  <c r="X11"/>
  <c r="Q11"/>
  <c r="W11" s="1"/>
  <c r="Q12"/>
  <c r="W12" s="1"/>
  <c r="X12" s="1"/>
  <c r="R5"/>
  <c r="R14" s="1"/>
  <c r="K14"/>
  <c r="O5"/>
  <c r="Q9"/>
  <c r="W9" s="1"/>
  <c r="X9" s="1"/>
  <c r="Q6"/>
  <c r="W6" s="1"/>
  <c r="X6" s="1"/>
  <c r="Q7"/>
  <c r="W7" s="1"/>
  <c r="X7"/>
  <c r="Q8"/>
  <c r="W8" s="1"/>
  <c r="X8" s="1"/>
  <c r="O14" l="1"/>
  <c r="Q5"/>
  <c r="Q14" l="1"/>
  <c r="W5"/>
  <c r="W14" l="1"/>
  <c r="X5"/>
  <c r="X14" s="1"/>
</calcChain>
</file>

<file path=xl/sharedStrings.xml><?xml version="1.0" encoding="utf-8"?>
<sst xmlns="http://schemas.openxmlformats.org/spreadsheetml/2006/main" count="73" uniqueCount="55">
  <si>
    <t>COMPANY NAME</t>
  </si>
  <si>
    <t xml:space="preserve">MONTH : </t>
  </si>
  <si>
    <t xml:space="preserve">DATE: </t>
  </si>
  <si>
    <t>Sno.</t>
  </si>
  <si>
    <t>Employee Name</t>
  </si>
  <si>
    <t>Designation</t>
  </si>
  <si>
    <t>Date of Joining</t>
  </si>
  <si>
    <t>Location</t>
  </si>
  <si>
    <t>PF No.</t>
  </si>
  <si>
    <t>Department</t>
  </si>
  <si>
    <t>Gross Salary</t>
  </si>
  <si>
    <t>Basic</t>
  </si>
  <si>
    <t>D A</t>
  </si>
  <si>
    <t>Total</t>
  </si>
  <si>
    <t>HRA</t>
  </si>
  <si>
    <t>Conveyance Allowances</t>
  </si>
  <si>
    <t>Education &amp; Other.Allowance</t>
  </si>
  <si>
    <t>LOP DAYS</t>
  </si>
  <si>
    <t>LOP AMOUNT</t>
  </si>
  <si>
    <t>PF</t>
  </si>
  <si>
    <t>STAFF LOAN</t>
  </si>
  <si>
    <t>SALARY ADV</t>
  </si>
  <si>
    <t>T'PHONE RECOVERY</t>
  </si>
  <si>
    <t>TDS</t>
  </si>
  <si>
    <t>TOTAL DEDUCTION</t>
  </si>
  <si>
    <t>NET SALARY</t>
  </si>
  <si>
    <t>XXXXXXXX</t>
  </si>
  <si>
    <t>Manager - Internal Aduit</t>
  </si>
  <si>
    <t>HO</t>
  </si>
  <si>
    <t>TN/MS/XXXX/01</t>
  </si>
  <si>
    <t>Accounts</t>
  </si>
  <si>
    <t>YYYYYYYY</t>
  </si>
  <si>
    <t>Driver</t>
  </si>
  <si>
    <t>TN/MS/XXXX/02</t>
  </si>
  <si>
    <t>Administration</t>
  </si>
  <si>
    <t>AAAAAAA</t>
  </si>
  <si>
    <t>Planning &amp; Quantity Survey - Engineer</t>
  </si>
  <si>
    <t>TN/MS/XXXX/03</t>
  </si>
  <si>
    <t>Engineering</t>
  </si>
  <si>
    <t>BBBBBBB</t>
  </si>
  <si>
    <t>Trainee - Marketing Executive</t>
  </si>
  <si>
    <t>TN/MS/XXXX/04</t>
  </si>
  <si>
    <t>Marketing</t>
  </si>
  <si>
    <t>CCCCCCC</t>
  </si>
  <si>
    <t>TN/MS/XXXX/05</t>
  </si>
  <si>
    <t>ZZZZZZZZ</t>
  </si>
  <si>
    <t>TN/MS/XXXX/06</t>
  </si>
  <si>
    <t>EEEEEEEE</t>
  </si>
  <si>
    <t>Manager - Marketing</t>
  </si>
  <si>
    <t>TN/MS/XXXX/07</t>
  </si>
  <si>
    <t>YUUUUUUU</t>
  </si>
  <si>
    <t>TN/MS/XXXX/08</t>
  </si>
  <si>
    <t>ABCDEFG</t>
  </si>
  <si>
    <t>TN/MS/XXXX/09</t>
  </si>
  <si>
    <t xml:space="preserve">Grand Total 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</si>
</sst>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0.0"/>
  </numFmts>
  <fonts count="14">
    <font>
      <sz val="11"/>
      <color theme="1"/>
      <name val="Calibri"/>
      <family val="2"/>
      <scheme val="minor"/>
    </font>
    <font>
      <b/>
      <sz val="10"/>
      <name val="Bookman Old Style"/>
      <family val="1"/>
    </font>
    <font>
      <sz val="10"/>
      <name val="Arial"/>
    </font>
    <font>
      <sz val="10"/>
      <name val="Bookman Old Style"/>
      <family val="1"/>
    </font>
    <font>
      <b/>
      <sz val="11"/>
      <name val="Bookman Old Style"/>
      <family val="1"/>
    </font>
    <font>
      <sz val="11"/>
      <name val="Bookman Old Style"/>
      <family val="1"/>
    </font>
    <font>
      <u/>
      <sz val="10"/>
      <color indexed="12"/>
      <name val="Arial"/>
    </font>
    <font>
      <u/>
      <sz val="10"/>
      <name val="Arial"/>
    </font>
    <font>
      <b/>
      <sz val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7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Border="1"/>
    <xf numFmtId="0" fontId="5" fillId="2" borderId="0" xfId="0" applyFont="1" applyFill="1"/>
    <xf numFmtId="0" fontId="7" fillId="2" borderId="0" xfId="1" applyFont="1" applyFill="1" applyAlignment="1" applyProtection="1"/>
    <xf numFmtId="0" fontId="5" fillId="2" borderId="0" xfId="0" applyFont="1" applyFill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1" fontId="13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1" fontId="12" fillId="3" borderId="6" xfId="0" applyNumberFormat="1" applyFont="1" applyFill="1" applyBorder="1" applyAlignment="1">
      <alignment horizontal="center" vertical="center"/>
    </xf>
    <xf numFmtId="1" fontId="12" fillId="0" borderId="6" xfId="0" applyNumberFormat="1" applyFont="1" applyFill="1" applyBorder="1" applyAlignment="1">
      <alignment horizontal="center" vertical="center"/>
    </xf>
    <xf numFmtId="165" fontId="12" fillId="0" borderId="6" xfId="0" applyNumberFormat="1" applyFont="1" applyFill="1" applyBorder="1" applyAlignment="1">
      <alignment horizontal="center" vertical="center"/>
    </xf>
    <xf numFmtId="1" fontId="12" fillId="0" borderId="8" xfId="0" applyNumberFormat="1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2" fillId="0" borderId="11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1" fontId="9" fillId="0" borderId="14" xfId="0" applyNumberFormat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activeCell="G4" sqref="G4"/>
    </sheetView>
  </sheetViews>
  <sheetFormatPr defaultRowHeight="15"/>
  <sheetData>
    <row r="1" spans="1:24" ht="15.75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5" t="s">
        <v>1</v>
      </c>
      <c r="B2" s="2"/>
      <c r="C2" s="6"/>
      <c r="D2" s="7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5" t="s">
        <v>2</v>
      </c>
      <c r="B3" s="2"/>
      <c r="C3" s="6"/>
      <c r="D3" s="6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63.75">
      <c r="A4" s="9" t="s">
        <v>3</v>
      </c>
      <c r="B4" s="10" t="s">
        <v>4</v>
      </c>
      <c r="C4" s="11" t="s">
        <v>5</v>
      </c>
      <c r="D4" s="11" t="s">
        <v>6</v>
      </c>
      <c r="E4" s="12" t="s">
        <v>7</v>
      </c>
      <c r="F4" s="12" t="s">
        <v>8</v>
      </c>
      <c r="G4" s="12" t="s">
        <v>9</v>
      </c>
      <c r="H4" s="13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4" t="s">
        <v>16</v>
      </c>
      <c r="O4" s="14" t="s">
        <v>10</v>
      </c>
      <c r="P4" s="15" t="s">
        <v>17</v>
      </c>
      <c r="Q4" s="15" t="s">
        <v>18</v>
      </c>
      <c r="R4" s="14" t="s">
        <v>19</v>
      </c>
      <c r="S4" s="15" t="s">
        <v>20</v>
      </c>
      <c r="T4" s="15" t="s">
        <v>21</v>
      </c>
      <c r="U4" s="16" t="s">
        <v>22</v>
      </c>
      <c r="V4" s="15" t="s">
        <v>23</v>
      </c>
      <c r="W4" s="15" t="s">
        <v>24</v>
      </c>
      <c r="X4" s="17" t="s">
        <v>25</v>
      </c>
    </row>
    <row r="5" spans="1:24" ht="38.25">
      <c r="A5" s="18">
        <v>1</v>
      </c>
      <c r="B5" s="19" t="s">
        <v>26</v>
      </c>
      <c r="C5" s="20" t="s">
        <v>27</v>
      </c>
      <c r="D5" s="21">
        <v>39363</v>
      </c>
      <c r="E5" s="22" t="s">
        <v>28</v>
      </c>
      <c r="F5" s="23" t="s">
        <v>29</v>
      </c>
      <c r="G5" s="23" t="s">
        <v>30</v>
      </c>
      <c r="H5" s="24">
        <v>25800</v>
      </c>
      <c r="I5" s="25">
        <f t="shared" ref="I5:I13" si="0">ROUND(H5*30%,0)</f>
        <v>7740</v>
      </c>
      <c r="J5" s="25">
        <f t="shared" ref="J5:J13" si="1">ROUND(H5*20%,0)</f>
        <v>5160</v>
      </c>
      <c r="K5" s="25">
        <f t="shared" ref="K5:K10" si="2">I5+J5</f>
        <v>12900</v>
      </c>
      <c r="L5" s="25">
        <f t="shared" ref="L5:L13" si="3">ROUND(H5*20%,0)</f>
        <v>5160</v>
      </c>
      <c r="M5" s="25">
        <f t="shared" ref="M5:M13" si="4">ROUND(H5*10%,0)</f>
        <v>2580</v>
      </c>
      <c r="N5" s="25">
        <f t="shared" ref="N5:N13" si="5">ROUND(H5*20%,0)</f>
        <v>5160</v>
      </c>
      <c r="O5" s="25">
        <f>SUM(K5:N5)</f>
        <v>25800</v>
      </c>
      <c r="P5" s="26">
        <v>0.5</v>
      </c>
      <c r="Q5" s="25">
        <f t="shared" ref="Q5:Q13" si="6">O5*P5/29</f>
        <v>444.82758620689657</v>
      </c>
      <c r="R5" s="25">
        <f>ROUND(K5*0.12,0)</f>
        <v>1548</v>
      </c>
      <c r="S5" s="24">
        <v>1000</v>
      </c>
      <c r="T5" s="24"/>
      <c r="U5" s="24"/>
      <c r="V5" s="24"/>
      <c r="W5" s="25">
        <f>SUM(Q5:V5)</f>
        <v>2992.8275862068967</v>
      </c>
      <c r="X5" s="27">
        <f>O5-W5</f>
        <v>22807.172413793101</v>
      </c>
    </row>
    <row r="6" spans="1:24">
      <c r="A6" s="28">
        <f t="shared" ref="A6:A13" si="7">A5+1</f>
        <v>2</v>
      </c>
      <c r="B6" s="19" t="s">
        <v>31</v>
      </c>
      <c r="C6" s="29" t="s">
        <v>32</v>
      </c>
      <c r="D6" s="30">
        <v>39388</v>
      </c>
      <c r="E6" s="22" t="s">
        <v>28</v>
      </c>
      <c r="F6" s="23" t="s">
        <v>33</v>
      </c>
      <c r="G6" s="31" t="s">
        <v>34</v>
      </c>
      <c r="H6" s="24">
        <v>4500</v>
      </c>
      <c r="I6" s="25">
        <f t="shared" si="0"/>
        <v>1350</v>
      </c>
      <c r="J6" s="25">
        <f t="shared" si="1"/>
        <v>900</v>
      </c>
      <c r="K6" s="25">
        <f t="shared" si="2"/>
        <v>2250</v>
      </c>
      <c r="L6" s="25">
        <f t="shared" si="3"/>
        <v>900</v>
      </c>
      <c r="M6" s="25">
        <f t="shared" si="4"/>
        <v>450</v>
      </c>
      <c r="N6" s="25">
        <f t="shared" si="5"/>
        <v>900</v>
      </c>
      <c r="O6" s="25">
        <f t="shared" ref="O6:O13" si="8">SUM(K6:N6)</f>
        <v>4500</v>
      </c>
      <c r="P6" s="32"/>
      <c r="Q6" s="25">
        <f t="shared" si="6"/>
        <v>0</v>
      </c>
      <c r="R6" s="25">
        <f t="shared" ref="R6:R13" si="9">ROUND(K6*0.12,0)</f>
        <v>270</v>
      </c>
      <c r="S6" s="24"/>
      <c r="T6" s="24"/>
      <c r="U6" s="24"/>
      <c r="V6" s="24"/>
      <c r="W6" s="25">
        <f t="shared" ref="W6:W12" si="10">SUM(Q6:V6)</f>
        <v>270</v>
      </c>
      <c r="X6" s="27">
        <f t="shared" ref="X6:X13" si="11">O6-W6</f>
        <v>4230</v>
      </c>
    </row>
    <row r="7" spans="1:24" ht="63.75">
      <c r="A7" s="28">
        <f t="shared" si="7"/>
        <v>3</v>
      </c>
      <c r="B7" s="19" t="s">
        <v>35</v>
      </c>
      <c r="C7" s="29" t="s">
        <v>36</v>
      </c>
      <c r="D7" s="30">
        <v>39405</v>
      </c>
      <c r="E7" s="22" t="s">
        <v>28</v>
      </c>
      <c r="F7" s="23" t="s">
        <v>37</v>
      </c>
      <c r="G7" s="31" t="s">
        <v>38</v>
      </c>
      <c r="H7" s="24">
        <v>10300</v>
      </c>
      <c r="I7" s="25">
        <f t="shared" si="0"/>
        <v>3090</v>
      </c>
      <c r="J7" s="25">
        <f t="shared" si="1"/>
        <v>2060</v>
      </c>
      <c r="K7" s="25">
        <f t="shared" si="2"/>
        <v>5150</v>
      </c>
      <c r="L7" s="25">
        <f t="shared" si="3"/>
        <v>2060</v>
      </c>
      <c r="M7" s="25">
        <f t="shared" si="4"/>
        <v>1030</v>
      </c>
      <c r="N7" s="25">
        <f t="shared" si="5"/>
        <v>2060</v>
      </c>
      <c r="O7" s="25">
        <f t="shared" si="8"/>
        <v>10300</v>
      </c>
      <c r="P7" s="32"/>
      <c r="Q7" s="25">
        <f t="shared" si="6"/>
        <v>0</v>
      </c>
      <c r="R7" s="25">
        <f t="shared" si="9"/>
        <v>618</v>
      </c>
      <c r="S7" s="24"/>
      <c r="T7" s="24"/>
      <c r="U7" s="24"/>
      <c r="V7" s="24"/>
      <c r="W7" s="25">
        <f t="shared" si="10"/>
        <v>618</v>
      </c>
      <c r="X7" s="27">
        <f t="shared" si="11"/>
        <v>9682</v>
      </c>
    </row>
    <row r="8" spans="1:24" ht="38.25">
      <c r="A8" s="28">
        <f t="shared" si="7"/>
        <v>4</v>
      </c>
      <c r="B8" s="19" t="s">
        <v>39</v>
      </c>
      <c r="C8" s="29" t="s">
        <v>40</v>
      </c>
      <c r="D8" s="30">
        <v>39412</v>
      </c>
      <c r="E8" s="22" t="s">
        <v>28</v>
      </c>
      <c r="F8" s="23" t="s">
        <v>41</v>
      </c>
      <c r="G8" s="31" t="s">
        <v>42</v>
      </c>
      <c r="H8" s="24">
        <v>8000</v>
      </c>
      <c r="I8" s="25">
        <f t="shared" si="0"/>
        <v>2400</v>
      </c>
      <c r="J8" s="25">
        <f t="shared" si="1"/>
        <v>1600</v>
      </c>
      <c r="K8" s="25">
        <f t="shared" si="2"/>
        <v>4000</v>
      </c>
      <c r="L8" s="25">
        <f t="shared" si="3"/>
        <v>1600</v>
      </c>
      <c r="M8" s="25">
        <f t="shared" si="4"/>
        <v>800</v>
      </c>
      <c r="N8" s="25">
        <f t="shared" si="5"/>
        <v>1600</v>
      </c>
      <c r="O8" s="25">
        <f t="shared" si="8"/>
        <v>8000</v>
      </c>
      <c r="P8" s="32"/>
      <c r="Q8" s="25">
        <f t="shared" si="6"/>
        <v>0</v>
      </c>
      <c r="R8" s="25">
        <f t="shared" si="9"/>
        <v>480</v>
      </c>
      <c r="S8" s="24">
        <v>500</v>
      </c>
      <c r="T8" s="24"/>
      <c r="U8" s="24"/>
      <c r="V8" s="24"/>
      <c r="W8" s="25">
        <f t="shared" si="10"/>
        <v>980</v>
      </c>
      <c r="X8" s="27">
        <f t="shared" si="11"/>
        <v>7020</v>
      </c>
    </row>
    <row r="9" spans="1:24" ht="38.25">
      <c r="A9" s="28">
        <f t="shared" si="7"/>
        <v>5</v>
      </c>
      <c r="B9" s="19" t="s">
        <v>43</v>
      </c>
      <c r="C9" s="20" t="s">
        <v>40</v>
      </c>
      <c r="D9" s="21">
        <v>39426</v>
      </c>
      <c r="E9" s="33" t="s">
        <v>28</v>
      </c>
      <c r="F9" s="23" t="s">
        <v>44</v>
      </c>
      <c r="G9" s="31" t="s">
        <v>42</v>
      </c>
      <c r="H9" s="24">
        <v>8000</v>
      </c>
      <c r="I9" s="25">
        <f t="shared" si="0"/>
        <v>2400</v>
      </c>
      <c r="J9" s="25">
        <f t="shared" si="1"/>
        <v>1600</v>
      </c>
      <c r="K9" s="25">
        <f t="shared" si="2"/>
        <v>4000</v>
      </c>
      <c r="L9" s="25">
        <f t="shared" si="3"/>
        <v>1600</v>
      </c>
      <c r="M9" s="25">
        <f t="shared" si="4"/>
        <v>800</v>
      </c>
      <c r="N9" s="25">
        <f t="shared" si="5"/>
        <v>1600</v>
      </c>
      <c r="O9" s="25">
        <f t="shared" si="8"/>
        <v>8000</v>
      </c>
      <c r="P9" s="32"/>
      <c r="Q9" s="25">
        <f t="shared" si="6"/>
        <v>0</v>
      </c>
      <c r="R9" s="25">
        <f t="shared" si="9"/>
        <v>480</v>
      </c>
      <c r="S9" s="24"/>
      <c r="T9" s="24"/>
      <c r="U9" s="24"/>
      <c r="V9" s="24"/>
      <c r="W9" s="25">
        <f t="shared" si="10"/>
        <v>480</v>
      </c>
      <c r="X9" s="27">
        <f t="shared" si="11"/>
        <v>7520</v>
      </c>
    </row>
    <row r="10" spans="1:24" ht="38.25">
      <c r="A10" s="28">
        <f t="shared" si="7"/>
        <v>6</v>
      </c>
      <c r="B10" s="19" t="s">
        <v>45</v>
      </c>
      <c r="C10" s="20" t="s">
        <v>40</v>
      </c>
      <c r="D10" s="21">
        <v>39440</v>
      </c>
      <c r="E10" s="33" t="s">
        <v>28</v>
      </c>
      <c r="F10" s="23" t="s">
        <v>46</v>
      </c>
      <c r="G10" s="31" t="s">
        <v>42</v>
      </c>
      <c r="H10" s="24">
        <v>8000</v>
      </c>
      <c r="I10" s="25">
        <f t="shared" si="0"/>
        <v>2400</v>
      </c>
      <c r="J10" s="25">
        <f t="shared" si="1"/>
        <v>1600</v>
      </c>
      <c r="K10" s="25">
        <f t="shared" si="2"/>
        <v>4000</v>
      </c>
      <c r="L10" s="25">
        <f t="shared" si="3"/>
        <v>1600</v>
      </c>
      <c r="M10" s="25">
        <f t="shared" si="4"/>
        <v>800</v>
      </c>
      <c r="N10" s="25">
        <f t="shared" si="5"/>
        <v>1600</v>
      </c>
      <c r="O10" s="25">
        <f t="shared" si="8"/>
        <v>8000</v>
      </c>
      <c r="P10" s="32"/>
      <c r="Q10" s="25">
        <f t="shared" si="6"/>
        <v>0</v>
      </c>
      <c r="R10" s="25">
        <f t="shared" si="9"/>
        <v>480</v>
      </c>
      <c r="S10" s="24"/>
      <c r="T10" s="24"/>
      <c r="U10" s="24"/>
      <c r="V10" s="24"/>
      <c r="W10" s="25">
        <f t="shared" si="10"/>
        <v>480</v>
      </c>
      <c r="X10" s="27">
        <f t="shared" si="11"/>
        <v>7520</v>
      </c>
    </row>
    <row r="11" spans="1:24" ht="25.5">
      <c r="A11" s="28">
        <f>A10+1</f>
        <v>7</v>
      </c>
      <c r="B11" s="19" t="s">
        <v>47</v>
      </c>
      <c r="C11" s="29" t="s">
        <v>48</v>
      </c>
      <c r="D11" s="30">
        <v>39454</v>
      </c>
      <c r="E11" s="33" t="s">
        <v>28</v>
      </c>
      <c r="F11" s="23" t="s">
        <v>49</v>
      </c>
      <c r="G11" s="31" t="s">
        <v>42</v>
      </c>
      <c r="H11" s="24">
        <v>27000</v>
      </c>
      <c r="I11" s="25">
        <f t="shared" si="0"/>
        <v>8100</v>
      </c>
      <c r="J11" s="25">
        <f t="shared" si="1"/>
        <v>5400</v>
      </c>
      <c r="K11" s="25">
        <f>I11+J11</f>
        <v>13500</v>
      </c>
      <c r="L11" s="25">
        <f t="shared" si="3"/>
        <v>5400</v>
      </c>
      <c r="M11" s="25">
        <f t="shared" si="4"/>
        <v>2700</v>
      </c>
      <c r="N11" s="25">
        <f t="shared" si="5"/>
        <v>5400</v>
      </c>
      <c r="O11" s="25">
        <f t="shared" si="8"/>
        <v>27000</v>
      </c>
      <c r="P11" s="32"/>
      <c r="Q11" s="25">
        <f t="shared" si="6"/>
        <v>0</v>
      </c>
      <c r="R11" s="25">
        <f t="shared" si="9"/>
        <v>1620</v>
      </c>
      <c r="S11" s="24">
        <v>5000</v>
      </c>
      <c r="T11" s="24"/>
      <c r="U11" s="24">
        <v>140</v>
      </c>
      <c r="V11" s="24">
        <v>4000</v>
      </c>
      <c r="W11" s="25">
        <f>SUM(Q11:V11)</f>
        <v>10760</v>
      </c>
      <c r="X11" s="27">
        <f t="shared" si="11"/>
        <v>16240</v>
      </c>
    </row>
    <row r="12" spans="1:24" ht="38.25">
      <c r="A12" s="28">
        <f t="shared" si="7"/>
        <v>8</v>
      </c>
      <c r="B12" s="19" t="s">
        <v>50</v>
      </c>
      <c r="C12" s="20" t="s">
        <v>40</v>
      </c>
      <c r="D12" s="30">
        <v>39484</v>
      </c>
      <c r="E12" s="33" t="s">
        <v>28</v>
      </c>
      <c r="F12" s="23" t="s">
        <v>51</v>
      </c>
      <c r="G12" s="31" t="s">
        <v>42</v>
      </c>
      <c r="H12" s="24">
        <v>8000</v>
      </c>
      <c r="I12" s="25">
        <f t="shared" si="0"/>
        <v>2400</v>
      </c>
      <c r="J12" s="25">
        <f t="shared" si="1"/>
        <v>1600</v>
      </c>
      <c r="K12" s="25">
        <f>I12+J12</f>
        <v>4000</v>
      </c>
      <c r="L12" s="25">
        <f t="shared" si="3"/>
        <v>1600</v>
      </c>
      <c r="M12" s="25">
        <f t="shared" si="4"/>
        <v>800</v>
      </c>
      <c r="N12" s="25">
        <f t="shared" si="5"/>
        <v>1600</v>
      </c>
      <c r="O12" s="25">
        <f t="shared" si="8"/>
        <v>8000</v>
      </c>
      <c r="P12" s="32">
        <v>5</v>
      </c>
      <c r="Q12" s="25">
        <f t="shared" si="6"/>
        <v>1379.3103448275863</v>
      </c>
      <c r="R12" s="25">
        <f t="shared" si="9"/>
        <v>480</v>
      </c>
      <c r="S12" s="24"/>
      <c r="T12" s="24"/>
      <c r="U12" s="24"/>
      <c r="V12" s="24"/>
      <c r="W12" s="25">
        <f t="shared" si="10"/>
        <v>1859.3103448275863</v>
      </c>
      <c r="X12" s="27">
        <f t="shared" si="11"/>
        <v>6140.6896551724139</v>
      </c>
    </row>
    <row r="13" spans="1:24" ht="38.25">
      <c r="A13" s="28">
        <f t="shared" si="7"/>
        <v>9</v>
      </c>
      <c r="B13" s="19" t="s">
        <v>52</v>
      </c>
      <c r="C13" s="20" t="s">
        <v>40</v>
      </c>
      <c r="D13" s="30">
        <v>39490</v>
      </c>
      <c r="E13" s="33" t="s">
        <v>28</v>
      </c>
      <c r="F13" s="23" t="s">
        <v>53</v>
      </c>
      <c r="G13" s="31" t="s">
        <v>42</v>
      </c>
      <c r="H13" s="24">
        <v>8000</v>
      </c>
      <c r="I13" s="25">
        <f t="shared" si="0"/>
        <v>2400</v>
      </c>
      <c r="J13" s="25">
        <f t="shared" si="1"/>
        <v>1600</v>
      </c>
      <c r="K13" s="25">
        <f>I13+J13</f>
        <v>4000</v>
      </c>
      <c r="L13" s="25">
        <f t="shared" si="3"/>
        <v>1600</v>
      </c>
      <c r="M13" s="25">
        <f t="shared" si="4"/>
        <v>800</v>
      </c>
      <c r="N13" s="25">
        <f t="shared" si="5"/>
        <v>1600</v>
      </c>
      <c r="O13" s="25">
        <f t="shared" si="8"/>
        <v>8000</v>
      </c>
      <c r="P13" s="32">
        <v>11</v>
      </c>
      <c r="Q13" s="25">
        <f t="shared" si="6"/>
        <v>3034.4827586206898</v>
      </c>
      <c r="R13" s="25">
        <f t="shared" si="9"/>
        <v>480</v>
      </c>
      <c r="S13" s="24"/>
      <c r="T13" s="24"/>
      <c r="U13" s="24"/>
      <c r="V13" s="24"/>
      <c r="W13" s="25">
        <f>SUM(Q13:V13)</f>
        <v>3514.4827586206898</v>
      </c>
      <c r="X13" s="27">
        <f t="shared" si="11"/>
        <v>4485.5172413793098</v>
      </c>
    </row>
    <row r="14" spans="1:24" ht="25.5">
      <c r="A14" s="34"/>
      <c r="B14" s="35" t="s">
        <v>54</v>
      </c>
      <c r="C14" s="36"/>
      <c r="D14" s="36"/>
      <c r="E14" s="37"/>
      <c r="F14" s="37"/>
      <c r="G14" s="37"/>
      <c r="H14" s="38">
        <f t="shared" ref="H14:X14" si="12">SUM(H5:H13)</f>
        <v>107600</v>
      </c>
      <c r="I14" s="38">
        <f t="shared" si="12"/>
        <v>32280</v>
      </c>
      <c r="J14" s="38">
        <f t="shared" si="12"/>
        <v>21520</v>
      </c>
      <c r="K14" s="38">
        <f t="shared" si="12"/>
        <v>53800</v>
      </c>
      <c r="L14" s="38">
        <f t="shared" si="12"/>
        <v>21520</v>
      </c>
      <c r="M14" s="38">
        <f t="shared" si="12"/>
        <v>10760</v>
      </c>
      <c r="N14" s="38">
        <f t="shared" si="12"/>
        <v>21520</v>
      </c>
      <c r="O14" s="38">
        <f t="shared" si="12"/>
        <v>107600</v>
      </c>
      <c r="P14" s="39">
        <f t="shared" si="12"/>
        <v>16.5</v>
      </c>
      <c r="Q14" s="38">
        <f t="shared" si="12"/>
        <v>4858.6206896551721</v>
      </c>
      <c r="R14" s="38">
        <f t="shared" si="12"/>
        <v>6456</v>
      </c>
      <c r="S14" s="38">
        <f t="shared" si="12"/>
        <v>6500</v>
      </c>
      <c r="T14" s="38">
        <f t="shared" si="12"/>
        <v>0</v>
      </c>
      <c r="U14" s="38">
        <f t="shared" si="12"/>
        <v>140</v>
      </c>
      <c r="V14" s="38">
        <f t="shared" si="12"/>
        <v>4000</v>
      </c>
      <c r="W14" s="38">
        <f t="shared" si="12"/>
        <v>21954.620689655174</v>
      </c>
      <c r="X14" s="38">
        <f t="shared" si="12"/>
        <v>85645.379310344826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</dc:creator>
  <cp:lastModifiedBy>Varadha</cp:lastModifiedBy>
  <dcterms:created xsi:type="dcterms:W3CDTF">2015-10-04T05:41:58Z</dcterms:created>
  <dcterms:modified xsi:type="dcterms:W3CDTF">2015-10-04T05:42:42Z</dcterms:modified>
</cp:coreProperties>
</file>