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C:\Users\ipj18\Downloads\"/>
    </mc:Choice>
  </mc:AlternateContent>
  <xr:revisionPtr revIDLastSave="0" documentId="13_ncr:1_{894178BF-D191-47EE-BAAE-150D196EB4B4}" xr6:coauthVersionLast="47" xr6:coauthVersionMax="47" xr10:uidLastSave="{00000000-0000-0000-0000-000000000000}"/>
  <bookViews>
    <workbookView xWindow="-120" yWindow="-120" windowWidth="29040" windowHeight="15720" tabRatio="39" xr2:uid="{BA1FA3C6-BF54-4144-AC84-5B9931BF8BDD}"/>
  </bookViews>
  <sheets>
    <sheet name="PROJ. DE INV." sheetId="1" r:id="rId1"/>
    <sheet name="BASE DE PERFIL" sheetId="9" r:id="rId2"/>
  </sheets>
  <definedNames>
    <definedName name="_xlnm._FilterDatabase" localSheetId="0" hidden="1">'PROJ. DE INV.'!#REF!</definedName>
    <definedName name="DadosExternos_1" localSheetId="0" hidden="1">'PROJ. DE INV.'!#REF!</definedName>
    <definedName name="DadosExternos_2" localSheetId="0" hidden="1">'PROJ. DE INV.'!#REF!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9" l="1"/>
  <c r="H6" i="9"/>
  <c r="H7" i="9"/>
  <c r="C27" i="1"/>
  <c r="D27" i="1" s="1"/>
  <c r="C28" i="1"/>
  <c r="D28" i="1" s="1"/>
  <c r="C29" i="1"/>
  <c r="D29" i="1" s="1"/>
  <c r="C30" i="1"/>
  <c r="D30" i="1" s="1"/>
  <c r="C31" i="1"/>
  <c r="D31" i="1" s="1"/>
  <c r="C26" i="1"/>
  <c r="D26" i="1" s="1"/>
  <c r="B21" i="9"/>
  <c r="B22" i="9"/>
  <c r="B23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6" i="9"/>
  <c r="C21" i="1"/>
  <c r="D21" i="1" s="1"/>
  <c r="C18" i="1"/>
  <c r="D18" i="1" s="1"/>
  <c r="C19" i="1"/>
  <c r="D19" i="1" s="1"/>
  <c r="C20" i="1"/>
  <c r="D20" i="1" s="1"/>
  <c r="C17" i="1"/>
  <c r="D17" i="1" s="1"/>
  <c r="C13" i="1"/>
  <c r="C14" i="1" s="1"/>
  <c r="C7" i="1"/>
</calcChain>
</file>

<file path=xl/sharedStrings.xml><?xml version="1.0" encoding="utf-8"?>
<sst xmlns="http://schemas.openxmlformats.org/spreadsheetml/2006/main" count="72" uniqueCount="39">
  <si>
    <t>Projeção de Investimentos</t>
  </si>
  <si>
    <t>Sugestão de investimento</t>
  </si>
  <si>
    <t>Quanto terei em 2 anos</t>
  </si>
  <si>
    <t>Quanto terei em 5 anos</t>
  </si>
  <si>
    <t>Quanto terei em 10 anos</t>
  </si>
  <si>
    <t>Quanto terei em 20 anos</t>
  </si>
  <si>
    <t>Por quantos anos?</t>
  </si>
  <si>
    <t>Patrimonio acumulado</t>
  </si>
  <si>
    <t>Dividendos mês</t>
  </si>
  <si>
    <t>Taxa rendimento mensal</t>
  </si>
  <si>
    <t>Salário</t>
  </si>
  <si>
    <t>Rendimento da carteira</t>
  </si>
  <si>
    <t>Projeção futura de cenários</t>
  </si>
  <si>
    <t>Dividendos</t>
  </si>
  <si>
    <t>Quanto terei em 30 anos</t>
  </si>
  <si>
    <t>Perfil de investimento</t>
  </si>
  <si>
    <t>Moderado</t>
  </si>
  <si>
    <t>Conservador</t>
  </si>
  <si>
    <t>perfil</t>
  </si>
  <si>
    <t>tipo de fii</t>
  </si>
  <si>
    <t>chave</t>
  </si>
  <si>
    <t>%</t>
  </si>
  <si>
    <t>FOFs</t>
  </si>
  <si>
    <t>Tipo de investimento</t>
  </si>
  <si>
    <t>Percentual sugerido</t>
  </si>
  <si>
    <t>Valor</t>
  </si>
  <si>
    <t>Papel</t>
  </si>
  <si>
    <t>Tijolo</t>
  </si>
  <si>
    <t>Hibridos</t>
  </si>
  <si>
    <t>Desenvolvimento</t>
  </si>
  <si>
    <t>Hotelarias</t>
  </si>
  <si>
    <t>Agressivo</t>
  </si>
  <si>
    <t>Adicione seu salário e o rendimento da carteira</t>
  </si>
  <si>
    <t>Adicione seu investimento Mensal</t>
  </si>
  <si>
    <t>Quanto vou investir por mês?</t>
  </si>
  <si>
    <t>Salário investido</t>
  </si>
  <si>
    <t>Restante</t>
  </si>
  <si>
    <t>grafico</t>
  </si>
  <si>
    <t>Altere aqui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</si>
</sst>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theme="1" tint="4.9989318521683403E-2"/>
      <name val="Calibri"/>
      <family val="2"/>
    </font>
    <font>
      <b/>
      <sz val="18"/>
      <color theme="1" tint="4.9989318521683403E-2"/>
      <name val="Calibri"/>
      <family val="2"/>
    </font>
    <font>
      <sz val="11"/>
      <color theme="1"/>
      <name val="Calibri"/>
      <family val="2"/>
    </font>
    <font>
      <b/>
      <sz val="18"/>
      <color theme="1" tint="4.9989318521683403E-2"/>
      <name val="Aptos Narrow"/>
      <family val="2"/>
      <scheme val="minor"/>
    </font>
    <font>
      <b/>
      <sz val="12"/>
      <color theme="1" tint="4.9989318521683403E-2"/>
      <name val="Aptos Narrow"/>
      <family val="2"/>
      <scheme val="minor"/>
    </font>
    <font>
      <sz val="12"/>
      <color theme="1" tint="4.9989318521683403E-2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D6DC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 applyFill="1" applyBorder="1" applyAlignment="1" applyProtection="1">
      <alignment horizontal="center" vertical="center"/>
    </xf>
    <xf numFmtId="0" fontId="5" fillId="0" borderId="0" xfId="0" applyFont="1"/>
    <xf numFmtId="0" fontId="4" fillId="0" borderId="0" xfId="0" applyFont="1" applyFill="1" applyBorder="1" applyAlignment="1" applyProtection="1">
      <alignment vertical="center"/>
    </xf>
    <xf numFmtId="0" fontId="5" fillId="0" borderId="0" xfId="0" applyFont="1" applyProtection="1"/>
    <xf numFmtId="0" fontId="8" fillId="5" borderId="4" xfId="0" applyFont="1" applyFill="1" applyBorder="1" applyAlignment="1" applyProtection="1">
      <alignment horizontal="left" vertical="center" indent="1" shrinkToFit="1"/>
    </xf>
    <xf numFmtId="0" fontId="8" fillId="7" borderId="4" xfId="0" applyFont="1" applyFill="1" applyBorder="1" applyAlignment="1" applyProtection="1">
      <alignment horizontal="left" vertical="center" indent="1" shrinkToFit="1"/>
    </xf>
    <xf numFmtId="0" fontId="8" fillId="7" borderId="6" xfId="0" applyFont="1" applyFill="1" applyBorder="1" applyAlignment="1" applyProtection="1">
      <alignment horizontal="left" vertical="center" indent="1" shrinkToFit="1"/>
    </xf>
    <xf numFmtId="0" fontId="8" fillId="2" borderId="4" xfId="0" applyFont="1" applyFill="1" applyBorder="1" applyAlignment="1" applyProtection="1">
      <alignment horizontal="left" vertical="center" indent="1" shrinkToFit="1"/>
    </xf>
    <xf numFmtId="0" fontId="8" fillId="0" borderId="0" xfId="0" applyFont="1" applyFill="1" applyBorder="1" applyAlignment="1" applyProtection="1">
      <alignment horizontal="center" vertical="center"/>
    </xf>
    <xf numFmtId="0" fontId="9" fillId="0" borderId="0" xfId="0" applyFont="1" applyBorder="1" applyProtection="1"/>
    <xf numFmtId="0" fontId="9" fillId="0" borderId="0" xfId="0" applyFont="1" applyProtection="1"/>
    <xf numFmtId="164" fontId="8" fillId="2" borderId="5" xfId="1" applyNumberFormat="1" applyFont="1" applyFill="1" applyBorder="1" applyAlignment="1" applyProtection="1">
      <alignment horizontal="center" vertical="center"/>
    </xf>
    <xf numFmtId="164" fontId="8" fillId="2" borderId="7" xfId="1" applyNumberFormat="1" applyFont="1" applyFill="1" applyBorder="1" applyAlignment="1" applyProtection="1">
      <alignment horizontal="center" vertical="center"/>
    </xf>
    <xf numFmtId="164" fontId="8" fillId="2" borderId="5" xfId="1" applyNumberFormat="1" applyFont="1" applyFill="1" applyBorder="1" applyAlignment="1" applyProtection="1">
      <alignment horizontal="right" vertical="center"/>
    </xf>
    <xf numFmtId="0" fontId="5" fillId="0" borderId="0" xfId="0" applyFont="1" applyBorder="1" applyProtection="1"/>
    <xf numFmtId="0" fontId="5" fillId="0" borderId="0" xfId="0" applyFont="1" applyAlignment="1">
      <alignment horizontal="center"/>
    </xf>
    <xf numFmtId="9" fontId="5" fillId="0" borderId="0" xfId="2" applyNumberFormat="1" applyFont="1" applyAlignment="1"/>
    <xf numFmtId="0" fontId="5" fillId="4" borderId="11" xfId="0" applyFont="1" applyFill="1" applyBorder="1" applyAlignment="1" applyProtection="1">
      <alignment horizontal="center"/>
      <protection hidden="1"/>
    </xf>
    <xf numFmtId="0" fontId="5" fillId="4" borderId="12" xfId="0" applyFont="1" applyFill="1" applyBorder="1" applyAlignment="1" applyProtection="1">
      <alignment horizontal="center"/>
      <protection hidden="1"/>
    </xf>
    <xf numFmtId="0" fontId="5" fillId="4" borderId="13" xfId="0" applyFont="1" applyFill="1" applyBorder="1" applyAlignment="1" applyProtection="1">
      <alignment horizontal="center"/>
      <protection hidden="1"/>
    </xf>
    <xf numFmtId="0" fontId="5" fillId="4" borderId="14" xfId="0" applyFont="1" applyFill="1" applyBorder="1" applyProtection="1">
      <protection hidden="1"/>
    </xf>
    <xf numFmtId="0" fontId="5" fillId="4" borderId="1" xfId="0" applyFont="1" applyFill="1" applyBorder="1" applyProtection="1">
      <protection hidden="1"/>
    </xf>
    <xf numFmtId="9" fontId="5" fillId="4" borderId="15" xfId="2" applyFont="1" applyFill="1" applyBorder="1" applyProtection="1">
      <protection hidden="1"/>
    </xf>
    <xf numFmtId="0" fontId="5" fillId="8" borderId="14" xfId="0" applyFont="1" applyFill="1" applyBorder="1" applyProtection="1">
      <protection hidden="1"/>
    </xf>
    <xf numFmtId="0" fontId="5" fillId="8" borderId="1" xfId="0" applyFont="1" applyFill="1" applyBorder="1" applyProtection="1">
      <protection hidden="1"/>
    </xf>
    <xf numFmtId="9" fontId="5" fillId="8" borderId="15" xfId="2" applyFont="1" applyFill="1" applyBorder="1" applyProtection="1">
      <protection hidden="1"/>
    </xf>
    <xf numFmtId="0" fontId="5" fillId="3" borderId="14" xfId="0" applyFont="1" applyFill="1" applyBorder="1" applyProtection="1">
      <protection hidden="1"/>
    </xf>
    <xf numFmtId="0" fontId="5" fillId="3" borderId="1" xfId="0" applyFont="1" applyFill="1" applyBorder="1" applyProtection="1">
      <protection hidden="1"/>
    </xf>
    <xf numFmtId="9" fontId="5" fillId="3" borderId="15" xfId="2" applyFont="1" applyFill="1" applyBorder="1" applyProtection="1">
      <protection hidden="1"/>
    </xf>
    <xf numFmtId="0" fontId="5" fillId="3" borderId="16" xfId="0" applyFont="1" applyFill="1" applyBorder="1" applyProtection="1">
      <protection hidden="1"/>
    </xf>
    <xf numFmtId="0" fontId="5" fillId="3" borderId="17" xfId="0" applyFont="1" applyFill="1" applyBorder="1" applyProtection="1">
      <protection hidden="1"/>
    </xf>
    <xf numFmtId="9" fontId="5" fillId="3" borderId="18" xfId="2" applyFont="1" applyFill="1" applyBorder="1" applyProtection="1">
      <protection hidden="1"/>
    </xf>
    <xf numFmtId="0" fontId="5" fillId="6" borderId="1" xfId="0" applyFont="1" applyFill="1" applyBorder="1" applyAlignment="1" applyProtection="1">
      <alignment horizontal="center"/>
      <protection hidden="1"/>
    </xf>
    <xf numFmtId="9" fontId="5" fillId="6" borderId="1" xfId="2" applyFont="1" applyFill="1" applyBorder="1" applyAlignment="1" applyProtection="1">
      <alignment horizontal="center"/>
      <protection hidden="1"/>
    </xf>
    <xf numFmtId="0" fontId="5" fillId="6" borderId="1" xfId="0" applyFont="1" applyFill="1" applyBorder="1" applyProtection="1">
      <protection hidden="1"/>
    </xf>
    <xf numFmtId="2" fontId="5" fillId="6" borderId="1" xfId="2" applyNumberFormat="1" applyFont="1" applyFill="1" applyBorder="1" applyAlignment="1" applyProtection="1">
      <protection hidden="1"/>
    </xf>
    <xf numFmtId="0" fontId="8" fillId="2" borderId="6" xfId="0" applyFont="1" applyFill="1" applyBorder="1" applyAlignment="1" applyProtection="1">
      <alignment horizontal="left" vertical="center" indent="1" shrinkToFit="1"/>
    </xf>
    <xf numFmtId="164" fontId="8" fillId="2" borderId="7" xfId="1" applyNumberFormat="1" applyFont="1" applyFill="1" applyBorder="1" applyAlignment="1" applyProtection="1">
      <alignment horizontal="right" vertical="center"/>
    </xf>
    <xf numFmtId="0" fontId="8" fillId="4" borderId="4" xfId="0" applyFont="1" applyFill="1" applyBorder="1" applyAlignment="1" applyProtection="1">
      <alignment horizontal="left" vertical="center" indent="1" shrinkToFit="1"/>
    </xf>
    <xf numFmtId="44" fontId="7" fillId="9" borderId="3" xfId="0" applyNumberFormat="1" applyFont="1" applyFill="1" applyBorder="1" applyAlignment="1" applyProtection="1">
      <alignment horizontal="left" vertical="center"/>
    </xf>
    <xf numFmtId="44" fontId="8" fillId="10" borderId="0" xfId="0" applyNumberFormat="1" applyFont="1" applyFill="1" applyBorder="1" applyAlignment="1" applyProtection="1">
      <alignment horizontal="center" vertical="center"/>
    </xf>
    <xf numFmtId="44" fontId="7" fillId="6" borderId="0" xfId="0" applyNumberFormat="1" applyFont="1" applyFill="1" applyBorder="1" applyAlignment="1" applyProtection="1">
      <alignment horizontal="center" vertical="center"/>
      <protection locked="0"/>
    </xf>
    <xf numFmtId="0" fontId="7" fillId="6" borderId="2" xfId="0" applyFont="1" applyFill="1" applyBorder="1" applyAlignment="1" applyProtection="1">
      <alignment horizontal="left" vertical="center" indent="1" shrinkToFit="1"/>
    </xf>
    <xf numFmtId="164" fontId="7" fillId="6" borderId="3" xfId="1" applyNumberFormat="1" applyFont="1" applyFill="1" applyBorder="1" applyAlignment="1" applyProtection="1">
      <alignment horizontal="left" vertical="center" indent="1"/>
    </xf>
    <xf numFmtId="9" fontId="8" fillId="5" borderId="5" xfId="2" applyNumberFormat="1" applyFont="1" applyFill="1" applyBorder="1" applyAlignment="1" applyProtection="1">
      <alignment vertical="center"/>
    </xf>
    <xf numFmtId="164" fontId="8" fillId="5" borderId="5" xfId="2" applyNumberFormat="1" applyFont="1" applyFill="1" applyBorder="1" applyAlignment="1" applyProtection="1">
      <alignment vertical="center"/>
    </xf>
    <xf numFmtId="0" fontId="8" fillId="5" borderId="6" xfId="0" applyFont="1" applyFill="1" applyBorder="1" applyAlignment="1" applyProtection="1">
      <alignment horizontal="left" vertical="center" indent="1" shrinkToFit="1"/>
    </xf>
    <xf numFmtId="9" fontId="8" fillId="5" borderId="7" xfId="2" applyNumberFormat="1" applyFont="1" applyFill="1" applyBorder="1" applyAlignment="1" applyProtection="1">
      <alignment vertical="center"/>
    </xf>
    <xf numFmtId="0" fontId="7" fillId="6" borderId="0" xfId="0" applyFont="1" applyFill="1" applyBorder="1" applyAlignment="1" applyProtection="1">
      <alignment horizontal="left" vertical="center" indent="1" shrinkToFit="1"/>
    </xf>
    <xf numFmtId="10" fontId="8" fillId="5" borderId="5" xfId="2" applyNumberFormat="1" applyFont="1" applyFill="1" applyBorder="1" applyAlignment="1" applyProtection="1">
      <alignment horizontal="center" vertical="center"/>
      <protection locked="0"/>
    </xf>
    <xf numFmtId="10" fontId="8" fillId="5" borderId="9" xfId="2" applyNumberFormat="1" applyFont="1" applyFill="1" applyBorder="1" applyAlignment="1" applyProtection="1">
      <alignment horizontal="center" vertical="center"/>
      <protection locked="0"/>
    </xf>
    <xf numFmtId="1" fontId="8" fillId="5" borderId="5" xfId="0" applyNumberFormat="1" applyFont="1" applyFill="1" applyBorder="1" applyAlignment="1" applyProtection="1">
      <alignment horizontal="center" vertical="center"/>
      <protection locked="0"/>
    </xf>
    <xf numFmtId="1" fontId="8" fillId="5" borderId="9" xfId="0" applyNumberFormat="1" applyFont="1" applyFill="1" applyBorder="1" applyAlignment="1" applyProtection="1">
      <alignment horizontal="center" vertical="center"/>
      <protection locked="0"/>
    </xf>
    <xf numFmtId="164" fontId="8" fillId="7" borderId="5" xfId="1" applyNumberFormat="1" applyFont="1" applyFill="1" applyBorder="1" applyAlignment="1" applyProtection="1">
      <alignment horizontal="center" vertical="center"/>
    </xf>
    <xf numFmtId="164" fontId="8" fillId="7" borderId="9" xfId="1" applyNumberFormat="1" applyFont="1" applyFill="1" applyBorder="1" applyAlignment="1" applyProtection="1">
      <alignment horizontal="center" vertical="center"/>
    </xf>
    <xf numFmtId="164" fontId="8" fillId="7" borderId="7" xfId="1" applyNumberFormat="1" applyFont="1" applyFill="1" applyBorder="1" applyAlignment="1" applyProtection="1">
      <alignment horizontal="center" vertical="center"/>
    </xf>
    <xf numFmtId="164" fontId="8" fillId="7" borderId="10" xfId="1" applyNumberFormat="1" applyFont="1" applyFill="1" applyBorder="1" applyAlignment="1" applyProtection="1">
      <alignment horizontal="center" vertical="center"/>
    </xf>
    <xf numFmtId="0" fontId="7" fillId="9" borderId="8" xfId="0" applyFont="1" applyFill="1" applyBorder="1" applyAlignment="1" applyProtection="1">
      <alignment horizontal="left" vertical="center" indent="1" shrinkToFit="1"/>
    </xf>
    <xf numFmtId="0" fontId="7" fillId="9" borderId="0" xfId="0" applyFont="1" applyFill="1" applyBorder="1" applyAlignment="1" applyProtection="1">
      <alignment horizontal="left" vertical="center" indent="1" shrinkToFit="1"/>
    </xf>
    <xf numFmtId="0" fontId="7" fillId="10" borderId="8" xfId="0" applyFont="1" applyFill="1" applyBorder="1" applyAlignment="1" applyProtection="1">
      <alignment horizontal="left" vertical="center" indent="1" shrinkToFit="1"/>
    </xf>
    <xf numFmtId="0" fontId="7" fillId="10" borderId="0" xfId="0" applyFont="1" applyFill="1" applyBorder="1" applyAlignment="1" applyProtection="1">
      <alignment horizontal="left" vertical="center" indent="1" shrinkToFit="1"/>
    </xf>
    <xf numFmtId="0" fontId="6" fillId="10" borderId="0" xfId="0" applyFont="1" applyFill="1" applyBorder="1" applyAlignment="1" applyProtection="1">
      <alignment horizontal="center" vertical="center"/>
    </xf>
    <xf numFmtId="10" fontId="8" fillId="4" borderId="5" xfId="2" applyNumberFormat="1" applyFont="1" applyFill="1" applyBorder="1" applyAlignment="1" applyProtection="1">
      <alignment horizontal="center" vertical="center"/>
      <protection locked="0"/>
    </xf>
    <xf numFmtId="10" fontId="8" fillId="4" borderId="9" xfId="2" applyNumberFormat="1" applyFont="1" applyFill="1" applyBorder="1" applyAlignment="1" applyProtection="1">
      <alignment horizontal="center" vertical="center"/>
      <protection locked="0"/>
    </xf>
    <xf numFmtId="164" fontId="8" fillId="4" borderId="5" xfId="1" applyNumberFormat="1" applyFont="1" applyFill="1" applyBorder="1" applyAlignment="1" applyProtection="1">
      <alignment horizontal="center" vertical="center"/>
      <protection locked="0"/>
    </xf>
    <xf numFmtId="164" fontId="8" fillId="4" borderId="9" xfId="1" applyNumberFormat="1" applyFont="1" applyFill="1" applyBorder="1" applyAlignment="1" applyProtection="1">
      <alignment horizontal="center" vertical="center"/>
      <protection locked="0"/>
    </xf>
    <xf numFmtId="164" fontId="8" fillId="5" borderId="5" xfId="1" applyNumberFormat="1" applyFont="1" applyFill="1" applyBorder="1" applyAlignment="1" applyProtection="1">
      <alignment horizontal="center" vertical="center"/>
      <protection locked="0"/>
    </xf>
    <xf numFmtId="164" fontId="8" fillId="5" borderId="9" xfId="1" applyNumberFormat="1" applyFont="1" applyFill="1" applyBorder="1" applyAlignment="1" applyProtection="1">
      <alignment horizontal="center" vertical="center"/>
      <protection locked="0"/>
    </xf>
  </cellXfs>
  <cellStyles count="3">
    <cellStyle name="Moeda" xfId="1" builtinId="4"/>
    <cellStyle name="Normal" xfId="0" builtinId="0"/>
    <cellStyle name="Porcentagem" xfId="2" builtinId="5"/>
  </cellStyles>
  <dxfs count="3"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</dxfs>
  <tableStyles count="2" defaultTableStyle="TableStyleMedium2" defaultPivotStyle="PivotStyleLight16">
    <tableStyle name="Estilo de Tabela 1" pivot="0" count="4" xr9:uid="{0213A7D7-095C-49D9-A227-2B9C49A711C2}">
      <tableStyleElement type="wholeTable" dxfId="2"/>
      <tableStyleElement type="firstRowStripe" dxfId="1"/>
      <tableStyleElement type="firstColumnStripe" size="2"/>
      <tableStyleElement type="secondColumnStripe" dxfId="0"/>
    </tableStyle>
    <tableStyle name="Estilo de Tabela 2" pivot="0" count="0" xr9:uid="{E6095078-F453-4A7B-B315-90E0A1E50CAE}"/>
  </tableStyles>
  <colors>
    <mruColors>
      <color rgb="FFFFFFFF"/>
      <color rgb="FFE6E6E6"/>
      <color rgb="FFEAEAEA"/>
      <color rgb="FFC0C0C0"/>
      <color rgb="FFFCE9E0"/>
      <color rgb="FFFFCCCC"/>
      <color rgb="FFD6DCD9"/>
      <color rgb="FFFF9999"/>
      <color rgb="FFFF7C80"/>
      <color rgb="FFA4E1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1" i="0" u="none" strike="noStrike" kern="1200" spc="0" baseline="0">
                <a:ln>
                  <a:solidFill>
                    <a:schemeClr val="tx1">
                      <a:lumMod val="65000"/>
                      <a:lumOff val="35000"/>
                      <a:alpha val="90000"/>
                    </a:schemeClr>
                  </a:solidFill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400" b="1" i="0">
                <a:ln>
                  <a:solidFill>
                    <a:schemeClr val="tx1">
                      <a:lumMod val="65000"/>
                      <a:lumOff val="35000"/>
                      <a:alpha val="90000"/>
                    </a:schemeClr>
                  </a:solidFill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Porcentagem Salarial</a:t>
            </a:r>
            <a:r>
              <a:rPr lang="pt-BR" sz="1400" b="1" i="0" baseline="0">
                <a:ln>
                  <a:solidFill>
                    <a:schemeClr val="tx1">
                      <a:lumMod val="65000"/>
                      <a:lumOff val="35000"/>
                      <a:alpha val="90000"/>
                    </a:schemeClr>
                  </a:solidFill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investida</a:t>
            </a:r>
            <a:endParaRPr lang="pt-BR" sz="1400" b="1" i="0">
              <a:ln>
                <a:solidFill>
                  <a:schemeClr val="tx1">
                    <a:lumMod val="65000"/>
                    <a:lumOff val="35000"/>
                    <a:alpha val="90000"/>
                  </a:schemeClr>
                </a:solidFill>
              </a:ln>
              <a:solidFill>
                <a:schemeClr val="tx1">
                  <a:lumMod val="95000"/>
                  <a:lumOff val="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7710988281175824"/>
          <c:y val="1.59841611494061E-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1" i="0" u="none" strike="noStrike" kern="1200" spc="0" baseline="0">
              <a:ln>
                <a:solidFill>
                  <a:schemeClr val="tx1">
                    <a:lumMod val="65000"/>
                    <a:lumOff val="35000"/>
                    <a:alpha val="90000"/>
                  </a:schemeClr>
                </a:solidFill>
              </a:ln>
              <a:solidFill>
                <a:schemeClr val="tx1">
                  <a:lumMod val="95000"/>
                  <a:lumOff val="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4464831804281345"/>
          <c:y val="0.12268518518518519"/>
          <c:w val="0.5107033639143731"/>
          <c:h val="0.77314814814814814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tx1">
                    <a:alpha val="66000"/>
                  </a:schemeClr>
                </a:solidFill>
              </a:ln>
              <a:effectLst>
                <a:outerShdw blurRad="50800" dist="50800" dir="5400000" algn="ctr" rotWithShape="0">
                  <a:schemeClr val="tx1">
                    <a:lumMod val="50000"/>
                    <a:lumOff val="50000"/>
                    <a:alpha val="96000"/>
                  </a:scheme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3-AA16-481E-B452-E575710B52D1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16-481E-B452-E575710B52D1}"/>
              </c:ext>
            </c:extLst>
          </c:dPt>
          <c:dLbls>
            <c:delete val="1"/>
          </c:dLbls>
          <c:cat>
            <c:strRef>
              <c:f>'BASE DE PERFIL'!$G$6:$G$7</c:f>
              <c:strCache>
                <c:ptCount val="2"/>
                <c:pt idx="0">
                  <c:v>Salário investido</c:v>
                </c:pt>
                <c:pt idx="1">
                  <c:v>Restante</c:v>
                </c:pt>
              </c:strCache>
            </c:strRef>
          </c:cat>
          <c:val>
            <c:numRef>
              <c:f>'BASE DE PERFIL'!$H$6:$H$7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6-481E-B452-E575710B52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9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</xdr:rowOff>
    </xdr:from>
    <xdr:to>
      <xdr:col>4</xdr:col>
      <xdr:colOff>9525</xdr:colOff>
      <xdr:row>2</xdr:row>
      <xdr:rowOff>9526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5CD20389-65C4-4521-92C2-BFB576A4C22D}"/>
            </a:ext>
          </a:extLst>
        </xdr:cNvPr>
        <xdr:cNvSpPr/>
      </xdr:nvSpPr>
      <xdr:spPr>
        <a:xfrm>
          <a:off x="190500" y="152401"/>
          <a:ext cx="6057900" cy="304800"/>
        </a:xfrm>
        <a:prstGeom prst="roundRect">
          <a:avLst>
            <a:gd name="adj" fmla="val 13889"/>
          </a:avLst>
        </a:prstGeom>
        <a:noFill/>
        <a:ln w="19050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accent5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4</xdr:col>
      <xdr:colOff>5443</xdr:colOff>
      <xdr:row>7</xdr:row>
      <xdr:rowOff>9525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457922DC-A041-4AF6-9F49-D81D9EA785AE}"/>
            </a:ext>
          </a:extLst>
        </xdr:cNvPr>
        <xdr:cNvSpPr/>
      </xdr:nvSpPr>
      <xdr:spPr>
        <a:xfrm>
          <a:off x="190500" y="544286"/>
          <a:ext cx="4980214" cy="929368"/>
        </a:xfrm>
        <a:prstGeom prst="roundRect">
          <a:avLst>
            <a:gd name="adj" fmla="val 2418"/>
          </a:avLst>
        </a:prstGeom>
        <a:noFill/>
        <a:ln w="19050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/>
        <a:lstStyle/>
        <a:p>
          <a:pPr algn="l"/>
          <a:endParaRPr lang="pt-BR" sz="1100">
            <a:solidFill>
              <a:schemeClr val="accent5">
                <a:lumMod val="60000"/>
                <a:lumOff val="40000"/>
              </a:schemeClr>
            </a:solidFill>
          </a:endParaRPr>
        </a:p>
      </xdr:txBody>
    </xdr:sp>
    <xdr:clientData fPrintsWithSheet="0"/>
  </xdr:twoCellAnchor>
  <xdr:twoCellAnchor>
    <xdr:from>
      <xdr:col>1</xdr:col>
      <xdr:colOff>0</xdr:colOff>
      <xdr:row>8</xdr:row>
      <xdr:rowOff>118</xdr:rowOff>
    </xdr:from>
    <xdr:to>
      <xdr:col>4</xdr:col>
      <xdr:colOff>5443</xdr:colOff>
      <xdr:row>14</xdr:row>
      <xdr:rowOff>9525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7F1BE9EA-61D3-4A52-BF20-EDB899DF1029}"/>
            </a:ext>
          </a:extLst>
        </xdr:cNvPr>
        <xdr:cNvSpPr/>
      </xdr:nvSpPr>
      <xdr:spPr>
        <a:xfrm>
          <a:off x="190500" y="1605761"/>
          <a:ext cx="4980214" cy="1364678"/>
        </a:xfrm>
        <a:prstGeom prst="roundRect">
          <a:avLst>
            <a:gd name="adj" fmla="val 2614"/>
          </a:avLst>
        </a:prstGeom>
        <a:noFill/>
        <a:ln w="19050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/>
        <a:lstStyle/>
        <a:p>
          <a:pPr algn="l"/>
          <a:endParaRPr lang="pt-BR" sz="1100">
            <a:solidFill>
              <a:schemeClr val="accent5">
                <a:lumMod val="60000"/>
                <a:lumOff val="40000"/>
              </a:schemeClr>
            </a:solidFill>
          </a:endParaRPr>
        </a:p>
      </xdr:txBody>
    </xdr:sp>
    <xdr:clientData fPrintsWithSheet="0"/>
  </xdr:twoCellAnchor>
  <xdr:twoCellAnchor>
    <xdr:from>
      <xdr:col>1</xdr:col>
      <xdr:colOff>2</xdr:colOff>
      <xdr:row>15</xdr:row>
      <xdr:rowOff>0</xdr:rowOff>
    </xdr:from>
    <xdr:to>
      <xdr:col>4</xdr:col>
      <xdr:colOff>10886</xdr:colOff>
      <xdr:row>21</xdr:row>
      <xdr:rowOff>9525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AEC336F9-4DFF-4330-A5FB-3A3DDFF4C1B3}"/>
            </a:ext>
          </a:extLst>
        </xdr:cNvPr>
        <xdr:cNvSpPr/>
      </xdr:nvSpPr>
      <xdr:spPr>
        <a:xfrm>
          <a:off x="190502" y="3075214"/>
          <a:ext cx="4985655" cy="1321254"/>
        </a:xfrm>
        <a:prstGeom prst="roundRect">
          <a:avLst>
            <a:gd name="adj" fmla="val 2614"/>
          </a:avLst>
        </a:prstGeom>
        <a:noFill/>
        <a:ln w="19050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/>
        <a:lstStyle/>
        <a:p>
          <a:pPr algn="l"/>
          <a:endParaRPr lang="pt-BR" sz="1100">
            <a:solidFill>
              <a:schemeClr val="accent5">
                <a:lumMod val="60000"/>
                <a:lumOff val="40000"/>
              </a:schemeClr>
            </a:solidFill>
          </a:endParaRPr>
        </a:p>
      </xdr:txBody>
    </xdr:sp>
    <xdr:clientData fPrintsWithSheet="0"/>
  </xdr:twoCellAnchor>
  <xdr:twoCellAnchor>
    <xdr:from>
      <xdr:col>1</xdr:col>
      <xdr:colOff>0</xdr:colOff>
      <xdr:row>22</xdr:row>
      <xdr:rowOff>0</xdr:rowOff>
    </xdr:from>
    <xdr:to>
      <xdr:col>4</xdr:col>
      <xdr:colOff>10886</xdr:colOff>
      <xdr:row>23</xdr:row>
      <xdr:rowOff>0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4421BBC6-396D-4785-ACE7-40E21DA2DFA3}"/>
            </a:ext>
          </a:extLst>
        </xdr:cNvPr>
        <xdr:cNvSpPr/>
      </xdr:nvSpPr>
      <xdr:spPr>
        <a:xfrm>
          <a:off x="190500" y="4577443"/>
          <a:ext cx="4985657" cy="250371"/>
        </a:xfrm>
        <a:prstGeom prst="roundRect">
          <a:avLst>
            <a:gd name="adj" fmla="val 13956"/>
          </a:avLst>
        </a:prstGeom>
        <a:noFill/>
        <a:ln w="19050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/>
        <a:lstStyle/>
        <a:p>
          <a:pPr algn="l"/>
          <a:endParaRPr lang="pt-BR" sz="1100">
            <a:solidFill>
              <a:schemeClr val="accent5">
                <a:lumMod val="60000"/>
                <a:lumOff val="40000"/>
              </a:schemeClr>
            </a:solidFill>
          </a:endParaRPr>
        </a:p>
      </xdr:txBody>
    </xdr:sp>
    <xdr:clientData fPrintsWithSheet="0"/>
  </xdr:twoCellAnchor>
  <xdr:twoCellAnchor>
    <xdr:from>
      <xdr:col>1</xdr:col>
      <xdr:colOff>0</xdr:colOff>
      <xdr:row>24</xdr:row>
      <xdr:rowOff>0</xdr:rowOff>
    </xdr:from>
    <xdr:to>
      <xdr:col>4</xdr:col>
      <xdr:colOff>10886</xdr:colOff>
      <xdr:row>31</xdr:row>
      <xdr:rowOff>9525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ED8DCAEA-E019-4A56-AE58-0416DE412BCA}"/>
            </a:ext>
          </a:extLst>
        </xdr:cNvPr>
        <xdr:cNvSpPr/>
      </xdr:nvSpPr>
      <xdr:spPr>
        <a:xfrm>
          <a:off x="190500" y="4914900"/>
          <a:ext cx="4985657" cy="1685925"/>
        </a:xfrm>
        <a:prstGeom prst="roundRect">
          <a:avLst>
            <a:gd name="adj" fmla="val 2418"/>
          </a:avLst>
        </a:prstGeom>
        <a:noFill/>
        <a:ln w="19050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/>
        <a:lstStyle/>
        <a:p>
          <a:pPr algn="l"/>
          <a:endParaRPr lang="pt-BR" sz="1100">
            <a:solidFill>
              <a:schemeClr val="accent5">
                <a:lumMod val="60000"/>
                <a:lumOff val="40000"/>
              </a:schemeClr>
            </a:solidFill>
          </a:endParaRPr>
        </a:p>
      </xdr:txBody>
    </xdr:sp>
    <xdr:clientData fPrintsWithSheet="0"/>
  </xdr:twoCellAnchor>
  <xdr:twoCellAnchor>
    <xdr:from>
      <xdr:col>4</xdr:col>
      <xdr:colOff>47625</xdr:colOff>
      <xdr:row>4</xdr:row>
      <xdr:rowOff>123825</xdr:rowOff>
    </xdr:from>
    <xdr:to>
      <xdr:col>4</xdr:col>
      <xdr:colOff>209550</xdr:colOff>
      <xdr:row>4</xdr:row>
      <xdr:rowOff>123825</xdr:rowOff>
    </xdr:to>
    <xdr:cxnSp macro="">
      <xdr:nvCxnSpPr>
        <xdr:cNvPr id="42" name="Conector de Seta Reta 41">
          <a:extLst>
            <a:ext uri="{FF2B5EF4-FFF2-40B4-BE49-F238E27FC236}">
              <a16:creationId xmlns:a16="http://schemas.microsoft.com/office/drawing/2014/main" id="{D29B1262-929C-AC7C-DB4A-C884216880BF}"/>
            </a:ext>
          </a:extLst>
        </xdr:cNvPr>
        <xdr:cNvCxnSpPr/>
      </xdr:nvCxnSpPr>
      <xdr:spPr>
        <a:xfrm flipH="1">
          <a:off x="5210175" y="933450"/>
          <a:ext cx="161925" cy="0"/>
        </a:xfrm>
        <a:prstGeom prst="straightConnector1">
          <a:avLst/>
        </a:prstGeom>
        <a:ln>
          <a:solidFill>
            <a:schemeClr val="tx1">
              <a:lumMod val="75000"/>
              <a:lumOff val="25000"/>
            </a:schemeClr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</xdr:colOff>
      <xdr:row>5</xdr:row>
      <xdr:rowOff>123825</xdr:rowOff>
    </xdr:from>
    <xdr:to>
      <xdr:col>4</xdr:col>
      <xdr:colOff>209550</xdr:colOff>
      <xdr:row>5</xdr:row>
      <xdr:rowOff>123825</xdr:rowOff>
    </xdr:to>
    <xdr:cxnSp macro="">
      <xdr:nvCxnSpPr>
        <xdr:cNvPr id="53" name="Conector de Seta Reta 52">
          <a:extLst>
            <a:ext uri="{FF2B5EF4-FFF2-40B4-BE49-F238E27FC236}">
              <a16:creationId xmlns:a16="http://schemas.microsoft.com/office/drawing/2014/main" id="{586CFBA5-6C42-44CF-A9BC-1D9B9605AC05}"/>
            </a:ext>
          </a:extLst>
        </xdr:cNvPr>
        <xdr:cNvCxnSpPr/>
      </xdr:nvCxnSpPr>
      <xdr:spPr>
        <a:xfrm flipH="1">
          <a:off x="5210175" y="933450"/>
          <a:ext cx="161925" cy="0"/>
        </a:xfrm>
        <a:prstGeom prst="straightConnector1">
          <a:avLst/>
        </a:prstGeom>
        <a:ln>
          <a:solidFill>
            <a:schemeClr val="tx1">
              <a:lumMod val="75000"/>
              <a:lumOff val="25000"/>
            </a:schemeClr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</xdr:colOff>
      <xdr:row>9</xdr:row>
      <xdr:rowOff>123825</xdr:rowOff>
    </xdr:from>
    <xdr:to>
      <xdr:col>4</xdr:col>
      <xdr:colOff>209550</xdr:colOff>
      <xdr:row>9</xdr:row>
      <xdr:rowOff>123825</xdr:rowOff>
    </xdr:to>
    <xdr:cxnSp macro="">
      <xdr:nvCxnSpPr>
        <xdr:cNvPr id="54" name="Conector de Seta Reta 53">
          <a:extLst>
            <a:ext uri="{FF2B5EF4-FFF2-40B4-BE49-F238E27FC236}">
              <a16:creationId xmlns:a16="http://schemas.microsoft.com/office/drawing/2014/main" id="{73C07A91-0D5C-48DD-8E67-1EA883E18D40}"/>
            </a:ext>
          </a:extLst>
        </xdr:cNvPr>
        <xdr:cNvCxnSpPr/>
      </xdr:nvCxnSpPr>
      <xdr:spPr>
        <a:xfrm flipH="1">
          <a:off x="5210175" y="933450"/>
          <a:ext cx="1619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</xdr:colOff>
      <xdr:row>9</xdr:row>
      <xdr:rowOff>123825</xdr:rowOff>
    </xdr:from>
    <xdr:to>
      <xdr:col>4</xdr:col>
      <xdr:colOff>209550</xdr:colOff>
      <xdr:row>9</xdr:row>
      <xdr:rowOff>123825</xdr:rowOff>
    </xdr:to>
    <xdr:cxnSp macro="">
      <xdr:nvCxnSpPr>
        <xdr:cNvPr id="55" name="Conector de Seta Reta 54">
          <a:extLst>
            <a:ext uri="{FF2B5EF4-FFF2-40B4-BE49-F238E27FC236}">
              <a16:creationId xmlns:a16="http://schemas.microsoft.com/office/drawing/2014/main" id="{3BFA9F37-38EB-4D8E-A6B5-45D2C5BBD22F}"/>
            </a:ext>
          </a:extLst>
        </xdr:cNvPr>
        <xdr:cNvCxnSpPr/>
      </xdr:nvCxnSpPr>
      <xdr:spPr>
        <a:xfrm flipH="1">
          <a:off x="5210175" y="933450"/>
          <a:ext cx="1619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</xdr:colOff>
      <xdr:row>10</xdr:row>
      <xdr:rowOff>123825</xdr:rowOff>
    </xdr:from>
    <xdr:to>
      <xdr:col>4</xdr:col>
      <xdr:colOff>209550</xdr:colOff>
      <xdr:row>10</xdr:row>
      <xdr:rowOff>123825</xdr:rowOff>
    </xdr:to>
    <xdr:cxnSp macro="">
      <xdr:nvCxnSpPr>
        <xdr:cNvPr id="56" name="Conector de Seta Reta 55">
          <a:extLst>
            <a:ext uri="{FF2B5EF4-FFF2-40B4-BE49-F238E27FC236}">
              <a16:creationId xmlns:a16="http://schemas.microsoft.com/office/drawing/2014/main" id="{D67B4DE8-4190-4713-AC24-EEEC6089DBA6}"/>
            </a:ext>
          </a:extLst>
        </xdr:cNvPr>
        <xdr:cNvCxnSpPr/>
      </xdr:nvCxnSpPr>
      <xdr:spPr>
        <a:xfrm flipH="1">
          <a:off x="5210175" y="933450"/>
          <a:ext cx="1619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</xdr:colOff>
      <xdr:row>9</xdr:row>
      <xdr:rowOff>123825</xdr:rowOff>
    </xdr:from>
    <xdr:to>
      <xdr:col>4</xdr:col>
      <xdr:colOff>209550</xdr:colOff>
      <xdr:row>9</xdr:row>
      <xdr:rowOff>123825</xdr:rowOff>
    </xdr:to>
    <xdr:cxnSp macro="">
      <xdr:nvCxnSpPr>
        <xdr:cNvPr id="57" name="Conector de Seta Reta 56">
          <a:extLst>
            <a:ext uri="{FF2B5EF4-FFF2-40B4-BE49-F238E27FC236}">
              <a16:creationId xmlns:a16="http://schemas.microsoft.com/office/drawing/2014/main" id="{EFA65382-9C6A-4A37-B9E6-622C5E4DC0F5}"/>
            </a:ext>
          </a:extLst>
        </xdr:cNvPr>
        <xdr:cNvCxnSpPr/>
      </xdr:nvCxnSpPr>
      <xdr:spPr>
        <a:xfrm flipH="1">
          <a:off x="5210175" y="933450"/>
          <a:ext cx="161925" cy="0"/>
        </a:xfrm>
        <a:prstGeom prst="straightConnector1">
          <a:avLst/>
        </a:prstGeom>
        <a:ln>
          <a:solidFill>
            <a:schemeClr val="tx1">
              <a:lumMod val="75000"/>
              <a:lumOff val="25000"/>
            </a:schemeClr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</xdr:colOff>
      <xdr:row>10</xdr:row>
      <xdr:rowOff>123825</xdr:rowOff>
    </xdr:from>
    <xdr:to>
      <xdr:col>4</xdr:col>
      <xdr:colOff>209550</xdr:colOff>
      <xdr:row>10</xdr:row>
      <xdr:rowOff>123825</xdr:rowOff>
    </xdr:to>
    <xdr:cxnSp macro="">
      <xdr:nvCxnSpPr>
        <xdr:cNvPr id="58" name="Conector de Seta Reta 57">
          <a:extLst>
            <a:ext uri="{FF2B5EF4-FFF2-40B4-BE49-F238E27FC236}">
              <a16:creationId xmlns:a16="http://schemas.microsoft.com/office/drawing/2014/main" id="{B271C0A0-8E0C-4EAF-A9BC-1A26129708DF}"/>
            </a:ext>
          </a:extLst>
        </xdr:cNvPr>
        <xdr:cNvCxnSpPr/>
      </xdr:nvCxnSpPr>
      <xdr:spPr>
        <a:xfrm flipH="1">
          <a:off x="5210175" y="933450"/>
          <a:ext cx="161925" cy="0"/>
        </a:xfrm>
        <a:prstGeom prst="straightConnector1">
          <a:avLst/>
        </a:prstGeom>
        <a:ln>
          <a:solidFill>
            <a:schemeClr val="tx1">
              <a:lumMod val="75000"/>
              <a:lumOff val="25000"/>
            </a:schemeClr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</xdr:colOff>
      <xdr:row>11</xdr:row>
      <xdr:rowOff>123825</xdr:rowOff>
    </xdr:from>
    <xdr:to>
      <xdr:col>4</xdr:col>
      <xdr:colOff>209550</xdr:colOff>
      <xdr:row>11</xdr:row>
      <xdr:rowOff>123825</xdr:rowOff>
    </xdr:to>
    <xdr:cxnSp macro="">
      <xdr:nvCxnSpPr>
        <xdr:cNvPr id="59" name="Conector de Seta Reta 58">
          <a:extLst>
            <a:ext uri="{FF2B5EF4-FFF2-40B4-BE49-F238E27FC236}">
              <a16:creationId xmlns:a16="http://schemas.microsoft.com/office/drawing/2014/main" id="{B9C564B6-0192-4C53-B441-6DDFB0178A92}"/>
            </a:ext>
          </a:extLst>
        </xdr:cNvPr>
        <xdr:cNvCxnSpPr/>
      </xdr:nvCxnSpPr>
      <xdr:spPr>
        <a:xfrm flipH="1">
          <a:off x="5210175" y="933450"/>
          <a:ext cx="161925" cy="0"/>
        </a:xfrm>
        <a:prstGeom prst="straightConnector1">
          <a:avLst/>
        </a:prstGeom>
        <a:ln>
          <a:solidFill>
            <a:schemeClr val="tx1">
              <a:lumMod val="75000"/>
              <a:lumOff val="25000"/>
            </a:schemeClr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</xdr:colOff>
      <xdr:row>22</xdr:row>
      <xdr:rowOff>123825</xdr:rowOff>
    </xdr:from>
    <xdr:to>
      <xdr:col>5</xdr:col>
      <xdr:colOff>0</xdr:colOff>
      <xdr:row>22</xdr:row>
      <xdr:rowOff>123825</xdr:rowOff>
    </xdr:to>
    <xdr:cxnSp macro="">
      <xdr:nvCxnSpPr>
        <xdr:cNvPr id="60" name="Conector de Seta Reta 59">
          <a:extLst>
            <a:ext uri="{FF2B5EF4-FFF2-40B4-BE49-F238E27FC236}">
              <a16:creationId xmlns:a16="http://schemas.microsoft.com/office/drawing/2014/main" id="{B1ED4469-EDCD-4DA4-8D14-616FAC7AFF41}"/>
            </a:ext>
          </a:extLst>
        </xdr:cNvPr>
        <xdr:cNvCxnSpPr/>
      </xdr:nvCxnSpPr>
      <xdr:spPr>
        <a:xfrm flipH="1">
          <a:off x="5219700" y="4714875"/>
          <a:ext cx="114300" cy="0"/>
        </a:xfrm>
        <a:prstGeom prst="straightConnector1">
          <a:avLst/>
        </a:prstGeom>
        <a:ln>
          <a:solidFill>
            <a:schemeClr val="tx1">
              <a:lumMod val="75000"/>
              <a:lumOff val="25000"/>
            </a:schemeClr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2721</xdr:colOff>
      <xdr:row>0</xdr:row>
      <xdr:rowOff>147637</xdr:rowOff>
    </xdr:from>
    <xdr:to>
      <xdr:col>10</xdr:col>
      <xdr:colOff>295275</xdr:colOff>
      <xdr:row>13</xdr:row>
      <xdr:rowOff>138112</xdr:rowOff>
    </xdr:to>
    <xdr:graphicFrame macro="">
      <xdr:nvGraphicFramePr>
        <xdr:cNvPr id="61" name="Gráfico 60">
          <a:extLst>
            <a:ext uri="{FF2B5EF4-FFF2-40B4-BE49-F238E27FC236}">
              <a16:creationId xmlns:a16="http://schemas.microsoft.com/office/drawing/2014/main" id="{35326CB1-BA35-B32D-AFF5-F01FF65D5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5</xdr:row>
      <xdr:rowOff>133350</xdr:rowOff>
    </xdr:from>
    <xdr:to>
      <xdr:col>8</xdr:col>
      <xdr:colOff>685800</xdr:colOff>
      <xdr:row>9</xdr:row>
      <xdr:rowOff>76200</xdr:rowOff>
    </xdr:to>
    <xdr:sp macro="" textlink="'BASE DE PERFIL'!H5">
      <xdr:nvSpPr>
        <xdr:cNvPr id="1024" name="Retângulo: Cantos Arredondados 1023">
          <a:extLst>
            <a:ext uri="{FF2B5EF4-FFF2-40B4-BE49-F238E27FC236}">
              <a16:creationId xmlns:a16="http://schemas.microsoft.com/office/drawing/2014/main" id="{43830022-B9FE-9C36-A05F-EE7745FF0050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SpPr/>
      </xdr:nvSpPr>
      <xdr:spPr>
        <a:xfrm>
          <a:off x="6638925" y="1171575"/>
          <a:ext cx="1466850" cy="790575"/>
        </a:xfrm>
        <a:prstGeom prst="roundRect">
          <a:avLst/>
        </a:prstGeom>
        <a:noFill/>
        <a:ln>
          <a:noFill/>
        </a:ln>
        <a:effectLst>
          <a:outerShdw blurRad="50800" dist="50800" dir="5400000" algn="ctr" rotWithShape="0">
            <a:schemeClr val="tx1">
              <a:lumMod val="75000"/>
              <a:lumOff val="25000"/>
              <a:alpha val="35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7AB9FB3C-2D91-444B-B4E5-A932FACC7F22}" type="TxLink">
            <a:rPr lang="en-US" sz="44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gency FB" panose="020B0503020202020204" pitchFamily="34" charset="0"/>
              <a:ea typeface="Calibri"/>
              <a:cs typeface="Calibri"/>
            </a:rPr>
            <a:pPr algn="ctr"/>
            <a:t>0%</a:t>
          </a:fld>
          <a:endParaRPr lang="pt-BR" sz="4400" b="1">
            <a:solidFill>
              <a:schemeClr val="tx1">
                <a:lumMod val="85000"/>
                <a:lumOff val="15000"/>
              </a:schemeClr>
            </a:solidFill>
            <a:latin typeface="Agency FB" panose="020B0503020202020204" pitchFamily="34" charset="0"/>
          </a:endParaRPr>
        </a:p>
      </xdr:txBody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10</xdr:col>
      <xdr:colOff>9525</xdr:colOff>
      <xdr:row>25</xdr:row>
      <xdr:rowOff>9525</xdr:rowOff>
    </xdr:to>
    <xdr:pic>
      <xdr:nvPicPr>
        <xdr:cNvPr id="1025" name="Imagem 1024">
          <a:extLst>
            <a:ext uri="{FF2B5EF4-FFF2-40B4-BE49-F238E27FC236}">
              <a16:creationId xmlns:a16="http://schemas.microsoft.com/office/drawing/2014/main" id="{27A41D06-A354-5F3E-CB38-724807C4F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8650" y="4981575"/>
          <a:ext cx="8477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29ADC-A61B-4798-96C7-FA2FE77C6296}">
  <sheetPr codeName="Planilha11"/>
  <dimension ref="A1:M110"/>
  <sheetViews>
    <sheetView showGridLines="0" tabSelected="1" zoomScaleNormal="100" workbookViewId="0">
      <selection activeCell="C5" sqref="C5:D5"/>
    </sheetView>
  </sheetViews>
  <sheetFormatPr defaultColWidth="0" defaultRowHeight="12" zeroHeight="1" x14ac:dyDescent="0.25"/>
  <cols>
    <col min="1" max="1" width="2.85546875" style="1" customWidth="1"/>
    <col min="2" max="2" width="29.28515625" style="1" customWidth="1"/>
    <col min="3" max="3" width="25.5703125" style="1" customWidth="1"/>
    <col min="4" max="4" width="19.85546875" style="1" customWidth="1"/>
    <col min="5" max="5" width="2.42578125" style="1" customWidth="1"/>
    <col min="6" max="6" width="6.140625" style="1" customWidth="1"/>
    <col min="7" max="11" width="12.5703125" style="1" customWidth="1"/>
    <col min="12" max="13" width="12.5703125" style="1" hidden="1" customWidth="1"/>
    <col min="14" max="16384" width="9" style="1" hidden="1"/>
  </cols>
  <sheetData>
    <row r="1" spans="2:13" x14ac:dyDescent="0.25"/>
    <row r="2" spans="2:13" ht="24" x14ac:dyDescent="0.25">
      <c r="B2" s="62" t="s">
        <v>0</v>
      </c>
      <c r="C2" s="62"/>
      <c r="D2" s="62"/>
      <c r="E2" s="3"/>
      <c r="F2" s="3"/>
      <c r="G2" s="3"/>
      <c r="H2" s="3"/>
      <c r="I2" s="3"/>
      <c r="J2" s="3"/>
      <c r="K2" s="3"/>
      <c r="L2" s="3"/>
      <c r="M2" s="3"/>
    </row>
    <row r="3" spans="2:13" ht="7.5" customHeight="1" x14ac:dyDescent="0.25">
      <c r="B3" s="9"/>
      <c r="C3" s="9"/>
      <c r="D3" s="9"/>
      <c r="F3" s="4"/>
      <c r="G3" s="4"/>
      <c r="H3" s="4"/>
      <c r="I3" s="4"/>
    </row>
    <row r="4" spans="2:13" ht="21" customHeight="1" x14ac:dyDescent="0.25">
      <c r="B4" s="60" t="s">
        <v>32</v>
      </c>
      <c r="C4" s="61"/>
      <c r="D4" s="41"/>
      <c r="E4" s="4"/>
      <c r="F4" s="4"/>
      <c r="G4" s="4"/>
      <c r="H4" s="4"/>
      <c r="I4" s="4"/>
    </row>
    <row r="5" spans="2:13" ht="17.25" customHeight="1" x14ac:dyDescent="0.25">
      <c r="B5" s="39" t="s">
        <v>10</v>
      </c>
      <c r="C5" s="65">
        <v>0</v>
      </c>
      <c r="D5" s="66"/>
      <c r="E5" s="4"/>
      <c r="F5" s="4"/>
      <c r="G5" s="4"/>
      <c r="H5" s="4"/>
      <c r="I5" s="4"/>
    </row>
    <row r="6" spans="2:13" ht="17.25" customHeight="1" x14ac:dyDescent="0.25">
      <c r="B6" s="39" t="s">
        <v>11</v>
      </c>
      <c r="C6" s="63">
        <v>0</v>
      </c>
      <c r="D6" s="64"/>
      <c r="E6" s="4"/>
      <c r="F6" s="4"/>
      <c r="G6" s="4"/>
      <c r="H6" s="4"/>
      <c r="I6" s="4"/>
    </row>
    <row r="7" spans="2:13" ht="17.25" customHeight="1" x14ac:dyDescent="0.25">
      <c r="B7" s="7" t="s">
        <v>1</v>
      </c>
      <c r="C7" s="56">
        <f>C5*30%</f>
        <v>0</v>
      </c>
      <c r="D7" s="57"/>
      <c r="E7" s="4"/>
      <c r="F7" s="4"/>
      <c r="G7" s="4"/>
      <c r="H7" s="4"/>
      <c r="I7" s="4"/>
    </row>
    <row r="8" spans="2:13" ht="11.25" customHeight="1" x14ac:dyDescent="0.25">
      <c r="B8" s="10"/>
      <c r="C8" s="10"/>
      <c r="D8" s="10"/>
      <c r="E8" s="4"/>
      <c r="F8" s="4"/>
      <c r="G8" s="4"/>
      <c r="H8" s="4"/>
      <c r="I8" s="4"/>
    </row>
    <row r="9" spans="2:13" ht="21" customHeight="1" x14ac:dyDescent="0.25">
      <c r="B9" s="60" t="s">
        <v>33</v>
      </c>
      <c r="C9" s="61"/>
      <c r="D9" s="41"/>
      <c r="E9" s="4"/>
      <c r="F9" s="4"/>
      <c r="G9" s="4"/>
      <c r="H9" s="4"/>
      <c r="I9" s="4"/>
    </row>
    <row r="10" spans="2:13" ht="17.25" customHeight="1" x14ac:dyDescent="0.25">
      <c r="B10" s="5" t="s">
        <v>34</v>
      </c>
      <c r="C10" s="67">
        <v>0</v>
      </c>
      <c r="D10" s="68"/>
      <c r="E10" s="4"/>
      <c r="F10" s="4"/>
      <c r="G10" s="4"/>
      <c r="H10" s="4"/>
      <c r="I10" s="4"/>
    </row>
    <row r="11" spans="2:13" ht="17.25" customHeight="1" x14ac:dyDescent="0.25">
      <c r="B11" s="5" t="s">
        <v>6</v>
      </c>
      <c r="C11" s="52">
        <v>0</v>
      </c>
      <c r="D11" s="53"/>
      <c r="E11" s="4"/>
      <c r="F11" s="4"/>
      <c r="G11" s="4"/>
      <c r="H11" s="4"/>
      <c r="I11" s="4"/>
    </row>
    <row r="12" spans="2:13" ht="17.25" customHeight="1" x14ac:dyDescent="0.25">
      <c r="B12" s="5" t="s">
        <v>9</v>
      </c>
      <c r="C12" s="50">
        <v>0</v>
      </c>
      <c r="D12" s="51"/>
      <c r="E12" s="4"/>
      <c r="F12" s="4"/>
      <c r="G12" s="4"/>
      <c r="H12" s="4"/>
      <c r="I12" s="4"/>
    </row>
    <row r="13" spans="2:13" ht="17.25" customHeight="1" x14ac:dyDescent="0.25">
      <c r="B13" s="6" t="s">
        <v>7</v>
      </c>
      <c r="C13" s="54">
        <f>FV(C12,C11*12,C10*-1)</f>
        <v>0</v>
      </c>
      <c r="D13" s="55"/>
      <c r="E13" s="4"/>
      <c r="F13" s="4"/>
      <c r="G13" s="4"/>
      <c r="H13" s="4"/>
      <c r="I13" s="4"/>
    </row>
    <row r="14" spans="2:13" ht="17.25" customHeight="1" x14ac:dyDescent="0.25">
      <c r="B14" s="7" t="s">
        <v>8</v>
      </c>
      <c r="C14" s="56">
        <f>C13*C6</f>
        <v>0</v>
      </c>
      <c r="D14" s="57"/>
      <c r="E14" s="4"/>
      <c r="F14" s="4"/>
      <c r="G14" s="4"/>
      <c r="H14" s="4"/>
      <c r="I14" s="4"/>
    </row>
    <row r="15" spans="2:13" ht="9" customHeight="1" x14ac:dyDescent="0.25">
      <c r="B15" s="11"/>
      <c r="C15" s="11"/>
      <c r="D15" s="11"/>
      <c r="E15" s="4"/>
      <c r="F15" s="4"/>
      <c r="G15" s="4"/>
      <c r="H15" s="4"/>
      <c r="I15" s="4"/>
    </row>
    <row r="16" spans="2:13" ht="21" customHeight="1" x14ac:dyDescent="0.25">
      <c r="B16" s="58" t="s">
        <v>12</v>
      </c>
      <c r="C16" s="59"/>
      <c r="D16" s="40" t="s">
        <v>13</v>
      </c>
      <c r="E16" s="4"/>
      <c r="F16" s="4"/>
      <c r="G16" s="4"/>
      <c r="H16" s="4"/>
      <c r="I16" s="4"/>
    </row>
    <row r="17" spans="2:9" ht="15.75" x14ac:dyDescent="0.25">
      <c r="B17" s="8" t="s">
        <v>2</v>
      </c>
      <c r="C17" s="12">
        <f>FV($C$12,1*12,$C$10*-1)</f>
        <v>0</v>
      </c>
      <c r="D17" s="14">
        <f>C17*$C$6</f>
        <v>0</v>
      </c>
      <c r="E17" s="4"/>
      <c r="F17" s="4"/>
      <c r="G17" s="4"/>
      <c r="H17" s="4"/>
      <c r="I17" s="4"/>
    </row>
    <row r="18" spans="2:9" ht="15.75" x14ac:dyDescent="0.25">
      <c r="B18" s="8" t="s">
        <v>3</v>
      </c>
      <c r="C18" s="12">
        <f>FV($C$12,5*12,$C$10*-1)</f>
        <v>0</v>
      </c>
      <c r="D18" s="14">
        <f t="shared" ref="D18:D21" si="0">C18*$C$6</f>
        <v>0</v>
      </c>
      <c r="E18" s="4"/>
      <c r="F18" s="4"/>
      <c r="G18" s="4"/>
      <c r="H18" s="4"/>
      <c r="I18" s="4"/>
    </row>
    <row r="19" spans="2:9" ht="15.75" x14ac:dyDescent="0.25">
      <c r="B19" s="8" t="s">
        <v>4</v>
      </c>
      <c r="C19" s="12">
        <f>FV($C$12,10*12,$C$10*-1)</f>
        <v>0</v>
      </c>
      <c r="D19" s="14">
        <f t="shared" si="0"/>
        <v>0</v>
      </c>
      <c r="E19" s="4"/>
      <c r="F19" s="4"/>
      <c r="G19" s="4"/>
      <c r="H19" s="4"/>
      <c r="I19" s="4"/>
    </row>
    <row r="20" spans="2:9" ht="15.75" x14ac:dyDescent="0.25">
      <c r="B20" s="8" t="s">
        <v>5</v>
      </c>
      <c r="C20" s="12">
        <f>FV($C$12,20*12,$C$10*-1)</f>
        <v>0</v>
      </c>
      <c r="D20" s="14">
        <f t="shared" si="0"/>
        <v>0</v>
      </c>
    </row>
    <row r="21" spans="2:9" ht="18.75" customHeight="1" x14ac:dyDescent="0.25">
      <c r="B21" s="37" t="s">
        <v>14</v>
      </c>
      <c r="C21" s="13">
        <f>FV($C$12,30*12,$C$10*-1)</f>
        <v>0</v>
      </c>
      <c r="D21" s="38">
        <f t="shared" si="0"/>
        <v>0</v>
      </c>
      <c r="E21" s="4"/>
      <c r="F21" s="4"/>
      <c r="G21" s="4"/>
      <c r="H21" s="4"/>
      <c r="I21" s="4"/>
    </row>
    <row r="22" spans="2:9" ht="15" x14ac:dyDescent="0.25">
      <c r="E22" s="4"/>
      <c r="F22" s="4"/>
      <c r="G22" s="4"/>
      <c r="H22" s="4"/>
      <c r="I22" s="4"/>
    </row>
    <row r="23" spans="2:9" ht="19.5" customHeight="1" x14ac:dyDescent="0.25">
      <c r="B23" s="49" t="s">
        <v>15</v>
      </c>
      <c r="C23" s="49"/>
      <c r="D23" s="42" t="s">
        <v>38</v>
      </c>
      <c r="E23" s="4"/>
      <c r="F23" s="4"/>
      <c r="G23" s="4"/>
      <c r="H23" s="4"/>
      <c r="I23" s="4"/>
    </row>
    <row r="24" spans="2:9" ht="6.75" customHeight="1" x14ac:dyDescent="0.25">
      <c r="B24" s="4"/>
      <c r="C24" s="4"/>
      <c r="D24" s="4"/>
      <c r="E24" s="4"/>
      <c r="F24" s="4"/>
      <c r="G24" s="4"/>
      <c r="H24" s="4"/>
      <c r="I24" s="4"/>
    </row>
    <row r="25" spans="2:9" ht="18.75" customHeight="1" x14ac:dyDescent="0.25">
      <c r="B25" s="43" t="s">
        <v>23</v>
      </c>
      <c r="C25" s="44" t="s">
        <v>24</v>
      </c>
      <c r="D25" s="44" t="s">
        <v>25</v>
      </c>
      <c r="E25" s="15"/>
      <c r="F25" s="4"/>
      <c r="G25" s="4"/>
      <c r="H25" s="4"/>
      <c r="I25" s="4"/>
    </row>
    <row r="26" spans="2:9" ht="18.75" customHeight="1" x14ac:dyDescent="0.25">
      <c r="B26" s="5" t="s">
        <v>26</v>
      </c>
      <c r="C26" s="45" t="str">
        <f>IFERROR(VLOOKUP($D$23&amp;"-"&amp;B26,'BASE DE PERFIL'!B5:E23,4,0),"")</f>
        <v/>
      </c>
      <c r="D26" s="46">
        <f>IFERROR(C26*$C$10,0)</f>
        <v>0</v>
      </c>
      <c r="E26" s="15"/>
      <c r="F26" s="4"/>
      <c r="G26" s="4"/>
      <c r="H26" s="4"/>
      <c r="I26" s="4"/>
    </row>
    <row r="27" spans="2:9" ht="18.75" customHeight="1" x14ac:dyDescent="0.25">
      <c r="B27" s="47" t="s">
        <v>27</v>
      </c>
      <c r="C27" s="45" t="str">
        <f>IFERROR(VLOOKUP($D$23&amp;"-"&amp;B27,'BASE DE PERFIL'!B6:E24,4,0),"")</f>
        <v/>
      </c>
      <c r="D27" s="46">
        <f t="shared" ref="D27:D31" si="1">IFERROR(C27*$C$10,0)</f>
        <v>0</v>
      </c>
      <c r="E27" s="15"/>
      <c r="F27" s="4"/>
      <c r="G27" s="4"/>
      <c r="H27" s="4"/>
      <c r="I27" s="4"/>
    </row>
    <row r="28" spans="2:9" ht="18.75" customHeight="1" x14ac:dyDescent="0.25">
      <c r="B28" s="47" t="s">
        <v>28</v>
      </c>
      <c r="C28" s="45" t="str">
        <f>IFERROR(VLOOKUP($D$23&amp;"-"&amp;B28,'BASE DE PERFIL'!B7:E25,4,0),"")</f>
        <v/>
      </c>
      <c r="D28" s="46">
        <f t="shared" si="1"/>
        <v>0</v>
      </c>
      <c r="E28" s="15"/>
      <c r="F28" s="4"/>
      <c r="G28" s="4"/>
      <c r="H28" s="4"/>
      <c r="I28" s="4"/>
    </row>
    <row r="29" spans="2:9" ht="18.75" customHeight="1" x14ac:dyDescent="0.25">
      <c r="B29" s="47" t="s">
        <v>22</v>
      </c>
      <c r="C29" s="45" t="str">
        <f>IFERROR(VLOOKUP($D$23&amp;"-"&amp;B29,'BASE DE PERFIL'!B8:E26,4,0),"")</f>
        <v/>
      </c>
      <c r="D29" s="46">
        <f t="shared" si="1"/>
        <v>0</v>
      </c>
      <c r="E29" s="15"/>
      <c r="F29" s="4"/>
      <c r="G29" s="4"/>
      <c r="H29" s="4"/>
      <c r="I29" s="4"/>
    </row>
    <row r="30" spans="2:9" ht="18.75" customHeight="1" x14ac:dyDescent="0.25">
      <c r="B30" s="47" t="s">
        <v>29</v>
      </c>
      <c r="C30" s="45" t="str">
        <f>IFERROR(VLOOKUP($D$23&amp;"-"&amp;B30,'BASE DE PERFIL'!B9:E27,4,0),"")</f>
        <v/>
      </c>
      <c r="D30" s="46">
        <f t="shared" si="1"/>
        <v>0</v>
      </c>
      <c r="E30" s="15"/>
      <c r="F30" s="4"/>
      <c r="G30" s="4"/>
      <c r="H30" s="4"/>
      <c r="I30" s="4"/>
    </row>
    <row r="31" spans="2:9" ht="18.75" customHeight="1" x14ac:dyDescent="0.25">
      <c r="B31" s="47" t="s">
        <v>30</v>
      </c>
      <c r="C31" s="48" t="str">
        <f>IFERROR(VLOOKUP($D$23&amp;"-"&amp;B31,'BASE DE PERFIL'!B10:E28,4,0),"")</f>
        <v/>
      </c>
      <c r="D31" s="46">
        <f t="shared" si="1"/>
        <v>0</v>
      </c>
      <c r="E31" s="15"/>
      <c r="F31" s="4"/>
      <c r="G31" s="4"/>
      <c r="H31" s="4"/>
      <c r="I31" s="4"/>
    </row>
    <row r="32" spans="2:9" ht="12" customHeight="1" x14ac:dyDescent="0.25">
      <c r="B32" s="15"/>
      <c r="C32" s="15"/>
      <c r="D32" s="15"/>
      <c r="E32" s="15"/>
      <c r="F32" s="4"/>
      <c r="G32" s="4"/>
      <c r="H32" s="4"/>
      <c r="I32" s="4"/>
    </row>
    <row r="33" spans="2:9" ht="12" customHeight="1" x14ac:dyDescent="0.25">
      <c r="B33" s="4"/>
      <c r="C33" s="4"/>
      <c r="D33" s="4"/>
      <c r="E33" s="4"/>
      <c r="F33" s="4"/>
      <c r="G33" s="4"/>
      <c r="H33" s="4"/>
      <c r="I33" s="4"/>
    </row>
    <row r="34" spans="2:9" ht="12" customHeight="1" x14ac:dyDescent="0.25">
      <c r="B34" s="4"/>
      <c r="C34" s="4"/>
      <c r="D34" s="4"/>
      <c r="E34" s="4"/>
      <c r="F34" s="4"/>
      <c r="G34" s="4"/>
      <c r="H34" s="4"/>
      <c r="I34" s="4"/>
    </row>
    <row r="35" spans="2:9" ht="12" customHeight="1" x14ac:dyDescent="0.25">
      <c r="B35" s="4"/>
      <c r="C35" s="4"/>
      <c r="D35" s="4"/>
      <c r="E35" s="4"/>
      <c r="F35" s="4"/>
      <c r="G35" s="4"/>
      <c r="H35" s="4"/>
      <c r="I35" s="4"/>
    </row>
    <row r="36" spans="2:9" ht="12" customHeight="1" x14ac:dyDescent="0.25">
      <c r="B36" s="4"/>
      <c r="C36" s="4"/>
      <c r="D36" s="4"/>
      <c r="E36" s="4"/>
      <c r="F36" s="4"/>
      <c r="G36" s="4"/>
      <c r="H36" s="4"/>
      <c r="I36" s="4"/>
    </row>
    <row r="37" spans="2:9" ht="15.75" hidden="1" customHeight="1" x14ac:dyDescent="0.25">
      <c r="B37" s="4"/>
      <c r="C37" s="4"/>
      <c r="D37" s="4"/>
    </row>
    <row r="38" spans="2:9" ht="15" hidden="1" x14ac:dyDescent="0.25">
      <c r="B38" s="4"/>
      <c r="C38" s="4"/>
      <c r="D38" s="4"/>
    </row>
    <row r="49" s="1" customFormat="1" hidden="1" x14ac:dyDescent="0.25"/>
    <row r="50" s="1" customFormat="1" hidden="1" x14ac:dyDescent="0.25"/>
    <row r="51" s="1" customFormat="1" hidden="1" x14ac:dyDescent="0.25"/>
    <row r="52" s="1" customFormat="1" hidden="1" x14ac:dyDescent="0.25"/>
    <row r="53" s="1" customFormat="1" hidden="1" x14ac:dyDescent="0.25"/>
    <row r="54" s="1" customFormat="1" hidden="1" x14ac:dyDescent="0.25"/>
    <row r="55" s="1" customFormat="1" hidden="1" x14ac:dyDescent="0.25"/>
    <row r="56" s="1" customFormat="1" hidden="1" x14ac:dyDescent="0.25"/>
    <row r="57" s="1" customFormat="1" hidden="1" x14ac:dyDescent="0.25"/>
    <row r="58" s="1" customFormat="1" hidden="1" x14ac:dyDescent="0.25"/>
    <row r="59" s="1" customFormat="1" hidden="1" x14ac:dyDescent="0.25"/>
    <row r="60" s="1" customFormat="1" hidden="1" x14ac:dyDescent="0.25"/>
    <row r="61" s="1" customFormat="1" hidden="1" x14ac:dyDescent="0.25"/>
    <row r="62" s="1" customFormat="1" hidden="1" x14ac:dyDescent="0.25"/>
    <row r="63" s="1" customFormat="1" hidden="1" x14ac:dyDescent="0.25"/>
    <row r="64" s="1" customFormat="1" hidden="1" x14ac:dyDescent="0.25"/>
    <row r="65" s="1" customFormat="1" hidden="1" x14ac:dyDescent="0.25"/>
    <row r="66" s="1" customFormat="1" hidden="1" x14ac:dyDescent="0.25"/>
    <row r="67" s="1" customFormat="1" hidden="1" x14ac:dyDescent="0.25"/>
    <row r="68" s="1" customFormat="1" hidden="1" x14ac:dyDescent="0.25"/>
    <row r="69" s="1" customFormat="1" hidden="1" x14ac:dyDescent="0.25"/>
    <row r="70" s="1" customFormat="1" hidden="1" x14ac:dyDescent="0.25"/>
    <row r="71" s="1" customFormat="1" hidden="1" x14ac:dyDescent="0.25"/>
    <row r="72" s="1" customFormat="1" hidden="1" x14ac:dyDescent="0.25"/>
    <row r="73" s="1" customFormat="1" hidden="1" x14ac:dyDescent="0.25"/>
    <row r="74" s="1" customFormat="1" hidden="1" x14ac:dyDescent="0.25"/>
    <row r="75" s="1" customFormat="1" hidden="1" x14ac:dyDescent="0.25"/>
    <row r="76" s="1" customFormat="1" hidden="1" x14ac:dyDescent="0.25"/>
    <row r="77" s="1" customFormat="1" hidden="1" x14ac:dyDescent="0.25"/>
    <row r="78" s="1" customFormat="1" hidden="1" x14ac:dyDescent="0.25"/>
    <row r="79" s="1" customFormat="1" hidden="1" x14ac:dyDescent="0.25"/>
    <row r="80" s="1" customFormat="1" hidden="1" x14ac:dyDescent="0.25"/>
    <row r="81" s="1" customFormat="1" hidden="1" x14ac:dyDescent="0.25"/>
    <row r="82" s="1" customFormat="1" hidden="1" x14ac:dyDescent="0.25"/>
    <row r="83" s="1" customFormat="1" hidden="1" x14ac:dyDescent="0.25"/>
    <row r="84" s="1" customFormat="1" hidden="1" x14ac:dyDescent="0.25"/>
    <row r="85" s="1" customFormat="1" hidden="1" x14ac:dyDescent="0.25"/>
    <row r="86" s="1" customFormat="1" hidden="1" x14ac:dyDescent="0.25"/>
    <row r="87" s="1" customFormat="1" hidden="1" x14ac:dyDescent="0.25"/>
    <row r="88" s="1" customFormat="1" hidden="1" x14ac:dyDescent="0.25"/>
    <row r="89" s="1" customFormat="1" hidden="1" x14ac:dyDescent="0.25"/>
    <row r="90" s="1" customFormat="1" hidden="1" x14ac:dyDescent="0.25"/>
    <row r="91" s="1" customFormat="1" hidden="1" x14ac:dyDescent="0.25"/>
    <row r="92" s="1" customFormat="1" hidden="1" x14ac:dyDescent="0.25"/>
    <row r="93" s="1" customFormat="1" hidden="1" x14ac:dyDescent="0.25"/>
    <row r="94" s="1" customFormat="1" hidden="1" x14ac:dyDescent="0.25"/>
    <row r="95" s="1" customFormat="1" hidden="1" x14ac:dyDescent="0.25"/>
    <row r="96" s="1" customFormat="1" hidden="1" x14ac:dyDescent="0.25"/>
    <row r="97" s="1" customFormat="1" hidden="1" x14ac:dyDescent="0.25"/>
    <row r="98" s="1" customFormat="1" hidden="1" x14ac:dyDescent="0.25"/>
    <row r="99" s="1" customFormat="1" hidden="1" x14ac:dyDescent="0.25"/>
    <row r="100" s="1" customFormat="1" hidden="1" x14ac:dyDescent="0.25"/>
    <row r="101" s="1" customFormat="1" hidden="1" x14ac:dyDescent="0.25"/>
    <row r="102" s="1" customFormat="1" hidden="1" x14ac:dyDescent="0.25"/>
    <row r="103" s="1" customFormat="1" hidden="1" x14ac:dyDescent="0.25"/>
    <row r="104" s="1" customFormat="1" hidden="1" x14ac:dyDescent="0.25"/>
    <row r="105" s="1" customFormat="1" ht="11.25" hidden="1" customHeigh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</sheetData>
  <sheetProtection sheet="1" objects="1" scenarios="1" selectLockedCells="1"/>
  <mergeCells count="13">
    <mergeCell ref="B9:C9"/>
    <mergeCell ref="C10:D10"/>
    <mergeCell ref="B4:C4"/>
    <mergeCell ref="B2:D2"/>
    <mergeCell ref="C7:D7"/>
    <mergeCell ref="C6:D6"/>
    <mergeCell ref="C5:D5"/>
    <mergeCell ref="B23:C23"/>
    <mergeCell ref="C12:D12"/>
    <mergeCell ref="C11:D11"/>
    <mergeCell ref="C13:D13"/>
    <mergeCell ref="C14:D14"/>
    <mergeCell ref="B16:C16"/>
  </mergeCells>
  <phoneticPr fontId="2" type="noConversion"/>
  <dataValidations count="1">
    <dataValidation type="list" allowBlank="1" showInputMessage="1" showErrorMessage="1" sqref="D23" xr:uid="{D0411923-9DAE-434E-B2D7-E444EF5970FF}">
      <formula1>"Conservador,Moderado,Agressivo,Altere aqui"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107BC-5B3D-4C64-B2DF-2D03E2669321}">
  <dimension ref="B4:I23"/>
  <sheetViews>
    <sheetView showGridLines="0" workbookViewId="0">
      <selection activeCell="G5" activeCellId="1" sqref="B5:E23 G5:H7"/>
    </sheetView>
  </sheetViews>
  <sheetFormatPr defaultRowHeight="15" x14ac:dyDescent="0.25"/>
  <cols>
    <col min="1" max="1" width="9.140625" style="2"/>
    <col min="2" max="2" width="34" style="2" customWidth="1"/>
    <col min="3" max="3" width="15" style="2" customWidth="1"/>
    <col min="4" max="4" width="18.5703125" style="2" bestFit="1" customWidth="1"/>
    <col min="5" max="6" width="9.140625" style="2"/>
    <col min="7" max="7" width="21.42578125" style="2" customWidth="1"/>
    <col min="8" max="8" width="12.140625" style="2" customWidth="1"/>
    <col min="9" max="16384" width="9.140625" style="2"/>
  </cols>
  <sheetData>
    <row r="4" spans="2:9" ht="15.75" thickBot="1" x14ac:dyDescent="0.3"/>
    <row r="5" spans="2:9" x14ac:dyDescent="0.25">
      <c r="B5" s="18" t="s">
        <v>20</v>
      </c>
      <c r="C5" s="19" t="s">
        <v>18</v>
      </c>
      <c r="D5" s="19" t="s">
        <v>19</v>
      </c>
      <c r="E5" s="20" t="s">
        <v>21</v>
      </c>
      <c r="F5" s="16"/>
      <c r="G5" s="33" t="s">
        <v>37</v>
      </c>
      <c r="H5" s="34">
        <f>IFERROR('PROJ. DE INV.'!C10/'PROJ. DE INV.'!C5,0)</f>
        <v>0</v>
      </c>
      <c r="I5" s="17"/>
    </row>
    <row r="6" spans="2:9" x14ac:dyDescent="0.25">
      <c r="B6" s="21" t="str">
        <f>C6&amp;"-"&amp;D6</f>
        <v>Conservador-Papel</v>
      </c>
      <c r="C6" s="22" t="s">
        <v>17</v>
      </c>
      <c r="D6" s="22" t="s">
        <v>26</v>
      </c>
      <c r="E6" s="23">
        <v>0.3</v>
      </c>
      <c r="G6" s="35" t="s">
        <v>35</v>
      </c>
      <c r="H6" s="36">
        <f>'PROJ. DE INV.'!C10</f>
        <v>0</v>
      </c>
    </row>
    <row r="7" spans="2:9" x14ac:dyDescent="0.25">
      <c r="B7" s="21" t="str">
        <f t="shared" ref="B7:B23" si="0">C7&amp;"-"&amp;D7</f>
        <v>Conservador-Tijolo</v>
      </c>
      <c r="C7" s="22" t="s">
        <v>17</v>
      </c>
      <c r="D7" s="22" t="s">
        <v>27</v>
      </c>
      <c r="E7" s="23">
        <v>0.5</v>
      </c>
      <c r="G7" s="35" t="s">
        <v>36</v>
      </c>
      <c r="H7" s="36">
        <f>AVERAGE('PROJ. DE INV.'!C5-'PROJ. DE INV.'!C10)</f>
        <v>0</v>
      </c>
    </row>
    <row r="8" spans="2:9" x14ac:dyDescent="0.25">
      <c r="B8" s="21" t="str">
        <f t="shared" si="0"/>
        <v>Conservador-Hibridos</v>
      </c>
      <c r="C8" s="22" t="s">
        <v>17</v>
      </c>
      <c r="D8" s="22" t="s">
        <v>28</v>
      </c>
      <c r="E8" s="23">
        <v>0.1</v>
      </c>
    </row>
    <row r="9" spans="2:9" x14ac:dyDescent="0.25">
      <c r="B9" s="21" t="str">
        <f t="shared" si="0"/>
        <v>Conservador-FOFs</v>
      </c>
      <c r="C9" s="22" t="s">
        <v>17</v>
      </c>
      <c r="D9" s="22" t="s">
        <v>22</v>
      </c>
      <c r="E9" s="23">
        <v>0.1</v>
      </c>
    </row>
    <row r="10" spans="2:9" x14ac:dyDescent="0.25">
      <c r="B10" s="21" t="str">
        <f t="shared" si="0"/>
        <v>Conservador-Desenvolvimento</v>
      </c>
      <c r="C10" s="22" t="s">
        <v>17</v>
      </c>
      <c r="D10" s="22" t="s">
        <v>29</v>
      </c>
      <c r="E10" s="23"/>
    </row>
    <row r="11" spans="2:9" x14ac:dyDescent="0.25">
      <c r="B11" s="21" t="str">
        <f t="shared" si="0"/>
        <v>Conservador-Hotelarias</v>
      </c>
      <c r="C11" s="22" t="s">
        <v>17</v>
      </c>
      <c r="D11" s="22" t="s">
        <v>30</v>
      </c>
      <c r="E11" s="23"/>
    </row>
    <row r="12" spans="2:9" x14ac:dyDescent="0.25">
      <c r="B12" s="24" t="str">
        <f t="shared" si="0"/>
        <v>Moderado-Papel</v>
      </c>
      <c r="C12" s="25" t="s">
        <v>16</v>
      </c>
      <c r="D12" s="25" t="s">
        <v>26</v>
      </c>
      <c r="E12" s="26">
        <v>0.25</v>
      </c>
    </row>
    <row r="13" spans="2:9" x14ac:dyDescent="0.25">
      <c r="B13" s="24" t="str">
        <f t="shared" si="0"/>
        <v>Moderado-Tijolo</v>
      </c>
      <c r="C13" s="25" t="s">
        <v>16</v>
      </c>
      <c r="D13" s="25" t="s">
        <v>27</v>
      </c>
      <c r="E13" s="26">
        <v>0.2</v>
      </c>
    </row>
    <row r="14" spans="2:9" x14ac:dyDescent="0.25">
      <c r="B14" s="24" t="str">
        <f t="shared" si="0"/>
        <v>Moderado-Hibridos</v>
      </c>
      <c r="C14" s="25" t="s">
        <v>16</v>
      </c>
      <c r="D14" s="25" t="s">
        <v>28</v>
      </c>
      <c r="E14" s="26">
        <v>0.16</v>
      </c>
    </row>
    <row r="15" spans="2:9" x14ac:dyDescent="0.25">
      <c r="B15" s="24" t="str">
        <f t="shared" si="0"/>
        <v>Moderado-FOFs</v>
      </c>
      <c r="C15" s="25" t="s">
        <v>16</v>
      </c>
      <c r="D15" s="25" t="s">
        <v>22</v>
      </c>
      <c r="E15" s="26">
        <v>0.15</v>
      </c>
    </row>
    <row r="16" spans="2:9" x14ac:dyDescent="0.25">
      <c r="B16" s="24" t="str">
        <f t="shared" si="0"/>
        <v>Moderado-Desenvolvimento</v>
      </c>
      <c r="C16" s="25" t="s">
        <v>16</v>
      </c>
      <c r="D16" s="25" t="s">
        <v>29</v>
      </c>
      <c r="E16" s="26">
        <v>0.1</v>
      </c>
    </row>
    <row r="17" spans="2:5" x14ac:dyDescent="0.25">
      <c r="B17" s="24" t="str">
        <f t="shared" si="0"/>
        <v>Moderado-Hotelarias</v>
      </c>
      <c r="C17" s="25" t="s">
        <v>16</v>
      </c>
      <c r="D17" s="25" t="s">
        <v>30</v>
      </c>
      <c r="E17" s="26">
        <v>0.14000000000000001</v>
      </c>
    </row>
    <row r="18" spans="2:5" x14ac:dyDescent="0.25">
      <c r="B18" s="27" t="str">
        <f t="shared" si="0"/>
        <v>Agressivo-Papel</v>
      </c>
      <c r="C18" s="28" t="s">
        <v>31</v>
      </c>
      <c r="D18" s="28" t="s">
        <v>26</v>
      </c>
      <c r="E18" s="29">
        <v>0.5</v>
      </c>
    </row>
    <row r="19" spans="2:5" x14ac:dyDescent="0.25">
      <c r="B19" s="27" t="str">
        <f t="shared" si="0"/>
        <v>Agressivo-Tijolo</v>
      </c>
      <c r="C19" s="28" t="s">
        <v>31</v>
      </c>
      <c r="D19" s="28" t="s">
        <v>27</v>
      </c>
      <c r="E19" s="29">
        <v>0.1</v>
      </c>
    </row>
    <row r="20" spans="2:5" x14ac:dyDescent="0.25">
      <c r="B20" s="27" t="str">
        <f t="shared" si="0"/>
        <v>Agressivo-Hibridos</v>
      </c>
      <c r="C20" s="28" t="s">
        <v>31</v>
      </c>
      <c r="D20" s="28" t="s">
        <v>28</v>
      </c>
      <c r="E20" s="29">
        <v>0.05</v>
      </c>
    </row>
    <row r="21" spans="2:5" x14ac:dyDescent="0.25">
      <c r="B21" s="27" t="str">
        <f t="shared" si="0"/>
        <v>Agressivo-FOFs</v>
      </c>
      <c r="C21" s="28" t="s">
        <v>31</v>
      </c>
      <c r="D21" s="28" t="s">
        <v>22</v>
      </c>
      <c r="E21" s="29">
        <v>0.05</v>
      </c>
    </row>
    <row r="22" spans="2:5" x14ac:dyDescent="0.25">
      <c r="B22" s="27" t="str">
        <f t="shared" si="0"/>
        <v>Agressivo-Desenvolvimento</v>
      </c>
      <c r="C22" s="28" t="s">
        <v>31</v>
      </c>
      <c r="D22" s="28" t="s">
        <v>29</v>
      </c>
      <c r="E22" s="29">
        <v>0.2</v>
      </c>
    </row>
    <row r="23" spans="2:5" ht="15.75" thickBot="1" x14ac:dyDescent="0.3">
      <c r="B23" s="30" t="str">
        <f t="shared" si="0"/>
        <v>Agressivo-Hotelarias</v>
      </c>
      <c r="C23" s="31" t="s">
        <v>31</v>
      </c>
      <c r="D23" s="31" t="s">
        <v>30</v>
      </c>
      <c r="E23" s="32">
        <v>0.1</v>
      </c>
    </row>
  </sheetData>
  <sheetProtection sheet="1" objects="1" scenarios="1" selectLockedCells="1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D A A B Q S w M E F A A C A A g A T n O h W h X t n t u m A A A A 9 w A A A B I A H A B D b 2 5 m a W c v U G F j a 2 F n Z S 5 4 b W w g o h g A K K A U A A A A A A A A A A A A A A A A A A A A A A A A A A A A h Y + x C s I w G I R 3 w X c o 2 Z u k 6 S L l b w q 6 W h A F c Q 1 t s M E 2 K U 1 q + m 4 O P p K v Y I t W 3 R z v 7 o O 7 e 9 z u k A 1 N H V x l Z 5 X R K Y o w R Y F 1 Q p e i N l q m S B u U 8 e U C d q K 4 i L M M R l r b Z L B l i i r n 2 o Q Q 7 z 3 2 M T b d m T B K I 3 L K t 4 e i k o 1 A H 1 j 9 h 0 O l p 9 p C I g 7 H 1 x r O c B Q z H L M V p k B m E 3 K l v w A b B 0 / p j w m b v n Z 9 J 3 n r w v U e y C y B v D / w J 1 B L A w Q U A A I A C A B O c 6 F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T n O h W i i K R 7 g O A A A A E Q A A A B M A H A B G b 3 J t d W x h c y 9 T Z W N 0 a W 9 u M S 5 t I K I Y A C i g F A A A A A A A A A A A A A A A A A A A A A A A A A A A A C t O T S 7 J z M 9 T C I b Q h t Y A U E s B A i 0 A F A A C A A g A T n O h W h X t n t u m A A A A 9 w A A A B I A A A A A A A A A A A A A A A A A A A A A A E N v b m Z p Z y 9 Q Y W N r Y W d l L n h t b F B L A Q I t A B Q A A g A I A E 5 z o V p T c j g s m w A A A O E A A A A T A A A A A A A A A A A A A A A A A P I A A A B b Q 2 9 u d G V u d F 9 U e X B l c 1 0 u e G 1 s U E s B A i 0 A F A A C A A g A T n O h W i i K R 7 g O A A A A E Q A A A B M A A A A A A A A A A A A A A A A A 2 g E A A E Z v c m 1 1 b G F z L 1 N l Y 3 R p b 2 4 x L m 1 Q S w U G A A A A A A M A A w D C A A A A N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2 s 8 b A 9 N h e R Z F y O + s K D O 7 K A A A A A A I A A A A A A B B m A A A A A Q A A I A A A A P 3 U B e 1 s T n z q U 2 X i M z 8 P R 2 b J G k H / n K l J / x M X 0 L J 0 o m O Q A A A A A A 6 A A A A A A g A A I A A A A I B 1 o B N V h 2 + 7 S f b s 4 f j p D D c i h z a 3 W G + h Y d 2 A 3 h P A c F y s U A A A A L n X b t X T 4 H D h H R o O l f 1 1 r 3 V M u + H J 8 a Y b K Y i m / w 8 H q d d 3 6 1 2 k + x C X y l l s J d R o L E B P e s U W H B M T M 2 e O + j E X I L R W C u 6 E H X + X G 7 Y s y V v 2 9 L d / + l B G Q A A A A P a D N y c P J T b d K + I z d j s 3 q I B 8 d e S J e c M o q b a m 4 d G X a G C L v g + k p m k z s h q d j d 7 W k J h x a A p k A q 5 3 7 6 Y a R v b 0 y v M 1 N 5 Y = < / D a t a M a s h u p > 
</file>

<file path=customXml/itemProps1.xml><?xml version="1.0" encoding="utf-8"?>
<ds:datastoreItem xmlns:ds="http://schemas.openxmlformats.org/officeDocument/2006/customXml" ds:itemID="{6C835F21-C549-40F1-8BF7-61B51747E4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PROJ. DE INV.</vt:lpstr>
      <vt:lpstr>BASE DE PERFIL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iuri rocha</dc:creator>
  <cp:keywords/>
  <dc:description/>
  <cp:lastModifiedBy>braian rocha</cp:lastModifiedBy>
  <cp:revision/>
  <dcterms:created xsi:type="dcterms:W3CDTF">2025-04-29T19:04:13Z</dcterms:created>
  <dcterms:modified xsi:type="dcterms:W3CDTF">2025-05-19T02:11:44Z</dcterms:modified>
  <cp:category/>
  <cp:contentStatus/>
</cp:coreProperties>
</file>