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Comparator\"/>
    </mc:Choice>
  </mc:AlternateContent>
  <xr:revisionPtr revIDLastSave="0" documentId="13_ncr:1_{A7B15591-21D5-4DAA-A017-8529FE6BE0AD}" xr6:coauthVersionLast="45" xr6:coauthVersionMax="45" xr10:uidLastSave="{00000000-0000-0000-0000-000000000000}"/>
  <bookViews>
    <workbookView xWindow="-110" yWindow="-110" windowWidth="19420" windowHeight="10420" xr2:uid="{3E06635A-6C37-4CA0-B854-8E634352D4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7" i="1"/>
  <c r="D27" i="1"/>
  <c r="E15" i="1"/>
  <c r="E14" i="1"/>
  <c r="E6" i="1"/>
  <c r="E5" i="1"/>
  <c r="E4" i="1"/>
  <c r="E9" i="1"/>
  <c r="E12" i="1"/>
  <c r="E13" i="1"/>
  <c r="E7" i="1"/>
  <c r="E10" i="1"/>
  <c r="E11" i="1"/>
  <c r="E8" i="1"/>
  <c r="E3" i="1"/>
</calcChain>
</file>

<file path=xl/sharedStrings.xml><?xml version="1.0" encoding="utf-8"?>
<sst xmlns="http://schemas.openxmlformats.org/spreadsheetml/2006/main" count="69" uniqueCount="54">
  <si>
    <t>Analog Comparator</t>
  </si>
  <si>
    <t>Part #</t>
  </si>
  <si>
    <t>Consumption</t>
  </si>
  <si>
    <t>Propagation delay</t>
  </si>
  <si>
    <t>LTC1540</t>
  </si>
  <si>
    <t>60 µS</t>
  </si>
  <si>
    <t>0.3 µA</t>
  </si>
  <si>
    <t>Yes</t>
  </si>
  <si>
    <t>4 µA</t>
  </si>
  <si>
    <t>12 µS</t>
  </si>
  <si>
    <t>MAX931/4</t>
  </si>
  <si>
    <t>MAX951/4</t>
  </si>
  <si>
    <t>7 µA</t>
  </si>
  <si>
    <t>Yes &amp; OpAmp</t>
  </si>
  <si>
    <t>6 µS</t>
  </si>
  <si>
    <t>1 µA</t>
  </si>
  <si>
    <t>MAX9025/8</t>
  </si>
  <si>
    <t>MAX9060/8</t>
  </si>
  <si>
    <t>15 µS</t>
  </si>
  <si>
    <t>No</t>
  </si>
  <si>
    <t>MCP6541</t>
  </si>
  <si>
    <t>0.6 µA</t>
  </si>
  <si>
    <t>4 µS</t>
  </si>
  <si>
    <t>MIC833</t>
  </si>
  <si>
    <t>5 µS</t>
  </si>
  <si>
    <t>MIC8412</t>
  </si>
  <si>
    <t>10 µS</t>
  </si>
  <si>
    <t>1.5 µA</t>
  </si>
  <si>
    <t>Monitor Hysteresis</t>
  </si>
  <si>
    <t>NCS3402</t>
  </si>
  <si>
    <t>0.47 µA</t>
  </si>
  <si>
    <t>55 µS</t>
  </si>
  <si>
    <t>TLV3691</t>
  </si>
  <si>
    <t>0.15 µA</t>
  </si>
  <si>
    <t>24 µS</t>
  </si>
  <si>
    <t>TPS383X</t>
  </si>
  <si>
    <t>Supervisor</t>
  </si>
  <si>
    <t>20 µS</t>
  </si>
  <si>
    <t>TS880</t>
  </si>
  <si>
    <t>0.25 µA</t>
  </si>
  <si>
    <t>2 µS</t>
  </si>
  <si>
    <t>0.21 µA</t>
  </si>
  <si>
    <t>TS881</t>
  </si>
  <si>
    <t>0.5 µA</t>
  </si>
  <si>
    <t>Frequency [KHz]</t>
  </si>
  <si>
    <t>Consumption [nA]</t>
  </si>
  <si>
    <t>(y/a)^(1/b) = x</t>
  </si>
  <si>
    <t>a</t>
  </si>
  <si>
    <t>b</t>
  </si>
  <si>
    <t>OPAMP</t>
  </si>
  <si>
    <t>COMP</t>
  </si>
  <si>
    <t>Frequency OpAmp</t>
  </si>
  <si>
    <t>Frequency Comparator</t>
  </si>
  <si>
    <t>Internal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</si>
</sst>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Comparator</a:t>
            </a:r>
          </a:p>
        </c:rich>
      </c:tx>
      <c:layout>
        <c:manualLayout>
          <c:xMode val="edge"/>
          <c:yMode val="edge"/>
          <c:x val="0.45662046408080648"/>
          <c:y val="3.2893913529969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328201754385965"/>
          <c:y val="0.13678560201494577"/>
          <c:w val="0.81436754385964927"/>
          <c:h val="0.695836540304504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2471347331583549E-2"/>
                  <c:y val="0.43094488188976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42,689x</a:t>
                    </a:r>
                    <a:r>
                      <a:rPr lang="en-US" sz="2000" baseline="30000"/>
                      <a:t>0,1347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Feuil1!$F$3:$F$15</c:f>
              <c:numCache>
                <c:formatCode>General</c:formatCode>
                <c:ptCount val="13"/>
                <c:pt idx="0">
                  <c:v>300</c:v>
                </c:pt>
                <c:pt idx="1">
                  <c:v>470</c:v>
                </c:pt>
                <c:pt idx="2">
                  <c:v>150</c:v>
                </c:pt>
                <c:pt idx="3">
                  <c:v>150</c:v>
                </c:pt>
                <c:pt idx="4">
                  <c:v>500</c:v>
                </c:pt>
                <c:pt idx="5">
                  <c:v>4000</c:v>
                </c:pt>
                <c:pt idx="6">
                  <c:v>1500</c:v>
                </c:pt>
                <c:pt idx="7">
                  <c:v>1000</c:v>
                </c:pt>
                <c:pt idx="8">
                  <c:v>7000</c:v>
                </c:pt>
                <c:pt idx="9">
                  <c:v>1000</c:v>
                </c:pt>
                <c:pt idx="10">
                  <c:v>600</c:v>
                </c:pt>
                <c:pt idx="11">
                  <c:v>250</c:v>
                </c:pt>
                <c:pt idx="12">
                  <c:v>210</c:v>
                </c:pt>
              </c:numCache>
            </c:numRef>
          </c:xVal>
          <c:yVal>
            <c:numRef>
              <c:f>Feuil1!$E$3:$E$15</c:f>
              <c:numCache>
                <c:formatCode>General</c:formatCode>
                <c:ptCount val="13"/>
                <c:pt idx="0">
                  <c:v>16.666666666666668</c:v>
                </c:pt>
                <c:pt idx="1">
                  <c:v>18.181818181818183</c:v>
                </c:pt>
                <c:pt idx="2">
                  <c:v>41.666666666666664</c:v>
                </c:pt>
                <c:pt idx="3">
                  <c:v>50</c:v>
                </c:pt>
                <c:pt idx="4">
                  <c:v>66.666666666666671</c:v>
                </c:pt>
                <c:pt idx="5">
                  <c:v>83.333333333333329</c:v>
                </c:pt>
                <c:pt idx="6">
                  <c:v>100</c:v>
                </c:pt>
                <c:pt idx="7">
                  <c:v>166.66666666666666</c:v>
                </c:pt>
                <c:pt idx="8">
                  <c:v>166.66666666666666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7-BADB-DEC10677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42688"/>
        <c:axId val="520839080"/>
      </c:scatterChart>
      <c:valAx>
        <c:axId val="5208426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Consumption/</a:t>
                </a:r>
                <a:r>
                  <a:rPr lang="es-ES" sz="1200" baseline="0"/>
                  <a:t>Comparator [nA}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839080"/>
        <c:crosses val="autoZero"/>
        <c:crossBetween val="midCat"/>
      </c:valAx>
      <c:valAx>
        <c:axId val="520839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8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Operational Amplifier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Feuil1!$B$27:$B$54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</c:numCache>
            </c:numRef>
          </c:xVal>
          <c:yVal>
            <c:numRef>
              <c:f>Feuil1!$C$27:$C$54</c:f>
              <c:numCache>
                <c:formatCode>General</c:formatCode>
                <c:ptCount val="28"/>
                <c:pt idx="0">
                  <c:v>1.1081220694415777</c:v>
                </c:pt>
                <c:pt idx="1">
                  <c:v>2.0911793728689458</c:v>
                </c:pt>
                <c:pt idx="2">
                  <c:v>3.0319783647271641</c:v>
                </c:pt>
                <c:pt idx="3">
                  <c:v>3.9463442612566042</c:v>
                </c:pt>
                <c:pt idx="4">
                  <c:v>4.8415444380837691</c:v>
                </c:pt>
                <c:pt idx="5">
                  <c:v>5.7217618799863112</c:v>
                </c:pt>
                <c:pt idx="6">
                  <c:v>6.5897119131316666</c:v>
                </c:pt>
                <c:pt idx="7">
                  <c:v>7.4472965975114027</c:v>
                </c:pt>
                <c:pt idx="8">
                  <c:v>8.2959206911258736</c:v>
                </c:pt>
                <c:pt idx="9">
                  <c:v>9.136662955238565</c:v>
                </c:pt>
                <c:pt idx="10">
                  <c:v>17.24214473815065</c:v>
                </c:pt>
                <c:pt idx="11">
                  <c:v>24.999199248912678</c:v>
                </c:pt>
                <c:pt idx="12">
                  <c:v>32.538308201560881</c:v>
                </c:pt>
                <c:pt idx="13">
                  <c:v>39.919392396789995</c:v>
                </c:pt>
                <c:pt idx="14">
                  <c:v>47.176941285820384</c:v>
                </c:pt>
                <c:pt idx="15">
                  <c:v>54.333343214385472</c:v>
                </c:pt>
                <c:pt idx="16">
                  <c:v>61.404281004389844</c:v>
                </c:pt>
                <c:pt idx="17">
                  <c:v>68.401337134638766</c:v>
                </c:pt>
                <c:pt idx="18">
                  <c:v>75.333406183035905</c:v>
                </c:pt>
                <c:pt idx="19">
                  <c:v>142.16454075074083</c:v>
                </c:pt>
                <c:pt idx="20">
                  <c:v>206.12283067629161</c:v>
                </c:pt>
                <c:pt idx="21">
                  <c:v>268.28412082899132</c:v>
                </c:pt>
                <c:pt idx="22">
                  <c:v>329.14246883575112</c:v>
                </c:pt>
                <c:pt idx="23">
                  <c:v>388.98224633756837</c:v>
                </c:pt>
                <c:pt idx="24">
                  <c:v>447.98804921492479</c:v>
                </c:pt>
                <c:pt idx="25">
                  <c:v>506.28918511530986</c:v>
                </c:pt>
                <c:pt idx="26">
                  <c:v>563.98115363028273</c:v>
                </c:pt>
                <c:pt idx="27">
                  <c:v>621.13729213184979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4-4543-B5BC-2FE64EE471D5}"/>
            </c:ext>
          </c:extLst>
        </c:ser>
        <c:ser>
          <c:idx val="1"/>
          <c:order val="1"/>
          <c:tx>
            <c:v>Comparator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Feuil1!$B$27:$B$54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</c:numCache>
            </c:numRef>
          </c:xVal>
          <c:yVal>
            <c:numRef>
              <c:f>Feuil1!$D$27:$D$54</c:f>
              <c:numCache>
                <c:formatCode>General</c:formatCode>
                <c:ptCount val="28"/>
                <c:pt idx="0">
                  <c:v>79.380893228758282</c:v>
                </c:pt>
                <c:pt idx="1">
                  <c:v>87.149464300520748</c:v>
                </c:pt>
                <c:pt idx="2">
                  <c:v>92.041611632200556</c:v>
                </c:pt>
                <c:pt idx="3">
                  <c:v>95.67830266132853</c:v>
                </c:pt>
                <c:pt idx="4">
                  <c:v>98.597803714860973</c:v>
                </c:pt>
                <c:pt idx="5">
                  <c:v>101.04921752375614</c:v>
                </c:pt>
                <c:pt idx="6">
                  <c:v>103.16934836217459</c:v>
                </c:pt>
                <c:pt idx="7">
                  <c:v>105.04181148590362</c:v>
                </c:pt>
                <c:pt idx="8">
                  <c:v>106.72162944097113</c:v>
                </c:pt>
                <c:pt idx="9">
                  <c:v>108.2470280372838</c:v>
                </c:pt>
                <c:pt idx="10">
                  <c:v>118.84056883042331</c:v>
                </c:pt>
                <c:pt idx="11">
                  <c:v>125.51170073427818</c:v>
                </c:pt>
                <c:pt idx="12">
                  <c:v>130.4708411493213</c:v>
                </c:pt>
                <c:pt idx="13">
                  <c:v>134.45199202256589</c:v>
                </c:pt>
                <c:pt idx="14">
                  <c:v>137.79484001166261</c:v>
                </c:pt>
                <c:pt idx="15">
                  <c:v>140.68593701214147</c:v>
                </c:pt>
                <c:pt idx="16">
                  <c:v>143.23930420176191</c:v>
                </c:pt>
                <c:pt idx="17">
                  <c:v>145.52997257148806</c:v>
                </c:pt>
                <c:pt idx="18">
                  <c:v>147.61006839690606</c:v>
                </c:pt>
                <c:pt idx="19">
                  <c:v>162.05585327796663</c:v>
                </c:pt>
                <c:pt idx="20">
                  <c:v>171.15288120074368</c:v>
                </c:pt>
                <c:pt idx="21">
                  <c:v>177.91536760916719</c:v>
                </c:pt>
                <c:pt idx="22">
                  <c:v>183.34422753588618</c:v>
                </c:pt>
                <c:pt idx="23">
                  <c:v>187.90267158056773</c:v>
                </c:pt>
                <c:pt idx="24">
                  <c:v>191.84508952700577</c:v>
                </c:pt>
                <c:pt idx="25">
                  <c:v>195.32696530998314</c:v>
                </c:pt>
                <c:pt idx="26">
                  <c:v>198.45061425315271</c:v>
                </c:pt>
                <c:pt idx="27">
                  <c:v>201.28711787481618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4-4543-B5BC-2FE64EE4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37208"/>
        <c:axId val="536335240"/>
      </c:scatterChart>
      <c:valAx>
        <c:axId val="536337208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Consumption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335240"/>
        <c:crosses val="autoZero"/>
        <c:crossBetween val="midCat"/>
      </c:valAx>
      <c:valAx>
        <c:axId val="536335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33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Comparator</a:t>
            </a:r>
          </a:p>
        </c:rich>
      </c:tx>
      <c:layout>
        <c:manualLayout>
          <c:xMode val="edge"/>
          <c:yMode val="edge"/>
          <c:x val="0.45835319903518951"/>
          <c:y val="2.7758197684266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2317796472898491"/>
                  <c:y val="-0.28743149244026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ES" sz="2400" baseline="0"/>
                      <a:t>y = 297,87x</a:t>
                    </a:r>
                    <a:r>
                      <a:rPr lang="es-ES" sz="2400" baseline="30000"/>
                      <a:t>0,1595</a:t>
                    </a:r>
                    <a:endParaRPr lang="es-E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Feuil1!$E$3:$E$15</c:f>
              <c:numCache>
                <c:formatCode>General</c:formatCode>
                <c:ptCount val="13"/>
                <c:pt idx="0">
                  <c:v>16.666666666666668</c:v>
                </c:pt>
                <c:pt idx="1">
                  <c:v>18.181818181818183</c:v>
                </c:pt>
                <c:pt idx="2">
                  <c:v>41.666666666666664</c:v>
                </c:pt>
                <c:pt idx="3">
                  <c:v>50</c:v>
                </c:pt>
                <c:pt idx="4">
                  <c:v>66.666666666666671</c:v>
                </c:pt>
                <c:pt idx="5">
                  <c:v>83.333333333333329</c:v>
                </c:pt>
                <c:pt idx="6">
                  <c:v>100</c:v>
                </c:pt>
                <c:pt idx="7">
                  <c:v>166.66666666666666</c:v>
                </c:pt>
                <c:pt idx="8">
                  <c:v>166.66666666666666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500</c:v>
                </c:pt>
              </c:numCache>
            </c:numRef>
          </c:xVal>
          <c:yVal>
            <c:numRef>
              <c:f>Feuil1!$F$3:$F$15</c:f>
              <c:numCache>
                <c:formatCode>General</c:formatCode>
                <c:ptCount val="13"/>
                <c:pt idx="0">
                  <c:v>300</c:v>
                </c:pt>
                <c:pt idx="1">
                  <c:v>470</c:v>
                </c:pt>
                <c:pt idx="2">
                  <c:v>150</c:v>
                </c:pt>
                <c:pt idx="3">
                  <c:v>150</c:v>
                </c:pt>
                <c:pt idx="4">
                  <c:v>500</c:v>
                </c:pt>
                <c:pt idx="5">
                  <c:v>4000</c:v>
                </c:pt>
                <c:pt idx="6">
                  <c:v>1500</c:v>
                </c:pt>
                <c:pt idx="7">
                  <c:v>1000</c:v>
                </c:pt>
                <c:pt idx="8">
                  <c:v>7000</c:v>
                </c:pt>
                <c:pt idx="9">
                  <c:v>1000</c:v>
                </c:pt>
                <c:pt idx="10">
                  <c:v>600</c:v>
                </c:pt>
                <c:pt idx="11">
                  <c:v>250</c:v>
                </c:pt>
                <c:pt idx="12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7-4657-BCDE-D117153C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44960"/>
        <c:axId val="704547256"/>
      </c:scatterChart>
      <c:valAx>
        <c:axId val="7045449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</a:rPr>
                  <a:t>Frequency [KHz]</a:t>
                </a:r>
                <a:endParaRPr lang="es-E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547256"/>
        <c:crosses val="autoZero"/>
        <c:crossBetween val="midCat"/>
      </c:valAx>
      <c:valAx>
        <c:axId val="70454725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</a:rPr>
                  <a:t>Consumption/Comparator [nA}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5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Operational Amplifier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Feuil1!$C$27:$C$63</c:f>
              <c:numCache>
                <c:formatCode>General</c:formatCode>
                <c:ptCount val="37"/>
                <c:pt idx="0">
                  <c:v>1.1081220694415777</c:v>
                </c:pt>
                <c:pt idx="1">
                  <c:v>2.0911793728689458</c:v>
                </c:pt>
                <c:pt idx="2">
                  <c:v>3.0319783647271641</c:v>
                </c:pt>
                <c:pt idx="3">
                  <c:v>3.9463442612566042</c:v>
                </c:pt>
                <c:pt idx="4">
                  <c:v>4.8415444380837691</c:v>
                </c:pt>
                <c:pt idx="5">
                  <c:v>5.7217618799863112</c:v>
                </c:pt>
                <c:pt idx="6">
                  <c:v>6.5897119131316666</c:v>
                </c:pt>
                <c:pt idx="7">
                  <c:v>7.4472965975114027</c:v>
                </c:pt>
                <c:pt idx="8">
                  <c:v>8.2959206911258736</c:v>
                </c:pt>
                <c:pt idx="9">
                  <c:v>9.136662955238565</c:v>
                </c:pt>
                <c:pt idx="10">
                  <c:v>17.24214473815065</c:v>
                </c:pt>
                <c:pt idx="11">
                  <c:v>24.999199248912678</c:v>
                </c:pt>
                <c:pt idx="12">
                  <c:v>32.538308201560881</c:v>
                </c:pt>
                <c:pt idx="13">
                  <c:v>39.919392396789995</c:v>
                </c:pt>
                <c:pt idx="14">
                  <c:v>47.176941285820384</c:v>
                </c:pt>
                <c:pt idx="15">
                  <c:v>54.333343214385472</c:v>
                </c:pt>
                <c:pt idx="16">
                  <c:v>61.404281004389844</c:v>
                </c:pt>
                <c:pt idx="17">
                  <c:v>68.401337134638766</c:v>
                </c:pt>
                <c:pt idx="18">
                  <c:v>75.333406183035905</c:v>
                </c:pt>
                <c:pt idx="19">
                  <c:v>142.16454075074083</c:v>
                </c:pt>
                <c:pt idx="20">
                  <c:v>206.12283067629161</c:v>
                </c:pt>
                <c:pt idx="21">
                  <c:v>268.28412082899132</c:v>
                </c:pt>
                <c:pt idx="22">
                  <c:v>329.14246883575112</c:v>
                </c:pt>
                <c:pt idx="23">
                  <c:v>388.98224633756837</c:v>
                </c:pt>
                <c:pt idx="24">
                  <c:v>447.98804921492479</c:v>
                </c:pt>
                <c:pt idx="25">
                  <c:v>506.28918511530986</c:v>
                </c:pt>
                <c:pt idx="26">
                  <c:v>563.98115363028273</c:v>
                </c:pt>
                <c:pt idx="27">
                  <c:v>621.13729213184979</c:v>
                </c:pt>
                <c:pt idx="28">
                  <c:v>1172.1718471687554</c:v>
                </c:pt>
                <c:pt idx="29">
                  <c:v>1699.5192887170233</c:v>
                </c:pt>
                <c:pt idx="30">
                  <c:v>2212.0501484933443</c:v>
                </c:pt>
                <c:pt idx="31">
                  <c:v>2713.8380192381155</c:v>
                </c:pt>
                <c:pt idx="32">
                  <c:v>3207.2275955562664</c:v>
                </c:pt>
                <c:pt idx="33">
                  <c:v>3693.7409032149903</c:v>
                </c:pt>
                <c:pt idx="34">
                  <c:v>4174.4441066967265</c:v>
                </c:pt>
                <c:pt idx="35">
                  <c:v>4650.1246170679105</c:v>
                </c:pt>
                <c:pt idx="36">
                  <c:v>5121.3871139649509</c:v>
                </c:pt>
              </c:numCache>
            </c:numRef>
          </c:xVal>
          <c:yVal>
            <c:numRef>
              <c:f>Feuil1!$B$27:$B$63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6-4151-A526-1465A212513E}"/>
            </c:ext>
          </c:extLst>
        </c:ser>
        <c:ser>
          <c:idx val="1"/>
          <c:order val="1"/>
          <c:tx>
            <c:v>Comparator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Feuil1!$D$27:$D$63</c:f>
              <c:numCache>
                <c:formatCode>General</c:formatCode>
                <c:ptCount val="37"/>
                <c:pt idx="0">
                  <c:v>79.380893228758282</c:v>
                </c:pt>
                <c:pt idx="1">
                  <c:v>87.149464300520748</c:v>
                </c:pt>
                <c:pt idx="2">
                  <c:v>92.041611632200556</c:v>
                </c:pt>
                <c:pt idx="3">
                  <c:v>95.67830266132853</c:v>
                </c:pt>
                <c:pt idx="4">
                  <c:v>98.597803714860973</c:v>
                </c:pt>
                <c:pt idx="5">
                  <c:v>101.04921752375614</c:v>
                </c:pt>
                <c:pt idx="6">
                  <c:v>103.16934836217459</c:v>
                </c:pt>
                <c:pt idx="7">
                  <c:v>105.04181148590362</c:v>
                </c:pt>
                <c:pt idx="8">
                  <c:v>106.72162944097113</c:v>
                </c:pt>
                <c:pt idx="9">
                  <c:v>108.2470280372838</c:v>
                </c:pt>
                <c:pt idx="10">
                  <c:v>118.84056883042331</c:v>
                </c:pt>
                <c:pt idx="11">
                  <c:v>125.51170073427818</c:v>
                </c:pt>
                <c:pt idx="12">
                  <c:v>130.4708411493213</c:v>
                </c:pt>
                <c:pt idx="13">
                  <c:v>134.45199202256589</c:v>
                </c:pt>
                <c:pt idx="14">
                  <c:v>137.79484001166261</c:v>
                </c:pt>
                <c:pt idx="15">
                  <c:v>140.68593701214147</c:v>
                </c:pt>
                <c:pt idx="16">
                  <c:v>143.23930420176191</c:v>
                </c:pt>
                <c:pt idx="17">
                  <c:v>145.52997257148806</c:v>
                </c:pt>
                <c:pt idx="18">
                  <c:v>147.61006839690606</c:v>
                </c:pt>
                <c:pt idx="19">
                  <c:v>162.05585327796663</c:v>
                </c:pt>
                <c:pt idx="20">
                  <c:v>171.15288120074368</c:v>
                </c:pt>
                <c:pt idx="21">
                  <c:v>177.91536760916719</c:v>
                </c:pt>
                <c:pt idx="22">
                  <c:v>183.34422753588618</c:v>
                </c:pt>
                <c:pt idx="23">
                  <c:v>187.90267158056773</c:v>
                </c:pt>
                <c:pt idx="24">
                  <c:v>191.84508952700577</c:v>
                </c:pt>
                <c:pt idx="25">
                  <c:v>195.32696530998314</c:v>
                </c:pt>
                <c:pt idx="26">
                  <c:v>198.45061425315271</c:v>
                </c:pt>
                <c:pt idx="27">
                  <c:v>201.28711787481618</c:v>
                </c:pt>
                <c:pt idx="28">
                  <c:v>220.98598012538901</c:v>
                </c:pt>
                <c:pt idx="29">
                  <c:v>233.39105893667215</c:v>
                </c:pt>
                <c:pt idx="30">
                  <c:v>242.61266159292921</c:v>
                </c:pt>
                <c:pt idx="31">
                  <c:v>250.01567671149846</c:v>
                </c:pt>
                <c:pt idx="32">
                  <c:v>256.2317571842774</c:v>
                </c:pt>
                <c:pt idx="33">
                  <c:v>261.60779931009421</c:v>
                </c:pt>
                <c:pt idx="34">
                  <c:v>266.35582733260765</c:v>
                </c:pt>
                <c:pt idx="35">
                  <c:v>270.61536260585666</c:v>
                </c:pt>
                <c:pt idx="36">
                  <c:v>274.48333479126944</c:v>
                </c:pt>
              </c:numCache>
            </c:numRef>
          </c:xVal>
          <c:yVal>
            <c:numRef>
              <c:f>Feuil1!$B$27:$B$63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6-4151-A526-1465A212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19400"/>
        <c:axId val="692422352"/>
      </c:scatterChart>
      <c:valAx>
        <c:axId val="692419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422352"/>
        <c:crosses val="autoZero"/>
        <c:crossBetween val="midCat"/>
      </c:valAx>
      <c:valAx>
        <c:axId val="6924223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Consumption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41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360140</xdr:colOff>
      <xdr:row>0</xdr:row>
      <xdr:rowOff>153764</xdr:rowOff>
    </xdr:from>
    <xdr:to>
      <xdr:col>17</xdr:col>
      <xdr:colOff>389194</xdr:colOff>
      <xdr:row>20</xdr:row>
      <xdr:rowOff>109247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B17A01-B341-437E-B933-2A412FA5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987051</xdr:colOff>
      <xdr:row>22</xdr:row>
      <xdr:rowOff>81410</xdr:rowOff>
    </xdr:from>
    <xdr:to>
      <xdr:col>14</xdr:col>
      <xdr:colOff>671285</xdr:colOff>
      <xdr:row>44</xdr:row>
      <xdr:rowOff>108857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A71335-8C75-4C0E-9176-967213288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65768</xdr:colOff>
      <xdr:row>1</xdr:row>
      <xdr:rowOff>38037</xdr:rowOff>
    </xdr:from>
    <xdr:to>
      <xdr:col>26</xdr:col>
      <xdr:colOff>81642</xdr:colOff>
      <xdr:row>20</xdr:row>
      <xdr:rowOff>171524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E84E0D-D8DB-4C35-A460-C973A3E5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159925</xdr:colOff>
      <xdr:row>22</xdr:row>
      <xdr:rowOff>74790</xdr:rowOff>
    </xdr:from>
    <xdr:to>
      <xdr:col>24</xdr:col>
      <xdr:colOff>199907</xdr:colOff>
      <xdr:row>44</xdr:row>
      <xdr:rowOff>117592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AB143B7-8F49-43FF-90AF-25CA1D3A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24A-BE73-4B3E-8F03-BB59C8F3F391}">
  <dimension ref="A1:I63"/>
  <sheetViews>
    <sheetView tabSelected="1" zoomScale="79" workbookViewId="0">
      <selection activeCell="A3" sqref="A3:D15"/>
    </sheetView>
  </sheetViews>
  <sheetFormatPr baseColWidth="10" defaultRowHeight="14.5" x14ac:dyDescent="0.35"/>
  <cols>
    <col min="2" max="2" width="15.90625" bestFit="1" customWidth="1"/>
    <col min="3" max="3" width="16.453125" bestFit="1" customWidth="1"/>
    <col min="4" max="4" width="20.08984375" bestFit="1" customWidth="1"/>
    <col min="5" max="5" width="14.26953125" bestFit="1" customWidth="1"/>
    <col min="6" max="6" width="16.08984375" bestFit="1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3</v>
      </c>
      <c r="C2" t="s">
        <v>2</v>
      </c>
      <c r="D2" t="s">
        <v>53</v>
      </c>
      <c r="E2" t="s">
        <v>44</v>
      </c>
      <c r="F2" t="s">
        <v>45</v>
      </c>
    </row>
    <row r="3" spans="1:6" x14ac:dyDescent="0.35">
      <c r="A3" t="s">
        <v>4</v>
      </c>
      <c r="B3" t="s">
        <v>5</v>
      </c>
      <c r="C3" t="s">
        <v>6</v>
      </c>
      <c r="D3" t="s">
        <v>7</v>
      </c>
      <c r="E3">
        <f>1000/60</f>
        <v>16.666666666666668</v>
      </c>
      <c r="F3">
        <v>300</v>
      </c>
    </row>
    <row r="4" spans="1:6" x14ac:dyDescent="0.35">
      <c r="A4" t="s">
        <v>29</v>
      </c>
      <c r="B4" t="s">
        <v>31</v>
      </c>
      <c r="C4" t="s">
        <v>30</v>
      </c>
      <c r="D4" t="s">
        <v>19</v>
      </c>
      <c r="E4">
        <f>1000/55</f>
        <v>18.181818181818183</v>
      </c>
      <c r="F4">
        <v>470</v>
      </c>
    </row>
    <row r="5" spans="1:6" x14ac:dyDescent="0.35">
      <c r="A5" t="s">
        <v>32</v>
      </c>
      <c r="B5" t="s">
        <v>34</v>
      </c>
      <c r="C5" t="s">
        <v>33</v>
      </c>
      <c r="D5" t="s">
        <v>19</v>
      </c>
      <c r="E5">
        <f>1000/24</f>
        <v>41.666666666666664</v>
      </c>
      <c r="F5">
        <v>150</v>
      </c>
    </row>
    <row r="6" spans="1:6" x14ac:dyDescent="0.35">
      <c r="A6" t="s">
        <v>35</v>
      </c>
      <c r="B6" t="s">
        <v>37</v>
      </c>
      <c r="C6" t="s">
        <v>33</v>
      </c>
      <c r="D6" t="s">
        <v>36</v>
      </c>
      <c r="E6">
        <f>1000/20</f>
        <v>50</v>
      </c>
      <c r="F6">
        <v>150</v>
      </c>
    </row>
    <row r="7" spans="1:6" x14ac:dyDescent="0.35">
      <c r="A7" t="s">
        <v>17</v>
      </c>
      <c r="B7" t="s">
        <v>18</v>
      </c>
      <c r="C7" t="s">
        <v>43</v>
      </c>
      <c r="D7" t="s">
        <v>19</v>
      </c>
      <c r="E7">
        <f>1000/15</f>
        <v>66.666666666666671</v>
      </c>
      <c r="F7">
        <v>500</v>
      </c>
    </row>
    <row r="8" spans="1:6" x14ac:dyDescent="0.35">
      <c r="A8" t="s">
        <v>10</v>
      </c>
      <c r="B8" t="s">
        <v>9</v>
      </c>
      <c r="C8" t="s">
        <v>8</v>
      </c>
      <c r="D8" t="s">
        <v>7</v>
      </c>
      <c r="E8">
        <f>1000/12</f>
        <v>83.333333333333329</v>
      </c>
      <c r="F8">
        <v>4000</v>
      </c>
    </row>
    <row r="9" spans="1:6" x14ac:dyDescent="0.35">
      <c r="A9" t="s">
        <v>25</v>
      </c>
      <c r="B9" t="s">
        <v>26</v>
      </c>
      <c r="C9" t="s">
        <v>27</v>
      </c>
      <c r="D9" t="s">
        <v>28</v>
      </c>
      <c r="E9">
        <f>1000/10</f>
        <v>100</v>
      </c>
      <c r="F9">
        <v>1500</v>
      </c>
    </row>
    <row r="10" spans="1:6" x14ac:dyDescent="0.35">
      <c r="A10" t="s">
        <v>16</v>
      </c>
      <c r="B10" t="s">
        <v>14</v>
      </c>
      <c r="C10" t="s">
        <v>15</v>
      </c>
      <c r="D10" t="s">
        <v>7</v>
      </c>
      <c r="E10">
        <f>1000/6</f>
        <v>166.66666666666666</v>
      </c>
      <c r="F10">
        <v>1000</v>
      </c>
    </row>
    <row r="11" spans="1:6" x14ac:dyDescent="0.35">
      <c r="A11" t="s">
        <v>11</v>
      </c>
      <c r="B11" t="s">
        <v>14</v>
      </c>
      <c r="C11" t="s">
        <v>12</v>
      </c>
      <c r="D11" t="s">
        <v>13</v>
      </c>
      <c r="E11">
        <f>1000/6</f>
        <v>166.66666666666666</v>
      </c>
      <c r="F11">
        <v>7000</v>
      </c>
    </row>
    <row r="12" spans="1:6" x14ac:dyDescent="0.35">
      <c r="A12" t="s">
        <v>23</v>
      </c>
      <c r="B12" t="s">
        <v>24</v>
      </c>
      <c r="C12" t="s">
        <v>15</v>
      </c>
      <c r="D12" t="s">
        <v>28</v>
      </c>
      <c r="E12">
        <f>1000/5</f>
        <v>200</v>
      </c>
      <c r="F12">
        <v>1000</v>
      </c>
    </row>
    <row r="13" spans="1:6" x14ac:dyDescent="0.35">
      <c r="A13" t="s">
        <v>20</v>
      </c>
      <c r="B13" t="s">
        <v>22</v>
      </c>
      <c r="C13" t="s">
        <v>21</v>
      </c>
      <c r="D13" t="s">
        <v>19</v>
      </c>
      <c r="E13">
        <f>1000/4</f>
        <v>250</v>
      </c>
      <c r="F13">
        <v>600</v>
      </c>
    </row>
    <row r="14" spans="1:6" x14ac:dyDescent="0.35">
      <c r="A14" t="s">
        <v>38</v>
      </c>
      <c r="B14" t="s">
        <v>40</v>
      </c>
      <c r="C14" t="s">
        <v>39</v>
      </c>
      <c r="D14" t="s">
        <v>19</v>
      </c>
      <c r="E14">
        <f>1000/2</f>
        <v>500</v>
      </c>
      <c r="F14">
        <v>250</v>
      </c>
    </row>
    <row r="15" spans="1:6" x14ac:dyDescent="0.35">
      <c r="A15" t="s">
        <v>42</v>
      </c>
      <c r="B15" t="s">
        <v>40</v>
      </c>
      <c r="C15" t="s">
        <v>41</v>
      </c>
      <c r="D15" t="s">
        <v>19</v>
      </c>
      <c r="E15">
        <f>1000/2</f>
        <v>500</v>
      </c>
      <c r="F15">
        <v>210</v>
      </c>
    </row>
    <row r="19" spans="1:9" x14ac:dyDescent="0.35">
      <c r="A19" t="s">
        <v>49</v>
      </c>
    </row>
    <row r="20" spans="1:9" x14ac:dyDescent="0.35">
      <c r="A20" t="s">
        <v>47</v>
      </c>
      <c r="B20">
        <v>1.6299999999999999E-2</v>
      </c>
    </row>
    <row r="21" spans="1:9" x14ac:dyDescent="0.35">
      <c r="A21" t="s">
        <v>48</v>
      </c>
      <c r="B21">
        <v>0.91620000000000001</v>
      </c>
      <c r="I21" t="s">
        <v>46</v>
      </c>
    </row>
    <row r="22" spans="1:9" x14ac:dyDescent="0.35">
      <c r="A22" t="s">
        <v>50</v>
      </c>
    </row>
    <row r="23" spans="1:9" x14ac:dyDescent="0.35">
      <c r="A23" t="s">
        <v>47</v>
      </c>
      <c r="B23">
        <v>42.689</v>
      </c>
    </row>
    <row r="24" spans="1:9" x14ac:dyDescent="0.35">
      <c r="A24" t="s">
        <v>48</v>
      </c>
      <c r="B24">
        <v>0.13469999999999999</v>
      </c>
    </row>
    <row r="26" spans="1:9" x14ac:dyDescent="0.35">
      <c r="B26" t="s">
        <v>45</v>
      </c>
      <c r="C26" t="s">
        <v>51</v>
      </c>
      <c r="D26" t="s">
        <v>52</v>
      </c>
    </row>
    <row r="27" spans="1:9" x14ac:dyDescent="0.35">
      <c r="B27">
        <v>100</v>
      </c>
      <c r="C27">
        <f>B$20*(B27^B$21)</f>
        <v>1.1081220694415777</v>
      </c>
      <c r="D27">
        <f>B$23*(B27^B$24)</f>
        <v>79.380893228758282</v>
      </c>
    </row>
    <row r="28" spans="1:9" x14ac:dyDescent="0.35">
      <c r="B28">
        <v>200</v>
      </c>
      <c r="C28">
        <f t="shared" ref="C28:C63" si="0">B$20*(B28^B$21)</f>
        <v>2.0911793728689458</v>
      </c>
      <c r="D28">
        <f t="shared" ref="D28:D63" si="1">B$23*(B28^B$24)</f>
        <v>87.149464300520748</v>
      </c>
    </row>
    <row r="29" spans="1:9" x14ac:dyDescent="0.35">
      <c r="B29">
        <v>300</v>
      </c>
      <c r="C29">
        <f t="shared" si="0"/>
        <v>3.0319783647271641</v>
      </c>
      <c r="D29">
        <f t="shared" si="1"/>
        <v>92.041611632200556</v>
      </c>
    </row>
    <row r="30" spans="1:9" x14ac:dyDescent="0.35">
      <c r="B30">
        <v>400</v>
      </c>
      <c r="C30">
        <f t="shared" si="0"/>
        <v>3.9463442612566042</v>
      </c>
      <c r="D30">
        <f t="shared" si="1"/>
        <v>95.67830266132853</v>
      </c>
    </row>
    <row r="31" spans="1:9" x14ac:dyDescent="0.35">
      <c r="B31">
        <v>500</v>
      </c>
      <c r="C31">
        <f t="shared" si="0"/>
        <v>4.8415444380837691</v>
      </c>
      <c r="D31">
        <f t="shared" si="1"/>
        <v>98.597803714860973</v>
      </c>
    </row>
    <row r="32" spans="1:9" x14ac:dyDescent="0.35">
      <c r="B32">
        <v>600</v>
      </c>
      <c r="C32">
        <f t="shared" si="0"/>
        <v>5.7217618799863112</v>
      </c>
      <c r="D32">
        <f t="shared" si="1"/>
        <v>101.04921752375614</v>
      </c>
    </row>
    <row r="33" spans="2:4" x14ac:dyDescent="0.35">
      <c r="B33">
        <v>700</v>
      </c>
      <c r="C33">
        <f t="shared" si="0"/>
        <v>6.5897119131316666</v>
      </c>
      <c r="D33">
        <f t="shared" si="1"/>
        <v>103.16934836217459</v>
      </c>
    </row>
    <row r="34" spans="2:4" x14ac:dyDescent="0.35">
      <c r="B34">
        <v>800</v>
      </c>
      <c r="C34">
        <f t="shared" si="0"/>
        <v>7.4472965975114027</v>
      </c>
      <c r="D34">
        <f t="shared" si="1"/>
        <v>105.04181148590362</v>
      </c>
    </row>
    <row r="35" spans="2:4" x14ac:dyDescent="0.35">
      <c r="B35">
        <v>900</v>
      </c>
      <c r="C35">
        <f t="shared" si="0"/>
        <v>8.2959206911258736</v>
      </c>
      <c r="D35">
        <f t="shared" si="1"/>
        <v>106.72162944097113</v>
      </c>
    </row>
    <row r="36" spans="2:4" x14ac:dyDescent="0.35">
      <c r="B36">
        <v>1000</v>
      </c>
      <c r="C36">
        <f t="shared" si="0"/>
        <v>9.136662955238565</v>
      </c>
      <c r="D36">
        <f t="shared" si="1"/>
        <v>108.2470280372838</v>
      </c>
    </row>
    <row r="37" spans="2:4" x14ac:dyDescent="0.35">
      <c r="B37">
        <v>2000</v>
      </c>
      <c r="C37">
        <f t="shared" si="0"/>
        <v>17.24214473815065</v>
      </c>
      <c r="D37">
        <f t="shared" si="1"/>
        <v>118.84056883042331</v>
      </c>
    </row>
    <row r="38" spans="2:4" x14ac:dyDescent="0.35">
      <c r="B38">
        <v>3000</v>
      </c>
      <c r="C38">
        <f t="shared" si="0"/>
        <v>24.999199248912678</v>
      </c>
      <c r="D38">
        <f t="shared" si="1"/>
        <v>125.51170073427818</v>
      </c>
    </row>
    <row r="39" spans="2:4" x14ac:dyDescent="0.35">
      <c r="B39">
        <v>4000</v>
      </c>
      <c r="C39">
        <f t="shared" si="0"/>
        <v>32.538308201560881</v>
      </c>
      <c r="D39">
        <f t="shared" si="1"/>
        <v>130.4708411493213</v>
      </c>
    </row>
    <row r="40" spans="2:4" x14ac:dyDescent="0.35">
      <c r="B40">
        <v>5000</v>
      </c>
      <c r="C40">
        <f t="shared" si="0"/>
        <v>39.919392396789995</v>
      </c>
      <c r="D40">
        <f t="shared" si="1"/>
        <v>134.45199202256589</v>
      </c>
    </row>
    <row r="41" spans="2:4" x14ac:dyDescent="0.35">
      <c r="B41">
        <v>6000</v>
      </c>
      <c r="C41">
        <f t="shared" si="0"/>
        <v>47.176941285820384</v>
      </c>
      <c r="D41">
        <f t="shared" si="1"/>
        <v>137.79484001166261</v>
      </c>
    </row>
    <row r="42" spans="2:4" x14ac:dyDescent="0.35">
      <c r="B42">
        <v>7000</v>
      </c>
      <c r="C42">
        <f t="shared" si="0"/>
        <v>54.333343214385472</v>
      </c>
      <c r="D42">
        <f t="shared" si="1"/>
        <v>140.68593701214147</v>
      </c>
    </row>
    <row r="43" spans="2:4" x14ac:dyDescent="0.35">
      <c r="B43">
        <v>8000</v>
      </c>
      <c r="C43">
        <f t="shared" si="0"/>
        <v>61.404281004389844</v>
      </c>
      <c r="D43">
        <f t="shared" si="1"/>
        <v>143.23930420176191</v>
      </c>
    </row>
    <row r="44" spans="2:4" x14ac:dyDescent="0.35">
      <c r="B44">
        <v>9000</v>
      </c>
      <c r="C44">
        <f t="shared" si="0"/>
        <v>68.401337134638766</v>
      </c>
      <c r="D44">
        <f t="shared" si="1"/>
        <v>145.52997257148806</v>
      </c>
    </row>
    <row r="45" spans="2:4" x14ac:dyDescent="0.35">
      <c r="B45">
        <v>10000</v>
      </c>
      <c r="C45">
        <f t="shared" si="0"/>
        <v>75.333406183035905</v>
      </c>
      <c r="D45">
        <f t="shared" si="1"/>
        <v>147.61006839690606</v>
      </c>
    </row>
    <row r="46" spans="2:4" x14ac:dyDescent="0.35">
      <c r="B46">
        <v>20000</v>
      </c>
      <c r="C46">
        <f t="shared" si="0"/>
        <v>142.16454075074083</v>
      </c>
      <c r="D46">
        <f t="shared" si="1"/>
        <v>162.05585327796663</v>
      </c>
    </row>
    <row r="47" spans="2:4" x14ac:dyDescent="0.35">
      <c r="B47">
        <v>30000</v>
      </c>
      <c r="C47">
        <f t="shared" si="0"/>
        <v>206.12283067629161</v>
      </c>
      <c r="D47">
        <f t="shared" si="1"/>
        <v>171.15288120074368</v>
      </c>
    </row>
    <row r="48" spans="2:4" x14ac:dyDescent="0.35">
      <c r="B48">
        <v>40000</v>
      </c>
      <c r="C48">
        <f t="shared" si="0"/>
        <v>268.28412082899132</v>
      </c>
      <c r="D48">
        <f t="shared" si="1"/>
        <v>177.91536760916719</v>
      </c>
    </row>
    <row r="49" spans="2:4" x14ac:dyDescent="0.35">
      <c r="B49">
        <v>50000</v>
      </c>
      <c r="C49">
        <f t="shared" si="0"/>
        <v>329.14246883575112</v>
      </c>
      <c r="D49">
        <f t="shared" si="1"/>
        <v>183.34422753588618</v>
      </c>
    </row>
    <row r="50" spans="2:4" x14ac:dyDescent="0.35">
      <c r="B50">
        <v>60000</v>
      </c>
      <c r="C50">
        <f t="shared" si="0"/>
        <v>388.98224633756837</v>
      </c>
      <c r="D50">
        <f t="shared" si="1"/>
        <v>187.90267158056773</v>
      </c>
    </row>
    <row r="51" spans="2:4" x14ac:dyDescent="0.35">
      <c r="B51">
        <v>70000</v>
      </c>
      <c r="C51">
        <f t="shared" si="0"/>
        <v>447.98804921492479</v>
      </c>
      <c r="D51">
        <f t="shared" si="1"/>
        <v>191.84508952700577</v>
      </c>
    </row>
    <row r="52" spans="2:4" x14ac:dyDescent="0.35">
      <c r="B52">
        <v>80000</v>
      </c>
      <c r="C52">
        <f t="shared" si="0"/>
        <v>506.28918511530986</v>
      </c>
      <c r="D52">
        <f t="shared" si="1"/>
        <v>195.32696530998314</v>
      </c>
    </row>
    <row r="53" spans="2:4" x14ac:dyDescent="0.35">
      <c r="B53">
        <v>90000</v>
      </c>
      <c r="C53">
        <f t="shared" si="0"/>
        <v>563.98115363028273</v>
      </c>
      <c r="D53">
        <f t="shared" si="1"/>
        <v>198.45061425315271</v>
      </c>
    </row>
    <row r="54" spans="2:4" x14ac:dyDescent="0.35">
      <c r="B54">
        <v>100000</v>
      </c>
      <c r="C54">
        <f t="shared" si="0"/>
        <v>621.13729213184979</v>
      </c>
      <c r="D54">
        <f t="shared" si="1"/>
        <v>201.28711787481618</v>
      </c>
    </row>
    <row r="55" spans="2:4" x14ac:dyDescent="0.35">
      <c r="B55">
        <v>200000</v>
      </c>
      <c r="C55">
        <f t="shared" si="0"/>
        <v>1172.1718471687554</v>
      </c>
      <c r="D55">
        <f t="shared" si="1"/>
        <v>220.98598012538901</v>
      </c>
    </row>
    <row r="56" spans="2:4" x14ac:dyDescent="0.35">
      <c r="B56">
        <v>300000</v>
      </c>
      <c r="C56">
        <f t="shared" si="0"/>
        <v>1699.5192887170233</v>
      </c>
      <c r="D56">
        <f t="shared" si="1"/>
        <v>233.39105893667215</v>
      </c>
    </row>
    <row r="57" spans="2:4" x14ac:dyDescent="0.35">
      <c r="B57">
        <v>400000</v>
      </c>
      <c r="C57">
        <f t="shared" si="0"/>
        <v>2212.0501484933443</v>
      </c>
      <c r="D57">
        <f t="shared" si="1"/>
        <v>242.61266159292921</v>
      </c>
    </row>
    <row r="58" spans="2:4" x14ac:dyDescent="0.35">
      <c r="B58">
        <v>500000</v>
      </c>
      <c r="C58">
        <f t="shared" si="0"/>
        <v>2713.8380192381155</v>
      </c>
      <c r="D58">
        <f t="shared" si="1"/>
        <v>250.01567671149846</v>
      </c>
    </row>
    <row r="59" spans="2:4" x14ac:dyDescent="0.35">
      <c r="B59">
        <v>600000</v>
      </c>
      <c r="C59">
        <f t="shared" si="0"/>
        <v>3207.2275955562664</v>
      </c>
      <c r="D59">
        <f t="shared" si="1"/>
        <v>256.2317571842774</v>
      </c>
    </row>
    <row r="60" spans="2:4" x14ac:dyDescent="0.35">
      <c r="B60">
        <v>700000</v>
      </c>
      <c r="C60">
        <f t="shared" si="0"/>
        <v>3693.7409032149903</v>
      </c>
      <c r="D60">
        <f t="shared" si="1"/>
        <v>261.60779931009421</v>
      </c>
    </row>
    <row r="61" spans="2:4" x14ac:dyDescent="0.35">
      <c r="B61">
        <v>800000</v>
      </c>
      <c r="C61">
        <f t="shared" si="0"/>
        <v>4174.4441066967265</v>
      </c>
      <c r="D61">
        <f t="shared" si="1"/>
        <v>266.35582733260765</v>
      </c>
    </row>
    <row r="62" spans="2:4" x14ac:dyDescent="0.35">
      <c r="B62">
        <v>900000</v>
      </c>
      <c r="C62">
        <f t="shared" si="0"/>
        <v>4650.1246170679105</v>
      </c>
      <c r="D62">
        <f t="shared" si="1"/>
        <v>270.61536260585666</v>
      </c>
    </row>
    <row r="63" spans="2:4" x14ac:dyDescent="0.35">
      <c r="B63">
        <v>1000000</v>
      </c>
      <c r="C63">
        <f t="shared" si="0"/>
        <v>5121.3871139649509</v>
      </c>
      <c r="D63">
        <f t="shared" si="1"/>
        <v>274.48333479126944</v>
      </c>
    </row>
  </sheetData>
  <sortState xmlns:xlrd2="http://schemas.microsoft.com/office/spreadsheetml/2017/richdata2" ref="A3:F15">
    <sortCondition ref="E3:E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2020-04-26T12:00:07Z</dcterms:created>
  <dcterms:modified xsi:type="dcterms:W3CDTF">2020-04-30T14:02:08Z</dcterms:modified>
</cp:coreProperties>
</file>